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Project\Personal-Financial-Planning\"/>
    </mc:Choice>
  </mc:AlternateContent>
  <workbookProtection workbookAlgorithmName="SHA-512" workbookHashValue="oBysVK+MNdCxe3JUeml131dbygRHgAPqP2tUXg0/Fixxg1eQ2Dq5zQji4O97eflLvwz3LYeyVB9ndcUgwvyDlA==" workbookSaltValue="opslh79I53szM6Jq8NdGQQ==" workbookSpinCount="100000" lockStructure="1"/>
  <bookViews>
    <workbookView xWindow="0" yWindow="0" windowWidth="20490" windowHeight="9000" tabRatio="818"/>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externalReferences>
    <externalReference r:id="rId17"/>
  </externalReference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17" r:id="rId18"/>
    <pivotCache cacheId="18" r:id="rId19"/>
    <pivotCache cacheId="19" r:id="rId20"/>
    <pivotCache cacheId="20" r:id="rId21"/>
    <pivotCache cacheId="21"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0" i="7" l="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O46" i="3" l="1"/>
  <c r="O47" i="3"/>
  <c r="C482" i="3"/>
  <c r="C481" i="3"/>
  <c r="C480" i="3"/>
  <c r="O45" i="3"/>
  <c r="O44" i="3"/>
  <c r="C475" i="3" l="1"/>
  <c r="C474" i="3"/>
  <c r="C473" i="3"/>
  <c r="C462" i="3" l="1"/>
  <c r="C463" i="3"/>
  <c r="C461" i="3" l="1"/>
  <c r="H17" i="19" l="1"/>
  <c r="C458" i="3"/>
  <c r="C457" i="3" l="1"/>
  <c r="C456" i="3"/>
  <c r="C455" i="3"/>
  <c r="C454" i="3"/>
  <c r="C453" i="3"/>
  <c r="C452" i="3"/>
  <c r="C451" i="3"/>
  <c r="C450" i="3"/>
  <c r="C449" i="3"/>
  <c r="C448" i="3"/>
  <c r="C447" i="3"/>
  <c r="C446" i="3"/>
  <c r="G10" i="8" l="1"/>
  <c r="O34" i="3" l="1"/>
  <c r="O35" i="3"/>
  <c r="O30" i="3"/>
  <c r="O32" i="3"/>
  <c r="O33" i="3"/>
  <c r="O31" i="3" l="1"/>
  <c r="O29" i="3" l="1"/>
  <c r="C441" i="3"/>
  <c r="C440" i="3"/>
  <c r="C439" i="3"/>
  <c r="C438" i="3"/>
  <c r="C437" i="3"/>
  <c r="C436" i="3"/>
  <c r="C435" i="3"/>
  <c r="C434" i="3"/>
  <c r="C433" i="3"/>
  <c r="C432" i="3"/>
  <c r="C431" i="3"/>
  <c r="O28" i="3" l="1"/>
  <c r="O26" i="3" l="1"/>
  <c r="C416" i="3" l="1"/>
  <c r="C415" i="3"/>
  <c r="C13" i="16" l="1"/>
  <c r="B13" i="16"/>
  <c r="B2" i="3" l="1"/>
  <c r="G69" i="8" l="1"/>
  <c r="G70" i="8"/>
  <c r="G71" i="8"/>
  <c r="G72" i="8"/>
  <c r="G73" i="8"/>
  <c r="G74" i="8"/>
  <c r="G75" i="8"/>
  <c r="G76" i="8"/>
  <c r="G77" i="8"/>
  <c r="G78" i="8"/>
  <c r="G79" i="8"/>
  <c r="G80" i="8"/>
  <c r="G81" i="8"/>
  <c r="G82" i="8"/>
  <c r="G83" i="8"/>
  <c r="G84" i="8"/>
  <c r="G85" i="8"/>
  <c r="G86" i="8"/>
  <c r="G87" i="8"/>
  <c r="G88" i="8"/>
  <c r="G89" i="8"/>
  <c r="G90"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91" i="8"/>
  <c r="G92" i="8"/>
  <c r="G93" i="8"/>
  <c r="G100" i="8" l="1"/>
  <c r="G15" i="8"/>
  <c r="G16" i="8"/>
  <c r="G17" i="8"/>
  <c r="G18" i="8"/>
  <c r="G19" i="8"/>
  <c r="G20" i="8"/>
  <c r="G21" i="8"/>
  <c r="G22" i="8"/>
  <c r="G94" i="8"/>
  <c r="G95" i="8"/>
  <c r="G96" i="8"/>
  <c r="G97" i="8"/>
  <c r="G98" i="8"/>
  <c r="G99" i="8"/>
  <c r="C10" i="3" l="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7" i="3"/>
  <c r="C418" i="3"/>
  <c r="C419" i="3"/>
  <c r="C420" i="3"/>
  <c r="C421" i="3"/>
  <c r="C422" i="3"/>
  <c r="C423" i="3"/>
  <c r="C424" i="3"/>
  <c r="C425" i="3"/>
  <c r="C426" i="3"/>
  <c r="C427" i="3"/>
  <c r="C428" i="3"/>
  <c r="C429" i="3"/>
  <c r="C430" i="3"/>
  <c r="C442" i="3"/>
  <c r="C443" i="3"/>
  <c r="C444" i="3"/>
  <c r="C445" i="3"/>
  <c r="C459" i="3"/>
  <c r="C460" i="3"/>
  <c r="C464" i="3"/>
  <c r="C465" i="3"/>
  <c r="C466" i="3"/>
  <c r="C467" i="3"/>
  <c r="C468" i="3"/>
  <c r="C469" i="3"/>
  <c r="C470" i="3"/>
  <c r="C471" i="3"/>
  <c r="C472" i="3"/>
  <c r="C476" i="3"/>
  <c r="C477" i="3"/>
  <c r="C478" i="3"/>
  <c r="C479"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C3993" i="3"/>
  <c r="C3994" i="3"/>
  <c r="C3995" i="3"/>
  <c r="C3996" i="3"/>
  <c r="C3997" i="3"/>
  <c r="C3998" i="3"/>
  <c r="C3999" i="3"/>
  <c r="C4000" i="3"/>
  <c r="C4001" i="3"/>
  <c r="C4002"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AF12" i="8" l="1"/>
  <c r="AF11" i="8"/>
  <c r="AA12" i="8"/>
  <c r="AA11" i="8"/>
  <c r="Y12" i="8"/>
  <c r="Y11" i="8"/>
  <c r="L39" i="8"/>
  <c r="AB12" i="8"/>
  <c r="AB11" i="8"/>
  <c r="W12" i="8"/>
  <c r="W11" i="8"/>
  <c r="V12" i="8"/>
  <c r="V11" i="8"/>
  <c r="X12" i="8"/>
  <c r="X11" i="8"/>
  <c r="AG12" i="8"/>
  <c r="AG11" i="8"/>
  <c r="AD12" i="8"/>
  <c r="AD11" i="8"/>
  <c r="AE12" i="8"/>
  <c r="AE11" i="8"/>
  <c r="AC12" i="8"/>
  <c r="AC11" i="8"/>
  <c r="Z12" i="8"/>
  <c r="Z11" i="8"/>
  <c r="L79" i="8"/>
  <c r="L36" i="8"/>
  <c r="L16" i="8"/>
  <c r="L92" i="8"/>
  <c r="AF101" i="7"/>
  <c r="AF105" i="7"/>
  <c r="AF109" i="7"/>
  <c r="AF111" i="7"/>
  <c r="AF113" i="7"/>
  <c r="AF115" i="7"/>
  <c r="AF117" i="7"/>
  <c r="AF99" i="7"/>
  <c r="AF103" i="7"/>
  <c r="AF107" i="7"/>
  <c r="AF112" i="7"/>
  <c r="AF114" i="7"/>
  <c r="AF116" i="7"/>
  <c r="AF118" i="7"/>
  <c r="AF119" i="7"/>
  <c r="AF120" i="7"/>
  <c r="AF121" i="7"/>
  <c r="AF122" i="7"/>
  <c r="AF123" i="7"/>
  <c r="AF124" i="7"/>
  <c r="AF125" i="7"/>
  <c r="AF126" i="7"/>
  <c r="AF127" i="7"/>
  <c r="AF128" i="7"/>
  <c r="AF129" i="7"/>
  <c r="AF130" i="7"/>
  <c r="AF131" i="7"/>
  <c r="AF132" i="7"/>
  <c r="AF133" i="7"/>
  <c r="AF134" i="7"/>
  <c r="AF135" i="7"/>
  <c r="AF98" i="7"/>
  <c r="AF106" i="7"/>
  <c r="AF102" i="7"/>
  <c r="AF110" i="7"/>
  <c r="AF136" i="7"/>
  <c r="AF137" i="7"/>
  <c r="AF138" i="7"/>
  <c r="AF139" i="7"/>
  <c r="AF140" i="7"/>
  <c r="AF141" i="7"/>
  <c r="AF142" i="7"/>
  <c r="AF143" i="7"/>
  <c r="AF144" i="7"/>
  <c r="AF145" i="7"/>
  <c r="AF146" i="7"/>
  <c r="AF147" i="7"/>
  <c r="AF148" i="7"/>
  <c r="AF149" i="7"/>
  <c r="AF100" i="7"/>
  <c r="AF108" i="7"/>
  <c r="AF104"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5" i="7"/>
  <c r="AF192" i="7"/>
  <c r="AF193" i="7"/>
  <c r="AF194" i="7"/>
  <c r="AF196" i="7"/>
  <c r="AA98" i="7"/>
  <c r="AA99" i="7"/>
  <c r="AA100" i="7"/>
  <c r="AA101" i="7"/>
  <c r="AA102" i="7"/>
  <c r="AA103" i="7"/>
  <c r="AA104" i="7"/>
  <c r="AA105" i="7"/>
  <c r="AA106" i="7"/>
  <c r="AA107" i="7"/>
  <c r="AA108" i="7"/>
  <c r="AA109" i="7"/>
  <c r="AA110" i="7"/>
  <c r="AA111" i="7"/>
  <c r="AA113" i="7"/>
  <c r="AA115" i="7"/>
  <c r="AA117" i="7"/>
  <c r="AA112" i="7"/>
  <c r="AA114" i="7"/>
  <c r="AA116" i="7"/>
  <c r="AA118" i="7"/>
  <c r="AA119" i="7"/>
  <c r="AA120" i="7"/>
  <c r="AA121" i="7"/>
  <c r="AA122" i="7"/>
  <c r="AA123" i="7"/>
  <c r="AA124" i="7"/>
  <c r="AA125" i="7"/>
  <c r="AA126" i="7"/>
  <c r="AA127" i="7"/>
  <c r="AA128" i="7"/>
  <c r="AA129" i="7"/>
  <c r="AA130" i="7"/>
  <c r="AA131" i="7"/>
  <c r="AA132" i="7"/>
  <c r="AA133" i="7"/>
  <c r="AA134" i="7"/>
  <c r="AA135"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36" i="7"/>
  <c r="AA137" i="7"/>
  <c r="AA138" i="7"/>
  <c r="AA139" i="7"/>
  <c r="AA140" i="7"/>
  <c r="AA141" i="7"/>
  <c r="AA142" i="7"/>
  <c r="AA143" i="7"/>
  <c r="AA144" i="7"/>
  <c r="AA145" i="7"/>
  <c r="AA146" i="7"/>
  <c r="AA147" i="7"/>
  <c r="AA148" i="7"/>
  <c r="AA149" i="7"/>
  <c r="AA193" i="7"/>
  <c r="AA194" i="7"/>
  <c r="AA195" i="7"/>
  <c r="AA196" i="7"/>
  <c r="V98" i="7"/>
  <c r="V99" i="7"/>
  <c r="V100" i="7"/>
  <c r="V101" i="7"/>
  <c r="V102" i="7"/>
  <c r="V103" i="7"/>
  <c r="V104" i="7"/>
  <c r="V105" i="7"/>
  <c r="V106" i="7"/>
  <c r="V107" i="7"/>
  <c r="V108" i="7"/>
  <c r="V109" i="7"/>
  <c r="V110" i="7"/>
  <c r="V111" i="7"/>
  <c r="V113" i="7"/>
  <c r="V115" i="7"/>
  <c r="V117" i="7"/>
  <c r="V118" i="7"/>
  <c r="V119" i="7"/>
  <c r="V120" i="7"/>
  <c r="V121" i="7"/>
  <c r="V122" i="7"/>
  <c r="V123" i="7"/>
  <c r="V124" i="7"/>
  <c r="V125" i="7"/>
  <c r="V126" i="7"/>
  <c r="V127" i="7"/>
  <c r="V128" i="7"/>
  <c r="V129" i="7"/>
  <c r="V130" i="7"/>
  <c r="V131" i="7"/>
  <c r="V132" i="7"/>
  <c r="V133" i="7"/>
  <c r="V134" i="7"/>
  <c r="V135" i="7"/>
  <c r="V112" i="7"/>
  <c r="V114" i="7"/>
  <c r="V116"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7" i="7"/>
  <c r="V189" i="7"/>
  <c r="V191" i="7"/>
  <c r="V193" i="7"/>
  <c r="V194" i="7"/>
  <c r="V195" i="7"/>
  <c r="V196" i="7"/>
  <c r="V188" i="7"/>
  <c r="V192" i="7"/>
  <c r="V186" i="7"/>
  <c r="V190" i="7"/>
  <c r="Y98" i="7"/>
  <c r="Y99" i="7"/>
  <c r="Y100" i="7"/>
  <c r="Y101" i="7"/>
  <c r="Y102" i="7"/>
  <c r="Y103" i="7"/>
  <c r="Y104" i="7"/>
  <c r="Y105" i="7"/>
  <c r="Y106" i="7"/>
  <c r="Y107" i="7"/>
  <c r="Y108" i="7"/>
  <c r="Y109" i="7"/>
  <c r="Y110" i="7"/>
  <c r="Y111" i="7"/>
  <c r="Y112" i="7"/>
  <c r="Y113" i="7"/>
  <c r="Y114" i="7"/>
  <c r="Y115" i="7"/>
  <c r="Y116" i="7"/>
  <c r="Y117"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18" i="7"/>
  <c r="Y122" i="7"/>
  <c r="Y126" i="7"/>
  <c r="Y130" i="7"/>
  <c r="Y134" i="7"/>
  <c r="Y136" i="7"/>
  <c r="Y138" i="7"/>
  <c r="Y140" i="7"/>
  <c r="Y142" i="7"/>
  <c r="Y144" i="7"/>
  <c r="Y146" i="7"/>
  <c r="Y148" i="7"/>
  <c r="Y193" i="7"/>
  <c r="Y194" i="7"/>
  <c r="Y195" i="7"/>
  <c r="Y196" i="7"/>
  <c r="Y121" i="7"/>
  <c r="Y125" i="7"/>
  <c r="Y129" i="7"/>
  <c r="Y133" i="7"/>
  <c r="Y120" i="7"/>
  <c r="Y124" i="7"/>
  <c r="Y128" i="7"/>
  <c r="Y132" i="7"/>
  <c r="Y137" i="7"/>
  <c r="Y139" i="7"/>
  <c r="Y141" i="7"/>
  <c r="Y143" i="7"/>
  <c r="Y145" i="7"/>
  <c r="Y147" i="7"/>
  <c r="Y149" i="7"/>
  <c r="Y119" i="7"/>
  <c r="Y123" i="7"/>
  <c r="Y127" i="7"/>
  <c r="Y131" i="7"/>
  <c r="Y135" i="7"/>
  <c r="W101" i="7"/>
  <c r="W105" i="7"/>
  <c r="W109" i="7"/>
  <c r="W99" i="7"/>
  <c r="W103" i="7"/>
  <c r="W107" i="7"/>
  <c r="W102" i="7"/>
  <c r="W110" i="7"/>
  <c r="W113" i="7"/>
  <c r="W117" i="7"/>
  <c r="W98" i="7"/>
  <c r="W106" i="7"/>
  <c r="W111" i="7"/>
  <c r="W115" i="7"/>
  <c r="W118" i="7"/>
  <c r="W119" i="7"/>
  <c r="W120" i="7"/>
  <c r="W121" i="7"/>
  <c r="W122" i="7"/>
  <c r="W123" i="7"/>
  <c r="W124" i="7"/>
  <c r="W125" i="7"/>
  <c r="W126" i="7"/>
  <c r="W127" i="7"/>
  <c r="W128" i="7"/>
  <c r="W129" i="7"/>
  <c r="W130" i="7"/>
  <c r="W131" i="7"/>
  <c r="W132" i="7"/>
  <c r="W133" i="7"/>
  <c r="W134" i="7"/>
  <c r="W135" i="7"/>
  <c r="W104"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14" i="7"/>
  <c r="W108" i="7"/>
  <c r="W112" i="7"/>
  <c r="W193" i="7"/>
  <c r="W194" i="7"/>
  <c r="W195" i="7"/>
  <c r="W196" i="7"/>
  <c r="W100" i="7"/>
  <c r="W116" i="7"/>
  <c r="AE98" i="7"/>
  <c r="AE102" i="7"/>
  <c r="AE106" i="7"/>
  <c r="AE110" i="7"/>
  <c r="AE100" i="7"/>
  <c r="AE104" i="7"/>
  <c r="AE108" i="7"/>
  <c r="AE99" i="7"/>
  <c r="AE107" i="7"/>
  <c r="AE114" i="7"/>
  <c r="AE103" i="7"/>
  <c r="AE112" i="7"/>
  <c r="AE116" i="7"/>
  <c r="AE118" i="7"/>
  <c r="AE119" i="7"/>
  <c r="AE120" i="7"/>
  <c r="AE121" i="7"/>
  <c r="AE122" i="7"/>
  <c r="AE123" i="7"/>
  <c r="AE124" i="7"/>
  <c r="AE125" i="7"/>
  <c r="AE126" i="7"/>
  <c r="AE127" i="7"/>
  <c r="AE128" i="7"/>
  <c r="AE129" i="7"/>
  <c r="AE130" i="7"/>
  <c r="AE131" i="7"/>
  <c r="AE132" i="7"/>
  <c r="AE133" i="7"/>
  <c r="AE134" i="7"/>
  <c r="AE135" i="7"/>
  <c r="AE109" i="7"/>
  <c r="AE11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01" i="7"/>
  <c r="AE111" i="7"/>
  <c r="AE105" i="7"/>
  <c r="AE113" i="7"/>
  <c r="AE117" i="7"/>
  <c r="AE192" i="7"/>
  <c r="AE193" i="7"/>
  <c r="AE194" i="7"/>
  <c r="AE195" i="7"/>
  <c r="AE196" i="7"/>
  <c r="X100" i="7"/>
  <c r="X104" i="7"/>
  <c r="X108" i="7"/>
  <c r="X112" i="7"/>
  <c r="X114" i="7"/>
  <c r="X116" i="7"/>
  <c r="X98" i="7"/>
  <c r="X102" i="7"/>
  <c r="X106" i="7"/>
  <c r="X110" i="7"/>
  <c r="X111" i="7"/>
  <c r="X113" i="7"/>
  <c r="X115" i="7"/>
  <c r="X117" i="7"/>
  <c r="X118" i="7"/>
  <c r="X119" i="7"/>
  <c r="X120" i="7"/>
  <c r="X121" i="7"/>
  <c r="X122" i="7"/>
  <c r="X123" i="7"/>
  <c r="X124" i="7"/>
  <c r="X125" i="7"/>
  <c r="X126" i="7"/>
  <c r="X127" i="7"/>
  <c r="X128" i="7"/>
  <c r="X129" i="7"/>
  <c r="X130" i="7"/>
  <c r="X131" i="7"/>
  <c r="X132" i="7"/>
  <c r="X133" i="7"/>
  <c r="X134" i="7"/>
  <c r="X135" i="7"/>
  <c r="X101" i="7"/>
  <c r="X109" i="7"/>
  <c r="X105" i="7"/>
  <c r="X136" i="7"/>
  <c r="X137" i="7"/>
  <c r="X138" i="7"/>
  <c r="X139" i="7"/>
  <c r="X140" i="7"/>
  <c r="X141" i="7"/>
  <c r="X142" i="7"/>
  <c r="X143" i="7"/>
  <c r="X144" i="7"/>
  <c r="X145" i="7"/>
  <c r="X146" i="7"/>
  <c r="X147" i="7"/>
  <c r="X148" i="7"/>
  <c r="X149" i="7"/>
  <c r="X103" i="7"/>
  <c r="X9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07" i="7"/>
  <c r="X194" i="7"/>
  <c r="X196" i="7"/>
  <c r="X193" i="7"/>
  <c r="X195" i="7"/>
  <c r="AC98" i="7"/>
  <c r="AC99" i="7"/>
  <c r="AC100" i="7"/>
  <c r="AC101" i="7"/>
  <c r="AC102" i="7"/>
  <c r="AC103" i="7"/>
  <c r="AC104" i="7"/>
  <c r="AC105" i="7"/>
  <c r="AC106" i="7"/>
  <c r="AC107" i="7"/>
  <c r="AC108" i="7"/>
  <c r="AC109" i="7"/>
  <c r="AC110" i="7"/>
  <c r="AC111" i="7"/>
  <c r="AC112" i="7"/>
  <c r="AC113" i="7"/>
  <c r="AC114" i="7"/>
  <c r="AC115" i="7"/>
  <c r="AC116" i="7"/>
  <c r="AC117" i="7"/>
  <c r="AC119" i="7"/>
  <c r="AC121" i="7"/>
  <c r="AC123" i="7"/>
  <c r="AC125" i="7"/>
  <c r="AC127" i="7"/>
  <c r="AC129" i="7"/>
  <c r="AC131" i="7"/>
  <c r="AC133" i="7"/>
  <c r="AC135" i="7"/>
  <c r="AC118" i="7"/>
  <c r="AC120" i="7"/>
  <c r="AC122" i="7"/>
  <c r="AC124" i="7"/>
  <c r="AC126" i="7"/>
  <c r="AC128" i="7"/>
  <c r="AC130" i="7"/>
  <c r="AC132" i="7"/>
  <c r="AC134"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36" i="7"/>
  <c r="AC138" i="7"/>
  <c r="AC140" i="7"/>
  <c r="AC142" i="7"/>
  <c r="AC144" i="7"/>
  <c r="AC146" i="7"/>
  <c r="AC148" i="7"/>
  <c r="AC137" i="7"/>
  <c r="AC139" i="7"/>
  <c r="AC141" i="7"/>
  <c r="AC143" i="7"/>
  <c r="AC145" i="7"/>
  <c r="AC147" i="7"/>
  <c r="AC149" i="7"/>
  <c r="AD98" i="7"/>
  <c r="AD99" i="7"/>
  <c r="AD100" i="7"/>
  <c r="AD101" i="7"/>
  <c r="AD102" i="7"/>
  <c r="AD103" i="7"/>
  <c r="AD104" i="7"/>
  <c r="AD105" i="7"/>
  <c r="AD106" i="7"/>
  <c r="AD107" i="7"/>
  <c r="AD108" i="7"/>
  <c r="AD109" i="7"/>
  <c r="AD110" i="7"/>
  <c r="AD112" i="7"/>
  <c r="AD114" i="7"/>
  <c r="AD116" i="7"/>
  <c r="AD118" i="7"/>
  <c r="AD119" i="7"/>
  <c r="AD120" i="7"/>
  <c r="AD121" i="7"/>
  <c r="AD122" i="7"/>
  <c r="AD123" i="7"/>
  <c r="AD124" i="7"/>
  <c r="AD125" i="7"/>
  <c r="AD126" i="7"/>
  <c r="AD127" i="7"/>
  <c r="AD128" i="7"/>
  <c r="AD129" i="7"/>
  <c r="AD130" i="7"/>
  <c r="AD131" i="7"/>
  <c r="AD132" i="7"/>
  <c r="AD133" i="7"/>
  <c r="AD134" i="7"/>
  <c r="AD135" i="7"/>
  <c r="AD111" i="7"/>
  <c r="AD113" i="7"/>
  <c r="AD115" i="7"/>
  <c r="AD117"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8" i="7"/>
  <c r="AD190" i="7"/>
  <c r="AD192" i="7"/>
  <c r="AD193" i="7"/>
  <c r="AD194" i="7"/>
  <c r="AD195" i="7"/>
  <c r="AD196" i="7"/>
  <c r="AD189" i="7"/>
  <c r="AD187" i="7"/>
  <c r="AD191" i="7"/>
  <c r="Z98" i="7"/>
  <c r="Z99" i="7"/>
  <c r="Z100" i="7"/>
  <c r="Z101" i="7"/>
  <c r="Z102" i="7"/>
  <c r="Z103" i="7"/>
  <c r="Z104" i="7"/>
  <c r="Z105" i="7"/>
  <c r="Z106" i="7"/>
  <c r="Z107" i="7"/>
  <c r="Z108" i="7"/>
  <c r="Z109" i="7"/>
  <c r="Z110" i="7"/>
  <c r="Z118" i="7"/>
  <c r="Z119" i="7"/>
  <c r="Z120" i="7"/>
  <c r="Z121" i="7"/>
  <c r="Z122" i="7"/>
  <c r="Z123" i="7"/>
  <c r="Z124" i="7"/>
  <c r="Z125" i="7"/>
  <c r="Z126" i="7"/>
  <c r="Z127" i="7"/>
  <c r="Z128" i="7"/>
  <c r="Z129" i="7"/>
  <c r="Z130" i="7"/>
  <c r="Z131" i="7"/>
  <c r="Z132" i="7"/>
  <c r="Z133" i="7"/>
  <c r="Z134" i="7"/>
  <c r="Z135" i="7"/>
  <c r="Z112" i="7"/>
  <c r="Z116" i="7"/>
  <c r="Z136" i="7"/>
  <c r="Z137" i="7"/>
  <c r="Z138" i="7"/>
  <c r="Z139" i="7"/>
  <c r="Z140" i="7"/>
  <c r="Z141" i="7"/>
  <c r="Z142" i="7"/>
  <c r="Z143" i="7"/>
  <c r="Z144" i="7"/>
  <c r="Z145" i="7"/>
  <c r="Z146" i="7"/>
  <c r="Z147" i="7"/>
  <c r="Z148" i="7"/>
  <c r="Z149" i="7"/>
  <c r="Z114" i="7"/>
  <c r="Z117" i="7"/>
  <c r="Z113" i="7"/>
  <c r="Z111" i="7"/>
  <c r="Z115"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94" i="7"/>
  <c r="Z196" i="7"/>
  <c r="Z186" i="7"/>
  <c r="Z188" i="7"/>
  <c r="Z192" i="7"/>
  <c r="Z187" i="7"/>
  <c r="Z189" i="7"/>
  <c r="Z191" i="7"/>
  <c r="Z193" i="7"/>
  <c r="Z195" i="7"/>
  <c r="Z190" i="7"/>
  <c r="AB99" i="7"/>
  <c r="AB103" i="7"/>
  <c r="AB107" i="7"/>
  <c r="AB101" i="7"/>
  <c r="AB105" i="7"/>
  <c r="AB109" i="7"/>
  <c r="AB118" i="7"/>
  <c r="AB119" i="7"/>
  <c r="AB120" i="7"/>
  <c r="AB121" i="7"/>
  <c r="AB122" i="7"/>
  <c r="AB123" i="7"/>
  <c r="AB124" i="7"/>
  <c r="AB125" i="7"/>
  <c r="AB126" i="7"/>
  <c r="AB127" i="7"/>
  <c r="AB128" i="7"/>
  <c r="AB129" i="7"/>
  <c r="AB130" i="7"/>
  <c r="AB131" i="7"/>
  <c r="AB132" i="7"/>
  <c r="AB133" i="7"/>
  <c r="AB134" i="7"/>
  <c r="AB135" i="7"/>
  <c r="AB100" i="7"/>
  <c r="AB108" i="7"/>
  <c r="AB111" i="7"/>
  <c r="AB115" i="7"/>
  <c r="AB104" i="7"/>
  <c r="AB113" i="7"/>
  <c r="AB117" i="7"/>
  <c r="AB136" i="7"/>
  <c r="AB137" i="7"/>
  <c r="AB138" i="7"/>
  <c r="AB139" i="7"/>
  <c r="AB140" i="7"/>
  <c r="AB141" i="7"/>
  <c r="AB142" i="7"/>
  <c r="AB143" i="7"/>
  <c r="AB144" i="7"/>
  <c r="AB145" i="7"/>
  <c r="AB146" i="7"/>
  <c r="AB147" i="7"/>
  <c r="AB148" i="7"/>
  <c r="AB149" i="7"/>
  <c r="AB102" i="7"/>
  <c r="AB116" i="7"/>
  <c r="AB110" i="7"/>
  <c r="AB112"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98" i="7"/>
  <c r="AB106" i="7"/>
  <c r="AB114" i="7"/>
  <c r="AB195" i="7"/>
  <c r="AB193" i="7"/>
  <c r="AB194" i="7"/>
  <c r="AB196" i="7"/>
  <c r="AG98" i="7"/>
  <c r="AG99" i="7"/>
  <c r="AG100" i="7"/>
  <c r="AG101" i="7"/>
  <c r="AG102" i="7"/>
  <c r="AG103" i="7"/>
  <c r="AG104" i="7"/>
  <c r="AG105" i="7"/>
  <c r="AG106" i="7"/>
  <c r="AG107" i="7"/>
  <c r="AG108" i="7"/>
  <c r="AG109" i="7"/>
  <c r="AG110" i="7"/>
  <c r="AG111" i="7"/>
  <c r="AG112" i="7"/>
  <c r="AG113" i="7"/>
  <c r="AG114" i="7"/>
  <c r="AG115" i="7"/>
  <c r="AG116" i="7"/>
  <c r="AG117"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19" i="7"/>
  <c r="AG123" i="7"/>
  <c r="AG127" i="7"/>
  <c r="AG131" i="7"/>
  <c r="AG135" i="7"/>
  <c r="AG137" i="7"/>
  <c r="AG139" i="7"/>
  <c r="AG141" i="7"/>
  <c r="AG143" i="7"/>
  <c r="AG145" i="7"/>
  <c r="AG147" i="7"/>
  <c r="AG149" i="7"/>
  <c r="AG192" i="7"/>
  <c r="AG193" i="7"/>
  <c r="AG194" i="7"/>
  <c r="AG195" i="7"/>
  <c r="AG196" i="7"/>
  <c r="AG118" i="7"/>
  <c r="AG122" i="7"/>
  <c r="AG126" i="7"/>
  <c r="AG130" i="7"/>
  <c r="AG134" i="7"/>
  <c r="AG121" i="7"/>
  <c r="AG125" i="7"/>
  <c r="AG129" i="7"/>
  <c r="AG133" i="7"/>
  <c r="AG136" i="7"/>
  <c r="AG138" i="7"/>
  <c r="AG140" i="7"/>
  <c r="AG142" i="7"/>
  <c r="AG144" i="7"/>
  <c r="AG146" i="7"/>
  <c r="AG148" i="7"/>
  <c r="AG120" i="7"/>
  <c r="AG124" i="7"/>
  <c r="AG128" i="7"/>
  <c r="AG132"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6" i="7"/>
  <c r="AA62" i="7"/>
  <c r="AA61" i="7"/>
  <c r="AA60" i="7"/>
  <c r="AA59" i="7"/>
  <c r="AA58" i="7"/>
  <c r="AA67" i="7"/>
  <c r="AA65" i="7"/>
  <c r="AA64" i="7"/>
  <c r="AA63" i="7"/>
  <c r="AA57" i="7"/>
  <c r="AA56" i="7"/>
  <c r="AA55" i="7"/>
  <c r="AA54" i="7"/>
  <c r="AA53" i="7"/>
  <c r="AA52" i="7"/>
  <c r="AA68"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9" i="7"/>
  <c r="Y68" i="7"/>
  <c r="Y67"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W97" i="7"/>
  <c r="W96" i="7"/>
  <c r="W95" i="7"/>
  <c r="W94" i="7"/>
  <c r="W93" i="7"/>
  <c r="W92" i="7"/>
  <c r="W91" i="7"/>
  <c r="W90" i="7"/>
  <c r="W89" i="7"/>
  <c r="W88" i="7"/>
  <c r="W87" i="7"/>
  <c r="W86" i="7"/>
  <c r="W85" i="7"/>
  <c r="W84" i="7"/>
  <c r="W83" i="7"/>
  <c r="W82" i="7"/>
  <c r="W81" i="7"/>
  <c r="W80" i="7"/>
  <c r="W79" i="7"/>
  <c r="W78" i="7"/>
  <c r="W77" i="7"/>
  <c r="W76" i="7"/>
  <c r="W75" i="7"/>
  <c r="W74" i="7"/>
  <c r="W73" i="7"/>
  <c r="W72" i="7"/>
  <c r="W71" i="7"/>
  <c r="W70" i="7"/>
  <c r="W69" i="7"/>
  <c r="W67" i="7"/>
  <c r="W65" i="7"/>
  <c r="W64" i="7"/>
  <c r="W63" i="7"/>
  <c r="W57" i="7"/>
  <c r="W56" i="7"/>
  <c r="W55" i="7"/>
  <c r="W54" i="7"/>
  <c r="W53" i="7"/>
  <c r="W9" i="7"/>
  <c r="W68" i="7"/>
  <c r="W66" i="7"/>
  <c r="W62" i="7"/>
  <c r="W61" i="7"/>
  <c r="W60" i="7"/>
  <c r="W59" i="7"/>
  <c r="W58" i="7"/>
  <c r="W51" i="7"/>
  <c r="W49" i="7"/>
  <c r="W47" i="7"/>
  <c r="W45" i="7"/>
  <c r="W43" i="7"/>
  <c r="W41" i="7"/>
  <c r="W39" i="7"/>
  <c r="W36" i="7"/>
  <c r="W34" i="7"/>
  <c r="W32" i="7"/>
  <c r="W30" i="7"/>
  <c r="W28" i="7"/>
  <c r="W26" i="7"/>
  <c r="W24" i="7"/>
  <c r="W22" i="7"/>
  <c r="W20" i="7"/>
  <c r="W18" i="7"/>
  <c r="W15" i="7"/>
  <c r="W12" i="7"/>
  <c r="W52" i="7"/>
  <c r="W50" i="7"/>
  <c r="W48" i="7"/>
  <c r="W46" i="7"/>
  <c r="W44" i="7"/>
  <c r="W42" i="7"/>
  <c r="W40" i="7"/>
  <c r="W38" i="7"/>
  <c r="W37" i="7"/>
  <c r="W35" i="7"/>
  <c r="W33" i="7"/>
  <c r="W31" i="7"/>
  <c r="W29" i="7"/>
  <c r="W27" i="7"/>
  <c r="W25" i="7"/>
  <c r="W23" i="7"/>
  <c r="W21" i="7"/>
  <c r="W19" i="7"/>
  <c r="W17" i="7"/>
  <c r="W16" i="7"/>
  <c r="W14" i="7"/>
  <c r="W13" i="7"/>
  <c r="W11" i="7"/>
  <c r="W10" i="7"/>
  <c r="AD97" i="7"/>
  <c r="AD96" i="7"/>
  <c r="AD93" i="7"/>
  <c r="AD90" i="7"/>
  <c r="AD89" i="7"/>
  <c r="AD86" i="7"/>
  <c r="AD84" i="7"/>
  <c r="AD82" i="7"/>
  <c r="AD80" i="7"/>
  <c r="AD78" i="7"/>
  <c r="AD76" i="7"/>
  <c r="AD74" i="7"/>
  <c r="AD72" i="7"/>
  <c r="AD70" i="7"/>
  <c r="AD68" i="7"/>
  <c r="AD95" i="7"/>
  <c r="AD94" i="7"/>
  <c r="AD92" i="7"/>
  <c r="AD91" i="7"/>
  <c r="AD88" i="7"/>
  <c r="AD87" i="7"/>
  <c r="AD85" i="7"/>
  <c r="AD83" i="7"/>
  <c r="AD81" i="7"/>
  <c r="AD79" i="7"/>
  <c r="AD77" i="7"/>
  <c r="AD75" i="7"/>
  <c r="AD73" i="7"/>
  <c r="AD71" i="7"/>
  <c r="AD69" i="7"/>
  <c r="AD67" i="7"/>
  <c r="AD51" i="7"/>
  <c r="AD50" i="7"/>
  <c r="AD49" i="7"/>
  <c r="AD48" i="7"/>
  <c r="AD47" i="7"/>
  <c r="AD46" i="7"/>
  <c r="AD45" i="7"/>
  <c r="AD44" i="7"/>
  <c r="AD43" i="7"/>
  <c r="AD42" i="7"/>
  <c r="AD41" i="7"/>
  <c r="AD40" i="7"/>
  <c r="AD39" i="7"/>
  <c r="AD38" i="7"/>
  <c r="AD37" i="7"/>
  <c r="AD36" i="7"/>
  <c r="AD35" i="7"/>
  <c r="AD34" i="7"/>
  <c r="AD33" i="7"/>
  <c r="AD32" i="7"/>
  <c r="AD31" i="7"/>
  <c r="AD30" i="7"/>
  <c r="AD29" i="7"/>
  <c r="AD28" i="7"/>
  <c r="AD27" i="7"/>
  <c r="AD26" i="7"/>
  <c r="AD25" i="7"/>
  <c r="AD24" i="7"/>
  <c r="AD23" i="7"/>
  <c r="AD22" i="7"/>
  <c r="AD21" i="7"/>
  <c r="AD20" i="7"/>
  <c r="AD19" i="7"/>
  <c r="AD18" i="7"/>
  <c r="AD17" i="7"/>
  <c r="AD16" i="7"/>
  <c r="AD15" i="7"/>
  <c r="AD14" i="7"/>
  <c r="AD13" i="7"/>
  <c r="AD12" i="7"/>
  <c r="AD11" i="7"/>
  <c r="AD10" i="7"/>
  <c r="AD9" i="7"/>
  <c r="AD63" i="7"/>
  <c r="AD59" i="7"/>
  <c r="AD66" i="7"/>
  <c r="AD64" i="7"/>
  <c r="AD62" i="7"/>
  <c r="AD60" i="7"/>
  <c r="AD58" i="7"/>
  <c r="AD56" i="7"/>
  <c r="AD54" i="7"/>
  <c r="AD52" i="7"/>
  <c r="AD65" i="7"/>
  <c r="AD61" i="7"/>
  <c r="AD57" i="7"/>
  <c r="AD55" i="7"/>
  <c r="AD53"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1" i="7"/>
  <c r="AF70" i="7"/>
  <c r="AF69" i="7"/>
  <c r="AF68" i="7"/>
  <c r="AF67" i="7"/>
  <c r="AF9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V97" i="7"/>
  <c r="V95" i="7"/>
  <c r="V94" i="7"/>
  <c r="V91" i="7"/>
  <c r="V87" i="7"/>
  <c r="V85" i="7"/>
  <c r="V83" i="7"/>
  <c r="V81" i="7"/>
  <c r="V79" i="7"/>
  <c r="V77" i="7"/>
  <c r="V75" i="7"/>
  <c r="V73" i="7"/>
  <c r="V71" i="7"/>
  <c r="V67" i="7"/>
  <c r="V96" i="7"/>
  <c r="V93" i="7"/>
  <c r="V92" i="7"/>
  <c r="V90" i="7"/>
  <c r="V89" i="7"/>
  <c r="V88" i="7"/>
  <c r="V86" i="7"/>
  <c r="V84" i="7"/>
  <c r="V82" i="7"/>
  <c r="V80" i="7"/>
  <c r="V78" i="7"/>
  <c r="V76" i="7"/>
  <c r="V74" i="7"/>
  <c r="V72" i="7"/>
  <c r="V70" i="7"/>
  <c r="V69"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V10" i="7"/>
  <c r="V66" i="7"/>
  <c r="V62" i="7"/>
  <c r="V58" i="7"/>
  <c r="V54" i="7"/>
  <c r="V9" i="7"/>
  <c r="V68" i="7"/>
  <c r="V65" i="7"/>
  <c r="V63" i="7"/>
  <c r="V61" i="7"/>
  <c r="V59" i="7"/>
  <c r="V57" i="7"/>
  <c r="V55" i="7"/>
  <c r="V53" i="7"/>
  <c r="V64" i="7"/>
  <c r="V60" i="7"/>
  <c r="V56"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4" i="7"/>
  <c r="AE63" i="7"/>
  <c r="AE56" i="7"/>
  <c r="AE55" i="7"/>
  <c r="AE54" i="7"/>
  <c r="AE53" i="7"/>
  <c r="AE52" i="7"/>
  <c r="AE66" i="7"/>
  <c r="AE65" i="7"/>
  <c r="AE62" i="7"/>
  <c r="AE61" i="7"/>
  <c r="AE60" i="7"/>
  <c r="AE59" i="7"/>
  <c r="AE58" i="7"/>
  <c r="AE57" i="7"/>
  <c r="AE97" i="7"/>
  <c r="AE50" i="7"/>
  <c r="AE48" i="7"/>
  <c r="AE46" i="7"/>
  <c r="AE44" i="7"/>
  <c r="AE42" i="7"/>
  <c r="AE40" i="7"/>
  <c r="AE38" i="7"/>
  <c r="AE35" i="7"/>
  <c r="AE33" i="7"/>
  <c r="AE31" i="7"/>
  <c r="AE29" i="7"/>
  <c r="AE27" i="7"/>
  <c r="AE25" i="7"/>
  <c r="AE23" i="7"/>
  <c r="AE21" i="7"/>
  <c r="AE19" i="7"/>
  <c r="AE17" i="7"/>
  <c r="AE13" i="7"/>
  <c r="AE11" i="7"/>
  <c r="AE10" i="7"/>
  <c r="AE51" i="7"/>
  <c r="AE49" i="7"/>
  <c r="AE47" i="7"/>
  <c r="AE45" i="7"/>
  <c r="AE43" i="7"/>
  <c r="AE41" i="7"/>
  <c r="AE39" i="7"/>
  <c r="AE37" i="7"/>
  <c r="AE36" i="7"/>
  <c r="AE34" i="7"/>
  <c r="AE32" i="7"/>
  <c r="AE30" i="7"/>
  <c r="AE28" i="7"/>
  <c r="AE26" i="7"/>
  <c r="AE24" i="7"/>
  <c r="AE22" i="7"/>
  <c r="AE20" i="7"/>
  <c r="AE18" i="7"/>
  <c r="AE16" i="7"/>
  <c r="AE15" i="7"/>
  <c r="AE14" i="7"/>
  <c r="AE12" i="7"/>
  <c r="AE9" i="7"/>
  <c r="AC97" i="7"/>
  <c r="AC67" i="7"/>
  <c r="AC66" i="7"/>
  <c r="AC65" i="7"/>
  <c r="AC64" i="7"/>
  <c r="AC63" i="7"/>
  <c r="AC62" i="7"/>
  <c r="AC61" i="7"/>
  <c r="AC60" i="7"/>
  <c r="AC59" i="7"/>
  <c r="AC58" i="7"/>
  <c r="AC57" i="7"/>
  <c r="AC56" i="7"/>
  <c r="AC55"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68" i="7"/>
  <c r="AC93" i="7"/>
  <c r="AC89" i="7"/>
  <c r="AC85" i="7"/>
  <c r="AC81" i="7"/>
  <c r="AC77" i="7"/>
  <c r="AC73" i="7"/>
  <c r="AC69" i="7"/>
  <c r="AC91" i="7"/>
  <c r="AC87" i="7"/>
  <c r="AC79" i="7"/>
  <c r="AC71" i="7"/>
  <c r="AC96" i="7"/>
  <c r="AC88" i="7"/>
  <c r="AC80" i="7"/>
  <c r="AC72" i="7"/>
  <c r="AC94" i="7"/>
  <c r="AC90" i="7"/>
  <c r="AC86" i="7"/>
  <c r="AC82" i="7"/>
  <c r="AC78" i="7"/>
  <c r="AC74" i="7"/>
  <c r="AC70" i="7"/>
  <c r="AC95" i="7"/>
  <c r="AC83" i="7"/>
  <c r="AC75" i="7"/>
  <c r="AC92" i="7"/>
  <c r="AC84" i="7"/>
  <c r="AC76" i="7"/>
  <c r="Z97" i="7"/>
  <c r="Z96" i="7"/>
  <c r="Z95" i="7"/>
  <c r="Z94" i="7"/>
  <c r="Z93" i="7"/>
  <c r="Z92" i="7"/>
  <c r="Z91" i="7"/>
  <c r="Z90" i="7"/>
  <c r="Z89" i="7"/>
  <c r="Z88" i="7"/>
  <c r="Z87" i="7"/>
  <c r="Z86" i="7"/>
  <c r="Z85" i="7"/>
  <c r="Z84" i="7"/>
  <c r="Z83" i="7"/>
  <c r="Z82" i="7"/>
  <c r="Z81" i="7"/>
  <c r="Z80" i="7"/>
  <c r="Z79" i="7"/>
  <c r="Z78" i="7"/>
  <c r="Z77" i="7"/>
  <c r="Z76" i="7"/>
  <c r="Z75" i="7"/>
  <c r="Z74" i="7"/>
  <c r="Z73" i="7"/>
  <c r="Z72" i="7"/>
  <c r="Z71" i="7"/>
  <c r="Z70" i="7"/>
  <c r="Z69" i="7"/>
  <c r="Z68" i="7"/>
  <c r="Z67" i="7"/>
  <c r="Z65" i="7"/>
  <c r="Z63" i="7"/>
  <c r="Z61" i="7"/>
  <c r="Z59" i="7"/>
  <c r="Z57" i="7"/>
  <c r="Z55" i="7"/>
  <c r="Z53" i="7"/>
  <c r="Z64" i="7"/>
  <c r="Z60" i="7"/>
  <c r="Z56" i="7"/>
  <c r="Z54" i="7"/>
  <c r="Z51" i="7"/>
  <c r="Z49" i="7"/>
  <c r="Z47" i="7"/>
  <c r="Z45" i="7"/>
  <c r="Z43" i="7"/>
  <c r="Z41" i="7"/>
  <c r="Z39" i="7"/>
  <c r="Z37" i="7"/>
  <c r="Z35" i="7"/>
  <c r="Z31" i="7"/>
  <c r="Z29" i="7"/>
  <c r="Z27" i="7"/>
  <c r="Z25" i="7"/>
  <c r="Z23" i="7"/>
  <c r="Z20" i="7"/>
  <c r="Z18" i="7"/>
  <c r="Z16" i="7"/>
  <c r="Z14" i="7"/>
  <c r="Z12" i="7"/>
  <c r="Z9" i="7"/>
  <c r="Z66" i="7"/>
  <c r="Z62" i="7"/>
  <c r="Z58" i="7"/>
  <c r="Z52" i="7"/>
  <c r="Z50" i="7"/>
  <c r="Z48" i="7"/>
  <c r="Z46" i="7"/>
  <c r="Z44" i="7"/>
  <c r="Z42" i="7"/>
  <c r="Z40" i="7"/>
  <c r="Z38" i="7"/>
  <c r="Z36" i="7"/>
  <c r="Z34" i="7"/>
  <c r="Z33" i="7"/>
  <c r="Z32" i="7"/>
  <c r="Z30" i="7"/>
  <c r="Z28" i="7"/>
  <c r="Z26" i="7"/>
  <c r="Z24" i="7"/>
  <c r="Z22" i="7"/>
  <c r="Z21" i="7"/>
  <c r="Z19" i="7"/>
  <c r="Z17" i="7"/>
  <c r="Z15" i="7"/>
  <c r="Z13" i="7"/>
  <c r="Z11" i="7"/>
  <c r="Z10" i="7"/>
  <c r="AB97" i="7"/>
  <c r="AB96" i="7"/>
  <c r="AB95" i="7"/>
  <c r="AB94" i="7"/>
  <c r="AB93" i="7"/>
  <c r="AB92" i="7"/>
  <c r="AB91" i="7"/>
  <c r="AB90" i="7"/>
  <c r="AB89" i="7"/>
  <c r="AB88" i="7"/>
  <c r="AB87" i="7"/>
  <c r="AB86" i="7"/>
  <c r="AB85" i="7"/>
  <c r="AB84" i="7"/>
  <c r="AB83" i="7"/>
  <c r="AB82" i="7"/>
  <c r="AB81" i="7"/>
  <c r="AB80" i="7"/>
  <c r="AB79" i="7"/>
  <c r="AB78" i="7"/>
  <c r="AB77" i="7"/>
  <c r="AB76" i="7"/>
  <c r="AB75" i="7"/>
  <c r="AB74" i="7"/>
  <c r="AB73" i="7"/>
  <c r="AB72" i="7"/>
  <c r="AB71" i="7"/>
  <c r="AB70" i="7"/>
  <c r="AB69" i="7"/>
  <c r="AB68" i="7"/>
  <c r="AB67" i="7"/>
  <c r="AB66" i="7"/>
  <c r="AB65" i="7"/>
  <c r="AB64" i="7"/>
  <c r="AB63" i="7"/>
  <c r="AB62" i="7"/>
  <c r="AB61" i="7"/>
  <c r="AB60" i="7"/>
  <c r="AB59" i="7"/>
  <c r="AB58" i="7"/>
  <c r="AB57" i="7"/>
  <c r="AB56" i="7"/>
  <c r="AB55" i="7"/>
  <c r="AB54" i="7"/>
  <c r="AB53" i="7"/>
  <c r="AB52" i="7"/>
  <c r="AB51" i="7"/>
  <c r="AB50" i="7"/>
  <c r="AB49" i="7"/>
  <c r="AB48" i="7"/>
  <c r="AB47" i="7"/>
  <c r="AB46" i="7"/>
  <c r="AB45" i="7"/>
  <c r="AB44" i="7"/>
  <c r="AB43" i="7"/>
  <c r="AB42" i="7"/>
  <c r="AB41" i="7"/>
  <c r="AB40" i="7"/>
  <c r="AB39" i="7"/>
  <c r="AB38" i="7"/>
  <c r="AB37" i="7"/>
  <c r="AB36" i="7"/>
  <c r="AB35" i="7"/>
  <c r="AB34" i="7"/>
  <c r="AB33" i="7"/>
  <c r="AB32" i="7"/>
  <c r="AB31" i="7"/>
  <c r="AB30" i="7"/>
  <c r="AB29" i="7"/>
  <c r="AB28" i="7"/>
  <c r="AB27" i="7"/>
  <c r="AB26" i="7"/>
  <c r="AB25" i="7"/>
  <c r="AB24" i="7"/>
  <c r="AB23" i="7"/>
  <c r="AB22" i="7"/>
  <c r="AB21" i="7"/>
  <c r="AB20" i="7"/>
  <c r="AB19" i="7"/>
  <c r="AB18" i="7"/>
  <c r="AB17" i="7"/>
  <c r="AB16" i="7"/>
  <c r="AB15" i="7"/>
  <c r="AB14" i="7"/>
  <c r="AB13" i="7"/>
  <c r="AB12" i="7"/>
  <c r="AB11" i="7"/>
  <c r="AB10" i="7"/>
  <c r="AB9" i="7"/>
  <c r="AG97" i="7"/>
  <c r="AG66" i="7"/>
  <c r="AG65" i="7"/>
  <c r="AG64" i="7"/>
  <c r="AG63" i="7"/>
  <c r="AG62" i="7"/>
  <c r="AG61" i="7"/>
  <c r="AG60" i="7"/>
  <c r="AG59" i="7"/>
  <c r="AG58" i="7"/>
  <c r="AG57" i="7"/>
  <c r="AG56" i="7"/>
  <c r="AG55" i="7"/>
  <c r="AG54" i="7"/>
  <c r="AG53" i="7"/>
  <c r="AG52" i="7"/>
  <c r="AG51" i="7"/>
  <c r="AG50" i="7"/>
  <c r="AG49" i="7"/>
  <c r="AG48" i="7"/>
  <c r="AG47" i="7"/>
  <c r="AG46" i="7"/>
  <c r="AG45" i="7"/>
  <c r="AG44" i="7"/>
  <c r="AG43" i="7"/>
  <c r="AG42" i="7"/>
  <c r="AG41" i="7"/>
  <c r="AG40" i="7"/>
  <c r="AG39" i="7"/>
  <c r="AG38" i="7"/>
  <c r="AG37" i="7"/>
  <c r="AG36" i="7"/>
  <c r="AG35" i="7"/>
  <c r="AG34" i="7"/>
  <c r="AG33" i="7"/>
  <c r="AG32" i="7"/>
  <c r="AG31" i="7"/>
  <c r="AG30" i="7"/>
  <c r="AG29" i="7"/>
  <c r="AG28" i="7"/>
  <c r="AG27" i="7"/>
  <c r="AG26" i="7"/>
  <c r="AG25" i="7"/>
  <c r="AG24" i="7"/>
  <c r="AG23" i="7"/>
  <c r="AG22" i="7"/>
  <c r="AG21" i="7"/>
  <c r="AG20" i="7"/>
  <c r="AG19" i="7"/>
  <c r="AG18" i="7"/>
  <c r="AG17" i="7"/>
  <c r="AG16" i="7"/>
  <c r="AG15" i="7"/>
  <c r="AG14" i="7"/>
  <c r="AG13" i="7"/>
  <c r="AG12" i="7"/>
  <c r="AG11" i="7"/>
  <c r="AG10" i="7"/>
  <c r="AG9" i="7"/>
  <c r="AG96" i="7"/>
  <c r="AG95" i="7"/>
  <c r="AG94" i="7"/>
  <c r="AG93" i="7"/>
  <c r="AG92" i="7"/>
  <c r="AG91" i="7"/>
  <c r="AG90" i="7"/>
  <c r="AG89" i="7"/>
  <c r="AG88" i="7"/>
  <c r="AG87" i="7"/>
  <c r="AG86" i="7"/>
  <c r="AG85" i="7"/>
  <c r="AG84" i="7"/>
  <c r="AG83" i="7"/>
  <c r="AG82" i="7"/>
  <c r="AG81" i="7"/>
  <c r="AG80" i="7"/>
  <c r="AG79" i="7"/>
  <c r="AG78" i="7"/>
  <c r="AG77" i="7"/>
  <c r="AG76" i="7"/>
  <c r="AG75" i="7"/>
  <c r="AG74" i="7"/>
  <c r="AG73" i="7"/>
  <c r="AG72" i="7"/>
  <c r="AG71" i="7"/>
  <c r="AG70" i="7"/>
  <c r="AG69" i="7"/>
  <c r="AG67" i="7"/>
  <c r="AG68" i="7"/>
  <c r="L63" i="8"/>
  <c r="L75" i="8"/>
  <c r="L95" i="8"/>
  <c r="L51" i="8"/>
  <c r="L77" i="8"/>
  <c r="L26" i="8"/>
  <c r="L86" i="8"/>
  <c r="L96" i="8"/>
  <c r="L17" i="8"/>
  <c r="L93" i="8"/>
  <c r="L59" i="8"/>
  <c r="L46" i="8"/>
  <c r="L38" i="8"/>
  <c r="L32" i="8"/>
  <c r="L25" i="8"/>
  <c r="L82" i="8"/>
  <c r="L76" i="8"/>
  <c r="L73" i="8"/>
  <c r="L99" i="8"/>
  <c r="L20" i="8"/>
  <c r="L66" i="8"/>
  <c r="L58" i="8"/>
  <c r="L56" i="8"/>
  <c r="L45" i="8"/>
  <c r="L42" i="8"/>
  <c r="L34" i="8"/>
  <c r="L23" i="8"/>
  <c r="L81" i="8"/>
  <c r="L78" i="8"/>
  <c r="L14" i="8"/>
  <c r="L21" i="8"/>
  <c r="L91" i="8"/>
  <c r="L61" i="8"/>
  <c r="L52" i="8"/>
  <c r="L50" i="8"/>
  <c r="L41" i="8"/>
  <c r="L30" i="8"/>
  <c r="L87" i="8"/>
  <c r="L88" i="8"/>
  <c r="L74" i="8"/>
  <c r="L97" i="8"/>
  <c r="L22" i="8"/>
  <c r="L18" i="8"/>
  <c r="L100" i="8"/>
  <c r="L65" i="8"/>
  <c r="L67" i="8"/>
  <c r="L64" i="8"/>
  <c r="L57" i="8"/>
  <c r="L54" i="8"/>
  <c r="L47" i="8"/>
  <c r="L48" i="8"/>
  <c r="L40" i="8"/>
  <c r="L37" i="8"/>
  <c r="L35" i="8"/>
  <c r="L29" i="8"/>
  <c r="L28" i="8"/>
  <c r="L83" i="8"/>
  <c r="L89" i="8"/>
  <c r="L84" i="8"/>
  <c r="L72" i="8"/>
  <c r="L70" i="8"/>
  <c r="L69" i="8"/>
  <c r="L98" i="8"/>
  <c r="L94" i="8"/>
  <c r="L19" i="8"/>
  <c r="L15" i="8"/>
  <c r="L68" i="8"/>
  <c r="L62" i="8"/>
  <c r="L60" i="8"/>
  <c r="L53" i="8"/>
  <c r="L55" i="8"/>
  <c r="L49" i="8"/>
  <c r="L44" i="8"/>
  <c r="L43" i="8"/>
  <c r="L33" i="8"/>
  <c r="L31" i="8"/>
  <c r="L24" i="8"/>
  <c r="L27" i="8"/>
  <c r="L90" i="8"/>
  <c r="L85" i="8"/>
  <c r="L80" i="8"/>
  <c r="L71" i="8"/>
  <c r="AB100" i="8"/>
  <c r="AB96" i="8"/>
  <c r="AB92" i="8"/>
  <c r="AB88" i="8"/>
  <c r="AB84" i="8"/>
  <c r="AB80" i="8"/>
  <c r="AB76" i="8"/>
  <c r="AB72" i="8"/>
  <c r="AB99" i="8"/>
  <c r="AB95" i="8"/>
  <c r="AB91" i="8"/>
  <c r="AB87" i="8"/>
  <c r="AB83" i="8"/>
  <c r="AB79" i="8"/>
  <c r="AB75" i="8"/>
  <c r="AB71" i="8"/>
  <c r="AB98" i="8"/>
  <c r="AB94" i="8"/>
  <c r="AB90" i="8"/>
  <c r="AB86" i="8"/>
  <c r="AB82" i="8"/>
  <c r="AB78" i="8"/>
  <c r="AB74" i="8"/>
  <c r="AB70" i="8"/>
  <c r="AB101" i="8"/>
  <c r="AB85" i="8"/>
  <c r="AB69" i="8"/>
  <c r="AB65" i="8"/>
  <c r="AB61" i="8"/>
  <c r="AB57" i="8"/>
  <c r="AB53" i="8"/>
  <c r="AB13" i="8"/>
  <c r="AB17" i="8"/>
  <c r="AB21" i="8"/>
  <c r="AB25" i="8"/>
  <c r="AB29" i="8"/>
  <c r="AB33" i="8"/>
  <c r="AB37" i="8"/>
  <c r="AB41" i="8"/>
  <c r="AB45" i="8"/>
  <c r="AB49" i="8"/>
  <c r="AB97" i="8"/>
  <c r="AB81" i="8"/>
  <c r="AB68" i="8"/>
  <c r="AB64" i="8"/>
  <c r="AB60" i="8"/>
  <c r="AB56" i="8"/>
  <c r="AB16" i="8"/>
  <c r="AB20" i="8"/>
  <c r="AB24" i="8"/>
  <c r="AB28" i="8"/>
  <c r="AB32" i="8"/>
  <c r="AB36" i="8"/>
  <c r="AB40" i="8"/>
  <c r="AB44" i="8"/>
  <c r="AB48" i="8"/>
  <c r="AB52" i="8"/>
  <c r="AB93" i="8"/>
  <c r="AB77" i="8"/>
  <c r="AB67" i="8"/>
  <c r="AB63" i="8"/>
  <c r="AB59" i="8"/>
  <c r="AB55" i="8"/>
  <c r="AB10" i="8"/>
  <c r="AB15" i="8"/>
  <c r="AB19" i="8"/>
  <c r="AB23" i="8"/>
  <c r="AB27" i="8"/>
  <c r="AB31" i="8"/>
  <c r="AB35" i="8"/>
  <c r="AB39" i="8"/>
  <c r="AB43" i="8"/>
  <c r="AB47" i="8"/>
  <c r="AB51" i="8"/>
  <c r="AB73" i="8"/>
  <c r="AB54" i="8"/>
  <c r="AB14" i="8"/>
  <c r="AB30" i="8"/>
  <c r="AB46" i="8"/>
  <c r="AB62" i="8"/>
  <c r="AB22" i="8"/>
  <c r="AB38" i="8"/>
  <c r="AB26" i="8"/>
  <c r="AB89" i="8"/>
  <c r="AB18" i="8"/>
  <c r="AB50" i="8"/>
  <c r="AB66" i="8"/>
  <c r="AB9" i="8"/>
  <c r="AB42" i="8"/>
  <c r="AB58" i="8"/>
  <c r="AB34" i="8"/>
  <c r="W34" i="8"/>
  <c r="W18" i="8"/>
  <c r="W30" i="8"/>
  <c r="W14" i="8"/>
  <c r="W22" i="8"/>
  <c r="W26" i="8"/>
  <c r="W9" i="8"/>
  <c r="W98" i="8"/>
  <c r="W94" i="8"/>
  <c r="W90" i="8"/>
  <c r="W86" i="8"/>
  <c r="W82" i="8"/>
  <c r="W78" i="8"/>
  <c r="W74" i="8"/>
  <c r="W70" i="8"/>
  <c r="W66" i="8"/>
  <c r="W62" i="8"/>
  <c r="W58" i="8"/>
  <c r="W54" i="8"/>
  <c r="W47" i="8"/>
  <c r="W43" i="8"/>
  <c r="W50" i="8"/>
  <c r="W39" i="8"/>
  <c r="W13" i="8"/>
  <c r="W29" i="8"/>
  <c r="W24" i="8"/>
  <c r="W23" i="8"/>
  <c r="W101" i="8"/>
  <c r="W97" i="8"/>
  <c r="W93" i="8"/>
  <c r="W89" i="8"/>
  <c r="W85" i="8"/>
  <c r="W81" i="8"/>
  <c r="W77" i="8"/>
  <c r="W73" i="8"/>
  <c r="W69" i="8"/>
  <c r="W65" i="8"/>
  <c r="W61" i="8"/>
  <c r="W57" i="8"/>
  <c r="W52" i="8"/>
  <c r="W46" i="8"/>
  <c r="W38" i="8"/>
  <c r="W42" i="8"/>
  <c r="W25" i="8"/>
  <c r="W37" i="8"/>
  <c r="W20" i="8"/>
  <c r="W36" i="8"/>
  <c r="W19" i="8"/>
  <c r="W35" i="8"/>
  <c r="W100" i="8"/>
  <c r="W96" i="8"/>
  <c r="W92" i="8"/>
  <c r="W88" i="8"/>
  <c r="W84" i="8"/>
  <c r="W80" i="8"/>
  <c r="W76" i="8"/>
  <c r="W72" i="8"/>
  <c r="W68" i="8"/>
  <c r="W64" i="8"/>
  <c r="W60" i="8"/>
  <c r="W56" i="8"/>
  <c r="W49" i="8"/>
  <c r="W45" i="8"/>
  <c r="W53" i="8"/>
  <c r="W41" i="8"/>
  <c r="W21" i="8"/>
  <c r="W16" i="8"/>
  <c r="W32" i="8"/>
  <c r="W15" i="8"/>
  <c r="W31" i="8"/>
  <c r="W87" i="8"/>
  <c r="W71" i="8"/>
  <c r="W55" i="8"/>
  <c r="W40" i="8"/>
  <c r="W99" i="8"/>
  <c r="W83" i="8"/>
  <c r="W67" i="8"/>
  <c r="W48" i="8"/>
  <c r="W33" i="8"/>
  <c r="W28" i="8"/>
  <c r="W95" i="8"/>
  <c r="W79" i="8"/>
  <c r="W63" i="8"/>
  <c r="W44" i="8"/>
  <c r="W17" i="8"/>
  <c r="W27" i="8"/>
  <c r="W91" i="8"/>
  <c r="W59" i="8"/>
  <c r="W10" i="8"/>
  <c r="W75" i="8"/>
  <c r="W51" i="8"/>
  <c r="V59" i="8"/>
  <c r="V71" i="8"/>
  <c r="V67" i="8"/>
  <c r="V55" i="8"/>
  <c r="V73" i="8"/>
  <c r="V63" i="8"/>
  <c r="V54" i="8"/>
  <c r="V70" i="8"/>
  <c r="V66" i="8"/>
  <c r="V62" i="8"/>
  <c r="V69" i="8"/>
  <c r="V100" i="8"/>
  <c r="V96" i="8"/>
  <c r="V92" i="8"/>
  <c r="V88" i="8"/>
  <c r="V84" i="8"/>
  <c r="V80" i="8"/>
  <c r="V76" i="8"/>
  <c r="V58" i="8"/>
  <c r="V61" i="8"/>
  <c r="V98" i="8"/>
  <c r="V94" i="8"/>
  <c r="V90" i="8"/>
  <c r="V86" i="8"/>
  <c r="V82" i="8"/>
  <c r="V78" i="8"/>
  <c r="V74" i="8"/>
  <c r="V65" i="8"/>
  <c r="V95" i="8"/>
  <c r="V87" i="8"/>
  <c r="V79" i="8"/>
  <c r="V16" i="8"/>
  <c r="V20" i="8"/>
  <c r="V24" i="8"/>
  <c r="V28" i="8"/>
  <c r="V32" i="8"/>
  <c r="V36" i="8"/>
  <c r="V40" i="8"/>
  <c r="V44" i="8"/>
  <c r="V48" i="8"/>
  <c r="V52" i="8"/>
  <c r="V64" i="8"/>
  <c r="V57" i="8"/>
  <c r="V101" i="8"/>
  <c r="V93" i="8"/>
  <c r="V85" i="8"/>
  <c r="V77" i="8"/>
  <c r="V10" i="8"/>
  <c r="V15" i="8"/>
  <c r="V19" i="8"/>
  <c r="V23" i="8"/>
  <c r="V27" i="8"/>
  <c r="V31" i="8"/>
  <c r="V99" i="8"/>
  <c r="V91" i="8"/>
  <c r="V83" i="8"/>
  <c r="V75" i="8"/>
  <c r="V9" i="8"/>
  <c r="V14" i="8"/>
  <c r="V18" i="8"/>
  <c r="V22" i="8"/>
  <c r="V26" i="8"/>
  <c r="V30" i="8"/>
  <c r="V34" i="8"/>
  <c r="V38" i="8"/>
  <c r="V42" i="8"/>
  <c r="V46" i="8"/>
  <c r="V50" i="8"/>
  <c r="V56" i="8"/>
  <c r="V72" i="8"/>
  <c r="V97" i="8"/>
  <c r="V89" i="8"/>
  <c r="V81" i="8"/>
  <c r="V13" i="8"/>
  <c r="V17" i="8"/>
  <c r="V21" i="8"/>
  <c r="V25" i="8"/>
  <c r="V41" i="8"/>
  <c r="V49" i="8"/>
  <c r="V68" i="8"/>
  <c r="V60" i="8"/>
  <c r="V33" i="8"/>
  <c r="V39" i="8"/>
  <c r="V47" i="8"/>
  <c r="V29" i="8"/>
  <c r="V37" i="8"/>
  <c r="V45" i="8"/>
  <c r="V53" i="8"/>
  <c r="V35" i="8"/>
  <c r="V43" i="8"/>
  <c r="V51" i="8"/>
  <c r="X100" i="8"/>
  <c r="X96" i="8"/>
  <c r="X92" i="8"/>
  <c r="X88" i="8"/>
  <c r="X84" i="8"/>
  <c r="X80" i="8"/>
  <c r="X76" i="8"/>
  <c r="X72" i="8"/>
  <c r="X68" i="8"/>
  <c r="X64" i="8"/>
  <c r="X60" i="8"/>
  <c r="X56" i="8"/>
  <c r="X99" i="8"/>
  <c r="X95" i="8"/>
  <c r="X91" i="8"/>
  <c r="X87" i="8"/>
  <c r="X83" i="8"/>
  <c r="X79" i="8"/>
  <c r="X75" i="8"/>
  <c r="X71" i="8"/>
  <c r="X67" i="8"/>
  <c r="X63" i="8"/>
  <c r="X59" i="8"/>
  <c r="X55" i="8"/>
  <c r="X98" i="8"/>
  <c r="X94" i="8"/>
  <c r="X90" i="8"/>
  <c r="X86" i="8"/>
  <c r="X82" i="8"/>
  <c r="X78" i="8"/>
  <c r="X74" i="8"/>
  <c r="X70" i="8"/>
  <c r="X66" i="8"/>
  <c r="X62" i="8"/>
  <c r="X58" i="8"/>
  <c r="X54" i="8"/>
  <c r="X101" i="8"/>
  <c r="X85" i="8"/>
  <c r="X69" i="8"/>
  <c r="X16" i="8"/>
  <c r="X20" i="8"/>
  <c r="X24" i="8"/>
  <c r="X28" i="8"/>
  <c r="X32" i="8"/>
  <c r="X36" i="8"/>
  <c r="X40" i="8"/>
  <c r="X44" i="8"/>
  <c r="X48" i="8"/>
  <c r="X52" i="8"/>
  <c r="X97" i="8"/>
  <c r="X81" i="8"/>
  <c r="X65" i="8"/>
  <c r="X10" i="8"/>
  <c r="X15" i="8"/>
  <c r="X19" i="8"/>
  <c r="X23" i="8"/>
  <c r="X27" i="8"/>
  <c r="X31" i="8"/>
  <c r="X35" i="8"/>
  <c r="X39" i="8"/>
  <c r="X43" i="8"/>
  <c r="X47" i="8"/>
  <c r="X51" i="8"/>
  <c r="X93" i="8"/>
  <c r="X77" i="8"/>
  <c r="X61" i="8"/>
  <c r="X9" i="8"/>
  <c r="X14" i="8"/>
  <c r="X18" i="8"/>
  <c r="X22" i="8"/>
  <c r="X26" i="8"/>
  <c r="X30" i="8"/>
  <c r="X34" i="8"/>
  <c r="X38" i="8"/>
  <c r="X42" i="8"/>
  <c r="X46" i="8"/>
  <c r="X50" i="8"/>
  <c r="X89" i="8"/>
  <c r="X25" i="8"/>
  <c r="X41" i="8"/>
  <c r="X57" i="8"/>
  <c r="X17" i="8"/>
  <c r="X33" i="8"/>
  <c r="X49" i="8"/>
  <c r="X73" i="8"/>
  <c r="X37" i="8"/>
  <c r="X29" i="8"/>
  <c r="X21" i="8"/>
  <c r="X53" i="8"/>
  <c r="X13" i="8"/>
  <c r="X45" i="8"/>
  <c r="AG86" i="8"/>
  <c r="AG98" i="8"/>
  <c r="AG82" i="8"/>
  <c r="AG87" i="8"/>
  <c r="AG73" i="8"/>
  <c r="AG69" i="8"/>
  <c r="AG65" i="8"/>
  <c r="AG61" i="8"/>
  <c r="AG57" i="8"/>
  <c r="AG53" i="8"/>
  <c r="AG88" i="8"/>
  <c r="AG101" i="8"/>
  <c r="AG85" i="8"/>
  <c r="AG10" i="8"/>
  <c r="AG15" i="8"/>
  <c r="AG19" i="8"/>
  <c r="AG23" i="8"/>
  <c r="AG27" i="8"/>
  <c r="AG31" i="8"/>
  <c r="AG35" i="8"/>
  <c r="AG39" i="8"/>
  <c r="AG43" i="8"/>
  <c r="AG47" i="8"/>
  <c r="AG51" i="8"/>
  <c r="AG95" i="8"/>
  <c r="AG79" i="8"/>
  <c r="AG71" i="8"/>
  <c r="AG67" i="8"/>
  <c r="AG63" i="8"/>
  <c r="AG59" i="8"/>
  <c r="AG55" i="8"/>
  <c r="AG96" i="8"/>
  <c r="AG80" i="8"/>
  <c r="AG93" i="8"/>
  <c r="AG77" i="8"/>
  <c r="AG13" i="8"/>
  <c r="AG17" i="8"/>
  <c r="AG21" i="8"/>
  <c r="AG25" i="8"/>
  <c r="AG29" i="8"/>
  <c r="AG33" i="8"/>
  <c r="AG37" i="8"/>
  <c r="AG41" i="8"/>
  <c r="AG45" i="8"/>
  <c r="AG49" i="8"/>
  <c r="AG78" i="8"/>
  <c r="AG83" i="8"/>
  <c r="AG68" i="8"/>
  <c r="AG60" i="8"/>
  <c r="AG100" i="8"/>
  <c r="AG97" i="8"/>
  <c r="AG9" i="8"/>
  <c r="AG18" i="8"/>
  <c r="AG26" i="8"/>
  <c r="AG34" i="8"/>
  <c r="AG42" i="8"/>
  <c r="AG50" i="8"/>
  <c r="AG94" i="8"/>
  <c r="AG74" i="8"/>
  <c r="AG75" i="8"/>
  <c r="AG66" i="8"/>
  <c r="AG58" i="8"/>
  <c r="AG92" i="8"/>
  <c r="AG89" i="8"/>
  <c r="AG16" i="8"/>
  <c r="AG24" i="8"/>
  <c r="AG32" i="8"/>
  <c r="AG40" i="8"/>
  <c r="AG48" i="8"/>
  <c r="AG99" i="8"/>
  <c r="AG72" i="8"/>
  <c r="AG64" i="8"/>
  <c r="AG56" i="8"/>
  <c r="AG84" i="8"/>
  <c r="AG81" i="8"/>
  <c r="AG14" i="8"/>
  <c r="AG22" i="8"/>
  <c r="AG30" i="8"/>
  <c r="AG38" i="8"/>
  <c r="AG46" i="8"/>
  <c r="AG91" i="8"/>
  <c r="AG70" i="8"/>
  <c r="AG62" i="8"/>
  <c r="AG54" i="8"/>
  <c r="AG76" i="8"/>
  <c r="AG20" i="8"/>
  <c r="AG28" i="8"/>
  <c r="AG36" i="8"/>
  <c r="AG44" i="8"/>
  <c r="AG52" i="8"/>
  <c r="AG90" i="8"/>
  <c r="AD69" i="8"/>
  <c r="AD57" i="8"/>
  <c r="AD71" i="8"/>
  <c r="AD61" i="8"/>
  <c r="AD73" i="8"/>
  <c r="AD65" i="8"/>
  <c r="AD53" i="8"/>
  <c r="AD64" i="8"/>
  <c r="AD60" i="8"/>
  <c r="AD56" i="8"/>
  <c r="AD72" i="8"/>
  <c r="AD68" i="8"/>
  <c r="AD63" i="8"/>
  <c r="AD55" i="8"/>
  <c r="AD99" i="8"/>
  <c r="AD95" i="8"/>
  <c r="AD91" i="8"/>
  <c r="AD87" i="8"/>
  <c r="AD83" i="8"/>
  <c r="AD79" i="8"/>
  <c r="AD75" i="8"/>
  <c r="AD9" i="8"/>
  <c r="AD14" i="8"/>
  <c r="AD18" i="8"/>
  <c r="AD22" i="8"/>
  <c r="AD26" i="8"/>
  <c r="AD30" i="8"/>
  <c r="AD34" i="8"/>
  <c r="AD38" i="8"/>
  <c r="AD42" i="8"/>
  <c r="AD46" i="8"/>
  <c r="AD50" i="8"/>
  <c r="AD58" i="8"/>
  <c r="AD67" i="8"/>
  <c r="AD98" i="8"/>
  <c r="AD94" i="8"/>
  <c r="AD90" i="8"/>
  <c r="AD86" i="8"/>
  <c r="AD82" i="8"/>
  <c r="AD78" i="8"/>
  <c r="AD74" i="8"/>
  <c r="AD13" i="8"/>
  <c r="AD17" i="8"/>
  <c r="AD21" i="8"/>
  <c r="AD25" i="8"/>
  <c r="AD29" i="8"/>
  <c r="AD33" i="8"/>
  <c r="AD59" i="8"/>
  <c r="AD101" i="8"/>
  <c r="AD97" i="8"/>
  <c r="AD93" i="8"/>
  <c r="AD89" i="8"/>
  <c r="AD85" i="8"/>
  <c r="AD81" i="8"/>
  <c r="AD77" i="8"/>
  <c r="AD16" i="8"/>
  <c r="AD20" i="8"/>
  <c r="AD24" i="8"/>
  <c r="AD28" i="8"/>
  <c r="AD32" i="8"/>
  <c r="AD36" i="8"/>
  <c r="AD40" i="8"/>
  <c r="AD44" i="8"/>
  <c r="AD48" i="8"/>
  <c r="AD52" i="8"/>
  <c r="AD66" i="8"/>
  <c r="AD100" i="8"/>
  <c r="AD96" i="8"/>
  <c r="AD92" i="8"/>
  <c r="AD88" i="8"/>
  <c r="AD84" i="8"/>
  <c r="AD80" i="8"/>
  <c r="AD76" i="8"/>
  <c r="AD10" i="8"/>
  <c r="AD15" i="8"/>
  <c r="AD19" i="8"/>
  <c r="AD23" i="8"/>
  <c r="AD31" i="8"/>
  <c r="AD35" i="8"/>
  <c r="AD43" i="8"/>
  <c r="AD51" i="8"/>
  <c r="AD49" i="8"/>
  <c r="AD70" i="8"/>
  <c r="AD27" i="8"/>
  <c r="AD41" i="8"/>
  <c r="AD39" i="8"/>
  <c r="AD47" i="8"/>
  <c r="AD62" i="8"/>
  <c r="AD37" i="8"/>
  <c r="AD45" i="8"/>
  <c r="AD54" i="8"/>
  <c r="AE28" i="8"/>
  <c r="AE24" i="8"/>
  <c r="AE32" i="8"/>
  <c r="AE16" i="8"/>
  <c r="AE36" i="8"/>
  <c r="AE20" i="8"/>
  <c r="AE98" i="8"/>
  <c r="AE94" i="8"/>
  <c r="AE90" i="8"/>
  <c r="AE86" i="8"/>
  <c r="AE82" i="8"/>
  <c r="AE78" i="8"/>
  <c r="AE74" i="8"/>
  <c r="AE70" i="8"/>
  <c r="AE66" i="8"/>
  <c r="AE62" i="8"/>
  <c r="AE58" i="8"/>
  <c r="AE54" i="8"/>
  <c r="AE49" i="8"/>
  <c r="AE45" i="8"/>
  <c r="AE41" i="8"/>
  <c r="AE46" i="8"/>
  <c r="AE23" i="8"/>
  <c r="AE35" i="8"/>
  <c r="AE18" i="8"/>
  <c r="AE34" i="8"/>
  <c r="AE17" i="8"/>
  <c r="AE33" i="8"/>
  <c r="AE101" i="8"/>
  <c r="AE97" i="8"/>
  <c r="AE93" i="8"/>
  <c r="AE89" i="8"/>
  <c r="AE85" i="8"/>
  <c r="AE81" i="8"/>
  <c r="AE77" i="8"/>
  <c r="AE73" i="8"/>
  <c r="AE69" i="8"/>
  <c r="AE65" i="8"/>
  <c r="AE61" i="8"/>
  <c r="AE57" i="8"/>
  <c r="AE53" i="8"/>
  <c r="AE39" i="8"/>
  <c r="AE44" i="8"/>
  <c r="AE40" i="8"/>
  <c r="AE37" i="8"/>
  <c r="AE19" i="8"/>
  <c r="AE14" i="8"/>
  <c r="AE30" i="8"/>
  <c r="AE13" i="8"/>
  <c r="AE29" i="8"/>
  <c r="AE100" i="8"/>
  <c r="AE96" i="8"/>
  <c r="AE92" i="8"/>
  <c r="AE88" i="8"/>
  <c r="AE84" i="8"/>
  <c r="AE80" i="8"/>
  <c r="AE76" i="8"/>
  <c r="AE72" i="8"/>
  <c r="AE68" i="8"/>
  <c r="AE64" i="8"/>
  <c r="AE60" i="8"/>
  <c r="AE56" i="8"/>
  <c r="AE52" i="8"/>
  <c r="AE38" i="8"/>
  <c r="AE43" i="8"/>
  <c r="AE51" i="8"/>
  <c r="AE15" i="8"/>
  <c r="AE31" i="8"/>
  <c r="AE9" i="8"/>
  <c r="AE26" i="8"/>
  <c r="AE25" i="8"/>
  <c r="AE87" i="8"/>
  <c r="AE71" i="8"/>
  <c r="AE55" i="8"/>
  <c r="AE47" i="8"/>
  <c r="AE27" i="8"/>
  <c r="AE22" i="8"/>
  <c r="AE99" i="8"/>
  <c r="AE83" i="8"/>
  <c r="AE67" i="8"/>
  <c r="AE50" i="8"/>
  <c r="AE10" i="8"/>
  <c r="AE21" i="8"/>
  <c r="AE95" i="8"/>
  <c r="AE79" i="8"/>
  <c r="AE63" i="8"/>
  <c r="AE48" i="8"/>
  <c r="AE91" i="8"/>
  <c r="AE59" i="8"/>
  <c r="AE75" i="8"/>
  <c r="AE42" i="8"/>
  <c r="AC81" i="8"/>
  <c r="AC97" i="8"/>
  <c r="AC93" i="8"/>
  <c r="AC77" i="8"/>
  <c r="AC94" i="8"/>
  <c r="AC98" i="8"/>
  <c r="AC78" i="8"/>
  <c r="AC71" i="8"/>
  <c r="AC67" i="8"/>
  <c r="AC63" i="8"/>
  <c r="AC59" i="8"/>
  <c r="AC55" i="8"/>
  <c r="AC95" i="8"/>
  <c r="AC79" i="8"/>
  <c r="AC92" i="8"/>
  <c r="AC76" i="8"/>
  <c r="AC9" i="8"/>
  <c r="AC14" i="8"/>
  <c r="AC18" i="8"/>
  <c r="AC22" i="8"/>
  <c r="AC26" i="8"/>
  <c r="AC30" i="8"/>
  <c r="AC34" i="8"/>
  <c r="AC38" i="8"/>
  <c r="AC42" i="8"/>
  <c r="AC46" i="8"/>
  <c r="AC50" i="8"/>
  <c r="AC89" i="8"/>
  <c r="AC86" i="8"/>
  <c r="AC73" i="8"/>
  <c r="AC69" i="8"/>
  <c r="AC65" i="8"/>
  <c r="AC61" i="8"/>
  <c r="AC57" i="8"/>
  <c r="AC53" i="8"/>
  <c r="AC87" i="8"/>
  <c r="AC100" i="8"/>
  <c r="AC84" i="8"/>
  <c r="AC16" i="8"/>
  <c r="AC20" i="8"/>
  <c r="AC24" i="8"/>
  <c r="AC28" i="8"/>
  <c r="AC32" i="8"/>
  <c r="AC36" i="8"/>
  <c r="AC40" i="8"/>
  <c r="AC44" i="8"/>
  <c r="AC48" i="8"/>
  <c r="AC52" i="8"/>
  <c r="AC74" i="8"/>
  <c r="AC66" i="8"/>
  <c r="AC58" i="8"/>
  <c r="AC91" i="8"/>
  <c r="AC88" i="8"/>
  <c r="AC13" i="8"/>
  <c r="AC21" i="8"/>
  <c r="AC29" i="8"/>
  <c r="AC37" i="8"/>
  <c r="AC45" i="8"/>
  <c r="AC72" i="8"/>
  <c r="AC64" i="8"/>
  <c r="AC56" i="8"/>
  <c r="AC83" i="8"/>
  <c r="AC80" i="8"/>
  <c r="AC10" i="8"/>
  <c r="AC19" i="8"/>
  <c r="AC27" i="8"/>
  <c r="AC35" i="8"/>
  <c r="AC43" i="8"/>
  <c r="AC51" i="8"/>
  <c r="AC90" i="8"/>
  <c r="AC70" i="8"/>
  <c r="AC62" i="8"/>
  <c r="AC54" i="8"/>
  <c r="AC75" i="8"/>
  <c r="AC17" i="8"/>
  <c r="AC25" i="8"/>
  <c r="AC33" i="8"/>
  <c r="AC41" i="8"/>
  <c r="AC49" i="8"/>
  <c r="AC85" i="8"/>
  <c r="AC82" i="8"/>
  <c r="AC68" i="8"/>
  <c r="AC60" i="8"/>
  <c r="AC99" i="8"/>
  <c r="AC96" i="8"/>
  <c r="AC15" i="8"/>
  <c r="AC23" i="8"/>
  <c r="AC31" i="8"/>
  <c r="AC39" i="8"/>
  <c r="AC47" i="8"/>
  <c r="AC101" i="8"/>
  <c r="Z64" i="8"/>
  <c r="Z68" i="8"/>
  <c r="Z74" i="8"/>
  <c r="Z60" i="8"/>
  <c r="Z72" i="8"/>
  <c r="Z56" i="8"/>
  <c r="Z59" i="8"/>
  <c r="Z55" i="8"/>
  <c r="Z71" i="8"/>
  <c r="Z67" i="8"/>
  <c r="Z58" i="8"/>
  <c r="Z66" i="8"/>
  <c r="Z54" i="8"/>
  <c r="Z100" i="8"/>
  <c r="Z96" i="8"/>
  <c r="Z92" i="8"/>
  <c r="Z88" i="8"/>
  <c r="Z84" i="8"/>
  <c r="Z80" i="8"/>
  <c r="Z76" i="8"/>
  <c r="Z13" i="8"/>
  <c r="Z17" i="8"/>
  <c r="Z21" i="8"/>
  <c r="Z25" i="8"/>
  <c r="Z29" i="8"/>
  <c r="Z33" i="8"/>
  <c r="Z37" i="8"/>
  <c r="Z41" i="8"/>
  <c r="Z45" i="8"/>
  <c r="Z49" i="8"/>
  <c r="Z53" i="8"/>
  <c r="Z69" i="8"/>
  <c r="Z99" i="8"/>
  <c r="Z95" i="8"/>
  <c r="Z91" i="8"/>
  <c r="Z87" i="8"/>
  <c r="Z83" i="8"/>
  <c r="Z79" i="8"/>
  <c r="Z75" i="8"/>
  <c r="Z16" i="8"/>
  <c r="Z20" i="8"/>
  <c r="Z24" i="8"/>
  <c r="Z28" i="8"/>
  <c r="Z32" i="8"/>
  <c r="Z70" i="8"/>
  <c r="Z98" i="8"/>
  <c r="Z94" i="8"/>
  <c r="Z90" i="8"/>
  <c r="Z86" i="8"/>
  <c r="Z82" i="8"/>
  <c r="Z78" i="8"/>
  <c r="Z10" i="8"/>
  <c r="Z15" i="8"/>
  <c r="Z19" i="8"/>
  <c r="Z23" i="8"/>
  <c r="Z27" i="8"/>
  <c r="Z31" i="8"/>
  <c r="Z35" i="8"/>
  <c r="Z39" i="8"/>
  <c r="Z43" i="8"/>
  <c r="Z47" i="8"/>
  <c r="Z51" i="8"/>
  <c r="Z61" i="8"/>
  <c r="Z63" i="8"/>
  <c r="Z62" i="8"/>
  <c r="Z101" i="8"/>
  <c r="Z97" i="8"/>
  <c r="Z93" i="8"/>
  <c r="Z89" i="8"/>
  <c r="Z85" i="8"/>
  <c r="Z81" i="8"/>
  <c r="Z77" i="8"/>
  <c r="Z9" i="8"/>
  <c r="Z14" i="8"/>
  <c r="Z18" i="8"/>
  <c r="Z22" i="8"/>
  <c r="Z26" i="8"/>
  <c r="Z38" i="8"/>
  <c r="Z46" i="8"/>
  <c r="Z57" i="8"/>
  <c r="Z36" i="8"/>
  <c r="Z44" i="8"/>
  <c r="Z52" i="8"/>
  <c r="Z65" i="8"/>
  <c r="Z34" i="8"/>
  <c r="Z42" i="8"/>
  <c r="Z50" i="8"/>
  <c r="Z73" i="8"/>
  <c r="Z30" i="8"/>
  <c r="Z40" i="8"/>
  <c r="Z48" i="8"/>
  <c r="AF98" i="8"/>
  <c r="AF94" i="8"/>
  <c r="AF90" i="8"/>
  <c r="AF86" i="8"/>
  <c r="AF82" i="8"/>
  <c r="AF78" i="8"/>
  <c r="AF74" i="8"/>
  <c r="AF70" i="8"/>
  <c r="AF66" i="8"/>
  <c r="AF62" i="8"/>
  <c r="AF58" i="8"/>
  <c r="AF54" i="8"/>
  <c r="AF9" i="8"/>
  <c r="AF14" i="8"/>
  <c r="AF18" i="8"/>
  <c r="AF22" i="8"/>
  <c r="AF26" i="8"/>
  <c r="AF30" i="8"/>
  <c r="AF34" i="8"/>
  <c r="AF38" i="8"/>
  <c r="AF42" i="8"/>
  <c r="AF46" i="8"/>
  <c r="AF50" i="8"/>
  <c r="AF101" i="8"/>
  <c r="AF97" i="8"/>
  <c r="AF93" i="8"/>
  <c r="AF89" i="8"/>
  <c r="AF85" i="8"/>
  <c r="AF81" i="8"/>
  <c r="AF77" i="8"/>
  <c r="AF73" i="8"/>
  <c r="AF69" i="8"/>
  <c r="AF65" i="8"/>
  <c r="AF61" i="8"/>
  <c r="AF57" i="8"/>
  <c r="AF53" i="8"/>
  <c r="AF13" i="8"/>
  <c r="AF17" i="8"/>
  <c r="AF21" i="8"/>
  <c r="AF25" i="8"/>
  <c r="AF29" i="8"/>
  <c r="AF33" i="8"/>
  <c r="AF37" i="8"/>
  <c r="AF41" i="8"/>
  <c r="AF45" i="8"/>
  <c r="AF49" i="8"/>
  <c r="AF100" i="8"/>
  <c r="AF96" i="8"/>
  <c r="AF92" i="8"/>
  <c r="AF88" i="8"/>
  <c r="AF84" i="8"/>
  <c r="AF80" i="8"/>
  <c r="AF76" i="8"/>
  <c r="AF72" i="8"/>
  <c r="AF68" i="8"/>
  <c r="AF64" i="8"/>
  <c r="AF60" i="8"/>
  <c r="AF56" i="8"/>
  <c r="AF16" i="8"/>
  <c r="AF20" i="8"/>
  <c r="AF24" i="8"/>
  <c r="AF28" i="8"/>
  <c r="AF32" i="8"/>
  <c r="AF36" i="8"/>
  <c r="AF40" i="8"/>
  <c r="AF44" i="8"/>
  <c r="AF48" i="8"/>
  <c r="AF52" i="8"/>
  <c r="AF87" i="8"/>
  <c r="AF71" i="8"/>
  <c r="AF55" i="8"/>
  <c r="AF19" i="8"/>
  <c r="AF35" i="8"/>
  <c r="AF51" i="8"/>
  <c r="AF95" i="8"/>
  <c r="AF79" i="8"/>
  <c r="AF63" i="8"/>
  <c r="AF10" i="8"/>
  <c r="AF27" i="8"/>
  <c r="AF43" i="8"/>
  <c r="AF99" i="8"/>
  <c r="AF67" i="8"/>
  <c r="AF15" i="8"/>
  <c r="AF47" i="8"/>
  <c r="AF91" i="8"/>
  <c r="AF59" i="8"/>
  <c r="AF39" i="8"/>
  <c r="AF83" i="8"/>
  <c r="AF31" i="8"/>
  <c r="AF75" i="8"/>
  <c r="AF23" i="8"/>
  <c r="AA23" i="8"/>
  <c r="AA35" i="8"/>
  <c r="AA19" i="8"/>
  <c r="AA27" i="8"/>
  <c r="AA10" i="8"/>
  <c r="AA31" i="8"/>
  <c r="AA15" i="8"/>
  <c r="AA34" i="8"/>
  <c r="AA18" i="8"/>
  <c r="AA99" i="8"/>
  <c r="AA95" i="8"/>
  <c r="AA91" i="8"/>
  <c r="AA87" i="8"/>
  <c r="AA83" i="8"/>
  <c r="AA79" i="8"/>
  <c r="AA75" i="8"/>
  <c r="AA71" i="8"/>
  <c r="AA67" i="8"/>
  <c r="AA63" i="8"/>
  <c r="AA59" i="8"/>
  <c r="AA55" i="8"/>
  <c r="AA42" i="8"/>
  <c r="AA47" i="8"/>
  <c r="AA49" i="8"/>
  <c r="AA43" i="8"/>
  <c r="AA13" i="8"/>
  <c r="AA29" i="8"/>
  <c r="AA28" i="8"/>
  <c r="AA14" i="8"/>
  <c r="AA30" i="8"/>
  <c r="AA98" i="8"/>
  <c r="AA94" i="8"/>
  <c r="AA90" i="8"/>
  <c r="AA86" i="8"/>
  <c r="AA82" i="8"/>
  <c r="AA78" i="8"/>
  <c r="AA74" i="8"/>
  <c r="AA70" i="8"/>
  <c r="AA66" i="8"/>
  <c r="AA62" i="8"/>
  <c r="AA58" i="8"/>
  <c r="AA54" i="8"/>
  <c r="AA41" i="8"/>
  <c r="AA46" i="8"/>
  <c r="AA48" i="8"/>
  <c r="AA38" i="8"/>
  <c r="AA25" i="8"/>
  <c r="AA24" i="8"/>
  <c r="AA9" i="8"/>
  <c r="AA26" i="8"/>
  <c r="AA101" i="8"/>
  <c r="AA97" i="8"/>
  <c r="AA93" i="8"/>
  <c r="AA89" i="8"/>
  <c r="AA85" i="8"/>
  <c r="AA81" i="8"/>
  <c r="AA77" i="8"/>
  <c r="AA73" i="8"/>
  <c r="AA69" i="8"/>
  <c r="AA65" i="8"/>
  <c r="AA61" i="8"/>
  <c r="AA57" i="8"/>
  <c r="AA53" i="8"/>
  <c r="AA40" i="8"/>
  <c r="AA39" i="8"/>
  <c r="AA45" i="8"/>
  <c r="AA21" i="8"/>
  <c r="AA37" i="8"/>
  <c r="AA20" i="8"/>
  <c r="AA36" i="8"/>
  <c r="AA92" i="8"/>
  <c r="AA76" i="8"/>
  <c r="AA60" i="8"/>
  <c r="AA52" i="8"/>
  <c r="AA16" i="8"/>
  <c r="AA88" i="8"/>
  <c r="AA72" i="8"/>
  <c r="AA56" i="8"/>
  <c r="AA44" i="8"/>
  <c r="AA100" i="8"/>
  <c r="AA84" i="8"/>
  <c r="AA68" i="8"/>
  <c r="AA51" i="8"/>
  <c r="AA33" i="8"/>
  <c r="AA22" i="8"/>
  <c r="AA50" i="8"/>
  <c r="AA80" i="8"/>
  <c r="AA96" i="8"/>
  <c r="AA64" i="8"/>
  <c r="AA17" i="8"/>
  <c r="AA32" i="8"/>
  <c r="Y88" i="8"/>
  <c r="Y76" i="8"/>
  <c r="Y92" i="8"/>
  <c r="Y93" i="8"/>
  <c r="Y77" i="8"/>
  <c r="Y71" i="8"/>
  <c r="Y67" i="8"/>
  <c r="Y63" i="8"/>
  <c r="Y59" i="8"/>
  <c r="Y55" i="8"/>
  <c r="Y90" i="8"/>
  <c r="Y99" i="8"/>
  <c r="Y83" i="8"/>
  <c r="Y89" i="8"/>
  <c r="Y74" i="8"/>
  <c r="Y70" i="8"/>
  <c r="Y66" i="8"/>
  <c r="Y62" i="8"/>
  <c r="Y58" i="8"/>
  <c r="Y54" i="8"/>
  <c r="Y86" i="8"/>
  <c r="Y95" i="8"/>
  <c r="Y79" i="8"/>
  <c r="Y101" i="8"/>
  <c r="Y85" i="8"/>
  <c r="Y73" i="8"/>
  <c r="Y69" i="8"/>
  <c r="Y65" i="8"/>
  <c r="Y61" i="8"/>
  <c r="Y57" i="8"/>
  <c r="Y98" i="8"/>
  <c r="Y82" i="8"/>
  <c r="Y91" i="8"/>
  <c r="Y75" i="8"/>
  <c r="Y72" i="8"/>
  <c r="Y56" i="8"/>
  <c r="Y13" i="8"/>
  <c r="Y17" i="8"/>
  <c r="Y21" i="8"/>
  <c r="Y25" i="8"/>
  <c r="Y29" i="8"/>
  <c r="Y33" i="8"/>
  <c r="Y37" i="8"/>
  <c r="Y41" i="8"/>
  <c r="Y45" i="8"/>
  <c r="Y49" i="8"/>
  <c r="Y53" i="8"/>
  <c r="Y97" i="8"/>
  <c r="Y64" i="8"/>
  <c r="Y78" i="8"/>
  <c r="Y10" i="8"/>
  <c r="Y15" i="8"/>
  <c r="Y19" i="8"/>
  <c r="Y23" i="8"/>
  <c r="Y27" i="8"/>
  <c r="Y31" i="8"/>
  <c r="Y35" i="8"/>
  <c r="Y39" i="8"/>
  <c r="Y43" i="8"/>
  <c r="Y47" i="8"/>
  <c r="Y51" i="8"/>
  <c r="Y100" i="8"/>
  <c r="Y94" i="8"/>
  <c r="Y16" i="8"/>
  <c r="Y24" i="8"/>
  <c r="Y32" i="8"/>
  <c r="Y40" i="8"/>
  <c r="Y48" i="8"/>
  <c r="Y96" i="8"/>
  <c r="Y81" i="8"/>
  <c r="Y87" i="8"/>
  <c r="Y14" i="8"/>
  <c r="Y22" i="8"/>
  <c r="Y30" i="8"/>
  <c r="Y38" i="8"/>
  <c r="Y46" i="8"/>
  <c r="Y68" i="8"/>
  <c r="Y20" i="8"/>
  <c r="Y28" i="8"/>
  <c r="Y36" i="8"/>
  <c r="Y44" i="8"/>
  <c r="Y52" i="8"/>
  <c r="Y60" i="8"/>
  <c r="Y9" i="8"/>
  <c r="Y18" i="8"/>
  <c r="Y26" i="8"/>
  <c r="Y34" i="8"/>
  <c r="Y42" i="8"/>
  <c r="Y50" i="8"/>
  <c r="Y84" i="8"/>
  <c r="Y80" i="8"/>
  <c r="C20" i="16"/>
  <c r="B21" i="16"/>
  <c r="F21" i="16" s="1"/>
  <c r="R71" i="8"/>
  <c r="R75" i="8"/>
  <c r="R79" i="8"/>
  <c r="R69" i="8"/>
  <c r="R72" i="8"/>
  <c r="R76" i="8"/>
  <c r="R73" i="8"/>
  <c r="R70" i="8"/>
  <c r="R74" i="8"/>
  <c r="R78" i="8"/>
  <c r="R77" i="8"/>
  <c r="Q70" i="8"/>
  <c r="Q74" i="8"/>
  <c r="Q78" i="8"/>
  <c r="Q71" i="8"/>
  <c r="Q75" i="8"/>
  <c r="Q79" i="8"/>
  <c r="Q76" i="8"/>
  <c r="Q69" i="8"/>
  <c r="Q73" i="8"/>
  <c r="Q77" i="8"/>
  <c r="Q72" i="8"/>
  <c r="J71" i="8"/>
  <c r="J75" i="8"/>
  <c r="J79" i="8"/>
  <c r="J72" i="8"/>
  <c r="J76" i="8"/>
  <c r="J69" i="8"/>
  <c r="J77" i="8"/>
  <c r="J70" i="8"/>
  <c r="J74" i="8"/>
  <c r="J78" i="8"/>
  <c r="J73" i="8"/>
  <c r="T69" i="8"/>
  <c r="T73" i="8"/>
  <c r="T77" i="8"/>
  <c r="T71" i="8"/>
  <c r="T70" i="8"/>
  <c r="T74" i="8"/>
  <c r="T78" i="8"/>
  <c r="T79" i="8"/>
  <c r="T72" i="8"/>
  <c r="T76" i="8"/>
  <c r="T75" i="8"/>
  <c r="N71" i="8"/>
  <c r="N75" i="8"/>
  <c r="N79" i="8"/>
  <c r="N77" i="8"/>
  <c r="N72" i="8"/>
  <c r="N76" i="8"/>
  <c r="N69" i="8"/>
  <c r="N70" i="8"/>
  <c r="N74" i="8"/>
  <c r="N78" i="8"/>
  <c r="N73" i="8"/>
  <c r="O72" i="8"/>
  <c r="O76" i="8"/>
  <c r="O78" i="8"/>
  <c r="O69" i="8"/>
  <c r="O73" i="8"/>
  <c r="O77" i="8"/>
  <c r="O70" i="8"/>
  <c r="O71" i="8"/>
  <c r="O75" i="8"/>
  <c r="O79" i="8"/>
  <c r="O74" i="8"/>
  <c r="M70" i="8"/>
  <c r="M74" i="8"/>
  <c r="M78" i="8"/>
  <c r="M71" i="8"/>
  <c r="M75" i="8"/>
  <c r="M79" i="8"/>
  <c r="M72" i="8"/>
  <c r="M69" i="8"/>
  <c r="M73" i="8"/>
  <c r="M77" i="8"/>
  <c r="M76" i="8"/>
  <c r="S72" i="8"/>
  <c r="S76" i="8"/>
  <c r="S70" i="8"/>
  <c r="S69" i="8"/>
  <c r="S73" i="8"/>
  <c r="S77" i="8"/>
  <c r="S74" i="8"/>
  <c r="S71" i="8"/>
  <c r="S75" i="8"/>
  <c r="S79" i="8"/>
  <c r="S78" i="8"/>
  <c r="P69" i="8"/>
  <c r="P73" i="8"/>
  <c r="P77" i="8"/>
  <c r="P79" i="8"/>
  <c r="P70" i="8"/>
  <c r="P74" i="8"/>
  <c r="P78" i="8"/>
  <c r="P71" i="8"/>
  <c r="P72" i="8"/>
  <c r="P76" i="8"/>
  <c r="P75" i="8"/>
  <c r="U70" i="8"/>
  <c r="U74" i="8"/>
  <c r="U78" i="8"/>
  <c r="U72" i="8"/>
  <c r="U71" i="8"/>
  <c r="U75" i="8"/>
  <c r="U79" i="8"/>
  <c r="U69" i="8"/>
  <c r="U73" i="8"/>
  <c r="U77" i="8"/>
  <c r="U76" i="8"/>
  <c r="K72" i="8"/>
  <c r="K76" i="8"/>
  <c r="K69" i="8"/>
  <c r="K73" i="8"/>
  <c r="K77" i="8"/>
  <c r="K74" i="8"/>
  <c r="K71" i="8"/>
  <c r="K75" i="8"/>
  <c r="K79" i="8"/>
  <c r="K70" i="8"/>
  <c r="K78" i="8"/>
  <c r="M81" i="8"/>
  <c r="M85" i="8"/>
  <c r="M89" i="8"/>
  <c r="M82" i="8"/>
  <c r="M86" i="8"/>
  <c r="M90" i="8"/>
  <c r="M83" i="8"/>
  <c r="M87" i="8"/>
  <c r="M88" i="8"/>
  <c r="M80" i="8"/>
  <c r="M84" i="8"/>
  <c r="R82" i="8"/>
  <c r="R86" i="8"/>
  <c r="R90" i="8"/>
  <c r="R83" i="8"/>
  <c r="R87" i="8"/>
  <c r="R81" i="8"/>
  <c r="R89" i="8"/>
  <c r="R84" i="8"/>
  <c r="R85" i="8"/>
  <c r="R80" i="8"/>
  <c r="R88" i="8"/>
  <c r="S83" i="8"/>
  <c r="S87" i="8"/>
  <c r="S80" i="8"/>
  <c r="S84" i="8"/>
  <c r="S88" i="8"/>
  <c r="S86" i="8"/>
  <c r="S81" i="8"/>
  <c r="S82" i="8"/>
  <c r="S90" i="8"/>
  <c r="S85" i="8"/>
  <c r="S89" i="8"/>
  <c r="Q81" i="8"/>
  <c r="Q85" i="8"/>
  <c r="Q89" i="8"/>
  <c r="Q82" i="8"/>
  <c r="Q86" i="8"/>
  <c r="Q90" i="8"/>
  <c r="Q84" i="8"/>
  <c r="Q87" i="8"/>
  <c r="Q80" i="8"/>
  <c r="Q88" i="8"/>
  <c r="Q83" i="8"/>
  <c r="J82" i="8"/>
  <c r="J86" i="8"/>
  <c r="J90" i="8"/>
  <c r="J83" i="8"/>
  <c r="J87" i="8"/>
  <c r="J80" i="8"/>
  <c r="J84" i="8"/>
  <c r="J88" i="8"/>
  <c r="J89" i="8"/>
  <c r="J81" i="8"/>
  <c r="J85" i="8"/>
  <c r="P80" i="8"/>
  <c r="P84" i="8"/>
  <c r="P88" i="8"/>
  <c r="P81" i="8"/>
  <c r="P85" i="8"/>
  <c r="P89" i="8"/>
  <c r="P87" i="8"/>
  <c r="P82" i="8"/>
  <c r="P90" i="8"/>
  <c r="P83" i="8"/>
  <c r="P86" i="8"/>
  <c r="U81" i="8"/>
  <c r="U85" i="8"/>
  <c r="U89" i="8"/>
  <c r="U82" i="8"/>
  <c r="U86" i="8"/>
  <c r="U90" i="8"/>
  <c r="U80" i="8"/>
  <c r="U88" i="8"/>
  <c r="U84" i="8"/>
  <c r="U87" i="8"/>
  <c r="U83" i="8"/>
  <c r="K83" i="8"/>
  <c r="K87" i="8"/>
  <c r="K80" i="8"/>
  <c r="K84" i="8"/>
  <c r="K88" i="8"/>
  <c r="K81" i="8"/>
  <c r="K85" i="8"/>
  <c r="K89" i="8"/>
  <c r="K82" i="8"/>
  <c r="K86" i="8"/>
  <c r="K90" i="8"/>
  <c r="T80" i="8"/>
  <c r="T84" i="8"/>
  <c r="T88" i="8"/>
  <c r="T81" i="8"/>
  <c r="T85" i="8"/>
  <c r="T89" i="8"/>
  <c r="T83" i="8"/>
  <c r="T87" i="8"/>
  <c r="T82" i="8"/>
  <c r="T90" i="8"/>
  <c r="T86" i="8"/>
  <c r="N82" i="8"/>
  <c r="N86" i="8"/>
  <c r="N90" i="8"/>
  <c r="N83" i="8"/>
  <c r="N87" i="8"/>
  <c r="N85" i="8"/>
  <c r="N80" i="8"/>
  <c r="N88" i="8"/>
  <c r="N81" i="8"/>
  <c r="N89" i="8"/>
  <c r="N84" i="8"/>
  <c r="O83" i="8"/>
  <c r="O87" i="8"/>
  <c r="O80" i="8"/>
  <c r="O84" i="8"/>
  <c r="O88" i="8"/>
  <c r="O82" i="8"/>
  <c r="O90" i="8"/>
  <c r="O85" i="8"/>
  <c r="O86" i="8"/>
  <c r="O81" i="8"/>
  <c r="O89" i="8"/>
  <c r="Q24" i="8"/>
  <c r="Q28" i="8"/>
  <c r="Q29" i="8"/>
  <c r="Q23" i="8"/>
  <c r="Q27" i="8"/>
  <c r="Q25" i="8"/>
  <c r="Q26" i="8"/>
  <c r="J25" i="8"/>
  <c r="J29" i="8"/>
  <c r="J26" i="8"/>
  <c r="J23" i="8"/>
  <c r="J24" i="8"/>
  <c r="J28" i="8"/>
  <c r="J27" i="8"/>
  <c r="P23" i="8"/>
  <c r="P27" i="8"/>
  <c r="P28" i="8"/>
  <c r="P29" i="8"/>
  <c r="P26" i="8"/>
  <c r="P24" i="8"/>
  <c r="P25" i="8"/>
  <c r="K26" i="8"/>
  <c r="K27" i="8"/>
  <c r="K24" i="8"/>
  <c r="K25" i="8"/>
  <c r="K29" i="8"/>
  <c r="K23" i="8"/>
  <c r="K28" i="8"/>
  <c r="R25" i="8"/>
  <c r="R29" i="8"/>
  <c r="R23" i="8"/>
  <c r="R24" i="8"/>
  <c r="R28" i="8"/>
  <c r="R26" i="8"/>
  <c r="R27" i="8"/>
  <c r="S26" i="8"/>
  <c r="S23" i="8"/>
  <c r="S24" i="8"/>
  <c r="S25" i="8"/>
  <c r="S29" i="8"/>
  <c r="S27" i="8"/>
  <c r="S28" i="8"/>
  <c r="U24" i="8"/>
  <c r="U28" i="8"/>
  <c r="U29" i="8"/>
  <c r="U26" i="8"/>
  <c r="U23" i="8"/>
  <c r="U27" i="8"/>
  <c r="U25" i="8"/>
  <c r="T23" i="8"/>
  <c r="T27" i="8"/>
  <c r="T28" i="8"/>
  <c r="T25" i="8"/>
  <c r="T26" i="8"/>
  <c r="T24" i="8"/>
  <c r="T29" i="8"/>
  <c r="N25" i="8"/>
  <c r="N29" i="8"/>
  <c r="N27" i="8"/>
  <c r="N24" i="8"/>
  <c r="N28" i="8"/>
  <c r="N26" i="8"/>
  <c r="N23" i="8"/>
  <c r="O26" i="8"/>
  <c r="O23" i="8"/>
  <c r="O27" i="8"/>
  <c r="O28" i="8"/>
  <c r="O25" i="8"/>
  <c r="O29" i="8"/>
  <c r="O24" i="8"/>
  <c r="M24" i="8"/>
  <c r="M28" i="8"/>
  <c r="M29" i="8"/>
  <c r="M26" i="8"/>
  <c r="M23" i="8"/>
  <c r="M27" i="8"/>
  <c r="M25" i="8"/>
  <c r="O33" i="8"/>
  <c r="O30" i="8"/>
  <c r="O34" i="8"/>
  <c r="O31" i="8"/>
  <c r="O35" i="8"/>
  <c r="O32" i="8"/>
  <c r="O36" i="8"/>
  <c r="T30" i="8"/>
  <c r="T34" i="8"/>
  <c r="T31" i="8"/>
  <c r="T35" i="8"/>
  <c r="T32" i="8"/>
  <c r="T36" i="8"/>
  <c r="T33" i="8"/>
  <c r="P30" i="8"/>
  <c r="P34" i="8"/>
  <c r="P31" i="8"/>
  <c r="P35" i="8"/>
  <c r="P32" i="8"/>
  <c r="P36" i="8"/>
  <c r="P33" i="8"/>
  <c r="U31" i="8"/>
  <c r="U35" i="8"/>
  <c r="U32" i="8"/>
  <c r="U36" i="8"/>
  <c r="U33" i="8"/>
  <c r="U30" i="8"/>
  <c r="U34" i="8"/>
  <c r="K33" i="8"/>
  <c r="K30" i="8"/>
  <c r="K34" i="8"/>
  <c r="K31" i="8"/>
  <c r="K35" i="8"/>
  <c r="K32" i="8"/>
  <c r="K36" i="8"/>
  <c r="N32" i="8"/>
  <c r="N36" i="8"/>
  <c r="N33" i="8"/>
  <c r="N30" i="8"/>
  <c r="N34" i="8"/>
  <c r="N31" i="8"/>
  <c r="N35" i="8"/>
  <c r="M31" i="8"/>
  <c r="M35" i="8"/>
  <c r="M32" i="8"/>
  <c r="M36" i="8"/>
  <c r="M33" i="8"/>
  <c r="M30" i="8"/>
  <c r="M34" i="8"/>
  <c r="R32" i="8"/>
  <c r="R36" i="8"/>
  <c r="R33" i="8"/>
  <c r="R30" i="8"/>
  <c r="R34" i="8"/>
  <c r="R31" i="8"/>
  <c r="R35" i="8"/>
  <c r="S33" i="8"/>
  <c r="S30" i="8"/>
  <c r="S34" i="8"/>
  <c r="S31" i="8"/>
  <c r="S35" i="8"/>
  <c r="S32" i="8"/>
  <c r="S36" i="8"/>
  <c r="Q31" i="8"/>
  <c r="Q35" i="8"/>
  <c r="Q32" i="8"/>
  <c r="Q36" i="8"/>
  <c r="Q33" i="8"/>
  <c r="Q30" i="8"/>
  <c r="Q34" i="8"/>
  <c r="J32" i="8"/>
  <c r="J36" i="8"/>
  <c r="J33" i="8"/>
  <c r="J30" i="8"/>
  <c r="J34" i="8"/>
  <c r="J31" i="8"/>
  <c r="J35" i="8"/>
  <c r="T37" i="8"/>
  <c r="T41" i="8"/>
  <c r="T42" i="8"/>
  <c r="T39" i="8"/>
  <c r="T40" i="8"/>
  <c r="T38" i="8"/>
  <c r="T43" i="8"/>
  <c r="N39" i="8"/>
  <c r="N43" i="8"/>
  <c r="N37" i="8"/>
  <c r="N38" i="8"/>
  <c r="N42" i="8"/>
  <c r="N40" i="8"/>
  <c r="N41" i="8"/>
  <c r="O40" i="8"/>
  <c r="O37" i="8"/>
  <c r="O38" i="8"/>
  <c r="O39" i="8"/>
  <c r="O43" i="8"/>
  <c r="O41" i="8"/>
  <c r="O42" i="8"/>
  <c r="R39" i="8"/>
  <c r="R43" i="8"/>
  <c r="R40" i="8"/>
  <c r="R41" i="8"/>
  <c r="R38" i="8"/>
  <c r="R42" i="8"/>
  <c r="R37" i="8"/>
  <c r="S40" i="8"/>
  <c r="S41" i="8"/>
  <c r="S42" i="8"/>
  <c r="S39" i="8"/>
  <c r="S43" i="8"/>
  <c r="S37" i="8"/>
  <c r="S38" i="8"/>
  <c r="M38" i="8"/>
  <c r="M42" i="8"/>
  <c r="M43" i="8"/>
  <c r="M37" i="8"/>
  <c r="M41" i="8"/>
  <c r="M39" i="8"/>
  <c r="M40" i="8"/>
  <c r="Q38" i="8"/>
  <c r="Q42" i="8"/>
  <c r="Q39" i="8"/>
  <c r="Q40" i="8"/>
  <c r="Q37" i="8"/>
  <c r="Q41" i="8"/>
  <c r="Q43" i="8"/>
  <c r="J39" i="8"/>
  <c r="J43" i="8"/>
  <c r="J40" i="8"/>
  <c r="J41" i="8"/>
  <c r="J38" i="8"/>
  <c r="J42" i="8"/>
  <c r="J37" i="8"/>
  <c r="P37" i="8"/>
  <c r="P41" i="8"/>
  <c r="P38" i="8"/>
  <c r="P39" i="8"/>
  <c r="P40" i="8"/>
  <c r="P42" i="8"/>
  <c r="P43" i="8"/>
  <c r="U38" i="8"/>
  <c r="U42" i="8"/>
  <c r="U39" i="8"/>
  <c r="U40" i="8"/>
  <c r="U37" i="8"/>
  <c r="U41" i="8"/>
  <c r="U43" i="8"/>
  <c r="K40" i="8"/>
  <c r="K41" i="8"/>
  <c r="K42" i="8"/>
  <c r="K39" i="8"/>
  <c r="K43" i="8"/>
  <c r="K37" i="8"/>
  <c r="K38" i="8"/>
  <c r="Q45" i="8"/>
  <c r="Q49" i="8"/>
  <c r="Q46" i="8"/>
  <c r="Q50" i="8"/>
  <c r="Q47" i="8"/>
  <c r="Q44" i="8"/>
  <c r="Q48" i="8"/>
  <c r="J46" i="8"/>
  <c r="J50" i="8"/>
  <c r="J47" i="8"/>
  <c r="J48" i="8"/>
  <c r="J45" i="8"/>
  <c r="J49" i="8"/>
  <c r="J44" i="8"/>
  <c r="M45" i="8"/>
  <c r="M49" i="8"/>
  <c r="M46" i="8"/>
  <c r="M50" i="8"/>
  <c r="M44" i="8"/>
  <c r="M48" i="8"/>
  <c r="M47" i="8"/>
  <c r="R46" i="8"/>
  <c r="R50" i="8"/>
  <c r="R44" i="8"/>
  <c r="R47" i="8"/>
  <c r="R45" i="8"/>
  <c r="R49" i="8"/>
  <c r="R48" i="8"/>
  <c r="S47" i="8"/>
  <c r="S49" i="8"/>
  <c r="S44" i="8"/>
  <c r="S48" i="8"/>
  <c r="S45" i="8"/>
  <c r="S46" i="8"/>
  <c r="S50" i="8"/>
  <c r="U45" i="8"/>
  <c r="U49" i="8"/>
  <c r="U47" i="8"/>
  <c r="U46" i="8"/>
  <c r="U50" i="8"/>
  <c r="U44" i="8"/>
  <c r="U48" i="8"/>
  <c r="K47" i="8"/>
  <c r="K45" i="8"/>
  <c r="K44" i="8"/>
  <c r="K48" i="8"/>
  <c r="K49" i="8"/>
  <c r="K46" i="8"/>
  <c r="K50" i="8"/>
  <c r="P44" i="8"/>
  <c r="P48" i="8"/>
  <c r="P46" i="8"/>
  <c r="P45" i="8"/>
  <c r="P49" i="8"/>
  <c r="P47" i="8"/>
  <c r="P50" i="8"/>
  <c r="T44" i="8"/>
  <c r="T48" i="8"/>
  <c r="T45" i="8"/>
  <c r="T49" i="8"/>
  <c r="T50" i="8"/>
  <c r="T47" i="8"/>
  <c r="T46" i="8"/>
  <c r="N46" i="8"/>
  <c r="N50" i="8"/>
  <c r="N48" i="8"/>
  <c r="N47" i="8"/>
  <c r="N44" i="8"/>
  <c r="N45" i="8"/>
  <c r="N49" i="8"/>
  <c r="O47" i="8"/>
  <c r="O44" i="8"/>
  <c r="O48" i="8"/>
  <c r="O49" i="8"/>
  <c r="O46" i="8"/>
  <c r="O50" i="8"/>
  <c r="O45" i="8"/>
  <c r="N53" i="8"/>
  <c r="N57" i="8"/>
  <c r="N52" i="8"/>
  <c r="N54" i="8"/>
  <c r="N51" i="8"/>
  <c r="N55" i="8"/>
  <c r="N56" i="8"/>
  <c r="M52" i="8"/>
  <c r="M56" i="8"/>
  <c r="M53" i="8"/>
  <c r="M57" i="8"/>
  <c r="M55" i="8"/>
  <c r="M54" i="8"/>
  <c r="M51" i="8"/>
  <c r="S54" i="8"/>
  <c r="S51" i="8"/>
  <c r="S55" i="8"/>
  <c r="S53" i="8"/>
  <c r="S52" i="8"/>
  <c r="S56" i="8"/>
  <c r="S57" i="8"/>
  <c r="Q52" i="8"/>
  <c r="Q56" i="8"/>
  <c r="Q51" i="8"/>
  <c r="Q53" i="8"/>
  <c r="Q57" i="8"/>
  <c r="Q55" i="8"/>
  <c r="Q54" i="8"/>
  <c r="J53" i="8"/>
  <c r="J57" i="8"/>
  <c r="J56" i="8"/>
  <c r="J54" i="8"/>
  <c r="J52" i="8"/>
  <c r="J51" i="8"/>
  <c r="J55" i="8"/>
  <c r="P51" i="8"/>
  <c r="P55" i="8"/>
  <c r="P52" i="8"/>
  <c r="P56" i="8"/>
  <c r="P53" i="8"/>
  <c r="P57" i="8"/>
  <c r="P54" i="8"/>
  <c r="U52" i="8"/>
  <c r="U56" i="8"/>
  <c r="U53" i="8"/>
  <c r="U57" i="8"/>
  <c r="U51" i="8"/>
  <c r="U54" i="8"/>
  <c r="U55" i="8"/>
  <c r="K54" i="8"/>
  <c r="K51" i="8"/>
  <c r="K55" i="8"/>
  <c r="K57" i="8"/>
  <c r="K52" i="8"/>
  <c r="K56" i="8"/>
  <c r="K53" i="8"/>
  <c r="T51" i="8"/>
  <c r="T55" i="8"/>
  <c r="T54" i="8"/>
  <c r="T52" i="8"/>
  <c r="T56" i="8"/>
  <c r="T53" i="8"/>
  <c r="T57" i="8"/>
  <c r="O54" i="8"/>
  <c r="O53" i="8"/>
  <c r="O51" i="8"/>
  <c r="O55" i="8"/>
  <c r="O57" i="8"/>
  <c r="O52" i="8"/>
  <c r="O56" i="8"/>
  <c r="R53" i="8"/>
  <c r="R57" i="8"/>
  <c r="R56" i="8"/>
  <c r="R54" i="8"/>
  <c r="R51" i="8"/>
  <c r="R55" i="8"/>
  <c r="R52" i="8"/>
  <c r="R61" i="8"/>
  <c r="R58" i="8"/>
  <c r="R62" i="8"/>
  <c r="R59" i="8"/>
  <c r="R63" i="8"/>
  <c r="R60" i="8"/>
  <c r="R64" i="8"/>
  <c r="P59" i="8"/>
  <c r="P63" i="8"/>
  <c r="P60" i="8"/>
  <c r="P64" i="8"/>
  <c r="P61" i="8"/>
  <c r="P58" i="8"/>
  <c r="P62" i="8"/>
  <c r="U60" i="8"/>
  <c r="U64" i="8"/>
  <c r="U61" i="8"/>
  <c r="U58" i="8"/>
  <c r="U62" i="8"/>
  <c r="U63" i="8"/>
  <c r="U59" i="8"/>
  <c r="K58" i="8"/>
  <c r="K62" i="8"/>
  <c r="K59" i="8"/>
  <c r="K63" i="8"/>
  <c r="K60" i="8"/>
  <c r="K64" i="8"/>
  <c r="K61" i="8"/>
  <c r="T59" i="8"/>
  <c r="T63" i="8"/>
  <c r="T60" i="8"/>
  <c r="T64" i="8"/>
  <c r="T61" i="8"/>
  <c r="T58" i="8"/>
  <c r="T62" i="8"/>
  <c r="N61" i="8"/>
  <c r="N58" i="8"/>
  <c r="N62" i="8"/>
  <c r="N59" i="8"/>
  <c r="N63" i="8"/>
  <c r="N60" i="8"/>
  <c r="N64" i="8"/>
  <c r="O58" i="8"/>
  <c r="O62" i="8"/>
  <c r="O59" i="8"/>
  <c r="O63" i="8"/>
  <c r="O60" i="8"/>
  <c r="O64" i="8"/>
  <c r="O61" i="8"/>
  <c r="M60" i="8"/>
  <c r="M64" i="8"/>
  <c r="M61" i="8"/>
  <c r="M58" i="8"/>
  <c r="M62" i="8"/>
  <c r="M59" i="8"/>
  <c r="M63" i="8"/>
  <c r="S58" i="8"/>
  <c r="S62" i="8"/>
  <c r="S59" i="8"/>
  <c r="S63" i="8"/>
  <c r="S60" i="8"/>
  <c r="S64" i="8"/>
  <c r="S61" i="8"/>
  <c r="Q60" i="8"/>
  <c r="Q64" i="8"/>
  <c r="Q61" i="8"/>
  <c r="Q58" i="8"/>
  <c r="Q62" i="8"/>
  <c r="Q59" i="8"/>
  <c r="Q63" i="8"/>
  <c r="J61" i="8"/>
  <c r="J58" i="8"/>
  <c r="J62" i="8"/>
  <c r="J59" i="8"/>
  <c r="J63" i="8"/>
  <c r="J60" i="8"/>
  <c r="J64" i="8"/>
  <c r="S66" i="8"/>
  <c r="S92" i="8"/>
  <c r="S65" i="8"/>
  <c r="S67" i="8"/>
  <c r="S93" i="8"/>
  <c r="S68" i="8"/>
  <c r="S91" i="8"/>
  <c r="T67" i="8"/>
  <c r="T93" i="8"/>
  <c r="T65" i="8"/>
  <c r="T66" i="8"/>
  <c r="T68" i="8"/>
  <c r="T91" i="8"/>
  <c r="T92" i="8"/>
  <c r="N65" i="8"/>
  <c r="N91" i="8"/>
  <c r="N67" i="8"/>
  <c r="N66" i="8"/>
  <c r="N92" i="8"/>
  <c r="N93" i="8"/>
  <c r="N68" i="8"/>
  <c r="O66" i="8"/>
  <c r="O92" i="8"/>
  <c r="O68" i="8"/>
  <c r="O65" i="8"/>
  <c r="O67" i="8"/>
  <c r="O93" i="8"/>
  <c r="O91" i="8"/>
  <c r="M68" i="8"/>
  <c r="M66" i="8"/>
  <c r="M93" i="8"/>
  <c r="M65" i="8"/>
  <c r="M91" i="8"/>
  <c r="M92" i="8"/>
  <c r="M67" i="8"/>
  <c r="R65" i="8"/>
  <c r="R91" i="8"/>
  <c r="R93" i="8"/>
  <c r="R66" i="8"/>
  <c r="R92" i="8"/>
  <c r="R67" i="8"/>
  <c r="R68" i="8"/>
  <c r="Q68" i="8"/>
  <c r="Q92" i="8"/>
  <c r="Q67" i="8"/>
  <c r="Q93" i="8"/>
  <c r="Q65" i="8"/>
  <c r="Q91" i="8"/>
  <c r="Q66" i="8"/>
  <c r="J65" i="8"/>
  <c r="J91" i="8"/>
  <c r="J67" i="8"/>
  <c r="J68" i="8"/>
  <c r="J66" i="8"/>
  <c r="J92" i="8"/>
  <c r="J93" i="8"/>
  <c r="P67" i="8"/>
  <c r="P93" i="8"/>
  <c r="P91" i="8"/>
  <c r="P66" i="8"/>
  <c r="P68" i="8"/>
  <c r="P65" i="8"/>
  <c r="P92" i="8"/>
  <c r="U68" i="8"/>
  <c r="U66" i="8"/>
  <c r="U67" i="8"/>
  <c r="U65" i="8"/>
  <c r="U91" i="8"/>
  <c r="U92" i="8"/>
  <c r="U93" i="8"/>
  <c r="K66" i="8"/>
  <c r="K92" i="8"/>
  <c r="K68" i="8"/>
  <c r="K91" i="8"/>
  <c r="K67" i="8"/>
  <c r="K93" i="8"/>
  <c r="K65" i="8"/>
  <c r="P15" i="8"/>
  <c r="P100" i="8"/>
  <c r="K15" i="8"/>
  <c r="K100" i="8"/>
  <c r="N15" i="8"/>
  <c r="N100" i="8"/>
  <c r="O15" i="8"/>
  <c r="O100" i="8"/>
  <c r="Q15" i="8"/>
  <c r="Q100" i="8"/>
  <c r="J15" i="8"/>
  <c r="J100" i="8"/>
  <c r="U15" i="8"/>
  <c r="U100" i="8"/>
  <c r="T15" i="8"/>
  <c r="T100" i="8"/>
  <c r="M15" i="8"/>
  <c r="M100" i="8"/>
  <c r="R15" i="8"/>
  <c r="R100" i="8"/>
  <c r="S15" i="8"/>
  <c r="S100" i="8"/>
  <c r="M17" i="8"/>
  <c r="M16" i="8"/>
  <c r="R17" i="8"/>
  <c r="R16" i="8"/>
  <c r="S17" i="8"/>
  <c r="S16" i="8"/>
  <c r="N17" i="8"/>
  <c r="N16" i="8"/>
  <c r="T17" i="8"/>
  <c r="T16" i="8"/>
  <c r="O17" i="8"/>
  <c r="O16" i="8"/>
  <c r="Q17" i="8"/>
  <c r="Q16" i="8"/>
  <c r="J17" i="8"/>
  <c r="J16" i="8"/>
  <c r="P17" i="8"/>
  <c r="P16" i="8"/>
  <c r="U17" i="8"/>
  <c r="U16" i="8"/>
  <c r="K17" i="8"/>
  <c r="K16" i="8"/>
  <c r="T19" i="8"/>
  <c r="T18" i="8"/>
  <c r="M19" i="8"/>
  <c r="M18" i="8"/>
  <c r="Q19" i="8"/>
  <c r="Q18" i="8"/>
  <c r="J19" i="8"/>
  <c r="J18" i="8"/>
  <c r="P19" i="8"/>
  <c r="P18" i="8"/>
  <c r="U19" i="8"/>
  <c r="U18" i="8"/>
  <c r="K19" i="8"/>
  <c r="K18" i="8"/>
  <c r="O19" i="8"/>
  <c r="O18" i="8"/>
  <c r="N19" i="8"/>
  <c r="N18" i="8"/>
  <c r="R19" i="8"/>
  <c r="R18" i="8"/>
  <c r="S19" i="8"/>
  <c r="S18" i="8"/>
  <c r="M21" i="8"/>
  <c r="M20" i="8"/>
  <c r="U21" i="8"/>
  <c r="U20" i="8"/>
  <c r="K21" i="8"/>
  <c r="K20" i="8"/>
  <c r="T21" i="8"/>
  <c r="T20" i="8"/>
  <c r="N21" i="8"/>
  <c r="N20" i="8"/>
  <c r="O21" i="8"/>
  <c r="O20" i="8"/>
  <c r="Q21" i="8"/>
  <c r="Q20" i="8"/>
  <c r="J21" i="8"/>
  <c r="J20" i="8"/>
  <c r="R21" i="8"/>
  <c r="R20" i="8"/>
  <c r="S21" i="8"/>
  <c r="S20" i="8"/>
  <c r="P21" i="8"/>
  <c r="P20" i="8"/>
  <c r="Q94" i="8"/>
  <c r="Q22" i="8"/>
  <c r="J94" i="8"/>
  <c r="J22" i="8"/>
  <c r="P94" i="8"/>
  <c r="P22" i="8"/>
  <c r="U94" i="8"/>
  <c r="U22" i="8"/>
  <c r="K94" i="8"/>
  <c r="K22" i="8"/>
  <c r="T94" i="8"/>
  <c r="T22" i="8"/>
  <c r="N94" i="8"/>
  <c r="N22" i="8"/>
  <c r="O94" i="8"/>
  <c r="O22" i="8"/>
  <c r="M94" i="8"/>
  <c r="M22" i="8"/>
  <c r="R94" i="8"/>
  <c r="R22" i="8"/>
  <c r="S94" i="8"/>
  <c r="S22" i="8"/>
  <c r="T96" i="8"/>
  <c r="T95" i="8"/>
  <c r="N96" i="8"/>
  <c r="N95" i="8"/>
  <c r="O96" i="8"/>
  <c r="O95" i="8"/>
  <c r="R96" i="8"/>
  <c r="R95" i="8"/>
  <c r="Q96" i="8"/>
  <c r="Q95" i="8"/>
  <c r="J96" i="8"/>
  <c r="J95" i="8"/>
  <c r="M96" i="8"/>
  <c r="M95" i="8"/>
  <c r="S96" i="8"/>
  <c r="S95" i="8"/>
  <c r="P96" i="8"/>
  <c r="P95" i="8"/>
  <c r="U96" i="8"/>
  <c r="U95" i="8"/>
  <c r="K96" i="8"/>
  <c r="K95" i="8"/>
  <c r="P98" i="8"/>
  <c r="P97" i="8"/>
  <c r="K98" i="8"/>
  <c r="K97" i="8"/>
  <c r="Q98" i="8"/>
  <c r="Q97" i="8"/>
  <c r="J98" i="8"/>
  <c r="J97" i="8"/>
  <c r="U98" i="8"/>
  <c r="U97" i="8"/>
  <c r="T98" i="8"/>
  <c r="T97" i="8"/>
  <c r="N98" i="8"/>
  <c r="N97" i="8"/>
  <c r="O98" i="8"/>
  <c r="O97" i="8"/>
  <c r="M98" i="8"/>
  <c r="M97" i="8"/>
  <c r="R98" i="8"/>
  <c r="R97" i="8"/>
  <c r="S98" i="8"/>
  <c r="S97" i="8"/>
  <c r="T14" i="8"/>
  <c r="T99" i="8"/>
  <c r="N14" i="8"/>
  <c r="N99" i="8"/>
  <c r="O14" i="8"/>
  <c r="O99" i="8"/>
  <c r="M14" i="8"/>
  <c r="M99" i="8"/>
  <c r="R14" i="8"/>
  <c r="R99" i="8"/>
  <c r="S14" i="8"/>
  <c r="S99" i="8"/>
  <c r="Q14" i="8"/>
  <c r="Q99" i="8"/>
  <c r="J14" i="8"/>
  <c r="J99" i="8"/>
  <c r="P14" i="8"/>
  <c r="P99" i="8"/>
  <c r="U14" i="8"/>
  <c r="U99" i="8"/>
  <c r="K14" i="8"/>
  <c r="K99" i="8"/>
  <c r="K7" i="7"/>
  <c r="L7" i="7"/>
  <c r="M7" i="7"/>
  <c r="N7" i="7"/>
  <c r="O7" i="7"/>
  <c r="P7" i="7"/>
  <c r="Q7" i="7"/>
  <c r="R7" i="7"/>
  <c r="S7" i="7"/>
  <c r="T7" i="7"/>
  <c r="U7" i="7"/>
  <c r="J7" i="7"/>
  <c r="I14" i="8" l="1"/>
  <c r="I66" i="8"/>
  <c r="I63" i="8"/>
  <c r="I38" i="8"/>
  <c r="I34" i="8"/>
  <c r="I32" i="8"/>
  <c r="I87" i="8"/>
  <c r="I27" i="8"/>
  <c r="I26" i="8"/>
  <c r="I85" i="8"/>
  <c r="I84" i="8"/>
  <c r="I90" i="8"/>
  <c r="I78" i="8"/>
  <c r="I69" i="8"/>
  <c r="I75" i="8"/>
  <c r="I96" i="8"/>
  <c r="I21" i="8"/>
  <c r="I17" i="8"/>
  <c r="I61" i="8"/>
  <c r="I54" i="8"/>
  <c r="I50" i="8"/>
  <c r="I25" i="8"/>
  <c r="I89" i="8"/>
  <c r="I70" i="8"/>
  <c r="I72" i="8"/>
  <c r="I18" i="8"/>
  <c r="I98" i="8"/>
  <c r="I94" i="8"/>
  <c r="I19" i="8"/>
  <c r="I15" i="8"/>
  <c r="I93" i="8"/>
  <c r="I67" i="8"/>
  <c r="I64" i="8"/>
  <c r="I62" i="8"/>
  <c r="I51" i="8"/>
  <c r="I57" i="8"/>
  <c r="I48" i="8"/>
  <c r="I37" i="8"/>
  <c r="I40" i="8"/>
  <c r="I35" i="8"/>
  <c r="I33" i="8"/>
  <c r="I99" i="8"/>
  <c r="I95" i="8"/>
  <c r="I20" i="8"/>
  <c r="I16" i="8"/>
  <c r="I92" i="8"/>
  <c r="I91" i="8"/>
  <c r="I60" i="8"/>
  <c r="I58" i="8"/>
  <c r="I52" i="8"/>
  <c r="I53" i="8"/>
  <c r="I44" i="8"/>
  <c r="I47" i="8"/>
  <c r="I42" i="8"/>
  <c r="I43" i="8"/>
  <c r="I31" i="8"/>
  <c r="I36" i="8"/>
  <c r="I28" i="8"/>
  <c r="I29" i="8"/>
  <c r="I81" i="8"/>
  <c r="I80" i="8"/>
  <c r="I86" i="8"/>
  <c r="I74" i="8"/>
  <c r="I76" i="8"/>
  <c r="I71" i="8"/>
  <c r="I39" i="8"/>
  <c r="I82" i="8"/>
  <c r="I65" i="8"/>
  <c r="I49" i="8"/>
  <c r="I24" i="8"/>
  <c r="I97" i="8"/>
  <c r="I22" i="8"/>
  <c r="I68" i="8"/>
  <c r="I59" i="8"/>
  <c r="I55" i="8"/>
  <c r="I56" i="8"/>
  <c r="I45" i="8"/>
  <c r="I46" i="8"/>
  <c r="I41" i="8"/>
  <c r="I30" i="8"/>
  <c r="I23" i="8"/>
  <c r="I88" i="8"/>
  <c r="I83" i="8"/>
  <c r="I73" i="8"/>
  <c r="I77" i="8"/>
  <c r="I79" i="8"/>
  <c r="AB197" i="7"/>
  <c r="AE197" i="7"/>
  <c r="AF197" i="7"/>
  <c r="X197" i="7"/>
  <c r="AA197" i="7"/>
  <c r="Q98" i="7"/>
  <c r="Q99" i="7"/>
  <c r="Q100" i="7"/>
  <c r="Q101" i="7"/>
  <c r="Q102" i="7"/>
  <c r="Q103" i="7"/>
  <c r="Q104" i="7"/>
  <c r="Q105" i="7"/>
  <c r="Q106" i="7"/>
  <c r="Q107" i="7"/>
  <c r="Q108" i="7"/>
  <c r="Q109" i="7"/>
  <c r="Q110" i="7"/>
  <c r="Q111" i="7"/>
  <c r="Q112" i="7"/>
  <c r="Q113" i="7"/>
  <c r="Q114" i="7"/>
  <c r="Q115" i="7"/>
  <c r="Q116" i="7"/>
  <c r="Q117"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21" i="7"/>
  <c r="Q125" i="7"/>
  <c r="Q129" i="7"/>
  <c r="Q133" i="7"/>
  <c r="Q137" i="7"/>
  <c r="Q139" i="7"/>
  <c r="Q141" i="7"/>
  <c r="Q143" i="7"/>
  <c r="Q145" i="7"/>
  <c r="Q147" i="7"/>
  <c r="Q149" i="7"/>
  <c r="Q193" i="7"/>
  <c r="Q194" i="7"/>
  <c r="Q195" i="7"/>
  <c r="Q196" i="7"/>
  <c r="Q120" i="7"/>
  <c r="Q124" i="7"/>
  <c r="Q128" i="7"/>
  <c r="Q132" i="7"/>
  <c r="Q119" i="7"/>
  <c r="Q123" i="7"/>
  <c r="Q127" i="7"/>
  <c r="Q131" i="7"/>
  <c r="Q135" i="7"/>
  <c r="Q136" i="7"/>
  <c r="Q138" i="7"/>
  <c r="Q140" i="7"/>
  <c r="Q142" i="7"/>
  <c r="Q144" i="7"/>
  <c r="Q146" i="7"/>
  <c r="Q148" i="7"/>
  <c r="Q118" i="7"/>
  <c r="Q122" i="7"/>
  <c r="Q126" i="7"/>
  <c r="Q130" i="7"/>
  <c r="Q134" i="7"/>
  <c r="L101" i="7"/>
  <c r="L105" i="7"/>
  <c r="L109" i="7"/>
  <c r="L99" i="7"/>
  <c r="L103" i="7"/>
  <c r="L107" i="7"/>
  <c r="L111" i="7"/>
  <c r="L119" i="7"/>
  <c r="L120" i="7"/>
  <c r="L121" i="7"/>
  <c r="L122" i="7"/>
  <c r="L123" i="7"/>
  <c r="L124" i="7"/>
  <c r="L125" i="7"/>
  <c r="L126" i="7"/>
  <c r="L127" i="7"/>
  <c r="L128" i="7"/>
  <c r="L129" i="7"/>
  <c r="L130" i="7"/>
  <c r="L131" i="7"/>
  <c r="L132" i="7"/>
  <c r="L133" i="7"/>
  <c r="L134" i="7"/>
  <c r="L135" i="7"/>
  <c r="L98" i="7"/>
  <c r="L106" i="7"/>
  <c r="L113" i="7"/>
  <c r="L117" i="7"/>
  <c r="L102" i="7"/>
  <c r="L110" i="7"/>
  <c r="L115" i="7"/>
  <c r="L136" i="7"/>
  <c r="L137" i="7"/>
  <c r="L138" i="7"/>
  <c r="L139" i="7"/>
  <c r="L140" i="7"/>
  <c r="L141" i="7"/>
  <c r="L142" i="7"/>
  <c r="L143" i="7"/>
  <c r="L144" i="7"/>
  <c r="L145" i="7"/>
  <c r="L146" i="7"/>
  <c r="L147" i="7"/>
  <c r="L148" i="7"/>
  <c r="L149" i="7"/>
  <c r="L150" i="7"/>
  <c r="L108" i="7"/>
  <c r="L114" i="7"/>
  <c r="L100" i="7"/>
  <c r="L118"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12" i="7"/>
  <c r="L116" i="7"/>
  <c r="L104" i="7"/>
  <c r="L194" i="7"/>
  <c r="L195" i="7"/>
  <c r="L193" i="7"/>
  <c r="L196" i="7"/>
  <c r="AC197" i="7"/>
  <c r="W197" i="7"/>
  <c r="U98" i="7"/>
  <c r="U99" i="7"/>
  <c r="U100" i="7"/>
  <c r="U101" i="7"/>
  <c r="U102" i="7"/>
  <c r="U103" i="7"/>
  <c r="U104" i="7"/>
  <c r="U105" i="7"/>
  <c r="U106" i="7"/>
  <c r="U107" i="7"/>
  <c r="U108" i="7"/>
  <c r="U109" i="7"/>
  <c r="U110" i="7"/>
  <c r="U111" i="7"/>
  <c r="U112" i="7"/>
  <c r="U113" i="7"/>
  <c r="U114" i="7"/>
  <c r="U115" i="7"/>
  <c r="U116" i="7"/>
  <c r="U117" i="7"/>
  <c r="U118" i="7"/>
  <c r="U120" i="7"/>
  <c r="U122" i="7"/>
  <c r="U124" i="7"/>
  <c r="U126" i="7"/>
  <c r="U128" i="7"/>
  <c r="U130" i="7"/>
  <c r="U132" i="7"/>
  <c r="U134" i="7"/>
  <c r="U119" i="7"/>
  <c r="U121" i="7"/>
  <c r="U123" i="7"/>
  <c r="U125" i="7"/>
  <c r="U127" i="7"/>
  <c r="U129" i="7"/>
  <c r="U131" i="7"/>
  <c r="U133" i="7"/>
  <c r="U135"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37" i="7"/>
  <c r="U139" i="7"/>
  <c r="U141" i="7"/>
  <c r="U143" i="7"/>
  <c r="U145" i="7"/>
  <c r="U147" i="7"/>
  <c r="U149" i="7"/>
  <c r="U136" i="7"/>
  <c r="U138" i="7"/>
  <c r="U140" i="7"/>
  <c r="U142" i="7"/>
  <c r="U144" i="7"/>
  <c r="U146" i="7"/>
  <c r="U148" i="7"/>
  <c r="M98" i="7"/>
  <c r="M99" i="7"/>
  <c r="M100" i="7"/>
  <c r="M101" i="7"/>
  <c r="M102" i="7"/>
  <c r="M103" i="7"/>
  <c r="M104" i="7"/>
  <c r="M105" i="7"/>
  <c r="M106" i="7"/>
  <c r="M107" i="7"/>
  <c r="M108" i="7"/>
  <c r="M109" i="7"/>
  <c r="M110" i="7"/>
  <c r="M111" i="7"/>
  <c r="M112" i="7"/>
  <c r="M113" i="7"/>
  <c r="M114" i="7"/>
  <c r="M115" i="7"/>
  <c r="M116" i="7"/>
  <c r="M117" i="7"/>
  <c r="M118" i="7"/>
  <c r="M119" i="7"/>
  <c r="M121" i="7"/>
  <c r="M123" i="7"/>
  <c r="M125" i="7"/>
  <c r="M127" i="7"/>
  <c r="M129" i="7"/>
  <c r="M131" i="7"/>
  <c r="M133" i="7"/>
  <c r="M135" i="7"/>
  <c r="M120" i="7"/>
  <c r="M122" i="7"/>
  <c r="M124" i="7"/>
  <c r="M126" i="7"/>
  <c r="M128" i="7"/>
  <c r="M130" i="7"/>
  <c r="M132" i="7"/>
  <c r="M134"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36" i="7"/>
  <c r="M138" i="7"/>
  <c r="M140" i="7"/>
  <c r="M142" i="7"/>
  <c r="M144" i="7"/>
  <c r="M146" i="7"/>
  <c r="M148" i="7"/>
  <c r="M150" i="7"/>
  <c r="M137" i="7"/>
  <c r="M139" i="7"/>
  <c r="M141" i="7"/>
  <c r="M143" i="7"/>
  <c r="M145" i="7"/>
  <c r="M147" i="7"/>
  <c r="M149" i="7"/>
  <c r="Z197" i="7"/>
  <c r="T98" i="7"/>
  <c r="T102" i="7"/>
  <c r="T106" i="7"/>
  <c r="T110" i="7"/>
  <c r="T100" i="7"/>
  <c r="T104" i="7"/>
  <c r="T108" i="7"/>
  <c r="T118" i="7"/>
  <c r="T119" i="7"/>
  <c r="T120" i="7"/>
  <c r="T121" i="7"/>
  <c r="T122" i="7"/>
  <c r="T123" i="7"/>
  <c r="T124" i="7"/>
  <c r="T125" i="7"/>
  <c r="T126" i="7"/>
  <c r="T127" i="7"/>
  <c r="T128" i="7"/>
  <c r="T129" i="7"/>
  <c r="T130" i="7"/>
  <c r="T131" i="7"/>
  <c r="T132" i="7"/>
  <c r="T133" i="7"/>
  <c r="T134" i="7"/>
  <c r="T135" i="7"/>
  <c r="T103" i="7"/>
  <c r="T114" i="7"/>
  <c r="T99" i="7"/>
  <c r="T107" i="7"/>
  <c r="T112" i="7"/>
  <c r="T116" i="7"/>
  <c r="T136" i="7"/>
  <c r="T137" i="7"/>
  <c r="T138" i="7"/>
  <c r="T139" i="7"/>
  <c r="T140" i="7"/>
  <c r="T141" i="7"/>
  <c r="T142" i="7"/>
  <c r="T143" i="7"/>
  <c r="T144" i="7"/>
  <c r="T145" i="7"/>
  <c r="T146" i="7"/>
  <c r="T147" i="7"/>
  <c r="T148" i="7"/>
  <c r="T149" i="7"/>
  <c r="T111" i="7"/>
  <c r="T105" i="7"/>
  <c r="T115" i="7"/>
  <c r="T101" i="7"/>
  <c r="T113"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09" i="7"/>
  <c r="T117" i="7"/>
  <c r="T193" i="7"/>
  <c r="T194" i="7"/>
  <c r="T196" i="7"/>
  <c r="T195" i="7"/>
  <c r="P99" i="7"/>
  <c r="P103" i="7"/>
  <c r="P107" i="7"/>
  <c r="P111" i="7"/>
  <c r="P113" i="7"/>
  <c r="P115" i="7"/>
  <c r="P117" i="7"/>
  <c r="P101" i="7"/>
  <c r="P105" i="7"/>
  <c r="P109" i="7"/>
  <c r="P112" i="7"/>
  <c r="P114" i="7"/>
  <c r="P116" i="7"/>
  <c r="P118" i="7"/>
  <c r="P119" i="7"/>
  <c r="P120" i="7"/>
  <c r="P121" i="7"/>
  <c r="P122" i="7"/>
  <c r="P123" i="7"/>
  <c r="P124" i="7"/>
  <c r="P125" i="7"/>
  <c r="P126" i="7"/>
  <c r="P127" i="7"/>
  <c r="P128" i="7"/>
  <c r="P129" i="7"/>
  <c r="P130" i="7"/>
  <c r="P131" i="7"/>
  <c r="P132" i="7"/>
  <c r="P133" i="7"/>
  <c r="P134" i="7"/>
  <c r="P135" i="7"/>
  <c r="P104" i="7"/>
  <c r="P100" i="7"/>
  <c r="P108" i="7"/>
  <c r="P136" i="7"/>
  <c r="P137" i="7"/>
  <c r="P138" i="7"/>
  <c r="P139" i="7"/>
  <c r="P140" i="7"/>
  <c r="P141" i="7"/>
  <c r="P142" i="7"/>
  <c r="P143" i="7"/>
  <c r="P144" i="7"/>
  <c r="P145" i="7"/>
  <c r="P146" i="7"/>
  <c r="P147" i="7"/>
  <c r="P148" i="7"/>
  <c r="P149" i="7"/>
  <c r="P106" i="7"/>
  <c r="P98" i="7"/>
  <c r="P102" i="7"/>
  <c r="P110"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5" i="7"/>
  <c r="P193" i="7"/>
  <c r="P194" i="7"/>
  <c r="P196" i="7"/>
  <c r="S98" i="7"/>
  <c r="S99" i="7"/>
  <c r="S100" i="7"/>
  <c r="S101" i="7"/>
  <c r="S102" i="7"/>
  <c r="S103" i="7"/>
  <c r="S104" i="7"/>
  <c r="S105" i="7"/>
  <c r="S106" i="7"/>
  <c r="S107" i="7"/>
  <c r="S108" i="7"/>
  <c r="S109" i="7"/>
  <c r="S110" i="7"/>
  <c r="S112" i="7"/>
  <c r="S114" i="7"/>
  <c r="S116" i="7"/>
  <c r="S111" i="7"/>
  <c r="S113" i="7"/>
  <c r="S115" i="7"/>
  <c r="S117" i="7"/>
  <c r="S118" i="7"/>
  <c r="S119" i="7"/>
  <c r="S120" i="7"/>
  <c r="S121" i="7"/>
  <c r="S122" i="7"/>
  <c r="S123" i="7"/>
  <c r="S124" i="7"/>
  <c r="S125" i="7"/>
  <c r="S126" i="7"/>
  <c r="S127" i="7"/>
  <c r="S128" i="7"/>
  <c r="S129" i="7"/>
  <c r="S130" i="7"/>
  <c r="S131" i="7"/>
  <c r="S132" i="7"/>
  <c r="S133" i="7"/>
  <c r="S134" i="7"/>
  <c r="S135"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36" i="7"/>
  <c r="S137" i="7"/>
  <c r="S138" i="7"/>
  <c r="S139" i="7"/>
  <c r="S140" i="7"/>
  <c r="S141" i="7"/>
  <c r="S142" i="7"/>
  <c r="S143" i="7"/>
  <c r="S144" i="7"/>
  <c r="S145" i="7"/>
  <c r="S146" i="7"/>
  <c r="S147" i="7"/>
  <c r="S148" i="7"/>
  <c r="S149" i="7"/>
  <c r="S193" i="7"/>
  <c r="S194" i="7"/>
  <c r="S195" i="7"/>
  <c r="S196" i="7"/>
  <c r="O100" i="7"/>
  <c r="O104" i="7"/>
  <c r="O108" i="7"/>
  <c r="O98" i="7"/>
  <c r="O102" i="7"/>
  <c r="O106" i="7"/>
  <c r="O110" i="7"/>
  <c r="O105" i="7"/>
  <c r="O112" i="7"/>
  <c r="O116" i="7"/>
  <c r="O101" i="7"/>
  <c r="O109" i="7"/>
  <c r="O114" i="7"/>
  <c r="O118" i="7"/>
  <c r="O119" i="7"/>
  <c r="O120" i="7"/>
  <c r="O121" i="7"/>
  <c r="O122" i="7"/>
  <c r="O123" i="7"/>
  <c r="O124" i="7"/>
  <c r="O125" i="7"/>
  <c r="O126" i="7"/>
  <c r="O127" i="7"/>
  <c r="O128" i="7"/>
  <c r="O129" i="7"/>
  <c r="O130" i="7"/>
  <c r="O131" i="7"/>
  <c r="O132" i="7"/>
  <c r="O133" i="7"/>
  <c r="O134" i="7"/>
  <c r="O135" i="7"/>
  <c r="O99" i="7"/>
  <c r="O113"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07" i="7"/>
  <c r="O117" i="7"/>
  <c r="O115" i="7"/>
  <c r="O103" i="7"/>
  <c r="O193" i="7"/>
  <c r="O194" i="7"/>
  <c r="O195" i="7"/>
  <c r="O196" i="7"/>
  <c r="O111" i="7"/>
  <c r="K98" i="7"/>
  <c r="K99" i="7"/>
  <c r="K100" i="7"/>
  <c r="K101" i="7"/>
  <c r="K102" i="7"/>
  <c r="K103" i="7"/>
  <c r="K104" i="7"/>
  <c r="K105" i="7"/>
  <c r="K106" i="7"/>
  <c r="K107" i="7"/>
  <c r="K108" i="7"/>
  <c r="K109" i="7"/>
  <c r="K110" i="7"/>
  <c r="K111" i="7"/>
  <c r="K113" i="7"/>
  <c r="K115" i="7"/>
  <c r="K117" i="7"/>
  <c r="K112" i="7"/>
  <c r="K114" i="7"/>
  <c r="K116" i="7"/>
  <c r="K118" i="7"/>
  <c r="K119" i="7"/>
  <c r="K120" i="7"/>
  <c r="K121" i="7"/>
  <c r="K122" i="7"/>
  <c r="K123" i="7"/>
  <c r="K124" i="7"/>
  <c r="K125" i="7"/>
  <c r="K126" i="7"/>
  <c r="K127" i="7"/>
  <c r="K128" i="7"/>
  <c r="K129" i="7"/>
  <c r="K130" i="7"/>
  <c r="K131" i="7"/>
  <c r="K132" i="7"/>
  <c r="K133" i="7"/>
  <c r="K134" i="7"/>
  <c r="K135"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36" i="7"/>
  <c r="K137" i="7"/>
  <c r="K138" i="7"/>
  <c r="K139" i="7"/>
  <c r="K140" i="7"/>
  <c r="K141" i="7"/>
  <c r="K142" i="7"/>
  <c r="K143" i="7"/>
  <c r="K144" i="7"/>
  <c r="K145" i="7"/>
  <c r="K146" i="7"/>
  <c r="K147" i="7"/>
  <c r="K148" i="7"/>
  <c r="K149" i="7"/>
  <c r="K150" i="7"/>
  <c r="K193" i="7"/>
  <c r="K194" i="7"/>
  <c r="K195" i="7"/>
  <c r="K196" i="7"/>
  <c r="J98" i="7"/>
  <c r="J99" i="7"/>
  <c r="J100" i="7"/>
  <c r="J101" i="7"/>
  <c r="J102" i="7"/>
  <c r="J103" i="7"/>
  <c r="J104" i="7"/>
  <c r="J105" i="7"/>
  <c r="J106" i="7"/>
  <c r="J107" i="7"/>
  <c r="J108" i="7"/>
  <c r="J109" i="7"/>
  <c r="J110" i="7"/>
  <c r="J111" i="7"/>
  <c r="J119" i="7"/>
  <c r="J120" i="7"/>
  <c r="J121" i="7"/>
  <c r="J122" i="7"/>
  <c r="J123" i="7"/>
  <c r="J124" i="7"/>
  <c r="J125" i="7"/>
  <c r="J126" i="7"/>
  <c r="J127" i="7"/>
  <c r="J128" i="7"/>
  <c r="J129" i="7"/>
  <c r="J130" i="7"/>
  <c r="J131" i="7"/>
  <c r="J132" i="7"/>
  <c r="J133" i="7"/>
  <c r="J134" i="7"/>
  <c r="J135" i="7"/>
  <c r="J114" i="7"/>
  <c r="J118" i="7"/>
  <c r="J136" i="7"/>
  <c r="J137" i="7"/>
  <c r="J138" i="7"/>
  <c r="J139" i="7"/>
  <c r="J140" i="7"/>
  <c r="J141" i="7"/>
  <c r="J142" i="7"/>
  <c r="J143" i="7"/>
  <c r="J144" i="7"/>
  <c r="J145" i="7"/>
  <c r="J146" i="7"/>
  <c r="J147" i="7"/>
  <c r="J148" i="7"/>
  <c r="J149" i="7"/>
  <c r="J150" i="7"/>
  <c r="J112" i="7"/>
  <c r="J116" i="7"/>
  <c r="J115" i="7"/>
  <c r="J117" i="7"/>
  <c r="J113"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94" i="7"/>
  <c r="J196" i="7"/>
  <c r="J190" i="7"/>
  <c r="J187" i="7"/>
  <c r="J189" i="7"/>
  <c r="J191" i="7"/>
  <c r="J193" i="7"/>
  <c r="J195" i="7"/>
  <c r="J186" i="7"/>
  <c r="J188" i="7"/>
  <c r="J192" i="7"/>
  <c r="R98" i="7"/>
  <c r="R99" i="7"/>
  <c r="R100" i="7"/>
  <c r="R101" i="7"/>
  <c r="R102" i="7"/>
  <c r="R103" i="7"/>
  <c r="R104" i="7"/>
  <c r="R105" i="7"/>
  <c r="R106" i="7"/>
  <c r="R107" i="7"/>
  <c r="R108" i="7"/>
  <c r="R109" i="7"/>
  <c r="R110" i="7"/>
  <c r="R118" i="7"/>
  <c r="R119" i="7"/>
  <c r="R120" i="7"/>
  <c r="R121" i="7"/>
  <c r="R122" i="7"/>
  <c r="R123" i="7"/>
  <c r="R124" i="7"/>
  <c r="R125" i="7"/>
  <c r="R126" i="7"/>
  <c r="R127" i="7"/>
  <c r="R128" i="7"/>
  <c r="R129" i="7"/>
  <c r="R130" i="7"/>
  <c r="R131" i="7"/>
  <c r="R132" i="7"/>
  <c r="R133" i="7"/>
  <c r="R134" i="7"/>
  <c r="R135" i="7"/>
  <c r="R111" i="7"/>
  <c r="R115" i="7"/>
  <c r="R136" i="7"/>
  <c r="R137" i="7"/>
  <c r="R138" i="7"/>
  <c r="R139" i="7"/>
  <c r="R140" i="7"/>
  <c r="R141" i="7"/>
  <c r="R142" i="7"/>
  <c r="R143" i="7"/>
  <c r="R144" i="7"/>
  <c r="R145" i="7"/>
  <c r="R146" i="7"/>
  <c r="R147" i="7"/>
  <c r="R148" i="7"/>
  <c r="R149" i="7"/>
  <c r="R113" i="7"/>
  <c r="R117" i="7"/>
  <c r="R112" i="7"/>
  <c r="R116" i="7"/>
  <c r="R114"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93" i="7"/>
  <c r="R195" i="7"/>
  <c r="R187" i="7"/>
  <c r="R191" i="7"/>
  <c r="R185" i="7"/>
  <c r="R186" i="7"/>
  <c r="R188" i="7"/>
  <c r="R190" i="7"/>
  <c r="R192" i="7"/>
  <c r="R194" i="7"/>
  <c r="R196" i="7"/>
  <c r="R189" i="7"/>
  <c r="N98" i="7"/>
  <c r="N99" i="7"/>
  <c r="N100" i="7"/>
  <c r="N101" i="7"/>
  <c r="N102" i="7"/>
  <c r="N103" i="7"/>
  <c r="N104" i="7"/>
  <c r="N105" i="7"/>
  <c r="N106" i="7"/>
  <c r="N107" i="7"/>
  <c r="N108" i="7"/>
  <c r="N109" i="7"/>
  <c r="N110" i="7"/>
  <c r="N111" i="7"/>
  <c r="N112" i="7"/>
  <c r="N114" i="7"/>
  <c r="N116" i="7"/>
  <c r="N118" i="7"/>
  <c r="N119" i="7"/>
  <c r="N120" i="7"/>
  <c r="N121" i="7"/>
  <c r="N122" i="7"/>
  <c r="N123" i="7"/>
  <c r="N124" i="7"/>
  <c r="N125" i="7"/>
  <c r="N126" i="7"/>
  <c r="N127" i="7"/>
  <c r="N128" i="7"/>
  <c r="N129" i="7"/>
  <c r="N130" i="7"/>
  <c r="N131" i="7"/>
  <c r="N132" i="7"/>
  <c r="N133" i="7"/>
  <c r="N134" i="7"/>
  <c r="N135" i="7"/>
  <c r="N113" i="7"/>
  <c r="N115" i="7"/>
  <c r="N117"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8" i="7"/>
  <c r="N190" i="7"/>
  <c r="N192" i="7"/>
  <c r="N193" i="7"/>
  <c r="N194" i="7"/>
  <c r="N195" i="7"/>
  <c r="N196" i="7"/>
  <c r="N187" i="7"/>
  <c r="N191" i="7"/>
  <c r="N189" i="7"/>
  <c r="V197" i="7"/>
  <c r="AD197" i="7"/>
  <c r="Y19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7" i="7"/>
  <c r="Q68" i="7"/>
  <c r="Q9"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9"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8" i="7"/>
  <c r="O69" i="7"/>
  <c r="O66" i="7"/>
  <c r="O65" i="7"/>
  <c r="O64" i="7"/>
  <c r="O63" i="7"/>
  <c r="O57" i="7"/>
  <c r="O56" i="7"/>
  <c r="O55" i="7"/>
  <c r="O54" i="7"/>
  <c r="O53" i="7"/>
  <c r="O9" i="7"/>
  <c r="O67" i="7"/>
  <c r="O62" i="7"/>
  <c r="O61" i="7"/>
  <c r="O60" i="7"/>
  <c r="O59" i="7"/>
  <c r="O58" i="7"/>
  <c r="O52" i="7"/>
  <c r="O50" i="7"/>
  <c r="O48" i="7"/>
  <c r="O46" i="7"/>
  <c r="O44" i="7"/>
  <c r="O42" i="7"/>
  <c r="O40" i="7"/>
  <c r="O38" i="7"/>
  <c r="O37" i="7"/>
  <c r="O35" i="7"/>
  <c r="O33" i="7"/>
  <c r="O31" i="7"/>
  <c r="O29" i="7"/>
  <c r="O27" i="7"/>
  <c r="O25" i="7"/>
  <c r="O23" i="7"/>
  <c r="O21" i="7"/>
  <c r="O19" i="7"/>
  <c r="O17" i="7"/>
  <c r="O16" i="7"/>
  <c r="O15" i="7"/>
  <c r="O14" i="7"/>
  <c r="O13" i="7"/>
  <c r="O11" i="7"/>
  <c r="O10" i="7"/>
  <c r="O51" i="7"/>
  <c r="O49" i="7"/>
  <c r="O47" i="7"/>
  <c r="O45" i="7"/>
  <c r="O43" i="7"/>
  <c r="O41" i="7"/>
  <c r="O39" i="7"/>
  <c r="O36" i="7"/>
  <c r="O34" i="7"/>
  <c r="O32" i="7"/>
  <c r="O30" i="7"/>
  <c r="O28" i="7"/>
  <c r="O26" i="7"/>
  <c r="O24" i="7"/>
  <c r="O22" i="7"/>
  <c r="O20" i="7"/>
  <c r="O18" i="7"/>
  <c r="O12" i="7"/>
  <c r="U68" i="7"/>
  <c r="U66" i="7"/>
  <c r="U65" i="7"/>
  <c r="U64" i="7"/>
  <c r="U63" i="7"/>
  <c r="U62" i="7"/>
  <c r="U61" i="7"/>
  <c r="U60" i="7"/>
  <c r="U59" i="7"/>
  <c r="U58" i="7"/>
  <c r="U57" i="7"/>
  <c r="U56"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U10" i="7"/>
  <c r="U67" i="7"/>
  <c r="U96" i="7"/>
  <c r="U92" i="7"/>
  <c r="U88" i="7"/>
  <c r="U84" i="7"/>
  <c r="U80" i="7"/>
  <c r="U76" i="7"/>
  <c r="U72" i="7"/>
  <c r="U9" i="7"/>
  <c r="U82" i="7"/>
  <c r="U74" i="7"/>
  <c r="U91" i="7"/>
  <c r="U83" i="7"/>
  <c r="U75" i="7"/>
  <c r="U97" i="7"/>
  <c r="U93" i="7"/>
  <c r="U89" i="7"/>
  <c r="U85" i="7"/>
  <c r="U81" i="7"/>
  <c r="U77" i="7"/>
  <c r="U73" i="7"/>
  <c r="U69" i="7"/>
  <c r="U94" i="7"/>
  <c r="U90" i="7"/>
  <c r="U86" i="7"/>
  <c r="U78" i="7"/>
  <c r="U70" i="7"/>
  <c r="U95" i="7"/>
  <c r="U87" i="7"/>
  <c r="U79" i="7"/>
  <c r="U71" i="7"/>
  <c r="M69"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68" i="7"/>
  <c r="M95" i="7"/>
  <c r="M91" i="7"/>
  <c r="M87" i="7"/>
  <c r="M83" i="7"/>
  <c r="M79" i="7"/>
  <c r="M75" i="7"/>
  <c r="M71" i="7"/>
  <c r="M9" i="7"/>
  <c r="M85" i="7"/>
  <c r="M77" i="7"/>
  <c r="M94" i="7"/>
  <c r="M86" i="7"/>
  <c r="M78" i="7"/>
  <c r="M70" i="7"/>
  <c r="M96" i="7"/>
  <c r="M92" i="7"/>
  <c r="M88" i="7"/>
  <c r="M84" i="7"/>
  <c r="M80" i="7"/>
  <c r="M76" i="7"/>
  <c r="M72" i="7"/>
  <c r="M97" i="7"/>
  <c r="M93" i="7"/>
  <c r="M89" i="7"/>
  <c r="M81" i="7"/>
  <c r="M73" i="7"/>
  <c r="M90" i="7"/>
  <c r="M82" i="7"/>
  <c r="M74"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9"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P97" i="7"/>
  <c r="P96" i="7"/>
  <c r="P95" i="7"/>
  <c r="P94" i="7"/>
  <c r="P93" i="7"/>
  <c r="P92" i="7"/>
  <c r="P91" i="7"/>
  <c r="P90" i="7"/>
  <c r="P89" i="7"/>
  <c r="P88" i="7"/>
  <c r="P87" i="7"/>
  <c r="P86" i="7"/>
  <c r="P85" i="7"/>
  <c r="P84" i="7"/>
  <c r="P83" i="7"/>
  <c r="P82" i="7"/>
  <c r="P81" i="7"/>
  <c r="P80" i="7"/>
  <c r="P79" i="7"/>
  <c r="P78" i="7"/>
  <c r="P77" i="7"/>
  <c r="P76" i="7"/>
  <c r="P75" i="7"/>
  <c r="P74" i="7"/>
  <c r="P73" i="7"/>
  <c r="P72" i="7"/>
  <c r="P71" i="7"/>
  <c r="P70" i="7"/>
  <c r="P69" i="7"/>
  <c r="P68" i="7"/>
  <c r="P67" i="7"/>
  <c r="P9"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2" i="7"/>
  <c r="S61" i="7"/>
  <c r="S60" i="7"/>
  <c r="S59" i="7"/>
  <c r="S58" i="7"/>
  <c r="S68" i="7"/>
  <c r="S9" i="7"/>
  <c r="S66" i="7"/>
  <c r="S65" i="7"/>
  <c r="S64" i="7"/>
  <c r="S63" i="7"/>
  <c r="S57" i="7"/>
  <c r="S56" i="7"/>
  <c r="S55" i="7"/>
  <c r="S54" i="7"/>
  <c r="S53" i="7"/>
  <c r="S67"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7" i="7"/>
  <c r="K66" i="7"/>
  <c r="K63" i="7"/>
  <c r="K62" i="7"/>
  <c r="K61" i="7"/>
  <c r="K60" i="7"/>
  <c r="K59" i="7"/>
  <c r="K58" i="7"/>
  <c r="K69" i="7"/>
  <c r="K9" i="7"/>
  <c r="K65" i="7"/>
  <c r="K64" i="7"/>
  <c r="K57" i="7"/>
  <c r="K56" i="7"/>
  <c r="K55" i="7"/>
  <c r="K54" i="7"/>
  <c r="K53" i="7"/>
  <c r="K68"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8" i="7"/>
  <c r="J69" i="7"/>
  <c r="J67" i="7"/>
  <c r="J65" i="7"/>
  <c r="J63" i="7"/>
  <c r="J61" i="7"/>
  <c r="J59" i="7"/>
  <c r="J57" i="7"/>
  <c r="J55" i="7"/>
  <c r="J53" i="7"/>
  <c r="J66" i="7"/>
  <c r="J62" i="7"/>
  <c r="J58" i="7"/>
  <c r="J51" i="7"/>
  <c r="J49" i="7"/>
  <c r="J47" i="7"/>
  <c r="J45" i="7"/>
  <c r="J43" i="7"/>
  <c r="J41" i="7"/>
  <c r="J39" i="7"/>
  <c r="J37" i="7"/>
  <c r="J35" i="7"/>
  <c r="J33" i="7"/>
  <c r="J31" i="7"/>
  <c r="J29" i="7"/>
  <c r="J27" i="7"/>
  <c r="J25" i="7"/>
  <c r="J23" i="7"/>
  <c r="J20" i="7"/>
  <c r="J18" i="7"/>
  <c r="J16" i="7"/>
  <c r="J14" i="7"/>
  <c r="J12" i="7"/>
  <c r="J9" i="7"/>
  <c r="J64" i="7"/>
  <c r="J60" i="7"/>
  <c r="J56" i="7"/>
  <c r="J54" i="7"/>
  <c r="J52" i="7"/>
  <c r="J50" i="7"/>
  <c r="J48" i="7"/>
  <c r="J46" i="7"/>
  <c r="J44" i="7"/>
  <c r="J42" i="7"/>
  <c r="J40" i="7"/>
  <c r="J38" i="7"/>
  <c r="J36" i="7"/>
  <c r="J34" i="7"/>
  <c r="J32" i="7"/>
  <c r="J30" i="7"/>
  <c r="J28" i="7"/>
  <c r="J26" i="7"/>
  <c r="J24" i="7"/>
  <c r="J22" i="7"/>
  <c r="J21" i="7"/>
  <c r="J19" i="7"/>
  <c r="J17" i="7"/>
  <c r="J15" i="7"/>
  <c r="J13" i="7"/>
  <c r="J11" i="7"/>
  <c r="J10"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7" i="7"/>
  <c r="R68" i="7"/>
  <c r="R66" i="7"/>
  <c r="R64" i="7"/>
  <c r="R62" i="7"/>
  <c r="R60" i="7"/>
  <c r="R58" i="7"/>
  <c r="R56" i="7"/>
  <c r="R54" i="7"/>
  <c r="R63" i="7"/>
  <c r="R59" i="7"/>
  <c r="R53" i="7"/>
  <c r="R52" i="7"/>
  <c r="R50" i="7"/>
  <c r="R48" i="7"/>
  <c r="R46" i="7"/>
  <c r="R44" i="7"/>
  <c r="R42" i="7"/>
  <c r="R40" i="7"/>
  <c r="R38" i="7"/>
  <c r="R36" i="7"/>
  <c r="R34" i="7"/>
  <c r="R33" i="7"/>
  <c r="R32" i="7"/>
  <c r="R30" i="7"/>
  <c r="R28" i="7"/>
  <c r="R26" i="7"/>
  <c r="R24" i="7"/>
  <c r="R22" i="7"/>
  <c r="R21" i="7"/>
  <c r="R19" i="7"/>
  <c r="R17" i="7"/>
  <c r="R15" i="7"/>
  <c r="R13" i="7"/>
  <c r="R11" i="7"/>
  <c r="R10" i="7"/>
  <c r="R9" i="7"/>
  <c r="R65" i="7"/>
  <c r="R61" i="7"/>
  <c r="R57" i="7"/>
  <c r="R55" i="7"/>
  <c r="R51" i="7"/>
  <c r="R49" i="7"/>
  <c r="R47" i="7"/>
  <c r="R45" i="7"/>
  <c r="R43" i="7"/>
  <c r="R41" i="7"/>
  <c r="R39" i="7"/>
  <c r="R37" i="7"/>
  <c r="R35" i="7"/>
  <c r="R31" i="7"/>
  <c r="R29" i="7"/>
  <c r="R27" i="7"/>
  <c r="R25" i="7"/>
  <c r="R23" i="7"/>
  <c r="R20" i="7"/>
  <c r="R18" i="7"/>
  <c r="R16" i="7"/>
  <c r="R14" i="7"/>
  <c r="R12" i="7"/>
  <c r="N96" i="7"/>
  <c r="N95" i="7"/>
  <c r="N93" i="7"/>
  <c r="N92" i="7"/>
  <c r="N90" i="7"/>
  <c r="N89" i="7"/>
  <c r="N88" i="7"/>
  <c r="N86" i="7"/>
  <c r="N84" i="7"/>
  <c r="N82" i="7"/>
  <c r="N80" i="7"/>
  <c r="N78" i="7"/>
  <c r="N76" i="7"/>
  <c r="N74" i="7"/>
  <c r="N72" i="7"/>
  <c r="N70" i="7"/>
  <c r="N68" i="7"/>
  <c r="N97" i="7"/>
  <c r="N94" i="7"/>
  <c r="N91" i="7"/>
  <c r="N87" i="7"/>
  <c r="N85" i="7"/>
  <c r="N83" i="7"/>
  <c r="N81" i="7"/>
  <c r="N79" i="7"/>
  <c r="N77" i="7"/>
  <c r="N75" i="7"/>
  <c r="N73" i="7"/>
  <c r="N71"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69" i="7"/>
  <c r="N65" i="7"/>
  <c r="N61" i="7"/>
  <c r="N57" i="7"/>
  <c r="N55" i="7"/>
  <c r="N53" i="7"/>
  <c r="N66" i="7"/>
  <c r="N64" i="7"/>
  <c r="N62" i="7"/>
  <c r="N60" i="7"/>
  <c r="N58" i="7"/>
  <c r="N56" i="7"/>
  <c r="N54" i="7"/>
  <c r="N67" i="7"/>
  <c r="N63" i="7"/>
  <c r="N59" i="7"/>
  <c r="N9" i="7"/>
  <c r="AG197" i="7"/>
  <c r="W102" i="8"/>
  <c r="AB102" i="8"/>
  <c r="AG102" i="8"/>
  <c r="X102" i="8"/>
  <c r="AA102" i="8"/>
  <c r="Z102" i="8"/>
  <c r="AE102" i="8"/>
  <c r="AD102" i="8"/>
  <c r="V102" i="8"/>
  <c r="Y102" i="8"/>
  <c r="AF102" i="8"/>
  <c r="AC102" i="8"/>
  <c r="B22" i="16"/>
  <c r="F22" i="16" s="1"/>
  <c r="C21" i="16"/>
  <c r="O11" i="3"/>
  <c r="O12" i="3"/>
  <c r="O13" i="3"/>
  <c r="O14" i="3"/>
  <c r="O15" i="3"/>
  <c r="O16" i="3"/>
  <c r="O17" i="3"/>
  <c r="O18" i="3"/>
  <c r="O19" i="3"/>
  <c r="O20" i="3"/>
  <c r="O21" i="3"/>
  <c r="O22" i="3"/>
  <c r="O23" i="3"/>
  <c r="O24" i="3"/>
  <c r="O25" i="3"/>
  <c r="O27" i="3"/>
  <c r="O36" i="3"/>
  <c r="O37" i="3"/>
  <c r="O38" i="3"/>
  <c r="O39" i="3"/>
  <c r="O40" i="3"/>
  <c r="O41" i="3"/>
  <c r="O42" i="3"/>
  <c r="O43"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9" i="8"/>
  <c r="G11" i="8"/>
  <c r="G12" i="8"/>
  <c r="G13" i="8"/>
  <c r="G101" i="8"/>
  <c r="K197" i="7" l="1"/>
  <c r="U197" i="7"/>
  <c r="N197" i="7"/>
  <c r="J197" i="7"/>
  <c r="S197" i="7"/>
  <c r="P197" i="7"/>
  <c r="T197" i="7"/>
  <c r="O197" i="7"/>
  <c r="Q197" i="7"/>
  <c r="R197" i="7"/>
  <c r="M197" i="7"/>
  <c r="L197" i="7"/>
  <c r="B23" i="16"/>
  <c r="F23" i="16" s="1"/>
  <c r="C22" i="16"/>
  <c r="C23" i="16" s="1"/>
  <c r="O14" i="6"/>
  <c r="I14" i="6"/>
  <c r="N14" i="6"/>
  <c r="G14" i="6"/>
  <c r="K14" i="6"/>
  <c r="L14" i="6"/>
  <c r="J14" i="6"/>
  <c r="H14" i="6"/>
  <c r="M14" i="6"/>
  <c r="D14" i="6"/>
  <c r="E14" i="6"/>
  <c r="F14" i="6"/>
  <c r="B24" i="16"/>
  <c r="F24" i="16" s="1"/>
  <c r="I33" i="7"/>
  <c r="I32" i="7"/>
  <c r="I23" i="7"/>
  <c r="I11" i="7"/>
  <c r="I21" i="7"/>
  <c r="I20" i="7"/>
  <c r="I19" i="7"/>
  <c r="I18" i="7"/>
  <c r="I17" i="7"/>
  <c r="I16" i="7"/>
  <c r="I15" i="7"/>
  <c r="I14" i="7"/>
  <c r="I13" i="7"/>
  <c r="I12" i="7"/>
  <c r="I26" i="7"/>
  <c r="I29" i="7"/>
  <c r="I28" i="7"/>
  <c r="I35" i="7"/>
  <c r="I30" i="7"/>
  <c r="I25" i="7"/>
  <c r="I24" i="7"/>
  <c r="I31" i="7"/>
  <c r="I22" i="7"/>
  <c r="I36" i="7"/>
  <c r="I34" i="7"/>
  <c r="I27" i="7"/>
  <c r="I40" i="7"/>
  <c r="I37" i="7"/>
  <c r="I39" i="7"/>
  <c r="I38" i="7"/>
  <c r="I49" i="7"/>
  <c r="I51" i="7"/>
  <c r="I50" i="7"/>
  <c r="I48" i="7"/>
  <c r="I45" i="7"/>
  <c r="I47" i="7"/>
  <c r="I46" i="7"/>
  <c r="I44" i="7"/>
  <c r="I41" i="7"/>
  <c r="I43" i="7"/>
  <c r="I42" i="7"/>
  <c r="I56" i="7"/>
  <c r="I55" i="7"/>
  <c r="I54" i="7"/>
  <c r="I53" i="7"/>
  <c r="I52" i="7"/>
  <c r="I66" i="7"/>
  <c r="I65" i="7"/>
  <c r="I64" i="7"/>
  <c r="I63" i="7"/>
  <c r="I62" i="7"/>
  <c r="I61" i="7"/>
  <c r="I60" i="7"/>
  <c r="I59" i="7"/>
  <c r="I58" i="7"/>
  <c r="I57" i="7"/>
  <c r="I75" i="7"/>
  <c r="I81" i="7"/>
  <c r="I70" i="7"/>
  <c r="I68" i="7"/>
  <c r="I71" i="7"/>
  <c r="I77" i="7"/>
  <c r="I80" i="7"/>
  <c r="I78" i="7"/>
  <c r="I67" i="7"/>
  <c r="I73" i="7"/>
  <c r="I76" i="7"/>
  <c r="I79" i="7"/>
  <c r="I74" i="7"/>
  <c r="I69" i="7"/>
  <c r="I72" i="7"/>
  <c r="I96" i="7"/>
  <c r="I86" i="7"/>
  <c r="I84" i="7"/>
  <c r="I83" i="7"/>
  <c r="I116" i="7"/>
  <c r="I122" i="7"/>
  <c r="I125" i="7"/>
  <c r="I97" i="7"/>
  <c r="I110" i="7"/>
  <c r="I88" i="7"/>
  <c r="I82" i="7"/>
  <c r="I95" i="7"/>
  <c r="I106" i="7"/>
  <c r="I93" i="7"/>
  <c r="I94" i="7"/>
  <c r="I89" i="7"/>
  <c r="I91" i="7"/>
  <c r="I85" i="7"/>
  <c r="I90" i="7"/>
  <c r="I92" i="7"/>
  <c r="I87" i="7"/>
  <c r="I101" i="7"/>
  <c r="I100" i="7"/>
  <c r="I99" i="7"/>
  <c r="I98" i="7"/>
  <c r="I111" i="7"/>
  <c r="I109" i="7"/>
  <c r="I108" i="7"/>
  <c r="I107" i="7"/>
  <c r="I105" i="7"/>
  <c r="I104" i="7"/>
  <c r="I103" i="7"/>
  <c r="I102" i="7"/>
  <c r="I135" i="7"/>
  <c r="I128" i="7"/>
  <c r="I120" i="7"/>
  <c r="I126" i="7"/>
  <c r="I119" i="7"/>
  <c r="I113" i="7"/>
  <c r="I123" i="7"/>
  <c r="I112" i="7"/>
  <c r="I118" i="7"/>
  <c r="I121" i="7"/>
  <c r="I124" i="7"/>
  <c r="I115" i="7"/>
  <c r="I114" i="7"/>
  <c r="I117" i="7"/>
  <c r="I129" i="7"/>
  <c r="I141" i="7"/>
  <c r="I131" i="7"/>
  <c r="I138" i="7"/>
  <c r="I140" i="7"/>
  <c r="I133" i="7"/>
  <c r="I127" i="7"/>
  <c r="I134" i="7"/>
  <c r="I136" i="7"/>
  <c r="I139" i="7"/>
  <c r="I137" i="7"/>
  <c r="I130" i="7"/>
  <c r="I132" i="7"/>
  <c r="I156" i="7"/>
  <c r="I154" i="7"/>
  <c r="I150" i="7"/>
  <c r="I152" i="7"/>
  <c r="I151" i="7"/>
  <c r="I153" i="7"/>
  <c r="I149" i="7"/>
  <c r="I144" i="7"/>
  <c r="I143" i="7"/>
  <c r="I145" i="7"/>
  <c r="I155" i="7"/>
  <c r="I146" i="7"/>
  <c r="I142" i="7"/>
  <c r="I148" i="7"/>
  <c r="I147" i="7"/>
  <c r="I165" i="7"/>
  <c r="I163" i="7"/>
  <c r="I162" i="7"/>
  <c r="I160" i="7"/>
  <c r="I170" i="7"/>
  <c r="I169" i="7"/>
  <c r="I168" i="7"/>
  <c r="I167" i="7"/>
  <c r="I166" i="7"/>
  <c r="I164" i="7"/>
  <c r="I161" i="7"/>
  <c r="I159" i="7"/>
  <c r="I158" i="7"/>
  <c r="I157" i="7"/>
  <c r="I171" i="7"/>
  <c r="I177" i="7"/>
  <c r="I187" i="7"/>
  <c r="I181" i="7"/>
  <c r="I179" i="7"/>
  <c r="I175" i="7"/>
  <c r="I180" i="7"/>
  <c r="I178" i="7"/>
  <c r="I176" i="7"/>
  <c r="I174" i="7"/>
  <c r="I189" i="7"/>
  <c r="I185" i="7"/>
  <c r="I183" i="7"/>
  <c r="I188" i="7"/>
  <c r="I186" i="7"/>
  <c r="I184" i="7"/>
  <c r="I182" i="7"/>
  <c r="I195" i="7"/>
  <c r="I193" i="7"/>
  <c r="I191" i="7"/>
  <c r="I196" i="7"/>
  <c r="I194" i="7"/>
  <c r="I192" i="7"/>
  <c r="I190" i="7"/>
  <c r="O10" i="3"/>
  <c r="P14" i="6" l="1"/>
  <c r="B25" i="16"/>
  <c r="F25" i="16" s="1"/>
  <c r="C24" i="16"/>
  <c r="D13" i="16"/>
  <c r="B26" i="16" l="1"/>
  <c r="F26" i="16" s="1"/>
  <c r="C25" i="16"/>
  <c r="C29" i="5"/>
  <c r="C26" i="6"/>
  <c r="L26" i="6" s="1"/>
  <c r="B27" i="16" l="1"/>
  <c r="F27" i="16" s="1"/>
  <c r="C26" i="16"/>
  <c r="I26" i="6"/>
  <c r="J26" i="6"/>
  <c r="E26" i="6"/>
  <c r="M26" i="6"/>
  <c r="F26" i="6"/>
  <c r="N26" i="6"/>
  <c r="G26" i="6"/>
  <c r="K26" i="6"/>
  <c r="O26" i="6"/>
  <c r="D26" i="6"/>
  <c r="H26" i="6"/>
  <c r="C2" i="14"/>
  <c r="C2" i="13"/>
  <c r="D8" i="6"/>
  <c r="B28" i="16" l="1"/>
  <c r="F28" i="16" s="1"/>
  <c r="C27" i="16"/>
  <c r="P26" i="6"/>
  <c r="G13" i="16"/>
  <c r="H13" i="16"/>
  <c r="D14" i="16" s="1"/>
  <c r="C28" i="16" l="1"/>
  <c r="B29" i="16"/>
  <c r="F29" i="16" s="1"/>
  <c r="H14" i="16"/>
  <c r="D15" i="16" s="1"/>
  <c r="G14" i="16"/>
  <c r="B30" i="16" l="1"/>
  <c r="F30" i="16" s="1"/>
  <c r="C29" i="16"/>
  <c r="G15" i="16"/>
  <c r="H15" i="16"/>
  <c r="D16" i="16" s="1"/>
  <c r="C25" i="6"/>
  <c r="D25" i="6" s="1"/>
  <c r="C28" i="5"/>
  <c r="C31" i="5"/>
  <c r="C30" i="5"/>
  <c r="C27" i="5"/>
  <c r="C26" i="5"/>
  <c r="C25" i="5"/>
  <c r="C30" i="16" l="1"/>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02" i="9"/>
  <c r="H23" i="19" s="1"/>
  <c r="J9" i="8"/>
  <c r="K9" i="8"/>
  <c r="L9" i="8"/>
  <c r="M9" i="8"/>
  <c r="N9" i="8"/>
  <c r="O9" i="8"/>
  <c r="P9" i="8"/>
  <c r="Q9" i="8"/>
  <c r="R9" i="8"/>
  <c r="S9" i="8"/>
  <c r="T9" i="8"/>
  <c r="U9" i="8"/>
  <c r="J10" i="8"/>
  <c r="K10" i="8"/>
  <c r="L10" i="8"/>
  <c r="M10" i="8"/>
  <c r="N10" i="8"/>
  <c r="O10" i="8"/>
  <c r="P10" i="8"/>
  <c r="Q10" i="8"/>
  <c r="R10" i="8"/>
  <c r="S10" i="8"/>
  <c r="T10" i="8"/>
  <c r="U10" i="8"/>
  <c r="J11" i="8"/>
  <c r="K11" i="8"/>
  <c r="L11" i="8"/>
  <c r="M11" i="8"/>
  <c r="N11" i="8"/>
  <c r="O11" i="8"/>
  <c r="P11" i="8"/>
  <c r="Q11" i="8"/>
  <c r="R11" i="8"/>
  <c r="S11" i="8"/>
  <c r="T11" i="8"/>
  <c r="U11" i="8"/>
  <c r="J12" i="8"/>
  <c r="K12" i="8"/>
  <c r="L12" i="8"/>
  <c r="M12" i="8"/>
  <c r="N12" i="8"/>
  <c r="O12" i="8"/>
  <c r="P12" i="8"/>
  <c r="Q12" i="8"/>
  <c r="R12" i="8"/>
  <c r="S12" i="8"/>
  <c r="T12" i="8"/>
  <c r="U12" i="8"/>
  <c r="J13" i="8"/>
  <c r="K13" i="8"/>
  <c r="L13" i="8"/>
  <c r="M13" i="8"/>
  <c r="N13" i="8"/>
  <c r="O13" i="8"/>
  <c r="P13" i="8"/>
  <c r="Q13" i="8"/>
  <c r="R13" i="8"/>
  <c r="S13" i="8"/>
  <c r="T13" i="8"/>
  <c r="U13" i="8"/>
  <c r="C101" i="8"/>
  <c r="D18" i="15" s="1"/>
  <c r="D101" i="8"/>
  <c r="B197"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7" i="15" l="1"/>
  <c r="H15" i="19"/>
  <c r="I13" i="8"/>
  <c r="I12" i="8"/>
  <c r="I11" i="8"/>
  <c r="I9" i="8"/>
  <c r="I10" i="8"/>
  <c r="D19" i="15"/>
  <c r="C33" i="16"/>
  <c r="B34" i="16"/>
  <c r="F34" i="16" s="1"/>
  <c r="H19" i="16"/>
  <c r="D20" i="16" s="1"/>
  <c r="G19" i="16"/>
  <c r="G13" i="5"/>
  <c r="O13" i="5"/>
  <c r="H13" i="5"/>
  <c r="L13" i="5"/>
  <c r="E13" i="5"/>
  <c r="I13" i="5"/>
  <c r="M13" i="5"/>
  <c r="F13" i="5"/>
  <c r="J13" i="5"/>
  <c r="L101"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01" i="8"/>
  <c r="I10" i="7"/>
  <c r="I172" i="7"/>
  <c r="D13" i="15"/>
  <c r="I173" i="7"/>
  <c r="P101" i="8"/>
  <c r="O101" i="8"/>
  <c r="S101" i="8"/>
  <c r="K101" i="8"/>
  <c r="R101" i="8"/>
  <c r="N101" i="8"/>
  <c r="U101" i="8"/>
  <c r="Q101" i="8"/>
  <c r="M101"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01" i="8"/>
  <c r="I9" i="7"/>
  <c r="I100" i="8" l="1"/>
  <c r="H13" i="19"/>
  <c r="E15" i="19" s="1"/>
  <c r="F15" i="19" s="1"/>
  <c r="D13" i="5"/>
  <c r="B35" i="16"/>
  <c r="F35" i="16" s="1"/>
  <c r="C34" i="16"/>
  <c r="H20" i="16"/>
  <c r="D21" i="16" s="1"/>
  <c r="G20" i="16"/>
  <c r="I197" i="7"/>
  <c r="P19" i="6"/>
  <c r="I101"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D25" i="15" s="1"/>
  <c r="G25" i="16"/>
  <c r="O6" i="6"/>
  <c r="O5" i="6"/>
  <c r="J6" i="6"/>
  <c r="J5" i="6"/>
  <c r="F6" i="6"/>
  <c r="F5" i="6"/>
  <c r="D23" i="15" l="1"/>
  <c r="D29" i="15" s="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4" authorId="0" shapeId="0">
      <text>
        <r>
          <rPr>
            <sz val="9"/>
            <color indexed="81"/>
            <rFont val="Tahoma"/>
            <family val="2"/>
          </rPr>
          <t xml:space="preserve">Input your cash on hand balance at the specific point of time 
</t>
        </r>
      </text>
    </comment>
    <comment ref="C15" authorId="0" shapeId="0">
      <text>
        <r>
          <rPr>
            <sz val="9"/>
            <color indexed="81"/>
            <rFont val="Tahoma"/>
            <family val="2"/>
          </rPr>
          <t xml:space="preserve">Input your cash in current bank account balance at the specific point of time </t>
        </r>
      </text>
    </comment>
    <comment ref="C16"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<sst xmlns="http://schemas.openxmlformats.org/spreadsheetml/2006/main" count="699" uniqueCount="251">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</sst>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6">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83">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164" fontId="0" fillId="0" borderId="0" xfId="0" applyNumberFormat="1"/>
    <xf numFmtId="0" fontId="0" fillId="0" borderId="0" xfId="0" applyNumberFormat="1"/>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 xfId="2" applyNumberFormat="1" applyFont="1" applyFill="1" applyBorder="1" applyAlignment="1" applyProtection="1">
      <alignment horizontal="left" vertical="center"/>
      <protection locked="0" hidden="1"/>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0" fontId="0" fillId="0" borderId="0" xfId="0" applyNumberFormat="1" applyProtection="1">
      <protection locked="0"/>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555">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554"/>
      <tableStyleElement type="headerRow" dxfId="553"/>
      <tableStyleElement type="totalRow" dxfId="552"/>
      <tableStyleElement type="firstRowStripe" dxfId="551"/>
      <tableStyleElement type="secondRowStripe" dxfId="550"/>
    </tableStyle>
    <tableStyle name="Daily Summary 2" pivot="0" count="5">
      <tableStyleElement type="wholeTable" dxfId="549"/>
      <tableStyleElement type="headerRow" dxfId="548"/>
      <tableStyleElement type="totalRow" dxfId="547"/>
      <tableStyleElement type="firstRowStripe" dxfId="546"/>
      <tableStyleElement type="secondRowStripe" dxfId="545"/>
    </tableStyle>
    <tableStyle name="Personal Cash Flow Statement" pivot="0" count="9">
      <tableStyleElement type="wholeTable" dxfId="544"/>
      <tableStyleElement type="headerRow" dxfId="543"/>
      <tableStyleElement type="totalRow" dxfId="542"/>
      <tableStyleElement type="firstColumn" dxfId="541"/>
      <tableStyleElement type="lastColumn" dxfId="540"/>
      <tableStyleElement type="firstHeaderCell" dxfId="539"/>
      <tableStyleElement type="lastHeaderCell" dxfId="538"/>
      <tableStyleElement type="firstTotalCell" dxfId="537"/>
      <tableStyleElement type="lastTotalCell" dxfId="536"/>
    </tableStyle>
    <tableStyle name="Personal Cash Flow Statement 2" pivot="0" count="9">
      <tableStyleElement type="wholeTable" dxfId="535"/>
      <tableStyleElement type="headerRow" dxfId="534"/>
      <tableStyleElement type="totalRow" dxfId="533"/>
      <tableStyleElement type="firstColumn" dxfId="532"/>
      <tableStyleElement type="lastColumn" dxfId="531"/>
      <tableStyleElement type="firstHeaderCell" dxfId="530"/>
      <tableStyleElement type="lastHeaderCell" dxfId="529"/>
      <tableStyleElement type="firstTotalCell" dxfId="528"/>
      <tableStyleElement type="lastTotalCell" dxfId="527"/>
    </tableStyle>
    <tableStyle name="Personal Cash Flow Statement 3" pivot="0" count="9">
      <tableStyleElement type="wholeTable" dxfId="526"/>
      <tableStyleElement type="headerRow" dxfId="525"/>
      <tableStyleElement type="totalRow" dxfId="524"/>
      <tableStyleElement type="firstColumn" dxfId="523"/>
      <tableStyleElement type="lastColumn" dxfId="522"/>
      <tableStyleElement type="firstHeaderCell" dxfId="521"/>
      <tableStyleElement type="lastHeaderCell" dxfId="520"/>
      <tableStyleElement type="firstTotalCell" dxfId="519"/>
      <tableStyleElement type="lastTotalCell" dxfId="518"/>
    </tableStyle>
    <tableStyle name="Personal Cash Flow Statement 4" pivot="0" count="9">
      <tableStyleElement type="wholeTable" dxfId="517"/>
      <tableStyleElement type="headerRow" dxfId="516"/>
      <tableStyleElement type="totalRow" dxfId="515"/>
      <tableStyleElement type="firstColumn" dxfId="514"/>
      <tableStyleElement type="lastColumn" dxfId="513"/>
      <tableStyleElement type="firstHeaderCell" dxfId="512"/>
      <tableStyleElement type="lastHeaderCell" dxfId="511"/>
      <tableStyleElement type="firstTotalCell" dxfId="510"/>
      <tableStyleElement type="lastTotalCell" dxfId="509"/>
    </tableStyle>
    <tableStyle name="Personal Cash Flow Statement 5" pivot="0" count="9">
      <tableStyleElement type="wholeTable" dxfId="508"/>
      <tableStyleElement type="headerRow" dxfId="507"/>
      <tableStyleElement type="totalRow" dxfId="506"/>
      <tableStyleElement type="firstColumn" dxfId="505"/>
      <tableStyleElement type="lastColumn" dxfId="504"/>
      <tableStyleElement type="firstHeaderCell" dxfId="503"/>
      <tableStyleElement type="lastHeaderCell" dxfId="502"/>
      <tableStyleElement type="firstTotalCell" dxfId="501"/>
      <tableStyleElement type="lastTotalCell" dxfId="500"/>
    </tableStyle>
  </tableStyles>
  <colors>
    <mruColors>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Worth'!$T$5:$U$15</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Worth'!$V$5:$V$15</c:f>
              <c:numCache>
                <c:formatCode>General</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showLegendKey val="0"/>
          <c:showVal val="0"/>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[$VND]\ #,##0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[$VND]\ #,##0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[$VND]\ #,##0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[$VND]\ #,##0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[$VND]\ #,##0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[$VND]\ #,##0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[$VND]\ #,##0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[$VND]\ #,##0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[$VND]\ #,##0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[$VND]\ #,##0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[$VND]\ #,##0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[$VND]\ #,##0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General</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General</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General</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General</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General</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General</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General</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General</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Transactions!A1"/><Relationship Id="rId16" Type="http://schemas.openxmlformats.org/officeDocument/2006/relationships/hyperlink" Target="#'Actual by month'!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image" Target="../media/image1.png"/><Relationship Id="rId5" Type="http://schemas.openxmlformats.org/officeDocument/2006/relationships/hyperlink" Target="#'Real Estate'!A1"/><Relationship Id="rId15" Type="http://schemas.openxmlformats.org/officeDocument/2006/relationships/hyperlink" Target="#'Asset Allocation'!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ctual v.s Forecast-YTD'!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473694"/>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23</xdr:row>
      <xdr:rowOff>101597</xdr:rowOff>
    </xdr:from>
    <xdr:to>
      <xdr:col>2</xdr:col>
      <xdr:colOff>264583</xdr:colOff>
      <xdr:row>26</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20</xdr:row>
      <xdr:rowOff>139695</xdr:rowOff>
    </xdr:from>
    <xdr:to>
      <xdr:col>1</xdr:col>
      <xdr:colOff>937283</xdr:colOff>
      <xdr:row>23</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31</xdr:row>
      <xdr:rowOff>92006</xdr:rowOff>
    </xdr:from>
    <xdr:to>
      <xdr:col>2</xdr:col>
      <xdr:colOff>1203825</xdr:colOff>
      <xdr:row>33</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28</xdr:row>
      <xdr:rowOff>84666</xdr:rowOff>
    </xdr:from>
    <xdr:to>
      <xdr:col>2</xdr:col>
      <xdr:colOff>828775</xdr:colOff>
      <xdr:row>31</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26</xdr:row>
      <xdr:rowOff>2535</xdr:rowOff>
    </xdr:from>
    <xdr:to>
      <xdr:col>2</xdr:col>
      <xdr:colOff>1587077</xdr:colOff>
      <xdr:row>28</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28</xdr:row>
      <xdr:rowOff>80852</xdr:rowOff>
    </xdr:from>
    <xdr:to>
      <xdr:col>2</xdr:col>
      <xdr:colOff>1592156</xdr:colOff>
      <xdr:row>28</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oneCell">
    <xdr:from>
      <xdr:col>5</xdr:col>
      <xdr:colOff>0</xdr:colOff>
      <xdr:row>7</xdr:row>
      <xdr:rowOff>0</xdr:rowOff>
    </xdr:from>
    <xdr:to>
      <xdr:col>10</xdr:col>
      <xdr:colOff>701873</xdr:colOff>
      <xdr:row>27</xdr:row>
      <xdr:rowOff>140832</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7874000" y="2264833"/>
          <a:ext cx="6131123" cy="3749749"/>
        </a:xfrm>
        <a:prstGeom prst="rect">
          <a:avLst/>
        </a:prstGeom>
      </xdr:spPr>
    </xdr:pic>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347660</xdr:colOff>
      <xdr:row>3</xdr:row>
      <xdr:rowOff>283635</xdr:rowOff>
    </xdr:from>
    <xdr:to>
      <xdr:col>13</xdr:col>
      <xdr:colOff>222249</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13</xdr:row>
      <xdr:rowOff>148168</xdr:rowOff>
    </xdr:from>
    <xdr:to>
      <xdr:col>6</xdr:col>
      <xdr:colOff>0</xdr:colOff>
      <xdr:row>16</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13</xdr:row>
      <xdr:rowOff>63500</xdr:rowOff>
    </xdr:from>
    <xdr:to>
      <xdr:col>4</xdr:col>
      <xdr:colOff>66886</xdr:colOff>
      <xdr:row>15</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24</xdr:row>
      <xdr:rowOff>57152</xdr:rowOff>
    </xdr:from>
    <xdr:to>
      <xdr:col>7</xdr:col>
      <xdr:colOff>449793</xdr:colOff>
      <xdr:row>26</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23</xdr:row>
      <xdr:rowOff>67732</xdr:rowOff>
    </xdr:from>
    <xdr:to>
      <xdr:col>4</xdr:col>
      <xdr:colOff>105833</xdr:colOff>
      <xdr:row>26</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19</xdr:row>
      <xdr:rowOff>84669</xdr:rowOff>
    </xdr:from>
    <xdr:to>
      <xdr:col>7</xdr:col>
      <xdr:colOff>434976</xdr:colOff>
      <xdr:row>21</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19</xdr:row>
      <xdr:rowOff>63499</xdr:rowOff>
    </xdr:from>
    <xdr:to>
      <xdr:col>4</xdr:col>
      <xdr:colOff>88052</xdr:colOff>
      <xdr:row>21</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21-ON%20THE%20WAY%20TO%20NEW%20JOURNEY/10.%20Built-in%20Template/Personal%20Finance/Personal_Financial_Planning_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4:V15"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1"/>
  </dataFields>
  <formats count="11">
    <format dxfId="261">
      <pivotArea type="all" dataOnly="0" outline="0" fieldPosition="0"/>
    </format>
    <format dxfId="260">
      <pivotArea outline="0" collapsedLevelsAreSubtotals="1" fieldPosition="0"/>
    </format>
    <format dxfId="259">
      <pivotArea field="0" type="button" dataOnly="0" labelOnly="1" outline="0" axis="axisRow" fieldPosition="0"/>
    </format>
    <format dxfId="258">
      <pivotArea field="1" type="button" dataOnly="0" labelOnly="1" outline="0" axis="axisRow" fieldPosition="1"/>
    </format>
    <format dxfId="257">
      <pivotArea dataOnly="0" labelOnly="1" outline="0" axis="axisValues" fieldPosition="0"/>
    </format>
    <format dxfId="256">
      <pivotArea dataOnly="0" labelOnly="1" outline="0" fieldPosition="0">
        <references count="1">
          <reference field="0" count="2">
            <x v="0"/>
            <x v="3"/>
          </reference>
        </references>
      </pivotArea>
    </format>
    <format dxfId="255">
      <pivotArea dataOnly="0" labelOnly="1" outline="0" fieldPosition="0">
        <references count="1">
          <reference field="0" count="2" defaultSubtotal="1">
            <x v="0"/>
            <x v="3"/>
          </reference>
        </references>
      </pivotArea>
    </format>
    <format dxfId="254">
      <pivotArea dataOnly="0" labelOnly="1" grandRow="1" outline="0" fieldPosition="0"/>
    </format>
    <format dxfId="253">
      <pivotArea dataOnly="0" labelOnly="1" outline="0" fieldPosition="0">
        <references count="2">
          <reference field="0" count="1" selected="0">
            <x v="0"/>
          </reference>
          <reference field="1" count="5">
            <x v="3"/>
            <x v="7"/>
            <x v="11"/>
            <x v="13"/>
            <x v="18"/>
          </reference>
        </references>
      </pivotArea>
    </format>
    <format dxfId="252">
      <pivotArea dataOnly="0" labelOnly="1" outline="0" fieldPosition="0">
        <references count="2">
          <reference field="0" count="1" selected="0">
            <x v="3"/>
          </reference>
          <reference field="1" count="1">
            <x v="8"/>
          </reference>
        </references>
      </pivotArea>
    </format>
    <format dxfId="251">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7">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7"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164"/>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164"/>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2"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3" numFmtId="164"/>
    <dataField name="Sum of MTD Forecast" fld="2" baseField="1" baseItem="15"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164"/>
    <dataField name="Sum of MTD Forecast" fld="2" baseField="1" baseItem="23" numFmtId="164"/>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 numFmtId="164"/>
    <dataField name="Sum of MTD Forecast" fld="2" baseField="1" baseItem="7"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21" numFmtId="164"/>
    <dataField name="Sum of MTD Forecast" fld="2" baseField="1" baseItem="1" numFmtId="164"/>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43" tableBorderDxfId="442" headerRowCellStyle="Normal 3">
  <tableColumns count="5">
    <tableColumn id="1" name="Date" dataDxfId="441" dataCellStyle="Normal 3"/>
    <tableColumn id="2" name="Month (auto-fill)" dataDxfId="440" dataCellStyle="Normal 3">
      <calculatedColumnFormula>IF(ISBLANK(Transactions!$B10),"",MONTH(Transactions!$B10))</calculatedColumnFormula>
    </tableColumn>
    <tableColumn id="3" name="Amount" dataDxfId="439" dataCellStyle="Comma"/>
    <tableColumn id="4" name="Description" dataDxfId="438" dataCellStyle="Normal 3"/>
    <tableColumn id="5" name="Category" dataDxfId="437"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36" dataDxfId="435" tableBorderDxfId="434" headerRowCellStyle="Normal 3" dataCellStyle="Normal 3">
  <autoFilter ref="H9:L4002"/>
  <tableColumns count="5">
    <tableColumn id="1" name="Date" dataDxfId="433" dataCellStyle="Normal 3"/>
    <tableColumn id="2" name="Month (auto-fill)" dataDxfId="432" dataCellStyle="Normal 3">
      <calculatedColumnFormula>IF(ISBLANK(Transactions!$H10),"",MONTH(Transactions!$H10))</calculatedColumnFormula>
    </tableColumn>
    <tableColumn id="3" name="Amount" dataDxfId="431" dataCellStyle="Comma"/>
    <tableColumn id="4" name="Description" dataDxfId="430" dataCellStyle="Normal 3"/>
    <tableColumn id="5" name="Category" dataDxfId="429"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28" dataDxfId="427" tableBorderDxfId="426" headerRowCellStyle="Normal 3" dataCellStyle="Normal 3">
  <tableColumns count="5">
    <tableColumn id="1" name="Date" dataDxfId="425" dataCellStyle="Normal 3"/>
    <tableColumn id="2" name="Month (auto-fill)" dataDxfId="424" dataCellStyle="Normal 3">
      <calculatedColumnFormula>IF(ISBLANK(Transactions!$N10),"",MONTH(Transactions!$N10))</calculatedColumnFormula>
    </tableColumn>
    <tableColumn id="3" name="Amount" dataDxfId="423" dataCellStyle="Comma"/>
    <tableColumn id="4" name="Description" dataDxfId="422" dataCellStyle="Normal 3"/>
    <tableColumn id="5" name="Category" dataDxfId="421"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96" totalsRowShown="0" headerRowDxfId="364" dataDxfId="363" tableBorderDxfId="362" headerRowCellStyle="Comma 2" dataCellStyle="Comma 2">
  <autoFilter ref="B8:AG196"/>
  <tableColumns count="32">
    <tableColumn id="1" name="Column1" dataDxfId="361" dataCellStyle="Comma 2"/>
    <tableColumn id="2" name="Column2" dataDxfId="360" dataCellStyle="Comma 2"/>
    <tableColumn id="33" name="Column210" dataDxfId="359" dataCellStyle="Comma 2"/>
    <tableColumn id="3" name="Column3" dataDxfId="358" dataCellStyle="Comma 2"/>
    <tableColumn id="19" name="Column32" dataDxfId="357" dataCellStyle="Comma 2"/>
    <tableColumn id="4" name="Column4" dataDxfId="356" dataCellStyle="Comma 2"/>
    <tableColumn id="5" name="Column5" dataDxfId="355" dataCellStyle="Percent 2"/>
    <tableColumn id="6" name="Column6" dataDxfId="354" dataCellStyle="Comma 2">
      <calculatedColumnFormula>SUM(J9:U9)</calculatedColumnFormula>
    </tableColumn>
    <tableColumn id="7" name="Column7" dataDxfId="353" dataCellStyle="Comma 2">
      <calculatedColumnFormula>IF(AND(MONTH('Saving Accounts'!$E9)=MONTH(J$7),YEAR('Saving Accounts'!$E9)=YEAR(J$7)),('Saving Accounts'!$B9+'Saving Accounts'!$F9)*'Saving Accounts'!$G9*'Saving Accounts'!$H9/12+'Saving Accounts'!$F9," ")</calculatedColumnFormula>
    </tableColumn>
    <tableColumn id="8" name="Column8" dataDxfId="352" dataCellStyle="Comma 2">
      <calculatedColumnFormula>IF(AND(MONTH('Saving Accounts'!$E9)=MONTH(K$7),YEAR('Saving Accounts'!$E9)=YEAR(K$7)),('Saving Accounts'!$B9+'Saving Accounts'!$F9)*'Saving Accounts'!$G9*'Saving Accounts'!$H9/12+'Saving Accounts'!$F9," ")</calculatedColumnFormula>
    </tableColumn>
    <tableColumn id="9" name="Column9" dataDxfId="351" dataCellStyle="Comma 2">
      <calculatedColumnFormula>IF(AND(MONTH('Saving Accounts'!$E9)=MONTH(L$7),YEAR('Saving Accounts'!$E9)=YEAR(L$7)),('Saving Accounts'!$B9+'Saving Accounts'!$F9)*'Saving Accounts'!$G9*'Saving Accounts'!$H9/12+'Saving Accounts'!$F9," ")</calculatedColumnFormula>
    </tableColumn>
    <tableColumn id="10" name="Column10" dataDxfId="350" dataCellStyle="Comma 2">
      <calculatedColumnFormula>IF(AND(MONTH('Saving Accounts'!$E9)=MONTH(M$7),YEAR('Saving Accounts'!$E9)=YEAR(M$7)),('Saving Accounts'!$B9+'Saving Accounts'!$F9)*'Saving Accounts'!$G9*'Saving Accounts'!$H9/12+'Saving Accounts'!$F9," ")</calculatedColumnFormula>
    </tableColumn>
    <tableColumn id="11" name="Column11" dataDxfId="349" dataCellStyle="Comma 2">
      <calculatedColumnFormula>IF(AND(MONTH('Saving Accounts'!$E9)=MONTH(N$7),YEAR('Saving Accounts'!$E9)=YEAR(N$7)),('Saving Accounts'!$B9+'Saving Accounts'!$F9)*'Saving Accounts'!$G9*'Saving Accounts'!$H9/12+'Saving Accounts'!$F9," ")</calculatedColumnFormula>
    </tableColumn>
    <tableColumn id="12" name="Column12" dataDxfId="348" dataCellStyle="Comma 2">
      <calculatedColumnFormula>IF(AND(MONTH('Saving Accounts'!$E9)=MONTH(O$7),YEAR('Saving Accounts'!$E9)=YEAR(O$7)),('Saving Accounts'!$B9+'Saving Accounts'!$F9)*'Saving Accounts'!$G9*'Saving Accounts'!$H9/12+'Saving Accounts'!$F9," ")</calculatedColumnFormula>
    </tableColumn>
    <tableColumn id="13" name="Column13" dataDxfId="347" dataCellStyle="Comma 2">
      <calculatedColumnFormula>IF(AND(MONTH('Saving Accounts'!$E9)=MONTH(P$7),YEAR('Saving Accounts'!$E9)=YEAR(P$7)),('Saving Accounts'!$B9+'Saving Accounts'!$F9)*'Saving Accounts'!$G9*'Saving Accounts'!$H9/12+'Saving Accounts'!$F9," ")</calculatedColumnFormula>
    </tableColumn>
    <tableColumn id="14" name="Column14" dataDxfId="346" dataCellStyle="Comma 2">
      <calculatedColumnFormula>IF(AND(MONTH('Saving Accounts'!$E9)=MONTH(Q$7),YEAR('Saving Accounts'!$E9)=YEAR(Q$7)),('Saving Accounts'!$B9+'Saving Accounts'!$F9)*'Saving Accounts'!$G9*'Saving Accounts'!$H9/12+'Saving Accounts'!$F9," ")</calculatedColumnFormula>
    </tableColumn>
    <tableColumn id="15" name="Column15" dataDxfId="345" dataCellStyle="Comma 2">
      <calculatedColumnFormula>IF(AND(MONTH('Saving Accounts'!$E9)=MONTH(R$7),YEAR('Saving Accounts'!$E9)=YEAR(R$7)),('Saving Accounts'!$B9+'Saving Accounts'!$F9)*'Saving Accounts'!$G9*'Saving Accounts'!$H9/12+'Saving Accounts'!$F9," ")</calculatedColumnFormula>
    </tableColumn>
    <tableColumn id="16" name="Column16" dataDxfId="344" dataCellStyle="Comma 2">
      <calculatedColumnFormula>IF(AND(MONTH('Saving Accounts'!$E9)=MONTH(S$7),YEAR('Saving Accounts'!$E9)=YEAR(S$7)),('Saving Accounts'!$B9+'Saving Accounts'!$F9)*'Saving Accounts'!$G9*'Saving Accounts'!$H9/12+'Saving Accounts'!$F9," ")</calculatedColumnFormula>
    </tableColumn>
    <tableColumn id="17" name="Column17" dataDxfId="343" dataCellStyle="Comma 2">
      <calculatedColumnFormula>IF(AND(MONTH('Saving Accounts'!$E9)=MONTH(T$7),YEAR('Saving Accounts'!$E9)=YEAR(T$7)),('Saving Accounts'!$B9+'Saving Accounts'!$F9)*'Saving Accounts'!$G9*'Saving Accounts'!$H9/12+'Saving Accounts'!$F9," ")</calculatedColumnFormula>
    </tableColumn>
    <tableColumn id="18" name="Column18" dataDxfId="342" dataCellStyle="Comma 2">
      <calculatedColumnFormula>IF(AND(MONTH('Saving Accounts'!$E9)=MONTH(U$7),YEAR('Saving Accounts'!$E9)=YEAR(U$7)),('Saving Accounts'!$B9+'Saving Accounts'!$F9)*'Saving Accounts'!$G9*'Saving Accounts'!$H9/12+'Saving Accounts'!$F9," ")</calculatedColumnFormula>
    </tableColumn>
    <tableColumn id="20" name="Column19" dataDxfId="341" dataCellStyle="Comma 2">
      <calculatedColumnFormula>IF(AND(MONTH('Saving Accounts'!$E9)=MONTH(V$7),YEAR('Saving Accounts'!$E9)=YEAR(V$7)),('Saving Accounts'!$B9+'Saving Accounts'!$F9)*'Saving Accounts'!$G9*'Saving Accounts'!$H9/12+'Saving Accounts'!$F9," ")</calculatedColumnFormula>
    </tableColumn>
    <tableColumn id="21" name="Column20" dataDxfId="340" dataCellStyle="Comma 2">
      <calculatedColumnFormula>IF(AND(MONTH('Saving Accounts'!$E9)=MONTH(W$7),YEAR('Saving Accounts'!$E9)=YEAR(W$7)),('Saving Accounts'!$B9+'Saving Accounts'!$F9)*'Saving Accounts'!$G9*'Saving Accounts'!$H9/12+'Saving Accounts'!$F9," ")</calculatedColumnFormula>
    </tableColumn>
    <tableColumn id="22" name="Column21" dataDxfId="339" dataCellStyle="Comma 2">
      <calculatedColumnFormula>IF(AND(MONTH('Saving Accounts'!$E9)=MONTH(X$7),YEAR('Saving Accounts'!$E9)=YEAR(X$7)),('Saving Accounts'!$B9+'Saving Accounts'!$F9)*'Saving Accounts'!$G9*'Saving Accounts'!$H9/12+'Saving Accounts'!$F9," ")</calculatedColumnFormula>
    </tableColumn>
    <tableColumn id="23" name="Column22" dataDxfId="338" dataCellStyle="Comma 2">
      <calculatedColumnFormula>IF(AND(MONTH('Saving Accounts'!$E9)=MONTH(Y$7),YEAR('Saving Accounts'!$E9)=YEAR(Y$7)),('Saving Accounts'!$B9+'Saving Accounts'!$F9)*'Saving Accounts'!$G9*'Saving Accounts'!$H9/12+'Saving Accounts'!$F9," ")</calculatedColumnFormula>
    </tableColumn>
    <tableColumn id="24" name="Column23" dataDxfId="337" dataCellStyle="Comma 2">
      <calculatedColumnFormula>IF(AND(MONTH('Saving Accounts'!$E9)=MONTH(Z$7),YEAR('Saving Accounts'!$E9)=YEAR(Z$7)),('Saving Accounts'!$B9+'Saving Accounts'!$F9)*'Saving Accounts'!$G9*'Saving Accounts'!$H9/12+'Saving Accounts'!$F9," ")</calculatedColumnFormula>
    </tableColumn>
    <tableColumn id="25" name="Column24" dataDxfId="336" dataCellStyle="Comma 2">
      <calculatedColumnFormula>IF(AND(MONTH('Saving Accounts'!$E9)=MONTH(AA$7),YEAR('Saving Accounts'!$E9)=YEAR(AA$7)),('Saving Accounts'!$B9+'Saving Accounts'!$F9)*'Saving Accounts'!$G9*'Saving Accounts'!$H9/12+'Saving Accounts'!$F9," ")</calculatedColumnFormula>
    </tableColumn>
    <tableColumn id="26" name="Column25" dataDxfId="335" dataCellStyle="Comma 2">
      <calculatedColumnFormula>IF(AND(MONTH('Saving Accounts'!$E9)=MONTH(AB$7),YEAR('Saving Accounts'!$E9)=YEAR(AB$7)),('Saving Accounts'!$B9+'Saving Accounts'!$F9)*'Saving Accounts'!$G9*'Saving Accounts'!$H9/12+'Saving Accounts'!$F9," ")</calculatedColumnFormula>
    </tableColumn>
    <tableColumn id="27" name="Column26" dataDxfId="334" dataCellStyle="Comma 2">
      <calculatedColumnFormula>IF(AND(MONTH('Saving Accounts'!$E9)=MONTH(AC$7),YEAR('Saving Accounts'!$E9)=YEAR(AC$7)),('Saving Accounts'!$B9+'Saving Accounts'!$F9)*'Saving Accounts'!$G9*'Saving Accounts'!$H9/12+'Saving Accounts'!$F9," ")</calculatedColumnFormula>
    </tableColumn>
    <tableColumn id="28" name="Column27" dataDxfId="333" dataCellStyle="Comma 2">
      <calculatedColumnFormula>IF(AND(MONTH('Saving Accounts'!$E9)=MONTH(AD$7),YEAR('Saving Accounts'!$E9)=YEAR(AD$7)),('Saving Accounts'!$B9+'Saving Accounts'!$F9)*'Saving Accounts'!$G9*'Saving Accounts'!$H9/12+'Saving Accounts'!$F9," ")</calculatedColumnFormula>
    </tableColumn>
    <tableColumn id="29" name="Column28" dataDxfId="332" dataCellStyle="Comma 2">
      <calculatedColumnFormula>IF(AND(MONTH('Saving Accounts'!$E9)=MONTH(AE$7),YEAR('Saving Accounts'!$E9)=YEAR(AE$7)),('Saving Accounts'!$B9+'Saving Accounts'!$F9)*'Saving Accounts'!$G9*'Saving Accounts'!$H9/12+'Saving Accounts'!$F9," ")</calculatedColumnFormula>
    </tableColumn>
    <tableColumn id="30" name="Column29" dataDxfId="331" dataCellStyle="Comma 2">
      <calculatedColumnFormula>IF(AND(MONTH('Saving Accounts'!$E9)=MONTH(AF$7),YEAR('Saving Accounts'!$E9)=YEAR(AF$7)),('Saving Accounts'!$B9+'Saving Accounts'!$F9)*'Saving Accounts'!$G9*'Saving Accounts'!$H9/12+'Saving Accounts'!$F9," ")</calculatedColumnFormula>
    </tableColumn>
    <tableColumn id="31" name="Column30" dataDxfId="330"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00" totalsRowShown="0" headerRowDxfId="313" dataDxfId="312" tableBorderDxfId="311" headerRowCellStyle="Comma 2" dataCellStyle="Comma 2">
  <autoFilter ref="B8:U100"/>
  <tableColumns count="20">
    <tableColumn id="1" name="Column1" dataDxfId="310" dataCellStyle="Normal 2"/>
    <tableColumn id="2" name="Column2" dataDxfId="309" dataCellStyle="Comma 2"/>
    <tableColumn id="3" name="Column3" dataDxfId="308" dataCellStyle="Comma 2"/>
    <tableColumn id="4" name="Column4" dataDxfId="307" dataCellStyle="Comma 2"/>
    <tableColumn id="5" name="Column5" dataDxfId="306" dataCellStyle="Comma 2"/>
    <tableColumn id="6" name="Column6" dataDxfId="305" dataCellStyle="Comma 2">
      <calculatedColumnFormula>ROUND((Investment!$F9-Investment!$E9)/365*12,0)</calculatedColumnFormula>
    </tableColumn>
    <tableColumn id="7" name="Column7" dataDxfId="304" dataCellStyle="Percent"/>
    <tableColumn id="8" name="Column8" dataDxfId="303" dataCellStyle="Comma 2">
      <calculatedColumnFormula>SUM(J9:AG9)</calculatedColumnFormula>
    </tableColumn>
    <tableColumn id="9" name="Column9" dataDxfId="302" dataCellStyle="Comma 2">
      <calculatedColumnFormula>IF(AND(MONTH(Investment!$F9)=MONTH(J$7),YEAR(Investment!$F9)=YEAR(J$7)),Investment!$C9*Investment!$G9*Investment!$H9/12," ")</calculatedColumnFormula>
    </tableColumn>
    <tableColumn id="10" name="Column10" dataDxfId="301" dataCellStyle="Comma 2">
      <calculatedColumnFormula>IF(AND(MONTH(Investment!$F9)=MONTH(K$7),YEAR(Investment!$F9)=YEAR(K$7)),Investment!$C9*Investment!$G9*Investment!$H9/12," ")</calculatedColumnFormula>
    </tableColumn>
    <tableColumn id="11" name="Column11" dataDxfId="300" dataCellStyle="Comma 2">
      <calculatedColumnFormula>IF(AND(MONTH(Investment!$F9)=MONTH(L$7),YEAR(Investment!$F9)=YEAR(L$7)),Investment!$C9*Investment!$G9*Investment!$H9/12," ")</calculatedColumnFormula>
    </tableColumn>
    <tableColumn id="12" name="Column12" dataDxfId="299" dataCellStyle="Comma 2">
      <calculatedColumnFormula>IF(AND(MONTH(Investment!$F9)=MONTH(M$7),YEAR(Investment!$F9)=YEAR(M$7)),Investment!$C9*Investment!$G9*Investment!$H9/12," ")</calculatedColumnFormula>
    </tableColumn>
    <tableColumn id="13" name="Column13" dataDxfId="298" dataCellStyle="Comma 2">
      <calculatedColumnFormula>IF(AND(MONTH(Investment!$F9)=MONTH(N$7),YEAR(Investment!$F9)=YEAR(N$7)),Investment!$C9*Investment!$G9*Investment!$H9/12," ")</calculatedColumnFormula>
    </tableColumn>
    <tableColumn id="14" name="Column14" dataDxfId="297" dataCellStyle="Comma 2">
      <calculatedColumnFormula>IF(AND(MONTH(Investment!$F9)=MONTH(O$7),YEAR(Investment!$F9)=YEAR(O$7)),Investment!$C9*Investment!$G9*Investment!$H9/12," ")</calculatedColumnFormula>
    </tableColumn>
    <tableColumn id="15" name="Column15" dataDxfId="296" dataCellStyle="Comma 2">
      <calculatedColumnFormula>IF(AND(MONTH(Investment!$F9)=MONTH(P$7),YEAR(Investment!$F9)=YEAR(P$7)),Investment!$C9*Investment!$G9*Investment!$H9/12," ")</calculatedColumnFormula>
    </tableColumn>
    <tableColumn id="16" name="Column16" dataDxfId="295" dataCellStyle="Comma 2">
      <calculatedColumnFormula>IF(AND(MONTH(Investment!$F9)=MONTH(Q$7),YEAR(Investment!$F9)=YEAR(Q$7)),Investment!$C9*Investment!$G9*Investment!$H9/12," ")</calculatedColumnFormula>
    </tableColumn>
    <tableColumn id="17" name="Column17" dataDxfId="294" dataCellStyle="Comma 2">
      <calculatedColumnFormula>IF(AND(MONTH(Investment!$F9)=MONTH(R$7),YEAR(Investment!$F9)=YEAR(R$7)),Investment!$C9*Investment!$G9*Investment!$H9/12," ")</calculatedColumnFormula>
    </tableColumn>
    <tableColumn id="18" name="Column18" dataDxfId="293" dataCellStyle="Comma 2">
      <calculatedColumnFormula>IF(AND(MONTH(Investment!$F9)=MONTH(S$7),YEAR(Investment!$F9)=YEAR(S$7)),Investment!$C9*Investment!$G9*Investment!$H9/12," ")</calculatedColumnFormula>
    </tableColumn>
    <tableColumn id="19" name="Column19" dataDxfId="292" dataCellStyle="Comma 2">
      <calculatedColumnFormula>IF(AND(MONTH(Investment!$F9)=MONTH(T$7),YEAR(Investment!$F9)=YEAR(T$7)),Investment!$C9*Investment!$G9*Investment!$H9/12," ")</calculatedColumnFormula>
    </tableColumn>
    <tableColumn id="20" name="Column20" dataDxfId="291"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01" totalsRowShown="0" dataDxfId="282" tableBorderDxfId="281">
  <autoFilter ref="B7:D101"/>
  <tableColumns count="3">
    <tableColumn id="1" name="Amount" dataDxfId="280" dataCellStyle="Comma 2"/>
    <tableColumn id="2" name="Transaction date" dataDxfId="279" dataCellStyle="Comma 2"/>
    <tableColumn id="3" name="Note" dataDxfId="278"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2:D29" totalsRowShown="0" headerRowDxfId="250" dataDxfId="249">
  <tableColumns count="3">
    <tableColumn id="1" name="Type 1" dataDxfId="248"/>
    <tableColumn id="2" name="Type/Category" dataDxfId="247"/>
    <tableColumn id="3" name="Original value" dataDxfId="246">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231" dataDxfId="230">
  <autoFilter ref="B9:P40"/>
  <tableColumns count="15">
    <tableColumn id="1" name="Type" dataDxfId="229"/>
    <tableColumn id="2" name="Category" dataDxfId="228"/>
    <tableColumn id="3" name="Jan-21" dataDxfId="227"/>
    <tableColumn id="4" name="Feb-21" dataDxfId="226"/>
    <tableColumn id="5" name="Mar-21" dataDxfId="225"/>
    <tableColumn id="6" name="Apr-21" dataDxfId="224"/>
    <tableColumn id="7" name="May-21" dataDxfId="223"/>
    <tableColumn id="8" name="Jun-21" dataDxfId="222"/>
    <tableColumn id="9" name="Jul-21" dataDxfId="221"/>
    <tableColumn id="10" name="Aug-21" dataDxfId="220"/>
    <tableColumn id="11" name="Sep-21" dataDxfId="219"/>
    <tableColumn id="12" name="Oct-21" dataDxfId="218"/>
    <tableColumn id="13" name="Nov-21" dataDxfId="217"/>
    <tableColumn id="14" name="Dec-21" dataDxfId="216"/>
    <tableColumn id="15" name="Total" dataDxfId="215">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200" dataDxfId="199" tableBorderDxfId="198">
  <autoFilter ref="B9:P40"/>
  <tableColumns count="15">
    <tableColumn id="1" name="Type" dataDxfId="197"/>
    <tableColumn id="2" name="Category" dataDxfId="196"/>
    <tableColumn id="3" name="Column3" dataDxfId="195"/>
    <tableColumn id="4" name="Column4" dataDxfId="194"/>
    <tableColumn id="5" name="Column5" dataDxfId="193"/>
    <tableColumn id="6" name="Column6" dataDxfId="192"/>
    <tableColumn id="7" name="Column7" dataDxfId="191"/>
    <tableColumn id="8" name="Column8" dataDxfId="190"/>
    <tableColumn id="9" name="Column9" dataDxfId="189"/>
    <tableColumn id="10" name="Column10" dataDxfId="188"/>
    <tableColumn id="11" name="Column11" dataDxfId="187"/>
    <tableColumn id="12" name="Column12" dataDxfId="186"/>
    <tableColumn id="13" name="Column13" dataDxfId="185"/>
    <tableColumn id="14" name="Column14" dataDxfId="184"/>
    <tableColumn id="15" name="Column15" dataDxfId="183">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164" dataDxfId="163" tableBorderDxfId="162">
  <tableColumns count="8">
    <tableColumn id="1" name="Type" dataDxfId="161"/>
    <tableColumn id="2" name="Category" dataDxfId="160"/>
    <tableColumn id="3" name="MTD Forecast" dataDxfId="159">
      <calculatedColumnFormula>SUMPRODUCT((Monthly_Forecast[[Jan-21]:[Dec-21]])*(Monthly_Forecast[Category]=Summary!$C18)*('Monthly Forecast'!$D$6:$O$6=Summary!D$15))</calculatedColumnFormula>
    </tableColumn>
    <tableColumn id="4" name="MTD Actual" dataDxfId="158">
      <calculatedColumnFormula>SUMPRODUCT((Monthly_Actual[[Column3]:[Column14]])*(Monthly_Actual[Category]=Summary!$C18)*('Monthly Actual'!$D$6:$O$6=Summary!E$15))</calculatedColumnFormula>
    </tableColumn>
    <tableColumn id="5" name="MTD Diff." dataDxfId="157">
      <calculatedColumnFormula>D18-E18</calculatedColumnFormula>
    </tableColumn>
    <tableColumn id="6" name="YTD Forecast" dataDxfId="156">
      <calculatedColumnFormula>SUMPRODUCT((Monthly_Forecast[[Jan-21]:[Dec-21]])*(Monthly_Forecast[Category]=Summary!$C18)*('Monthly Forecast'!$D$5:$O$5=Summary!G$15))</calculatedColumnFormula>
    </tableColumn>
    <tableColumn id="7" name="YTD Actual" dataDxfId="155">
      <calculatedColumnFormula>SUMPRODUCT((Monthly_Actual[[Column3]:[Column14]])*(Monthly_Actual[Category]=Summary!$C18)*('Monthly Actual'!$D$5:$O$5=Summary!H$15))</calculatedColumnFormula>
    </tableColumn>
    <tableColumn id="8" name="YTD Diff." dataDxfId="154">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145" dataDxfId="144">
  <tableColumns count="6">
    <tableColumn id="1" name="Type 1" dataDxfId="143"/>
    <tableColumn id="2" name="Type/Category" dataDxfId="142"/>
    <tableColumn id="3" name="My target" dataDxfId="141">
      <calculatedColumnFormula>'Real Estate'!B8</calculatedColumnFormula>
    </tableColumn>
    <tableColumn id="4" name="Actual" dataDxfId="140">
      <calculatedColumnFormula>IFERROR(H13/$H$13,"")</calculatedColumnFormula>
    </tableColumn>
    <tableColumn id="5" name="Difference" dataDxfId="139">
      <calculatedColumnFormula>Net_Worth11[[#This Row],[Actual]]-Net_Worth11[[#This Row],[My target]]</calculatedColumnFormula>
    </tableColumn>
    <tableColumn id="6" name="Threshold" dataDxfId="138">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7.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8.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9.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tabSelected="1" zoomScale="90" zoomScaleNormal="90" workbookViewId="0">
      <selection activeCell="G3" sqref="G3"/>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100" t="s">
        <v>136</v>
      </c>
      <c r="C1" s="12"/>
      <c r="D1" s="12"/>
      <c r="E1" s="12"/>
      <c r="F1" s="12"/>
      <c r="G1" s="12"/>
      <c r="H1" s="13"/>
    </row>
    <row r="2" spans="1:8" ht="15" thickBot="1">
      <c r="C2" s="15"/>
      <c r="F2" s="16"/>
    </row>
    <row r="3" spans="1:8" ht="20.25" thickBot="1">
      <c r="B3" s="278" t="s">
        <v>224</v>
      </c>
      <c r="C3" s="279"/>
      <c r="E3" s="347" t="s">
        <v>201</v>
      </c>
      <c r="F3" s="348"/>
    </row>
    <row r="4" spans="1:8" ht="19.5">
      <c r="B4" s="278" t="s">
        <v>203</v>
      </c>
      <c r="C4" s="279"/>
      <c r="E4" s="277"/>
      <c r="F4" s="277"/>
    </row>
    <row r="5" spans="1:8" ht="19.5">
      <c r="B5" s="278"/>
      <c r="C5" s="279"/>
      <c r="E5" s="277"/>
      <c r="F5" s="277"/>
    </row>
    <row r="6" spans="1:8" ht="80.25" customHeight="1">
      <c r="B6" s="349" t="s">
        <v>204</v>
      </c>
      <c r="C6" s="349"/>
      <c r="D6" s="349"/>
      <c r="E6" s="349"/>
      <c r="F6" s="276"/>
      <c r="G6" s="276"/>
      <c r="H6" s="276"/>
    </row>
    <row r="7" spans="1:8">
      <c r="B7" s="129"/>
      <c r="C7" s="129"/>
      <c r="D7" s="129"/>
      <c r="E7" s="129"/>
      <c r="F7" s="129"/>
      <c r="G7" s="129"/>
      <c r="H7" s="129"/>
    </row>
    <row r="8" spans="1:8" ht="38.25">
      <c r="B8" s="161" t="s">
        <v>141</v>
      </c>
      <c r="C8" s="299" t="s">
        <v>199</v>
      </c>
      <c r="D8" s="130"/>
      <c r="E8" s="130"/>
      <c r="F8" s="130"/>
      <c r="G8" s="130"/>
      <c r="H8" s="130"/>
    </row>
    <row r="9" spans="1:8">
      <c r="B9" s="131"/>
      <c r="C9" s="300"/>
      <c r="D9" s="27"/>
      <c r="E9" s="130"/>
      <c r="F9" s="130"/>
      <c r="G9" s="130"/>
      <c r="H9" s="130"/>
    </row>
    <row r="10" spans="1:8" ht="51">
      <c r="B10" s="161" t="s">
        <v>202</v>
      </c>
      <c r="C10" s="299" t="s">
        <v>209</v>
      </c>
      <c r="D10" s="27"/>
      <c r="E10" s="130"/>
      <c r="F10" s="130"/>
      <c r="G10" s="130"/>
      <c r="H10" s="130"/>
    </row>
    <row r="11" spans="1:8">
      <c r="B11" s="297"/>
      <c r="C11" s="301"/>
      <c r="D11" s="27"/>
      <c r="E11" s="130"/>
      <c r="F11" s="130"/>
      <c r="G11" s="130"/>
      <c r="H11" s="130"/>
    </row>
    <row r="12" spans="1:8" ht="51">
      <c r="B12" s="161" t="s">
        <v>210</v>
      </c>
      <c r="C12" s="299" t="s">
        <v>243</v>
      </c>
      <c r="D12" s="27"/>
      <c r="E12" s="130"/>
      <c r="F12" s="130"/>
      <c r="G12" s="130"/>
      <c r="H12" s="130"/>
    </row>
    <row r="13" spans="1:8">
      <c r="B13" s="297"/>
      <c r="C13" s="298"/>
      <c r="D13" s="27"/>
      <c r="E13" s="130"/>
      <c r="F13" s="130"/>
      <c r="G13" s="130"/>
      <c r="H13" s="130"/>
    </row>
    <row r="14" spans="1:8" ht="15">
      <c r="B14" s="302" t="s">
        <v>205</v>
      </c>
      <c r="C14" s="27"/>
      <c r="D14" s="27"/>
      <c r="E14" s="130"/>
      <c r="F14" s="130"/>
      <c r="G14" s="130"/>
      <c r="H14" s="130"/>
    </row>
    <row r="15" spans="1:8">
      <c r="B15" s="5"/>
      <c r="C15" s="15"/>
      <c r="D15" s="15"/>
    </row>
    <row r="38" spans="2:3">
      <c r="B38" s="132"/>
      <c r="C38" s="27" t="s">
        <v>206</v>
      </c>
    </row>
    <row r="39" spans="2:3">
      <c r="B39" s="133"/>
      <c r="C39" s="130" t="s">
        <v>207</v>
      </c>
    </row>
    <row r="40" spans="2:3">
      <c r="B40" s="134"/>
      <c r="C40" s="27" t="s">
        <v>208</v>
      </c>
    </row>
  </sheetData>
  <sheetProtection algorithmName="SHA-512" hashValue="GTFk0gaED5KF6yo6ipLwZHmLSsSmx9HVn7V5dGSH3QmWjpcnnYpKp8mNx7ImPQ6pxcW+a22mkbc9ZOZgiELT+A==" saltValue="8GSb7zvQ94et9RxJWLVN0A=="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4002"/>
  <sheetViews>
    <sheetView showGridLines="0" zoomScale="90" zoomScaleNormal="90" workbookViewId="0">
      <pane xSplit="1" ySplit="8" topLeftCell="B9" activePane="bottomRight" state="frozen"/>
      <selection activeCell="D25" sqref="D25"/>
      <selection pane="topRight" activeCell="D25" sqref="D25"/>
      <selection pane="bottomLeft" activeCell="D25" sqref="D25"/>
      <selection pane="bottomRight" activeCell="F17" sqref="F17"/>
    </sheetView>
  </sheetViews>
  <sheetFormatPr defaultColWidth="14.42578125" defaultRowHeight="15.75" customHeight="1"/>
  <cols>
    <col min="1" max="1" width="2.42578125" style="140" customWidth="1"/>
    <col min="2" max="2" width="11.28515625" style="140" customWidth="1"/>
    <col min="3" max="3" width="10.140625" style="140" bestFit="1" customWidth="1"/>
    <col min="4" max="4" width="14.7109375" style="141" customWidth="1"/>
    <col min="5" max="5" width="23.85546875" style="140" customWidth="1"/>
    <col min="6" max="6" width="26.42578125" style="140" bestFit="1" customWidth="1"/>
    <col min="7" max="7" width="3.28515625" style="140" customWidth="1"/>
    <col min="8" max="8" width="11.42578125" style="140" customWidth="1"/>
    <col min="9" max="9" width="12" style="140" customWidth="1"/>
    <col min="10" max="10" width="16.28515625" style="141" customWidth="1"/>
    <col min="11" max="11" width="22.85546875" style="140" customWidth="1"/>
    <col min="12" max="12" width="23.140625" style="140" customWidth="1"/>
    <col min="13" max="13" width="3" style="140" customWidth="1"/>
    <col min="14" max="15" width="12" style="140" customWidth="1"/>
    <col min="16" max="16" width="17.28515625" style="140" bestFit="1" customWidth="1"/>
    <col min="17" max="17" width="29.140625" style="140" customWidth="1"/>
    <col min="18" max="18" width="17.85546875" style="140" customWidth="1"/>
    <col min="19" max="19" width="5.85546875" style="140" customWidth="1"/>
    <col min="20" max="16384" width="14.42578125" style="140"/>
  </cols>
  <sheetData>
    <row r="1" spans="1:19" s="14" customFormat="1" ht="43.5" customHeight="1">
      <c r="A1" s="11"/>
      <c r="B1" s="100" t="s">
        <v>132</v>
      </c>
      <c r="C1" s="12"/>
      <c r="D1" s="12"/>
      <c r="E1" s="12"/>
      <c r="F1" s="12"/>
      <c r="G1" s="12"/>
      <c r="H1" s="13"/>
    </row>
    <row r="2" spans="1:19" s="19" customFormat="1" ht="15" customHeight="1">
      <c r="A2" s="5"/>
      <c r="B2" s="275" t="str">
        <f ca="1">"last updated " &amp; TEXT(NOW(),"dd-mmm-yy  |  h:mm AM/PM")</f>
        <v>last updated 19-Oct-21  |  8:09 PM</v>
      </c>
      <c r="C2" s="210"/>
      <c r="D2" s="101"/>
      <c r="F2" s="102"/>
      <c r="G2" s="101"/>
      <c r="H2" s="101"/>
      <c r="I2" s="101"/>
      <c r="J2" s="101"/>
      <c r="K2" s="101"/>
      <c r="L2" s="101"/>
      <c r="M2" s="101"/>
      <c r="N2" s="101"/>
      <c r="O2" s="101"/>
      <c r="P2" s="101"/>
      <c r="Q2" s="101"/>
      <c r="R2" s="101"/>
      <c r="S2" s="17"/>
    </row>
    <row r="3" spans="1:19" s="19" customFormat="1" ht="15" customHeight="1">
      <c r="A3" s="5"/>
      <c r="B3" s="54" t="s">
        <v>33</v>
      </c>
      <c r="C3" s="210">
        <v>44197</v>
      </c>
      <c r="D3" s="18"/>
      <c r="E3" s="351" t="s">
        <v>183</v>
      </c>
      <c r="F3" s="351"/>
      <c r="G3" s="351"/>
      <c r="H3" s="351"/>
      <c r="I3" s="351"/>
      <c r="J3" s="351"/>
      <c r="K3" s="351"/>
      <c r="L3" s="351"/>
      <c r="M3" s="351"/>
      <c r="N3" s="351"/>
      <c r="O3" s="351"/>
      <c r="P3" s="18"/>
      <c r="Q3" s="18"/>
      <c r="R3" s="18"/>
      <c r="S3" s="17"/>
    </row>
    <row r="4" spans="1:19" s="19" customFormat="1" ht="65.25" customHeight="1">
      <c r="A4" s="17"/>
      <c r="B4" s="54" t="s">
        <v>68</v>
      </c>
      <c r="C4" s="146">
        <v>2021</v>
      </c>
      <c r="D4" s="141"/>
      <c r="E4" s="351"/>
      <c r="F4" s="351"/>
      <c r="G4" s="351"/>
      <c r="H4" s="351"/>
      <c r="I4" s="351"/>
      <c r="J4" s="351"/>
      <c r="K4" s="351"/>
      <c r="L4" s="351"/>
      <c r="M4" s="351"/>
      <c r="N4" s="351"/>
      <c r="O4" s="351"/>
      <c r="P4" s="101"/>
      <c r="Q4" s="101"/>
      <c r="R4" s="101"/>
      <c r="S4" s="17"/>
    </row>
    <row r="5" spans="1:19" s="19" customFormat="1" ht="18">
      <c r="A5" s="17"/>
      <c r="B5" s="350" t="s">
        <v>197</v>
      </c>
      <c r="C5" s="350"/>
      <c r="D5" s="260" t="s">
        <v>189</v>
      </c>
      <c r="E5" s="105"/>
      <c r="F5" s="105"/>
      <c r="G5" s="105"/>
      <c r="H5" s="105"/>
      <c r="I5" s="102"/>
      <c r="J5" s="102"/>
      <c r="K5" s="102"/>
      <c r="L5" s="102"/>
      <c r="M5" s="102"/>
      <c r="N5" s="102"/>
      <c r="O5" s="102"/>
      <c r="P5" s="101"/>
      <c r="Q5" s="101"/>
      <c r="R5" s="101"/>
      <c r="S5" s="17"/>
    </row>
    <row r="6" spans="1:19" s="19" customFormat="1" ht="8.25" customHeight="1">
      <c r="A6" s="17"/>
      <c r="B6" s="272"/>
      <c r="C6" s="272"/>
      <c r="D6" s="271"/>
      <c r="E6" s="271"/>
      <c r="F6" s="271"/>
      <c r="G6" s="271"/>
      <c r="H6" s="271"/>
      <c r="I6" s="102"/>
      <c r="J6" s="102"/>
      <c r="K6" s="102"/>
      <c r="L6" s="102"/>
      <c r="M6" s="102"/>
      <c r="N6" s="102"/>
      <c r="O6" s="102"/>
      <c r="P6" s="101"/>
      <c r="Q6" s="101"/>
      <c r="R6" s="101"/>
      <c r="S6" s="17"/>
    </row>
    <row r="7" spans="1:19" s="262" customFormat="1" ht="23.25">
      <c r="A7" s="20"/>
      <c r="B7" s="261" t="s">
        <v>0</v>
      </c>
      <c r="C7" s="261"/>
      <c r="D7" s="20"/>
      <c r="E7" s="20"/>
      <c r="F7" s="20"/>
      <c r="G7" s="20"/>
      <c r="H7" s="261" t="s">
        <v>27</v>
      </c>
      <c r="I7" s="261"/>
      <c r="J7" s="20"/>
      <c r="K7" s="20"/>
      <c r="L7" s="20"/>
      <c r="M7" s="20"/>
      <c r="N7" s="261" t="s">
        <v>1</v>
      </c>
      <c r="O7" s="261"/>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6" customFormat="1" ht="30" customHeight="1" thickBot="1">
      <c r="A9" s="303"/>
      <c r="B9" s="304" t="s">
        <v>2</v>
      </c>
      <c r="C9" s="305" t="s">
        <v>200</v>
      </c>
      <c r="D9" s="304" t="s">
        <v>3</v>
      </c>
      <c r="E9" s="304" t="s">
        <v>4</v>
      </c>
      <c r="F9" s="304" t="s">
        <v>5</v>
      </c>
      <c r="G9" s="303"/>
      <c r="H9" s="304" t="s">
        <v>2</v>
      </c>
      <c r="I9" s="305" t="s">
        <v>200</v>
      </c>
      <c r="J9" s="304" t="s">
        <v>3</v>
      </c>
      <c r="K9" s="304" t="s">
        <v>4</v>
      </c>
      <c r="L9" s="304" t="s">
        <v>5</v>
      </c>
      <c r="M9" s="303"/>
      <c r="N9" s="304" t="s">
        <v>2</v>
      </c>
      <c r="O9" s="305" t="s">
        <v>200</v>
      </c>
      <c r="P9" s="304" t="s">
        <v>3</v>
      </c>
      <c r="Q9" s="304" t="s">
        <v>4</v>
      </c>
      <c r="R9" s="304" t="s">
        <v>5</v>
      </c>
      <c r="S9" s="303"/>
    </row>
    <row r="10" spans="1:19" ht="19.5" customHeight="1">
      <c r="A10" s="139"/>
      <c r="B10" s="164">
        <v>44197</v>
      </c>
      <c r="C10" s="208">
        <f>IF(ISBLANK(Transactions!$B10),"",MONTH(Transactions!$B10))</f>
        <v>1</v>
      </c>
      <c r="D10" s="258">
        <v>4500000</v>
      </c>
      <c r="E10" s="165" t="s">
        <v>6</v>
      </c>
      <c r="F10" s="166" t="s">
        <v>169</v>
      </c>
      <c r="G10" s="139"/>
      <c r="H10" s="164">
        <v>44207</v>
      </c>
      <c r="I10" s="208">
        <f>IF(ISBLANK(Transactions!$H10),"",MONTH(Transactions!$H10))</f>
        <v>1</v>
      </c>
      <c r="J10" s="258">
        <v>200000</v>
      </c>
      <c r="K10" s="165" t="s">
        <v>247</v>
      </c>
      <c r="L10" s="166" t="s">
        <v>7</v>
      </c>
      <c r="M10" s="139"/>
      <c r="N10" s="164">
        <v>44221</v>
      </c>
      <c r="O10" s="208">
        <f>IF(ISBLANK(Transactions!$N10),"",MONTH(Transactions!$N10))</f>
        <v>1</v>
      </c>
      <c r="P10" s="258">
        <v>20000000</v>
      </c>
      <c r="Q10" s="170" t="s">
        <v>11</v>
      </c>
      <c r="R10" s="166" t="s">
        <v>11</v>
      </c>
      <c r="S10" s="139"/>
    </row>
    <row r="11" spans="1:19" ht="19.5" customHeight="1">
      <c r="A11" s="139"/>
      <c r="B11" s="167">
        <v>44197</v>
      </c>
      <c r="C11" s="209">
        <f>IF(ISBLANK(Transactions!$B11),"",MONTH(Transactions!$B11))</f>
        <v>1</v>
      </c>
      <c r="D11" s="259">
        <v>200000</v>
      </c>
      <c r="E11" s="168" t="s">
        <v>17</v>
      </c>
      <c r="F11" s="169" t="s">
        <v>14</v>
      </c>
      <c r="G11" s="139"/>
      <c r="H11" s="167">
        <v>44216</v>
      </c>
      <c r="I11" s="209">
        <f>IF(ISBLANK(Transactions!$H11),"",MONTH(Transactions!$H11))</f>
        <v>1</v>
      </c>
      <c r="J11" s="259">
        <v>500000</v>
      </c>
      <c r="K11" s="168" t="s">
        <v>248</v>
      </c>
      <c r="L11" s="169" t="s">
        <v>16</v>
      </c>
      <c r="M11" s="139"/>
      <c r="N11" s="167">
        <v>44227</v>
      </c>
      <c r="O11" s="209">
        <f>IF(ISBLANK(Transactions!$N11),"",MONTH(Transactions!$N11))</f>
        <v>1</v>
      </c>
      <c r="P11" s="259">
        <v>18000000</v>
      </c>
      <c r="Q11" s="171" t="s">
        <v>10</v>
      </c>
      <c r="R11" s="169" t="s">
        <v>10</v>
      </c>
      <c r="S11" s="139"/>
    </row>
    <row r="12" spans="1:19" ht="19.5" customHeight="1">
      <c r="A12" s="139"/>
      <c r="B12" s="167">
        <v>44197</v>
      </c>
      <c r="C12" s="209">
        <f>IF(ISBLANK(Transactions!$B12),"",MONTH(Transactions!$B12))</f>
        <v>1</v>
      </c>
      <c r="D12" s="259">
        <v>500000</v>
      </c>
      <c r="E12" s="168" t="s">
        <v>22</v>
      </c>
      <c r="F12" s="169" t="s">
        <v>13</v>
      </c>
      <c r="G12" s="139"/>
      <c r="H12" s="167"/>
      <c r="I12" s="209" t="str">
        <f>IF(ISBLANK(Transactions!$H12),"",MONTH(Transactions!$H12))</f>
        <v/>
      </c>
      <c r="J12" s="259"/>
      <c r="K12" s="168"/>
      <c r="L12" s="169"/>
      <c r="M12" s="139"/>
      <c r="N12" s="167"/>
      <c r="O12" s="209" t="str">
        <f>IF(ISBLANK(Transactions!$N12),"",MONTH(Transactions!$N12))</f>
        <v/>
      </c>
      <c r="P12" s="259"/>
      <c r="Q12" s="171"/>
      <c r="R12" s="169"/>
      <c r="S12" s="139"/>
    </row>
    <row r="13" spans="1:19" ht="19.5" customHeight="1">
      <c r="A13" s="139"/>
      <c r="B13" s="167">
        <v>44197</v>
      </c>
      <c r="C13" s="209">
        <f>IF(ISBLANK(Transactions!$B13),"",MONTH(Transactions!$B13))</f>
        <v>1</v>
      </c>
      <c r="D13" s="259">
        <v>100000</v>
      </c>
      <c r="E13" s="168" t="s">
        <v>12</v>
      </c>
      <c r="F13" s="169" t="s">
        <v>13</v>
      </c>
      <c r="G13" s="139"/>
      <c r="H13" s="167"/>
      <c r="I13" s="209" t="str">
        <f>IF(ISBLANK(Transactions!$H13),"",MONTH(Transactions!$H13))</f>
        <v/>
      </c>
      <c r="J13" s="259"/>
      <c r="K13" s="168"/>
      <c r="L13" s="169"/>
      <c r="M13" s="139"/>
      <c r="N13" s="167"/>
      <c r="O13" s="209" t="str">
        <f>IF(ISBLANK(Transactions!$N13),"",MONTH(Transactions!$N13))</f>
        <v/>
      </c>
      <c r="P13" s="259"/>
      <c r="Q13" s="171"/>
      <c r="R13" s="169"/>
      <c r="S13" s="139"/>
    </row>
    <row r="14" spans="1:19" ht="19.5" customHeight="1">
      <c r="A14" s="139"/>
      <c r="B14" s="167">
        <v>44197</v>
      </c>
      <c r="C14" s="209">
        <f>IF(ISBLANK(Transactions!$B14),"",MONTH(Transactions!$B14))</f>
        <v>1</v>
      </c>
      <c r="D14" s="259">
        <v>200000</v>
      </c>
      <c r="E14" s="168" t="s">
        <v>21</v>
      </c>
      <c r="F14" s="169" t="s">
        <v>13</v>
      </c>
      <c r="G14" s="139"/>
      <c r="H14" s="167"/>
      <c r="I14" s="209" t="str">
        <f>IF(ISBLANK(Transactions!$H14),"",MONTH(Transactions!$H14))</f>
        <v/>
      </c>
      <c r="J14" s="259"/>
      <c r="K14" s="168"/>
      <c r="L14" s="169"/>
      <c r="M14" s="139"/>
      <c r="N14" s="167"/>
      <c r="O14" s="209" t="str">
        <f>IF(ISBLANK(Transactions!$N14),"",MONTH(Transactions!$N14))</f>
        <v/>
      </c>
      <c r="P14" s="259"/>
      <c r="Q14" s="171"/>
      <c r="R14" s="169"/>
      <c r="S14" s="139"/>
    </row>
    <row r="15" spans="1:19" ht="19.5" customHeight="1">
      <c r="A15" s="139"/>
      <c r="B15" s="167">
        <v>44201</v>
      </c>
      <c r="C15" s="209">
        <f>IF(ISBLANK(Transactions!$B15),"",MONTH(Transactions!$B15))</f>
        <v>1</v>
      </c>
      <c r="D15" s="259">
        <v>1000000</v>
      </c>
      <c r="E15" s="168" t="s">
        <v>18</v>
      </c>
      <c r="F15" s="169" t="s">
        <v>173</v>
      </c>
      <c r="G15" s="139"/>
      <c r="H15" s="167"/>
      <c r="I15" s="209" t="str">
        <f>IF(ISBLANK(Transactions!$H15),"",MONTH(Transactions!$H15))</f>
        <v/>
      </c>
      <c r="J15" s="259"/>
      <c r="K15" s="168"/>
      <c r="L15" s="169"/>
      <c r="M15" s="139"/>
      <c r="N15" s="167"/>
      <c r="O15" s="209" t="str">
        <f>IF(ISBLANK(Transactions!$N15),"",MONTH(Transactions!$N15))</f>
        <v/>
      </c>
      <c r="P15" s="259"/>
      <c r="Q15" s="171"/>
      <c r="R15" s="169"/>
      <c r="S15" s="139"/>
    </row>
    <row r="16" spans="1:19" ht="19.5" customHeight="1">
      <c r="A16" s="139"/>
      <c r="B16" s="167">
        <v>44206</v>
      </c>
      <c r="C16" s="209">
        <f>IF(ISBLANK(Transactions!$B16),"",MONTH(Transactions!$B16))</f>
        <v>1</v>
      </c>
      <c r="D16" s="259">
        <v>400000</v>
      </c>
      <c r="E16" s="168" t="s">
        <v>19</v>
      </c>
      <c r="F16" s="169" t="s">
        <v>20</v>
      </c>
      <c r="G16" s="139"/>
      <c r="H16" s="167"/>
      <c r="I16" s="209" t="str">
        <f>IF(ISBLANK(Transactions!$H16),"",MONTH(Transactions!$H16))</f>
        <v/>
      </c>
      <c r="J16" s="259"/>
      <c r="K16" s="168"/>
      <c r="L16" s="169"/>
      <c r="M16" s="139"/>
      <c r="N16" s="167"/>
      <c r="O16" s="209" t="str">
        <f>IF(ISBLANK(Transactions!$N16),"",MONTH(Transactions!$N16))</f>
        <v/>
      </c>
      <c r="P16" s="259"/>
      <c r="Q16" s="171"/>
      <c r="R16" s="169"/>
      <c r="S16" s="139"/>
    </row>
    <row r="17" spans="1:19" ht="19.5" customHeight="1">
      <c r="A17" s="139"/>
      <c r="B17" s="167">
        <v>44211</v>
      </c>
      <c r="C17" s="209">
        <f>IF(ISBLANK(Transactions!$B17),"",MONTH(Transactions!$B17))</f>
        <v>1</v>
      </c>
      <c r="D17" s="259">
        <v>100000</v>
      </c>
      <c r="E17" s="168" t="s">
        <v>211</v>
      </c>
      <c r="F17" s="169" t="s">
        <v>169</v>
      </c>
      <c r="G17" s="139"/>
      <c r="H17" s="167"/>
      <c r="I17" s="209" t="str">
        <f>IF(ISBLANK(Transactions!$H17),"",MONTH(Transactions!$H17))</f>
        <v/>
      </c>
      <c r="J17" s="259"/>
      <c r="K17" s="168"/>
      <c r="L17" s="169"/>
      <c r="M17" s="139"/>
      <c r="N17" s="167"/>
      <c r="O17" s="209" t="str">
        <f>IF(ISBLANK(Transactions!$N17),"",MONTH(Transactions!$N17))</f>
        <v/>
      </c>
      <c r="P17" s="259"/>
      <c r="Q17" s="171"/>
      <c r="R17" s="169"/>
      <c r="S17" s="139"/>
    </row>
    <row r="18" spans="1:19" ht="19.5" customHeight="1">
      <c r="A18" s="139"/>
      <c r="B18" s="167">
        <v>44218</v>
      </c>
      <c r="C18" s="209">
        <f>IF(ISBLANK(Transactions!$B18),"",MONTH(Transactions!$B18))</f>
        <v>1</v>
      </c>
      <c r="D18" s="259">
        <v>200000</v>
      </c>
      <c r="E18" s="168" t="s">
        <v>246</v>
      </c>
      <c r="F18" s="169" t="s">
        <v>23</v>
      </c>
      <c r="G18" s="139"/>
      <c r="H18" s="167"/>
      <c r="I18" s="209" t="str">
        <f>IF(ISBLANK(Transactions!$H18),"",MONTH(Transactions!$H18))</f>
        <v/>
      </c>
      <c r="J18" s="259"/>
      <c r="K18" s="168"/>
      <c r="L18" s="169"/>
      <c r="M18" s="139"/>
      <c r="N18" s="167"/>
      <c r="O18" s="209" t="str">
        <f>IF(ISBLANK(Transactions!$N18),"",MONTH(Transactions!$N18))</f>
        <v/>
      </c>
      <c r="P18" s="259"/>
      <c r="Q18" s="171"/>
      <c r="R18" s="169"/>
      <c r="S18" s="139"/>
    </row>
    <row r="19" spans="1:19" ht="19.5" customHeight="1">
      <c r="A19" s="139"/>
      <c r="B19" s="167"/>
      <c r="C19" s="209" t="str">
        <f>IF(ISBLANK(Transactions!$B19),"",MONTH(Transactions!$B19))</f>
        <v/>
      </c>
      <c r="D19" s="259"/>
      <c r="E19" s="168"/>
      <c r="F19" s="169"/>
      <c r="G19" s="139"/>
      <c r="H19" s="167"/>
      <c r="I19" s="209" t="str">
        <f>IF(ISBLANK(Transactions!$H19),"",MONTH(Transactions!$H19))</f>
        <v/>
      </c>
      <c r="J19" s="259"/>
      <c r="K19" s="168"/>
      <c r="L19" s="169"/>
      <c r="M19" s="139"/>
      <c r="N19" s="167"/>
      <c r="O19" s="209" t="str">
        <f>IF(ISBLANK(Transactions!$N19),"",MONTH(Transactions!$N19))</f>
        <v/>
      </c>
      <c r="P19" s="259"/>
      <c r="Q19" s="171"/>
      <c r="R19" s="169"/>
      <c r="S19" s="139"/>
    </row>
    <row r="20" spans="1:19" ht="19.5" customHeight="1">
      <c r="A20" s="139"/>
      <c r="B20" s="167"/>
      <c r="C20" s="209" t="str">
        <f>IF(ISBLANK(Transactions!$B20),"",MONTH(Transactions!$B20))</f>
        <v/>
      </c>
      <c r="D20" s="259"/>
      <c r="E20" s="168"/>
      <c r="F20" s="169"/>
      <c r="G20" s="139"/>
      <c r="H20" s="167"/>
      <c r="I20" s="209" t="str">
        <f>IF(ISBLANK(Transactions!$H20),"",MONTH(Transactions!$H20))</f>
        <v/>
      </c>
      <c r="J20" s="259"/>
      <c r="K20" s="168"/>
      <c r="L20" s="169"/>
      <c r="M20" s="139"/>
      <c r="N20" s="167"/>
      <c r="O20" s="209" t="str">
        <f>IF(ISBLANK(Transactions!$N20),"",MONTH(Transactions!$N20))</f>
        <v/>
      </c>
      <c r="P20" s="259"/>
      <c r="Q20" s="171"/>
      <c r="R20" s="169"/>
      <c r="S20" s="139"/>
    </row>
    <row r="21" spans="1:19" ht="19.5" customHeight="1">
      <c r="A21" s="139"/>
      <c r="B21" s="167"/>
      <c r="C21" s="209" t="str">
        <f>IF(ISBLANK(Transactions!$B21),"",MONTH(Transactions!$B21))</f>
        <v/>
      </c>
      <c r="D21" s="259"/>
      <c r="E21" s="168"/>
      <c r="F21" s="169"/>
      <c r="G21" s="139"/>
      <c r="H21" s="167"/>
      <c r="I21" s="209" t="str">
        <f>IF(ISBLANK(Transactions!$H21),"",MONTH(Transactions!$H21))</f>
        <v/>
      </c>
      <c r="J21" s="259"/>
      <c r="K21" s="168"/>
      <c r="L21" s="169"/>
      <c r="M21" s="139"/>
      <c r="N21" s="167"/>
      <c r="O21" s="209" t="str">
        <f>IF(ISBLANK(Transactions!$N21),"",MONTH(Transactions!$N21))</f>
        <v/>
      </c>
      <c r="P21" s="259"/>
      <c r="Q21" s="171"/>
      <c r="R21" s="169"/>
      <c r="S21" s="139"/>
    </row>
    <row r="22" spans="1:19" ht="19.5" customHeight="1">
      <c r="A22" s="139"/>
      <c r="B22" s="167"/>
      <c r="C22" s="209" t="str">
        <f>IF(ISBLANK(Transactions!$B22),"",MONTH(Transactions!$B22))</f>
        <v/>
      </c>
      <c r="D22" s="259"/>
      <c r="E22" s="168"/>
      <c r="F22" s="169"/>
      <c r="G22" s="139"/>
      <c r="H22" s="167"/>
      <c r="I22" s="209" t="str">
        <f>IF(ISBLANK(Transactions!$H22),"",MONTH(Transactions!$H22))</f>
        <v/>
      </c>
      <c r="J22" s="259"/>
      <c r="K22" s="168"/>
      <c r="L22" s="169"/>
      <c r="M22" s="139"/>
      <c r="N22" s="167"/>
      <c r="O22" s="209" t="str">
        <f>IF(ISBLANK(Transactions!$N22),"",MONTH(Transactions!$N22))</f>
        <v/>
      </c>
      <c r="P22" s="259"/>
      <c r="Q22" s="171"/>
      <c r="R22" s="169"/>
      <c r="S22" s="139"/>
    </row>
    <row r="23" spans="1:19" ht="19.5" customHeight="1">
      <c r="A23" s="139"/>
      <c r="B23" s="167"/>
      <c r="C23" s="209" t="str">
        <f>IF(ISBLANK(Transactions!$B23),"",MONTH(Transactions!$B23))</f>
        <v/>
      </c>
      <c r="D23" s="259"/>
      <c r="E23" s="168"/>
      <c r="F23" s="169"/>
      <c r="G23" s="139"/>
      <c r="H23" s="167"/>
      <c r="I23" s="209" t="str">
        <f>IF(ISBLANK(Transactions!$H23),"",MONTH(Transactions!$H23))</f>
        <v/>
      </c>
      <c r="J23" s="259"/>
      <c r="K23" s="168"/>
      <c r="L23" s="169"/>
      <c r="M23" s="139"/>
      <c r="N23" s="167"/>
      <c r="O23" s="209" t="str">
        <f>IF(ISBLANK(Transactions!$N23),"",MONTH(Transactions!$N23))</f>
        <v/>
      </c>
      <c r="P23" s="259"/>
      <c r="Q23" s="171"/>
      <c r="R23" s="169"/>
      <c r="S23" s="139"/>
    </row>
    <row r="24" spans="1:19" ht="19.5" customHeight="1">
      <c r="A24" s="139"/>
      <c r="B24" s="167"/>
      <c r="C24" s="209" t="str">
        <f>IF(ISBLANK(Transactions!$B24),"",MONTH(Transactions!$B24))</f>
        <v/>
      </c>
      <c r="D24" s="259"/>
      <c r="E24" s="168"/>
      <c r="F24" s="169"/>
      <c r="G24" s="139"/>
      <c r="H24" s="167"/>
      <c r="I24" s="209" t="str">
        <f>IF(ISBLANK(Transactions!$H24),"",MONTH(Transactions!$H24))</f>
        <v/>
      </c>
      <c r="J24" s="259"/>
      <c r="K24" s="168"/>
      <c r="L24" s="169"/>
      <c r="M24" s="139"/>
      <c r="N24" s="167"/>
      <c r="O24" s="209" t="str">
        <f>IF(ISBLANK(Transactions!$N24),"",MONTH(Transactions!$N24))</f>
        <v/>
      </c>
      <c r="P24" s="259"/>
      <c r="Q24" s="171"/>
      <c r="R24" s="169"/>
      <c r="S24" s="139"/>
    </row>
    <row r="25" spans="1:19" ht="19.5" customHeight="1">
      <c r="A25" s="139"/>
      <c r="B25" s="167"/>
      <c r="C25" s="209" t="str">
        <f>IF(ISBLANK(Transactions!$B25),"",MONTH(Transactions!$B25))</f>
        <v/>
      </c>
      <c r="D25" s="259"/>
      <c r="E25" s="168"/>
      <c r="F25" s="169"/>
      <c r="G25" s="139"/>
      <c r="H25" s="167"/>
      <c r="I25" s="209" t="str">
        <f>IF(ISBLANK(Transactions!$H25),"",MONTH(Transactions!$H25))</f>
        <v/>
      </c>
      <c r="J25" s="259"/>
      <c r="K25" s="168"/>
      <c r="L25" s="169"/>
      <c r="M25" s="139"/>
      <c r="N25" s="167"/>
      <c r="O25" s="209" t="str">
        <f>IF(ISBLANK(Transactions!$N25),"",MONTH(Transactions!$N25))</f>
        <v/>
      </c>
      <c r="P25" s="259"/>
      <c r="Q25" s="171"/>
      <c r="R25" s="169"/>
      <c r="S25" s="139"/>
    </row>
    <row r="26" spans="1:19" ht="19.5" customHeight="1">
      <c r="A26" s="139"/>
      <c r="B26" s="167"/>
      <c r="C26" s="209" t="str">
        <f>IF(ISBLANK(Transactions!$B26),"",MONTH(Transactions!$B26))</f>
        <v/>
      </c>
      <c r="D26" s="259"/>
      <c r="E26" s="168"/>
      <c r="F26" s="169"/>
      <c r="G26" s="139"/>
      <c r="H26" s="167"/>
      <c r="I26" s="209" t="str">
        <f>IF(ISBLANK(Transactions!$H26),"",MONTH(Transactions!$H26))</f>
        <v/>
      </c>
      <c r="J26" s="259"/>
      <c r="K26" s="168"/>
      <c r="L26" s="169"/>
      <c r="M26" s="139"/>
      <c r="N26" s="167"/>
      <c r="O26" s="209" t="str">
        <f>IF(ISBLANK(Transactions!$N26),"",MONTH(Transactions!$N26))</f>
        <v/>
      </c>
      <c r="P26" s="259"/>
      <c r="Q26" s="171"/>
      <c r="R26" s="169"/>
      <c r="S26" s="139"/>
    </row>
    <row r="27" spans="1:19" ht="19.5" customHeight="1">
      <c r="A27" s="139"/>
      <c r="B27" s="167"/>
      <c r="C27" s="209" t="str">
        <f>IF(ISBLANK(Transactions!$B27),"",MONTH(Transactions!$B27))</f>
        <v/>
      </c>
      <c r="D27" s="259"/>
      <c r="E27" s="168"/>
      <c r="F27" s="169"/>
      <c r="G27" s="139"/>
      <c r="H27" s="167"/>
      <c r="I27" s="209" t="str">
        <f>IF(ISBLANK(Transactions!$H27),"",MONTH(Transactions!$H27))</f>
        <v/>
      </c>
      <c r="J27" s="259"/>
      <c r="K27" s="168"/>
      <c r="L27" s="169"/>
      <c r="M27" s="139"/>
      <c r="N27" s="167"/>
      <c r="O27" s="209" t="str">
        <f>IF(ISBLANK(Transactions!$N27),"",MONTH(Transactions!$N27))</f>
        <v/>
      </c>
      <c r="P27" s="259"/>
      <c r="Q27" s="171"/>
      <c r="R27" s="169"/>
      <c r="S27" s="139"/>
    </row>
    <row r="28" spans="1:19" ht="19.5" customHeight="1">
      <c r="A28" s="139"/>
      <c r="B28" s="167"/>
      <c r="C28" s="209" t="str">
        <f>IF(ISBLANK(Transactions!$B28),"",MONTH(Transactions!$B28))</f>
        <v/>
      </c>
      <c r="D28" s="259"/>
      <c r="E28" s="168"/>
      <c r="F28" s="169"/>
      <c r="G28" s="139"/>
      <c r="H28" s="167"/>
      <c r="I28" s="209" t="str">
        <f>IF(ISBLANK(Transactions!$H28),"",MONTH(Transactions!$H28))</f>
        <v/>
      </c>
      <c r="J28" s="259"/>
      <c r="K28" s="168"/>
      <c r="L28" s="169"/>
      <c r="M28" s="139"/>
      <c r="N28" s="167"/>
      <c r="O28" s="209" t="str">
        <f>IF(ISBLANK(Transactions!$N28),"",MONTH(Transactions!$N28))</f>
        <v/>
      </c>
      <c r="P28" s="259"/>
      <c r="Q28" s="171"/>
      <c r="R28" s="169"/>
      <c r="S28" s="139"/>
    </row>
    <row r="29" spans="1:19" ht="19.5" customHeight="1">
      <c r="A29" s="139"/>
      <c r="B29" s="167"/>
      <c r="C29" s="209" t="str">
        <f>IF(ISBLANK(Transactions!$B29),"",MONTH(Transactions!$B29))</f>
        <v/>
      </c>
      <c r="D29" s="259"/>
      <c r="E29" s="168"/>
      <c r="F29" s="169"/>
      <c r="G29" s="139"/>
      <c r="H29" s="167"/>
      <c r="I29" s="209" t="str">
        <f>IF(ISBLANK(Transactions!$H29),"",MONTH(Transactions!$H29))</f>
        <v/>
      </c>
      <c r="J29" s="259"/>
      <c r="K29" s="168"/>
      <c r="L29" s="169"/>
      <c r="M29" s="139"/>
      <c r="N29" s="167"/>
      <c r="O29" s="209" t="str">
        <f>IF(ISBLANK(Transactions!$N29),"",MONTH(Transactions!$N29))</f>
        <v/>
      </c>
      <c r="P29" s="259"/>
      <c r="Q29" s="171"/>
      <c r="R29" s="169"/>
      <c r="S29" s="139"/>
    </row>
    <row r="30" spans="1:19" ht="19.5" customHeight="1">
      <c r="A30" s="139"/>
      <c r="B30" s="167"/>
      <c r="C30" s="209" t="str">
        <f>IF(ISBLANK(Transactions!$B30),"",MONTH(Transactions!$B30))</f>
        <v/>
      </c>
      <c r="D30" s="259"/>
      <c r="E30" s="168"/>
      <c r="F30" s="169"/>
      <c r="G30" s="139"/>
      <c r="H30" s="167"/>
      <c r="I30" s="209" t="str">
        <f>IF(ISBLANK(Transactions!$H30),"",MONTH(Transactions!$H30))</f>
        <v/>
      </c>
      <c r="J30" s="259"/>
      <c r="K30" s="168"/>
      <c r="L30" s="169"/>
      <c r="M30" s="139"/>
      <c r="N30" s="167"/>
      <c r="O30" s="209" t="str">
        <f>IF(ISBLANK(Transactions!$N30),"",MONTH(Transactions!$N30))</f>
        <v/>
      </c>
      <c r="P30" s="259"/>
      <c r="Q30" s="171"/>
      <c r="R30" s="169"/>
      <c r="S30" s="139"/>
    </row>
    <row r="31" spans="1:19" ht="19.5" customHeight="1">
      <c r="A31" s="139"/>
      <c r="B31" s="167"/>
      <c r="C31" s="209" t="str">
        <f>IF(ISBLANK(Transactions!$B31),"",MONTH(Transactions!$B31))</f>
        <v/>
      </c>
      <c r="D31" s="259"/>
      <c r="E31" s="168"/>
      <c r="F31" s="169"/>
      <c r="G31" s="139"/>
      <c r="H31" s="167"/>
      <c r="I31" s="209" t="str">
        <f>IF(ISBLANK(Transactions!$H31),"",MONTH(Transactions!$H31))</f>
        <v/>
      </c>
      <c r="J31" s="259"/>
      <c r="K31" s="168"/>
      <c r="L31" s="169"/>
      <c r="M31" s="139"/>
      <c r="N31" s="167"/>
      <c r="O31" s="209" t="str">
        <f>IF(ISBLANK(Transactions!$N31),"",MONTH(Transactions!$N31))</f>
        <v/>
      </c>
      <c r="P31" s="259"/>
      <c r="Q31" s="171"/>
      <c r="R31" s="169"/>
      <c r="S31" s="139"/>
    </row>
    <row r="32" spans="1:19" ht="19.5" customHeight="1">
      <c r="A32" s="139"/>
      <c r="B32" s="167"/>
      <c r="C32" s="209" t="str">
        <f>IF(ISBLANK(Transactions!$B32),"",MONTH(Transactions!$B32))</f>
        <v/>
      </c>
      <c r="D32" s="259"/>
      <c r="E32" s="168"/>
      <c r="F32" s="169"/>
      <c r="G32" s="139"/>
      <c r="H32" s="167"/>
      <c r="I32" s="209" t="str">
        <f>IF(ISBLANK(Transactions!$H32),"",MONTH(Transactions!$H32))</f>
        <v/>
      </c>
      <c r="J32" s="259"/>
      <c r="K32" s="168"/>
      <c r="L32" s="169"/>
      <c r="M32" s="139"/>
      <c r="N32" s="167"/>
      <c r="O32" s="209" t="str">
        <f>IF(ISBLANK(Transactions!$N32),"",MONTH(Transactions!$N32))</f>
        <v/>
      </c>
      <c r="P32" s="259"/>
      <c r="Q32" s="171"/>
      <c r="R32" s="169"/>
      <c r="S32" s="139"/>
    </row>
    <row r="33" spans="1:19" ht="19.5" customHeight="1">
      <c r="A33" s="139"/>
      <c r="B33" s="167"/>
      <c r="C33" s="209" t="str">
        <f>IF(ISBLANK(Transactions!$B33),"",MONTH(Transactions!$B33))</f>
        <v/>
      </c>
      <c r="D33" s="259"/>
      <c r="E33" s="168"/>
      <c r="F33" s="169"/>
      <c r="G33" s="139"/>
      <c r="H33" s="167"/>
      <c r="I33" s="209" t="str">
        <f>IF(ISBLANK(Transactions!$H33),"",MONTH(Transactions!$H33))</f>
        <v/>
      </c>
      <c r="J33" s="259"/>
      <c r="K33" s="168"/>
      <c r="L33" s="169"/>
      <c r="M33" s="139"/>
      <c r="N33" s="167"/>
      <c r="O33" s="209" t="str">
        <f>IF(ISBLANK(Transactions!$N33),"",MONTH(Transactions!$N33))</f>
        <v/>
      </c>
      <c r="P33" s="259"/>
      <c r="Q33" s="171"/>
      <c r="R33" s="169"/>
      <c r="S33" s="139"/>
    </row>
    <row r="34" spans="1:19" ht="19.5" customHeight="1">
      <c r="A34" s="139"/>
      <c r="B34" s="167"/>
      <c r="C34" s="209" t="str">
        <f>IF(ISBLANK(Transactions!$B34),"",MONTH(Transactions!$B34))</f>
        <v/>
      </c>
      <c r="D34" s="259"/>
      <c r="E34" s="168"/>
      <c r="F34" s="169"/>
      <c r="G34" s="139"/>
      <c r="H34" s="167"/>
      <c r="I34" s="209" t="str">
        <f>IF(ISBLANK(Transactions!$H34),"",MONTH(Transactions!$H34))</f>
        <v/>
      </c>
      <c r="J34" s="259"/>
      <c r="K34" s="168"/>
      <c r="L34" s="169"/>
      <c r="M34" s="139"/>
      <c r="N34" s="167"/>
      <c r="O34" s="209" t="str">
        <f>IF(ISBLANK(Transactions!$N34),"",MONTH(Transactions!$N34))</f>
        <v/>
      </c>
      <c r="P34" s="259"/>
      <c r="Q34" s="171"/>
      <c r="R34" s="169"/>
      <c r="S34" s="139"/>
    </row>
    <row r="35" spans="1:19" ht="19.5" customHeight="1">
      <c r="A35" s="139"/>
      <c r="B35" s="167"/>
      <c r="C35" s="209" t="str">
        <f>IF(ISBLANK(Transactions!$B35),"",MONTH(Transactions!$B35))</f>
        <v/>
      </c>
      <c r="D35" s="259"/>
      <c r="E35" s="168"/>
      <c r="F35" s="169"/>
      <c r="G35" s="139"/>
      <c r="H35" s="167"/>
      <c r="I35" s="209" t="str">
        <f>IF(ISBLANK(Transactions!$H35),"",MONTH(Transactions!$H35))</f>
        <v/>
      </c>
      <c r="J35" s="259"/>
      <c r="K35" s="168"/>
      <c r="L35" s="169"/>
      <c r="M35" s="139"/>
      <c r="N35" s="167"/>
      <c r="O35" s="209" t="str">
        <f>IF(ISBLANK(Transactions!$N35),"",MONTH(Transactions!$N35))</f>
        <v/>
      </c>
      <c r="P35" s="259"/>
      <c r="Q35" s="171"/>
      <c r="R35" s="169"/>
      <c r="S35" s="139"/>
    </row>
    <row r="36" spans="1:19" ht="19.5" customHeight="1">
      <c r="A36" s="139"/>
      <c r="B36" s="167"/>
      <c r="C36" s="209" t="str">
        <f>IF(ISBLANK(Transactions!$B36),"",MONTH(Transactions!$B36))</f>
        <v/>
      </c>
      <c r="D36" s="259"/>
      <c r="E36" s="168"/>
      <c r="F36" s="169"/>
      <c r="G36" s="139"/>
      <c r="H36" s="167"/>
      <c r="I36" s="209" t="str">
        <f>IF(ISBLANK(Transactions!$H36),"",MONTH(Transactions!$H36))</f>
        <v/>
      </c>
      <c r="J36" s="259"/>
      <c r="K36" s="168"/>
      <c r="L36" s="169"/>
      <c r="M36" s="139"/>
      <c r="N36" s="167"/>
      <c r="O36" s="209" t="str">
        <f>IF(ISBLANK(Transactions!$N36),"",MONTH(Transactions!$N36))</f>
        <v/>
      </c>
      <c r="P36" s="259"/>
      <c r="Q36" s="171"/>
      <c r="R36" s="169"/>
      <c r="S36" s="139"/>
    </row>
    <row r="37" spans="1:19" ht="19.5" customHeight="1">
      <c r="A37" s="139"/>
      <c r="B37" s="167"/>
      <c r="C37" s="209" t="str">
        <f>IF(ISBLANK(Transactions!$B37),"",MONTH(Transactions!$B37))</f>
        <v/>
      </c>
      <c r="D37" s="259"/>
      <c r="E37" s="168"/>
      <c r="F37" s="169"/>
      <c r="G37" s="139"/>
      <c r="H37" s="167"/>
      <c r="I37" s="209" t="str">
        <f>IF(ISBLANK(Transactions!$H37),"",MONTH(Transactions!$H37))</f>
        <v/>
      </c>
      <c r="J37" s="259"/>
      <c r="K37" s="168"/>
      <c r="L37" s="169"/>
      <c r="M37" s="139"/>
      <c r="N37" s="167"/>
      <c r="O37" s="209" t="str">
        <f>IF(ISBLANK(Transactions!$N37),"",MONTH(Transactions!$N37))</f>
        <v/>
      </c>
      <c r="P37" s="259"/>
      <c r="Q37" s="171"/>
      <c r="R37" s="169"/>
      <c r="S37" s="139"/>
    </row>
    <row r="38" spans="1:19" ht="19.5" customHeight="1">
      <c r="A38" s="139"/>
      <c r="B38" s="167"/>
      <c r="C38" s="209" t="str">
        <f>IF(ISBLANK(Transactions!$B38),"",MONTH(Transactions!$B38))</f>
        <v/>
      </c>
      <c r="D38" s="259"/>
      <c r="E38" s="168"/>
      <c r="F38" s="169"/>
      <c r="G38" s="139"/>
      <c r="H38" s="167"/>
      <c r="I38" s="209" t="str">
        <f>IF(ISBLANK(Transactions!$H38),"",MONTH(Transactions!$H38))</f>
        <v/>
      </c>
      <c r="J38" s="259"/>
      <c r="K38" s="168"/>
      <c r="L38" s="169"/>
      <c r="M38" s="139"/>
      <c r="N38" s="167"/>
      <c r="O38" s="209" t="str">
        <f>IF(ISBLANK(Transactions!$N38),"",MONTH(Transactions!$N38))</f>
        <v/>
      </c>
      <c r="P38" s="259"/>
      <c r="Q38" s="171"/>
      <c r="R38" s="169"/>
      <c r="S38" s="139"/>
    </row>
    <row r="39" spans="1:19" ht="15.75" customHeight="1">
      <c r="B39" s="167"/>
      <c r="C39" s="209" t="str">
        <f>IF(ISBLANK(Transactions!$B39),"",MONTH(Transactions!$B39))</f>
        <v/>
      </c>
      <c r="D39" s="259"/>
      <c r="E39" s="168"/>
      <c r="F39" s="169"/>
      <c r="H39" s="167"/>
      <c r="I39" s="209" t="str">
        <f>IF(ISBLANK(Transactions!$H39),"",MONTH(Transactions!$H39))</f>
        <v/>
      </c>
      <c r="J39" s="259"/>
      <c r="K39" s="168"/>
      <c r="L39" s="169"/>
      <c r="N39" s="167"/>
      <c r="O39" s="209" t="str">
        <f>IF(ISBLANK(Transactions!$N39),"",MONTH(Transactions!$N39))</f>
        <v/>
      </c>
      <c r="P39" s="259"/>
      <c r="Q39" s="171"/>
      <c r="R39" s="169"/>
    </row>
    <row r="40" spans="1:19" ht="15.75" customHeight="1">
      <c r="B40" s="167"/>
      <c r="C40" s="209" t="str">
        <f>IF(ISBLANK(Transactions!$B40),"",MONTH(Transactions!$B40))</f>
        <v/>
      </c>
      <c r="D40" s="259"/>
      <c r="E40" s="168"/>
      <c r="F40" s="169"/>
      <c r="H40" s="167"/>
      <c r="I40" s="209" t="str">
        <f>IF(ISBLANK(Transactions!$H40),"",MONTH(Transactions!$H40))</f>
        <v/>
      </c>
      <c r="J40" s="259"/>
      <c r="K40" s="168"/>
      <c r="L40" s="169"/>
      <c r="N40" s="167"/>
      <c r="O40" s="209" t="str">
        <f>IF(ISBLANK(Transactions!$N40),"",MONTH(Transactions!$N40))</f>
        <v/>
      </c>
      <c r="P40" s="259"/>
      <c r="Q40" s="171"/>
      <c r="R40" s="169"/>
    </row>
    <row r="41" spans="1:19" ht="15.75" customHeight="1">
      <c r="B41" s="167"/>
      <c r="C41" s="209" t="str">
        <f>IF(ISBLANK(Transactions!$B41),"",MONTH(Transactions!$B41))</f>
        <v/>
      </c>
      <c r="D41" s="259"/>
      <c r="E41" s="168"/>
      <c r="F41" s="169"/>
      <c r="H41" s="167"/>
      <c r="I41" s="209" t="str">
        <f>IF(ISBLANK(Transactions!$H41),"",MONTH(Transactions!$H41))</f>
        <v/>
      </c>
      <c r="J41" s="259"/>
      <c r="K41" s="168"/>
      <c r="L41" s="169"/>
      <c r="N41" s="167"/>
      <c r="O41" s="209" t="str">
        <f>IF(ISBLANK(Transactions!$N41),"",MONTH(Transactions!$N41))</f>
        <v/>
      </c>
      <c r="P41" s="259"/>
      <c r="Q41" s="171"/>
      <c r="R41" s="169"/>
    </row>
    <row r="42" spans="1:19" ht="15.75" customHeight="1">
      <c r="B42" s="167"/>
      <c r="C42" s="209" t="str">
        <f>IF(ISBLANK(Transactions!$B42),"",MONTH(Transactions!$B42))</f>
        <v/>
      </c>
      <c r="D42" s="259"/>
      <c r="E42" s="168"/>
      <c r="F42" s="169"/>
      <c r="H42" s="167"/>
      <c r="I42" s="209" t="str">
        <f>IF(ISBLANK(Transactions!$H42),"",MONTH(Transactions!$H42))</f>
        <v/>
      </c>
      <c r="J42" s="259"/>
      <c r="K42" s="168"/>
      <c r="L42" s="169"/>
      <c r="N42" s="167"/>
      <c r="O42" s="209" t="str">
        <f>IF(ISBLANK(Transactions!$N42),"",MONTH(Transactions!$N42))</f>
        <v/>
      </c>
      <c r="P42" s="259"/>
      <c r="Q42" s="171"/>
      <c r="R42" s="169"/>
    </row>
    <row r="43" spans="1:19" ht="15.75" customHeight="1">
      <c r="B43" s="167"/>
      <c r="C43" s="209" t="str">
        <f>IF(ISBLANK(Transactions!$B43),"",MONTH(Transactions!$B43))</f>
        <v/>
      </c>
      <c r="D43" s="259"/>
      <c r="E43" s="168"/>
      <c r="F43" s="169"/>
      <c r="H43" s="167"/>
      <c r="I43" s="209" t="str">
        <f>IF(ISBLANK(Transactions!$H43),"",MONTH(Transactions!$H43))</f>
        <v/>
      </c>
      <c r="J43" s="259"/>
      <c r="K43" s="168"/>
      <c r="L43" s="169"/>
      <c r="N43" s="167"/>
      <c r="O43" s="209" t="str">
        <f>IF(ISBLANK(Transactions!$N43),"",MONTH(Transactions!$N43))</f>
        <v/>
      </c>
      <c r="P43" s="259"/>
      <c r="Q43" s="171"/>
      <c r="R43" s="169"/>
    </row>
    <row r="44" spans="1:19" ht="15.75" customHeight="1">
      <c r="B44" s="167"/>
      <c r="C44" s="209" t="str">
        <f>IF(ISBLANK(Transactions!$B44),"",MONTH(Transactions!$B44))</f>
        <v/>
      </c>
      <c r="D44" s="259"/>
      <c r="E44" s="168"/>
      <c r="F44" s="169"/>
      <c r="H44" s="167"/>
      <c r="I44" s="209" t="str">
        <f>IF(ISBLANK(Transactions!$H44),"",MONTH(Transactions!$H44))</f>
        <v/>
      </c>
      <c r="J44" s="259"/>
      <c r="K44" s="168"/>
      <c r="L44" s="169"/>
      <c r="N44" s="167"/>
      <c r="O44" s="209" t="str">
        <f>IF(ISBLANK(Transactions!$N44),"",MONTH(Transactions!$N44))</f>
        <v/>
      </c>
      <c r="P44" s="259"/>
      <c r="Q44" s="171"/>
      <c r="R44" s="169"/>
    </row>
    <row r="45" spans="1:19" ht="15.75" customHeight="1">
      <c r="B45" s="167"/>
      <c r="C45" s="209" t="str">
        <f>IF(ISBLANK(Transactions!$B45),"",MONTH(Transactions!$B45))</f>
        <v/>
      </c>
      <c r="D45" s="259"/>
      <c r="E45" s="168"/>
      <c r="F45" s="169"/>
      <c r="H45" s="167"/>
      <c r="I45" s="209" t="str">
        <f>IF(ISBLANK(Transactions!$H45),"",MONTH(Transactions!$H45))</f>
        <v/>
      </c>
      <c r="J45" s="259"/>
      <c r="K45" s="168"/>
      <c r="L45" s="169"/>
      <c r="N45" s="167"/>
      <c r="O45" s="209" t="str">
        <f>IF(ISBLANK(Transactions!$N45),"",MONTH(Transactions!$N45))</f>
        <v/>
      </c>
      <c r="P45" s="259"/>
      <c r="Q45" s="171"/>
      <c r="R45" s="169"/>
    </row>
    <row r="46" spans="1:19" ht="15.75" customHeight="1">
      <c r="B46" s="167"/>
      <c r="C46" s="209" t="str">
        <f>IF(ISBLANK(Transactions!$B46),"",MONTH(Transactions!$B46))</f>
        <v/>
      </c>
      <c r="D46" s="259"/>
      <c r="E46" s="168"/>
      <c r="F46" s="169"/>
      <c r="H46" s="167"/>
      <c r="I46" s="209" t="str">
        <f>IF(ISBLANK(Transactions!$H46),"",MONTH(Transactions!$H46))</f>
        <v/>
      </c>
      <c r="J46" s="259"/>
      <c r="K46" s="168"/>
      <c r="L46" s="169"/>
      <c r="N46" s="167"/>
      <c r="O46" s="209" t="str">
        <f>IF(ISBLANK(Transactions!$N46),"",MONTH(Transactions!$N46))</f>
        <v/>
      </c>
      <c r="P46" s="259"/>
      <c r="Q46" s="171"/>
      <c r="R46" s="169"/>
    </row>
    <row r="47" spans="1:19" ht="15.75" customHeight="1">
      <c r="B47" s="167"/>
      <c r="C47" s="209" t="str">
        <f>IF(ISBLANK(Transactions!$B47),"",MONTH(Transactions!$B47))</f>
        <v/>
      </c>
      <c r="D47" s="259"/>
      <c r="E47" s="168"/>
      <c r="F47" s="169"/>
      <c r="H47" s="167"/>
      <c r="I47" s="209" t="str">
        <f>IF(ISBLANK(Transactions!$H47),"",MONTH(Transactions!$H47))</f>
        <v/>
      </c>
      <c r="J47" s="259"/>
      <c r="K47" s="168"/>
      <c r="L47" s="169"/>
      <c r="N47" s="167"/>
      <c r="O47" s="209" t="str">
        <f>IF(ISBLANK(Transactions!$N47),"",MONTH(Transactions!$N47))</f>
        <v/>
      </c>
      <c r="P47" s="259"/>
      <c r="Q47" s="171"/>
      <c r="R47" s="169"/>
    </row>
    <row r="48" spans="1:19" ht="15.75" customHeight="1">
      <c r="B48" s="167"/>
      <c r="C48" s="209" t="str">
        <f>IF(ISBLANK(Transactions!$B48),"",MONTH(Transactions!$B48))</f>
        <v/>
      </c>
      <c r="D48" s="259"/>
      <c r="E48" s="168"/>
      <c r="F48" s="169"/>
      <c r="H48" s="167"/>
      <c r="I48" s="209" t="str">
        <f>IF(ISBLANK(Transactions!$H48),"",MONTH(Transactions!$H48))</f>
        <v/>
      </c>
      <c r="J48" s="259"/>
      <c r="K48" s="168"/>
      <c r="L48" s="169"/>
      <c r="N48" s="167"/>
      <c r="O48" s="209" t="str">
        <f>IF(ISBLANK(Transactions!$N48),"",MONTH(Transactions!$N48))</f>
        <v/>
      </c>
      <c r="P48" s="259"/>
      <c r="Q48" s="171"/>
      <c r="R48" s="169"/>
    </row>
    <row r="49" spans="2:18" ht="15.75" customHeight="1">
      <c r="B49" s="167"/>
      <c r="C49" s="209" t="str">
        <f>IF(ISBLANK(Transactions!$B49),"",MONTH(Transactions!$B49))</f>
        <v/>
      </c>
      <c r="D49" s="259"/>
      <c r="E49" s="168"/>
      <c r="F49" s="169"/>
      <c r="H49" s="167"/>
      <c r="I49" s="209" t="str">
        <f>IF(ISBLANK(Transactions!$H49),"",MONTH(Transactions!$H49))</f>
        <v/>
      </c>
      <c r="J49" s="259"/>
      <c r="K49" s="168"/>
      <c r="L49" s="169"/>
      <c r="N49" s="167"/>
      <c r="O49" s="209" t="str">
        <f>IF(ISBLANK(Transactions!$N49),"",MONTH(Transactions!$N49))</f>
        <v/>
      </c>
      <c r="P49" s="259"/>
      <c r="Q49" s="171"/>
      <c r="R49" s="169"/>
    </row>
    <row r="50" spans="2:18" ht="15.75" customHeight="1">
      <c r="B50" s="167"/>
      <c r="C50" s="209" t="str">
        <f>IF(ISBLANK(Transactions!$B50),"",MONTH(Transactions!$B50))</f>
        <v/>
      </c>
      <c r="D50" s="259"/>
      <c r="E50" s="168"/>
      <c r="F50" s="169"/>
      <c r="H50" s="167"/>
      <c r="I50" s="209" t="str">
        <f>IF(ISBLANK(Transactions!$H50),"",MONTH(Transactions!$H50))</f>
        <v/>
      </c>
      <c r="J50" s="259"/>
      <c r="K50" s="168"/>
      <c r="L50" s="169"/>
      <c r="N50" s="167"/>
      <c r="O50" s="209" t="str">
        <f>IF(ISBLANK(Transactions!$N50),"",MONTH(Transactions!$N50))</f>
        <v/>
      </c>
      <c r="P50" s="259"/>
      <c r="Q50" s="171"/>
      <c r="R50" s="169"/>
    </row>
    <row r="51" spans="2:18" ht="15.75" customHeight="1">
      <c r="B51" s="167"/>
      <c r="C51" s="209" t="str">
        <f>IF(ISBLANK(Transactions!$B51),"",MONTH(Transactions!$B51))</f>
        <v/>
      </c>
      <c r="D51" s="259"/>
      <c r="E51" s="168"/>
      <c r="F51" s="169"/>
      <c r="H51" s="167"/>
      <c r="I51" s="209" t="str">
        <f>IF(ISBLANK(Transactions!$H51),"",MONTH(Transactions!$H51))</f>
        <v/>
      </c>
      <c r="J51" s="259"/>
      <c r="K51" s="168"/>
      <c r="L51" s="169"/>
      <c r="N51" s="167"/>
      <c r="O51" s="209" t="str">
        <f>IF(ISBLANK(Transactions!$N51),"",MONTH(Transactions!$N51))</f>
        <v/>
      </c>
      <c r="P51" s="259"/>
      <c r="Q51" s="171"/>
      <c r="R51" s="169"/>
    </row>
    <row r="52" spans="2:18" ht="15.75" customHeight="1">
      <c r="B52" s="167"/>
      <c r="C52" s="209" t="str">
        <f>IF(ISBLANK(Transactions!$B52),"",MONTH(Transactions!$B52))</f>
        <v/>
      </c>
      <c r="D52" s="259"/>
      <c r="E52" s="168"/>
      <c r="F52" s="169"/>
      <c r="H52" s="167"/>
      <c r="I52" s="209" t="str">
        <f>IF(ISBLANK(Transactions!$H52),"",MONTH(Transactions!$H52))</f>
        <v/>
      </c>
      <c r="J52" s="259"/>
      <c r="K52" s="168"/>
      <c r="L52" s="169"/>
      <c r="N52" s="167"/>
      <c r="O52" s="209" t="str">
        <f>IF(ISBLANK(Transactions!$N52),"",MONTH(Transactions!$N52))</f>
        <v/>
      </c>
      <c r="P52" s="259"/>
      <c r="Q52" s="171"/>
      <c r="R52" s="169"/>
    </row>
    <row r="53" spans="2:18" ht="15.75" customHeight="1">
      <c r="B53" s="167"/>
      <c r="C53" s="209" t="str">
        <f>IF(ISBLANK(Transactions!$B53),"",MONTH(Transactions!$B53))</f>
        <v/>
      </c>
      <c r="D53" s="259"/>
      <c r="E53" s="168"/>
      <c r="F53" s="169"/>
      <c r="H53" s="167"/>
      <c r="I53" s="209" t="str">
        <f>IF(ISBLANK(Transactions!$H53),"",MONTH(Transactions!$H53))</f>
        <v/>
      </c>
      <c r="J53" s="259"/>
      <c r="K53" s="168"/>
      <c r="L53" s="169"/>
      <c r="N53" s="167"/>
      <c r="O53" s="209" t="str">
        <f>IF(ISBLANK(Transactions!$N53),"",MONTH(Transactions!$N53))</f>
        <v/>
      </c>
      <c r="P53" s="259"/>
      <c r="Q53" s="171"/>
      <c r="R53" s="169"/>
    </row>
    <row r="54" spans="2:18" ht="15.75" customHeight="1">
      <c r="B54" s="167"/>
      <c r="C54" s="209" t="str">
        <f>IF(ISBLANK(Transactions!$B54),"",MONTH(Transactions!$B54))</f>
        <v/>
      </c>
      <c r="D54" s="259"/>
      <c r="E54" s="168"/>
      <c r="F54" s="169"/>
      <c r="H54" s="167"/>
      <c r="I54" s="209" t="str">
        <f>IF(ISBLANK(Transactions!$H54),"",MONTH(Transactions!$H54))</f>
        <v/>
      </c>
      <c r="J54" s="259"/>
      <c r="K54" s="168"/>
      <c r="L54" s="169"/>
      <c r="N54" s="167"/>
      <c r="O54" s="209" t="str">
        <f>IF(ISBLANK(Transactions!$N54),"",MONTH(Transactions!$N54))</f>
        <v/>
      </c>
      <c r="P54" s="259"/>
      <c r="Q54" s="171"/>
      <c r="R54" s="169"/>
    </row>
    <row r="55" spans="2:18" ht="15.75" customHeight="1">
      <c r="B55" s="167"/>
      <c r="C55" s="209" t="str">
        <f>IF(ISBLANK(Transactions!$B55),"",MONTH(Transactions!$B55))</f>
        <v/>
      </c>
      <c r="D55" s="259"/>
      <c r="E55" s="168"/>
      <c r="F55" s="169"/>
      <c r="H55" s="167"/>
      <c r="I55" s="209" t="str">
        <f>IF(ISBLANK(Transactions!$H55),"",MONTH(Transactions!$H55))</f>
        <v/>
      </c>
      <c r="J55" s="259"/>
      <c r="K55" s="168"/>
      <c r="L55" s="169"/>
      <c r="N55" s="167"/>
      <c r="O55" s="209" t="str">
        <f>IF(ISBLANK(Transactions!$N55),"",MONTH(Transactions!$N55))</f>
        <v/>
      </c>
      <c r="P55" s="259"/>
      <c r="Q55" s="171"/>
      <c r="R55" s="169"/>
    </row>
    <row r="56" spans="2:18" ht="15.75" customHeight="1">
      <c r="B56" s="167"/>
      <c r="C56" s="209" t="str">
        <f>IF(ISBLANK(Transactions!$B56),"",MONTH(Transactions!$B56))</f>
        <v/>
      </c>
      <c r="D56" s="259"/>
      <c r="E56" s="168"/>
      <c r="F56" s="169"/>
      <c r="H56" s="167"/>
      <c r="I56" s="209" t="str">
        <f>IF(ISBLANK(Transactions!$H56),"",MONTH(Transactions!$H56))</f>
        <v/>
      </c>
      <c r="J56" s="259"/>
      <c r="K56" s="168"/>
      <c r="L56" s="169"/>
      <c r="N56" s="167"/>
      <c r="O56" s="209" t="str">
        <f>IF(ISBLANK(Transactions!$N56),"",MONTH(Transactions!$N56))</f>
        <v/>
      </c>
      <c r="P56" s="259"/>
      <c r="Q56" s="171"/>
      <c r="R56" s="169"/>
    </row>
    <row r="57" spans="2:18" ht="15.75" customHeight="1">
      <c r="B57" s="167"/>
      <c r="C57" s="209" t="str">
        <f>IF(ISBLANK(Transactions!$B57),"",MONTH(Transactions!$B57))</f>
        <v/>
      </c>
      <c r="D57" s="259"/>
      <c r="E57" s="168"/>
      <c r="F57" s="169"/>
      <c r="H57" s="167"/>
      <c r="I57" s="209" t="str">
        <f>IF(ISBLANK(Transactions!$H57),"",MONTH(Transactions!$H57))</f>
        <v/>
      </c>
      <c r="J57" s="259"/>
      <c r="K57" s="168"/>
      <c r="L57" s="169"/>
      <c r="N57" s="167"/>
      <c r="O57" s="209" t="str">
        <f>IF(ISBLANK(Transactions!$N57),"",MONTH(Transactions!$N57))</f>
        <v/>
      </c>
      <c r="P57" s="259"/>
      <c r="Q57" s="171"/>
      <c r="R57" s="169"/>
    </row>
    <row r="58" spans="2:18" ht="15.75" customHeight="1">
      <c r="B58" s="167"/>
      <c r="C58" s="209" t="str">
        <f>IF(ISBLANK(Transactions!$B58),"",MONTH(Transactions!$B58))</f>
        <v/>
      </c>
      <c r="D58" s="259"/>
      <c r="E58" s="168"/>
      <c r="F58" s="169"/>
      <c r="H58" s="167"/>
      <c r="I58" s="209" t="str">
        <f>IF(ISBLANK(Transactions!$H58),"",MONTH(Transactions!$H58))</f>
        <v/>
      </c>
      <c r="J58" s="259"/>
      <c r="K58" s="168"/>
      <c r="L58" s="169"/>
      <c r="N58" s="167"/>
      <c r="O58" s="209" t="str">
        <f>IF(ISBLANK(Transactions!$N58),"",MONTH(Transactions!$N58))</f>
        <v/>
      </c>
      <c r="P58" s="259"/>
      <c r="Q58" s="171"/>
      <c r="R58" s="169"/>
    </row>
    <row r="59" spans="2:18" ht="15.75" customHeight="1">
      <c r="B59" s="167"/>
      <c r="C59" s="209" t="str">
        <f>IF(ISBLANK(Transactions!$B59),"",MONTH(Transactions!$B59))</f>
        <v/>
      </c>
      <c r="D59" s="259"/>
      <c r="E59" s="168"/>
      <c r="F59" s="169"/>
      <c r="H59" s="167"/>
      <c r="I59" s="209" t="str">
        <f>IF(ISBLANK(Transactions!$H59),"",MONTH(Transactions!$H59))</f>
        <v/>
      </c>
      <c r="J59" s="259"/>
      <c r="K59" s="168"/>
      <c r="L59" s="169"/>
      <c r="N59" s="167"/>
      <c r="O59" s="209" t="str">
        <f>IF(ISBLANK(Transactions!$N59),"",MONTH(Transactions!$N59))</f>
        <v/>
      </c>
      <c r="P59" s="259"/>
      <c r="Q59" s="171"/>
      <c r="R59" s="169"/>
    </row>
    <row r="60" spans="2:18" ht="15.75" customHeight="1">
      <c r="B60" s="167"/>
      <c r="C60" s="209" t="str">
        <f>IF(ISBLANK(Transactions!$B60),"",MONTH(Transactions!$B60))</f>
        <v/>
      </c>
      <c r="D60" s="259"/>
      <c r="E60" s="168"/>
      <c r="F60" s="169"/>
      <c r="H60" s="167"/>
      <c r="I60" s="209" t="str">
        <f>IF(ISBLANK(Transactions!$H60),"",MONTH(Transactions!$H60))</f>
        <v/>
      </c>
      <c r="J60" s="259"/>
      <c r="K60" s="168"/>
      <c r="L60" s="169"/>
      <c r="N60" s="167"/>
      <c r="O60" s="209" t="str">
        <f>IF(ISBLANK(Transactions!$N60),"",MONTH(Transactions!$N60))</f>
        <v/>
      </c>
      <c r="P60" s="259"/>
      <c r="Q60" s="171"/>
      <c r="R60" s="169"/>
    </row>
    <row r="61" spans="2:18" ht="15.75" customHeight="1">
      <c r="B61" s="167"/>
      <c r="C61" s="209" t="str">
        <f>IF(ISBLANK(Transactions!$B61),"",MONTH(Transactions!$B61))</f>
        <v/>
      </c>
      <c r="D61" s="259"/>
      <c r="E61" s="168"/>
      <c r="F61" s="169"/>
      <c r="H61" s="167"/>
      <c r="I61" s="209" t="str">
        <f>IF(ISBLANK(Transactions!$H61),"",MONTH(Transactions!$H61))</f>
        <v/>
      </c>
      <c r="J61" s="259"/>
      <c r="K61" s="168"/>
      <c r="L61" s="169"/>
      <c r="N61" s="167"/>
      <c r="O61" s="209" t="str">
        <f>IF(ISBLANK(Transactions!$N61),"",MONTH(Transactions!$N61))</f>
        <v/>
      </c>
      <c r="P61" s="259"/>
      <c r="Q61" s="171"/>
      <c r="R61" s="169"/>
    </row>
    <row r="62" spans="2:18" ht="15.75" customHeight="1">
      <c r="B62" s="167"/>
      <c r="C62" s="209" t="str">
        <f>IF(ISBLANK(Transactions!$B62),"",MONTH(Transactions!$B62))</f>
        <v/>
      </c>
      <c r="D62" s="259"/>
      <c r="E62" s="168"/>
      <c r="F62" s="169"/>
      <c r="H62" s="167"/>
      <c r="I62" s="209" t="str">
        <f>IF(ISBLANK(Transactions!$H62),"",MONTH(Transactions!$H62))</f>
        <v/>
      </c>
      <c r="J62" s="259"/>
      <c r="K62" s="168"/>
      <c r="L62" s="169"/>
      <c r="N62" s="167"/>
      <c r="O62" s="209" t="str">
        <f>IF(ISBLANK(Transactions!$N62),"",MONTH(Transactions!$N62))</f>
        <v/>
      </c>
      <c r="P62" s="259"/>
      <c r="Q62" s="171"/>
      <c r="R62" s="169"/>
    </row>
    <row r="63" spans="2:18" ht="15.75" customHeight="1">
      <c r="B63" s="167"/>
      <c r="C63" s="209" t="str">
        <f>IF(ISBLANK(Transactions!$B63),"",MONTH(Transactions!$B63))</f>
        <v/>
      </c>
      <c r="D63" s="259"/>
      <c r="E63" s="168"/>
      <c r="F63" s="169"/>
      <c r="H63" s="167"/>
      <c r="I63" s="209" t="str">
        <f>IF(ISBLANK(Transactions!$H63),"",MONTH(Transactions!$H63))</f>
        <v/>
      </c>
      <c r="J63" s="259"/>
      <c r="K63" s="168"/>
      <c r="L63" s="169"/>
      <c r="N63" s="167"/>
      <c r="O63" s="209" t="str">
        <f>IF(ISBLANK(Transactions!$N63),"",MONTH(Transactions!$N63))</f>
        <v/>
      </c>
      <c r="P63" s="259"/>
      <c r="Q63" s="171"/>
      <c r="R63" s="169"/>
    </row>
    <row r="64" spans="2:18" ht="15.75" customHeight="1">
      <c r="B64" s="167"/>
      <c r="C64" s="209" t="str">
        <f>IF(ISBLANK(Transactions!$B64),"",MONTH(Transactions!$B64))</f>
        <v/>
      </c>
      <c r="D64" s="259"/>
      <c r="E64" s="168"/>
      <c r="F64" s="169"/>
      <c r="H64" s="167"/>
      <c r="I64" s="209" t="str">
        <f>IF(ISBLANK(Transactions!$H64),"",MONTH(Transactions!$H64))</f>
        <v/>
      </c>
      <c r="J64" s="259"/>
      <c r="K64" s="168"/>
      <c r="L64" s="169"/>
      <c r="N64" s="167"/>
      <c r="O64" s="209" t="str">
        <f>IF(ISBLANK(Transactions!$N64),"",MONTH(Transactions!$N64))</f>
        <v/>
      </c>
      <c r="P64" s="259"/>
      <c r="Q64" s="171"/>
      <c r="R64" s="169"/>
    </row>
    <row r="65" spans="2:18" ht="15.75" customHeight="1">
      <c r="B65" s="167"/>
      <c r="C65" s="209" t="str">
        <f>IF(ISBLANK(Transactions!$B65),"",MONTH(Transactions!$B65))</f>
        <v/>
      </c>
      <c r="D65" s="259"/>
      <c r="E65" s="168"/>
      <c r="F65" s="169"/>
      <c r="H65" s="167"/>
      <c r="I65" s="209" t="str">
        <f>IF(ISBLANK(Transactions!$H65),"",MONTH(Transactions!$H65))</f>
        <v/>
      </c>
      <c r="J65" s="259"/>
      <c r="K65" s="168"/>
      <c r="L65" s="169"/>
      <c r="N65" s="167"/>
      <c r="O65" s="209" t="str">
        <f>IF(ISBLANK(Transactions!$N65),"",MONTH(Transactions!$N65))</f>
        <v/>
      </c>
      <c r="P65" s="259"/>
      <c r="Q65" s="171"/>
      <c r="R65" s="169"/>
    </row>
    <row r="66" spans="2:18" ht="15.75" customHeight="1">
      <c r="B66" s="167"/>
      <c r="C66" s="209" t="str">
        <f>IF(ISBLANK(Transactions!$B66),"",MONTH(Transactions!$B66))</f>
        <v/>
      </c>
      <c r="D66" s="259"/>
      <c r="E66" s="168"/>
      <c r="F66" s="169"/>
      <c r="H66" s="167"/>
      <c r="I66" s="209" t="str">
        <f>IF(ISBLANK(Transactions!$H66),"",MONTH(Transactions!$H66))</f>
        <v/>
      </c>
      <c r="J66" s="259"/>
      <c r="K66" s="168"/>
      <c r="L66" s="169"/>
      <c r="N66" s="167"/>
      <c r="O66" s="209" t="str">
        <f>IF(ISBLANK(Transactions!$N66),"",MONTH(Transactions!$N66))</f>
        <v/>
      </c>
      <c r="P66" s="259"/>
      <c r="Q66" s="171"/>
      <c r="R66" s="169"/>
    </row>
    <row r="67" spans="2:18" ht="15.75" customHeight="1">
      <c r="B67" s="167"/>
      <c r="C67" s="209" t="str">
        <f>IF(ISBLANK(Transactions!$B67),"",MONTH(Transactions!$B67))</f>
        <v/>
      </c>
      <c r="D67" s="259"/>
      <c r="E67" s="168"/>
      <c r="F67" s="169"/>
      <c r="H67" s="167"/>
      <c r="I67" s="209" t="str">
        <f>IF(ISBLANK(Transactions!$H67),"",MONTH(Transactions!$H67))</f>
        <v/>
      </c>
      <c r="J67" s="259"/>
      <c r="K67" s="168"/>
      <c r="L67" s="169"/>
      <c r="N67" s="167"/>
      <c r="O67" s="209" t="str">
        <f>IF(ISBLANK(Transactions!$N67),"",MONTH(Transactions!$N67))</f>
        <v/>
      </c>
      <c r="P67" s="259"/>
      <c r="Q67" s="171"/>
      <c r="R67" s="169"/>
    </row>
    <row r="68" spans="2:18" ht="15.75" customHeight="1">
      <c r="B68" s="167"/>
      <c r="C68" s="209" t="str">
        <f>IF(ISBLANK(Transactions!$B68),"",MONTH(Transactions!$B68))</f>
        <v/>
      </c>
      <c r="D68" s="259"/>
      <c r="E68" s="168"/>
      <c r="F68" s="169"/>
      <c r="H68" s="167"/>
      <c r="I68" s="209" t="str">
        <f>IF(ISBLANK(Transactions!$H68),"",MONTH(Transactions!$H68))</f>
        <v/>
      </c>
      <c r="J68" s="259"/>
      <c r="K68" s="168"/>
      <c r="L68" s="169"/>
      <c r="N68" s="167"/>
      <c r="O68" s="209" t="str">
        <f>IF(ISBLANK(Transactions!$N68),"",MONTH(Transactions!$N68))</f>
        <v/>
      </c>
      <c r="P68" s="259"/>
      <c r="Q68" s="171"/>
      <c r="R68" s="169"/>
    </row>
    <row r="69" spans="2:18" ht="15.75" customHeight="1">
      <c r="B69" s="167"/>
      <c r="C69" s="209" t="str">
        <f>IF(ISBLANK(Transactions!$B69),"",MONTH(Transactions!$B69))</f>
        <v/>
      </c>
      <c r="D69" s="259"/>
      <c r="E69" s="168"/>
      <c r="F69" s="169"/>
      <c r="H69" s="167"/>
      <c r="I69" s="209" t="str">
        <f>IF(ISBLANK(Transactions!$H69),"",MONTH(Transactions!$H69))</f>
        <v/>
      </c>
      <c r="J69" s="259"/>
      <c r="K69" s="168"/>
      <c r="L69" s="169"/>
      <c r="N69" s="167"/>
      <c r="O69" s="209" t="str">
        <f>IF(ISBLANK(Transactions!$N69),"",MONTH(Transactions!$N69))</f>
        <v/>
      </c>
      <c r="P69" s="259"/>
      <c r="Q69" s="171"/>
      <c r="R69" s="169"/>
    </row>
    <row r="70" spans="2:18" ht="15.75" customHeight="1">
      <c r="B70" s="167"/>
      <c r="C70" s="209" t="str">
        <f>IF(ISBLANK(Transactions!$B70),"",MONTH(Transactions!$B70))</f>
        <v/>
      </c>
      <c r="D70" s="259"/>
      <c r="E70" s="168"/>
      <c r="F70" s="169"/>
      <c r="H70" s="167"/>
      <c r="I70" s="209" t="str">
        <f>IF(ISBLANK(Transactions!$H70),"",MONTH(Transactions!$H70))</f>
        <v/>
      </c>
      <c r="J70" s="259"/>
      <c r="K70" s="168"/>
      <c r="L70" s="169"/>
      <c r="N70" s="167"/>
      <c r="O70" s="209" t="str">
        <f>IF(ISBLANK(Transactions!$N70),"",MONTH(Transactions!$N70))</f>
        <v/>
      </c>
      <c r="P70" s="259"/>
      <c r="Q70" s="171"/>
      <c r="R70" s="169"/>
    </row>
    <row r="71" spans="2:18" ht="15.75" customHeight="1">
      <c r="B71" s="167"/>
      <c r="C71" s="209" t="str">
        <f>IF(ISBLANK(Transactions!$B71),"",MONTH(Transactions!$B71))</f>
        <v/>
      </c>
      <c r="D71" s="259"/>
      <c r="E71" s="168"/>
      <c r="F71" s="169"/>
      <c r="H71" s="167"/>
      <c r="I71" s="209" t="str">
        <f>IF(ISBLANK(Transactions!$H71),"",MONTH(Transactions!$H71))</f>
        <v/>
      </c>
      <c r="J71" s="259"/>
      <c r="K71" s="168"/>
      <c r="L71" s="169"/>
      <c r="N71" s="167"/>
      <c r="O71" s="209" t="str">
        <f>IF(ISBLANK(Transactions!$N71),"",MONTH(Transactions!$N71))</f>
        <v/>
      </c>
      <c r="P71" s="259"/>
      <c r="Q71" s="171"/>
      <c r="R71" s="169"/>
    </row>
    <row r="72" spans="2:18" ht="15.75" customHeight="1">
      <c r="B72" s="167"/>
      <c r="C72" s="209" t="str">
        <f>IF(ISBLANK(Transactions!$B72),"",MONTH(Transactions!$B72))</f>
        <v/>
      </c>
      <c r="D72" s="259"/>
      <c r="E72" s="168"/>
      <c r="F72" s="169"/>
      <c r="H72" s="167"/>
      <c r="I72" s="209" t="str">
        <f>IF(ISBLANK(Transactions!$H72),"",MONTH(Transactions!$H72))</f>
        <v/>
      </c>
      <c r="J72" s="259"/>
      <c r="K72" s="168"/>
      <c r="L72" s="169"/>
      <c r="N72" s="167"/>
      <c r="O72" s="209" t="str">
        <f>IF(ISBLANK(Transactions!$N72),"",MONTH(Transactions!$N72))</f>
        <v/>
      </c>
      <c r="P72" s="259"/>
      <c r="Q72" s="171"/>
      <c r="R72" s="169"/>
    </row>
    <row r="73" spans="2:18" ht="15.75" customHeight="1">
      <c r="B73" s="167"/>
      <c r="C73" s="209" t="str">
        <f>IF(ISBLANK(Transactions!$B73),"",MONTH(Transactions!$B73))</f>
        <v/>
      </c>
      <c r="D73" s="259"/>
      <c r="E73" s="168"/>
      <c r="F73" s="169"/>
      <c r="H73" s="167"/>
      <c r="I73" s="209" t="str">
        <f>IF(ISBLANK(Transactions!$H73),"",MONTH(Transactions!$H73))</f>
        <v/>
      </c>
      <c r="J73" s="259"/>
      <c r="K73" s="168"/>
      <c r="L73" s="169"/>
      <c r="N73" s="167"/>
      <c r="O73" s="209" t="str">
        <f>IF(ISBLANK(Transactions!$N73),"",MONTH(Transactions!$N73))</f>
        <v/>
      </c>
      <c r="P73" s="259"/>
      <c r="Q73" s="171"/>
      <c r="R73" s="169"/>
    </row>
    <row r="74" spans="2:18" ht="15.75" customHeight="1">
      <c r="B74" s="167"/>
      <c r="C74" s="209" t="str">
        <f>IF(ISBLANK(Transactions!$B74),"",MONTH(Transactions!$B74))</f>
        <v/>
      </c>
      <c r="D74" s="259"/>
      <c r="E74" s="168"/>
      <c r="F74" s="169"/>
      <c r="H74" s="167"/>
      <c r="I74" s="209" t="str">
        <f>IF(ISBLANK(Transactions!$H74),"",MONTH(Transactions!$H74))</f>
        <v/>
      </c>
      <c r="J74" s="259"/>
      <c r="K74" s="168"/>
      <c r="L74" s="169"/>
      <c r="N74" s="167"/>
      <c r="O74" s="209" t="str">
        <f>IF(ISBLANK(Transactions!$N74),"",MONTH(Transactions!$N74))</f>
        <v/>
      </c>
      <c r="P74" s="259"/>
      <c r="Q74" s="171"/>
      <c r="R74" s="169"/>
    </row>
    <row r="75" spans="2:18" ht="15.75" customHeight="1">
      <c r="B75" s="167"/>
      <c r="C75" s="209" t="str">
        <f>IF(ISBLANK(Transactions!$B75),"",MONTH(Transactions!$B75))</f>
        <v/>
      </c>
      <c r="D75" s="259"/>
      <c r="E75" s="168"/>
      <c r="F75" s="169"/>
      <c r="H75" s="167"/>
      <c r="I75" s="209" t="str">
        <f>IF(ISBLANK(Transactions!$H75),"",MONTH(Transactions!$H75))</f>
        <v/>
      </c>
      <c r="J75" s="259"/>
      <c r="K75" s="168"/>
      <c r="L75" s="169"/>
      <c r="N75" s="167"/>
      <c r="O75" s="209" t="str">
        <f>IF(ISBLANK(Transactions!$N75),"",MONTH(Transactions!$N75))</f>
        <v/>
      </c>
      <c r="P75" s="259"/>
      <c r="Q75" s="171"/>
      <c r="R75" s="169"/>
    </row>
    <row r="76" spans="2:18" ht="15.75" customHeight="1">
      <c r="B76" s="167"/>
      <c r="C76" s="209" t="str">
        <f>IF(ISBLANK(Transactions!$B76),"",MONTH(Transactions!$B76))</f>
        <v/>
      </c>
      <c r="D76" s="259"/>
      <c r="E76" s="168"/>
      <c r="F76" s="169"/>
      <c r="H76" s="167"/>
      <c r="I76" s="209" t="str">
        <f>IF(ISBLANK(Transactions!$H76),"",MONTH(Transactions!$H76))</f>
        <v/>
      </c>
      <c r="J76" s="259"/>
      <c r="K76" s="168"/>
      <c r="L76" s="169"/>
      <c r="N76" s="167"/>
      <c r="O76" s="209" t="str">
        <f>IF(ISBLANK(Transactions!$N76),"",MONTH(Transactions!$N76))</f>
        <v/>
      </c>
      <c r="P76" s="259"/>
      <c r="Q76" s="171"/>
      <c r="R76" s="169"/>
    </row>
    <row r="77" spans="2:18" ht="15.75" customHeight="1">
      <c r="B77" s="167"/>
      <c r="C77" s="209" t="str">
        <f>IF(ISBLANK(Transactions!$B77),"",MONTH(Transactions!$B77))</f>
        <v/>
      </c>
      <c r="D77" s="259"/>
      <c r="E77" s="168"/>
      <c r="F77" s="169"/>
      <c r="H77" s="167"/>
      <c r="I77" s="209" t="str">
        <f>IF(ISBLANK(Transactions!$H77),"",MONTH(Transactions!$H77))</f>
        <v/>
      </c>
      <c r="J77" s="259"/>
      <c r="K77" s="168"/>
      <c r="L77" s="169"/>
      <c r="N77" s="167"/>
      <c r="O77" s="209" t="str">
        <f>IF(ISBLANK(Transactions!$N77),"",MONTH(Transactions!$N77))</f>
        <v/>
      </c>
      <c r="P77" s="259"/>
      <c r="Q77" s="171"/>
      <c r="R77" s="169"/>
    </row>
    <row r="78" spans="2:18" ht="15.75" customHeight="1">
      <c r="B78" s="167"/>
      <c r="C78" s="209" t="str">
        <f>IF(ISBLANK(Transactions!$B78),"",MONTH(Transactions!$B78))</f>
        <v/>
      </c>
      <c r="D78" s="259"/>
      <c r="E78" s="168"/>
      <c r="F78" s="169"/>
      <c r="H78" s="167"/>
      <c r="I78" s="209" t="str">
        <f>IF(ISBLANK(Transactions!$H78),"",MONTH(Transactions!$H78))</f>
        <v/>
      </c>
      <c r="J78" s="259"/>
      <c r="K78" s="168"/>
      <c r="L78" s="169"/>
      <c r="N78" s="167"/>
      <c r="O78" s="209" t="str">
        <f>IF(ISBLANK(Transactions!$N78),"",MONTH(Transactions!$N78))</f>
        <v/>
      </c>
      <c r="P78" s="259"/>
      <c r="Q78" s="171"/>
      <c r="R78" s="169"/>
    </row>
    <row r="79" spans="2:18" ht="15.75" customHeight="1">
      <c r="B79" s="167"/>
      <c r="C79" s="209" t="str">
        <f>IF(ISBLANK(Transactions!$B79),"",MONTH(Transactions!$B79))</f>
        <v/>
      </c>
      <c r="D79" s="259"/>
      <c r="E79" s="168"/>
      <c r="F79" s="169"/>
      <c r="H79" s="167"/>
      <c r="I79" s="209" t="str">
        <f>IF(ISBLANK(Transactions!$H79),"",MONTH(Transactions!$H79))</f>
        <v/>
      </c>
      <c r="J79" s="259"/>
      <c r="K79" s="168"/>
      <c r="L79" s="169"/>
      <c r="N79" s="167"/>
      <c r="O79" s="209" t="str">
        <f>IF(ISBLANK(Transactions!$N79),"",MONTH(Transactions!$N79))</f>
        <v/>
      </c>
      <c r="P79" s="259"/>
      <c r="Q79" s="171"/>
      <c r="R79" s="169"/>
    </row>
    <row r="80" spans="2:18" ht="15.75" customHeight="1">
      <c r="B80" s="167"/>
      <c r="C80" s="209" t="str">
        <f>IF(ISBLANK(Transactions!$B80),"",MONTH(Transactions!$B80))</f>
        <v/>
      </c>
      <c r="D80" s="259"/>
      <c r="E80" s="168"/>
      <c r="F80" s="169"/>
      <c r="H80" s="167"/>
      <c r="I80" s="209" t="str">
        <f>IF(ISBLANK(Transactions!$H80),"",MONTH(Transactions!$H80))</f>
        <v/>
      </c>
      <c r="J80" s="259"/>
      <c r="K80" s="168"/>
      <c r="L80" s="169"/>
      <c r="N80" s="167"/>
      <c r="O80" s="209" t="str">
        <f>IF(ISBLANK(Transactions!$N80),"",MONTH(Transactions!$N80))</f>
        <v/>
      </c>
      <c r="P80" s="259"/>
      <c r="Q80" s="171"/>
      <c r="R80" s="169"/>
    </row>
    <row r="81" spans="2:18" ht="15.75" customHeight="1">
      <c r="B81" s="167"/>
      <c r="C81" s="209" t="str">
        <f>IF(ISBLANK(Transactions!$B81),"",MONTH(Transactions!$B81))</f>
        <v/>
      </c>
      <c r="D81" s="259"/>
      <c r="E81" s="168"/>
      <c r="F81" s="169"/>
      <c r="H81" s="167"/>
      <c r="I81" s="209" t="str">
        <f>IF(ISBLANK(Transactions!$H81),"",MONTH(Transactions!$H81))</f>
        <v/>
      </c>
      <c r="J81" s="259"/>
      <c r="K81" s="168"/>
      <c r="L81" s="169"/>
      <c r="N81" s="167"/>
      <c r="O81" s="209" t="str">
        <f>IF(ISBLANK(Transactions!$N81),"",MONTH(Transactions!$N81))</f>
        <v/>
      </c>
      <c r="P81" s="259"/>
      <c r="Q81" s="171"/>
      <c r="R81" s="169"/>
    </row>
    <row r="82" spans="2:18" ht="15.75" customHeight="1">
      <c r="B82" s="167"/>
      <c r="C82" s="209" t="str">
        <f>IF(ISBLANK(Transactions!$B82),"",MONTH(Transactions!$B82))</f>
        <v/>
      </c>
      <c r="D82" s="259"/>
      <c r="E82" s="168"/>
      <c r="F82" s="169"/>
      <c r="H82" s="167"/>
      <c r="I82" s="209" t="str">
        <f>IF(ISBLANK(Transactions!$H82),"",MONTH(Transactions!$H82))</f>
        <v/>
      </c>
      <c r="J82" s="259"/>
      <c r="K82" s="168"/>
      <c r="L82" s="169"/>
      <c r="N82" s="167"/>
      <c r="O82" s="209" t="str">
        <f>IF(ISBLANK(Transactions!$N82),"",MONTH(Transactions!$N82))</f>
        <v/>
      </c>
      <c r="P82" s="259"/>
      <c r="Q82" s="171"/>
      <c r="R82" s="169"/>
    </row>
    <row r="83" spans="2:18" ht="15.75" customHeight="1">
      <c r="B83" s="167"/>
      <c r="C83" s="209" t="str">
        <f>IF(ISBLANK(Transactions!$B83),"",MONTH(Transactions!$B83))</f>
        <v/>
      </c>
      <c r="D83" s="259"/>
      <c r="E83" s="168"/>
      <c r="F83" s="169"/>
      <c r="H83" s="167"/>
      <c r="I83" s="209" t="str">
        <f>IF(ISBLANK(Transactions!$H83),"",MONTH(Transactions!$H83))</f>
        <v/>
      </c>
      <c r="J83" s="259"/>
      <c r="K83" s="168"/>
      <c r="L83" s="169"/>
      <c r="N83" s="167"/>
      <c r="O83" s="209" t="str">
        <f>IF(ISBLANK(Transactions!$N83),"",MONTH(Transactions!$N83))</f>
        <v/>
      </c>
      <c r="P83" s="259"/>
      <c r="Q83" s="171"/>
      <c r="R83" s="169"/>
    </row>
    <row r="84" spans="2:18" ht="15.75" customHeight="1">
      <c r="B84" s="167"/>
      <c r="C84" s="209" t="str">
        <f>IF(ISBLANK(Transactions!$B84),"",MONTH(Transactions!$B84))</f>
        <v/>
      </c>
      <c r="D84" s="259"/>
      <c r="E84" s="168"/>
      <c r="F84" s="169"/>
      <c r="H84" s="167"/>
      <c r="I84" s="209" t="str">
        <f>IF(ISBLANK(Transactions!$H84),"",MONTH(Transactions!$H84))</f>
        <v/>
      </c>
      <c r="J84" s="259"/>
      <c r="K84" s="168"/>
      <c r="L84" s="169"/>
      <c r="N84" s="167"/>
      <c r="O84" s="209" t="str">
        <f>IF(ISBLANK(Transactions!$N84),"",MONTH(Transactions!$N84))</f>
        <v/>
      </c>
      <c r="P84" s="259"/>
      <c r="Q84" s="171"/>
      <c r="R84" s="169"/>
    </row>
    <row r="85" spans="2:18" ht="15.75" customHeight="1">
      <c r="B85" s="167"/>
      <c r="C85" s="209" t="str">
        <f>IF(ISBLANK(Transactions!$B85),"",MONTH(Transactions!$B85))</f>
        <v/>
      </c>
      <c r="D85" s="259"/>
      <c r="E85" s="168"/>
      <c r="F85" s="169"/>
      <c r="H85" s="167"/>
      <c r="I85" s="209" t="str">
        <f>IF(ISBLANK(Transactions!$H85),"",MONTH(Transactions!$H85))</f>
        <v/>
      </c>
      <c r="J85" s="259"/>
      <c r="K85" s="168"/>
      <c r="L85" s="169"/>
      <c r="N85" s="167"/>
      <c r="O85" s="209" t="str">
        <f>IF(ISBLANK(Transactions!$N85),"",MONTH(Transactions!$N85))</f>
        <v/>
      </c>
      <c r="P85" s="259"/>
      <c r="Q85" s="171"/>
      <c r="R85" s="169"/>
    </row>
    <row r="86" spans="2:18" ht="15.75" customHeight="1">
      <c r="B86" s="167"/>
      <c r="C86" s="209" t="str">
        <f>IF(ISBLANK(Transactions!$B86),"",MONTH(Transactions!$B86))</f>
        <v/>
      </c>
      <c r="D86" s="259"/>
      <c r="E86" s="168"/>
      <c r="F86" s="169"/>
      <c r="H86" s="167"/>
      <c r="I86" s="209" t="str">
        <f>IF(ISBLANK(Transactions!$H86),"",MONTH(Transactions!$H86))</f>
        <v/>
      </c>
      <c r="J86" s="259"/>
      <c r="K86" s="168"/>
      <c r="L86" s="169"/>
      <c r="N86" s="167"/>
      <c r="O86" s="209" t="str">
        <f>IF(ISBLANK(Transactions!$N86),"",MONTH(Transactions!$N86))</f>
        <v/>
      </c>
      <c r="P86" s="259"/>
      <c r="Q86" s="171"/>
      <c r="R86" s="169"/>
    </row>
    <row r="87" spans="2:18" ht="15.75" customHeight="1">
      <c r="B87" s="167"/>
      <c r="C87" s="209" t="str">
        <f>IF(ISBLANK(Transactions!$B87),"",MONTH(Transactions!$B87))</f>
        <v/>
      </c>
      <c r="D87" s="259"/>
      <c r="E87" s="168"/>
      <c r="F87" s="169"/>
      <c r="H87" s="167"/>
      <c r="I87" s="209" t="str">
        <f>IF(ISBLANK(Transactions!$H87),"",MONTH(Transactions!$H87))</f>
        <v/>
      </c>
      <c r="J87" s="259"/>
      <c r="K87" s="168"/>
      <c r="L87" s="169"/>
      <c r="N87" s="167"/>
      <c r="O87" s="209" t="str">
        <f>IF(ISBLANK(Transactions!$N87),"",MONTH(Transactions!$N87))</f>
        <v/>
      </c>
      <c r="P87" s="259"/>
      <c r="Q87" s="171"/>
      <c r="R87" s="169"/>
    </row>
    <row r="88" spans="2:18" ht="15.75" customHeight="1">
      <c r="B88" s="167"/>
      <c r="C88" s="209" t="str">
        <f>IF(ISBLANK(Transactions!$B88),"",MONTH(Transactions!$B88))</f>
        <v/>
      </c>
      <c r="D88" s="259"/>
      <c r="E88" s="168"/>
      <c r="F88" s="169"/>
      <c r="H88" s="167"/>
      <c r="I88" s="209" t="str">
        <f>IF(ISBLANK(Transactions!$H88),"",MONTH(Transactions!$H88))</f>
        <v/>
      </c>
      <c r="J88" s="259"/>
      <c r="K88" s="168"/>
      <c r="L88" s="169"/>
      <c r="N88" s="167"/>
      <c r="O88" s="209" t="str">
        <f>IF(ISBLANK(Transactions!$N88),"",MONTH(Transactions!$N88))</f>
        <v/>
      </c>
      <c r="P88" s="259"/>
      <c r="Q88" s="171"/>
      <c r="R88" s="169"/>
    </row>
    <row r="89" spans="2:18" ht="15.75" customHeight="1">
      <c r="B89" s="167"/>
      <c r="C89" s="209" t="str">
        <f>IF(ISBLANK(Transactions!$B89),"",MONTH(Transactions!$B89))</f>
        <v/>
      </c>
      <c r="D89" s="259"/>
      <c r="E89" s="168"/>
      <c r="F89" s="169"/>
      <c r="H89" s="167"/>
      <c r="I89" s="209" t="str">
        <f>IF(ISBLANK(Transactions!$H89),"",MONTH(Transactions!$H89))</f>
        <v/>
      </c>
      <c r="J89" s="259"/>
      <c r="K89" s="168"/>
      <c r="L89" s="169"/>
      <c r="N89" s="167"/>
      <c r="O89" s="209" t="str">
        <f>IF(ISBLANK(Transactions!$N89),"",MONTH(Transactions!$N89))</f>
        <v/>
      </c>
      <c r="P89" s="259"/>
      <c r="Q89" s="171"/>
      <c r="R89" s="169"/>
    </row>
    <row r="90" spans="2:18" ht="15.75" customHeight="1">
      <c r="B90" s="167"/>
      <c r="C90" s="209" t="str">
        <f>IF(ISBLANK(Transactions!$B90),"",MONTH(Transactions!$B90))</f>
        <v/>
      </c>
      <c r="D90" s="259"/>
      <c r="E90" s="168"/>
      <c r="F90" s="169"/>
      <c r="H90" s="167"/>
      <c r="I90" s="209" t="str">
        <f>IF(ISBLANK(Transactions!$H90),"",MONTH(Transactions!$H90))</f>
        <v/>
      </c>
      <c r="J90" s="259"/>
      <c r="K90" s="168"/>
      <c r="L90" s="169"/>
      <c r="N90" s="167"/>
      <c r="O90" s="209" t="str">
        <f>IF(ISBLANK(Transactions!$N90),"",MONTH(Transactions!$N90))</f>
        <v/>
      </c>
      <c r="P90" s="259"/>
      <c r="Q90" s="171"/>
      <c r="R90" s="169"/>
    </row>
    <row r="91" spans="2:18" ht="15.75" customHeight="1">
      <c r="B91" s="167"/>
      <c r="C91" s="209" t="str">
        <f>IF(ISBLANK(Transactions!$B91),"",MONTH(Transactions!$B91))</f>
        <v/>
      </c>
      <c r="D91" s="259"/>
      <c r="E91" s="168"/>
      <c r="F91" s="169"/>
      <c r="H91" s="167"/>
      <c r="I91" s="209" t="str">
        <f>IF(ISBLANK(Transactions!$H91),"",MONTH(Transactions!$H91))</f>
        <v/>
      </c>
      <c r="J91" s="259"/>
      <c r="K91" s="168"/>
      <c r="L91" s="169"/>
      <c r="N91" s="167"/>
      <c r="O91" s="209" t="str">
        <f>IF(ISBLANK(Transactions!$N91),"",MONTH(Transactions!$N91))</f>
        <v/>
      </c>
      <c r="P91" s="259"/>
      <c r="Q91" s="171"/>
      <c r="R91" s="169"/>
    </row>
    <row r="92" spans="2:18" ht="15.75" customHeight="1">
      <c r="B92" s="167"/>
      <c r="C92" s="209" t="str">
        <f>IF(ISBLANK(Transactions!$B92),"",MONTH(Transactions!$B92))</f>
        <v/>
      </c>
      <c r="D92" s="259"/>
      <c r="E92" s="168"/>
      <c r="F92" s="169"/>
      <c r="H92" s="167"/>
      <c r="I92" s="209" t="str">
        <f>IF(ISBLANK(Transactions!$H92),"",MONTH(Transactions!$H92))</f>
        <v/>
      </c>
      <c r="J92" s="259"/>
      <c r="K92" s="168"/>
      <c r="L92" s="169"/>
      <c r="N92" s="167"/>
      <c r="O92" s="209" t="str">
        <f>IF(ISBLANK(Transactions!$N92),"",MONTH(Transactions!$N92))</f>
        <v/>
      </c>
      <c r="P92" s="259"/>
      <c r="Q92" s="171"/>
      <c r="R92" s="169"/>
    </row>
    <row r="93" spans="2:18" ht="15.75" customHeight="1">
      <c r="B93" s="167"/>
      <c r="C93" s="209" t="str">
        <f>IF(ISBLANK(Transactions!$B93),"",MONTH(Transactions!$B93))</f>
        <v/>
      </c>
      <c r="D93" s="259"/>
      <c r="E93" s="168"/>
      <c r="F93" s="169"/>
      <c r="H93" s="167"/>
      <c r="I93" s="209" t="str">
        <f>IF(ISBLANK(Transactions!$H93),"",MONTH(Transactions!$H93))</f>
        <v/>
      </c>
      <c r="J93" s="259"/>
      <c r="K93" s="168"/>
      <c r="L93" s="169"/>
      <c r="N93" s="167"/>
      <c r="O93" s="209" t="str">
        <f>IF(ISBLANK(Transactions!$N93),"",MONTH(Transactions!$N93))</f>
        <v/>
      </c>
      <c r="P93" s="259"/>
      <c r="Q93" s="171"/>
      <c r="R93" s="169"/>
    </row>
    <row r="94" spans="2:18" ht="15.75" customHeight="1">
      <c r="B94" s="167"/>
      <c r="C94" s="209" t="str">
        <f>IF(ISBLANK(Transactions!$B94),"",MONTH(Transactions!$B94))</f>
        <v/>
      </c>
      <c r="D94" s="259"/>
      <c r="E94" s="168"/>
      <c r="F94" s="169"/>
      <c r="H94" s="167"/>
      <c r="I94" s="209" t="str">
        <f>IF(ISBLANK(Transactions!$H94),"",MONTH(Transactions!$H94))</f>
        <v/>
      </c>
      <c r="J94" s="259"/>
      <c r="K94" s="168"/>
      <c r="L94" s="169"/>
      <c r="N94" s="167"/>
      <c r="O94" s="209" t="str">
        <f>IF(ISBLANK(Transactions!$N94),"",MONTH(Transactions!$N94))</f>
        <v/>
      </c>
      <c r="P94" s="259"/>
      <c r="Q94" s="171"/>
      <c r="R94" s="169"/>
    </row>
    <row r="95" spans="2:18" ht="15.75" customHeight="1">
      <c r="B95" s="167"/>
      <c r="C95" s="209" t="str">
        <f>IF(ISBLANK(Transactions!$B95),"",MONTH(Transactions!$B95))</f>
        <v/>
      </c>
      <c r="D95" s="259"/>
      <c r="E95" s="168"/>
      <c r="F95" s="169"/>
      <c r="H95" s="167"/>
      <c r="I95" s="209" t="str">
        <f>IF(ISBLANK(Transactions!$H95),"",MONTH(Transactions!$H95))</f>
        <v/>
      </c>
      <c r="J95" s="259"/>
      <c r="K95" s="168"/>
      <c r="L95" s="169"/>
      <c r="N95" s="167"/>
      <c r="O95" s="209" t="str">
        <f>IF(ISBLANK(Transactions!$N95),"",MONTH(Transactions!$N95))</f>
        <v/>
      </c>
      <c r="P95" s="259"/>
      <c r="Q95" s="171"/>
      <c r="R95" s="169"/>
    </row>
    <row r="96" spans="2:18" ht="15.75" customHeight="1">
      <c r="B96" s="167"/>
      <c r="C96" s="209" t="str">
        <f>IF(ISBLANK(Transactions!$B96),"",MONTH(Transactions!$B96))</f>
        <v/>
      </c>
      <c r="D96" s="259"/>
      <c r="E96" s="168"/>
      <c r="F96" s="169"/>
      <c r="H96" s="167"/>
      <c r="I96" s="209" t="str">
        <f>IF(ISBLANK(Transactions!$H96),"",MONTH(Transactions!$H96))</f>
        <v/>
      </c>
      <c r="J96" s="259"/>
      <c r="K96" s="168"/>
      <c r="L96" s="169"/>
      <c r="N96" s="167"/>
      <c r="O96" s="209" t="str">
        <f>IF(ISBLANK(Transactions!$N96),"",MONTH(Transactions!$N96))</f>
        <v/>
      </c>
      <c r="P96" s="259"/>
      <c r="Q96" s="171"/>
      <c r="R96" s="169"/>
    </row>
    <row r="97" spans="2:18" ht="15.75" customHeight="1">
      <c r="B97" s="167"/>
      <c r="C97" s="209" t="str">
        <f>IF(ISBLANK(Transactions!$B97),"",MONTH(Transactions!$B97))</f>
        <v/>
      </c>
      <c r="D97" s="259"/>
      <c r="E97" s="168"/>
      <c r="F97" s="169"/>
      <c r="H97" s="167"/>
      <c r="I97" s="209" t="str">
        <f>IF(ISBLANK(Transactions!$H97),"",MONTH(Transactions!$H97))</f>
        <v/>
      </c>
      <c r="J97" s="259"/>
      <c r="K97" s="168"/>
      <c r="L97" s="169"/>
      <c r="N97" s="167"/>
      <c r="O97" s="209" t="str">
        <f>IF(ISBLANK(Transactions!$N97),"",MONTH(Transactions!$N97))</f>
        <v/>
      </c>
      <c r="P97" s="259"/>
      <c r="Q97" s="171"/>
      <c r="R97" s="169"/>
    </row>
    <row r="98" spans="2:18" ht="15.75" customHeight="1">
      <c r="B98" s="167"/>
      <c r="C98" s="209" t="str">
        <f>IF(ISBLANK(Transactions!$B98),"",MONTH(Transactions!$B98))</f>
        <v/>
      </c>
      <c r="D98" s="259"/>
      <c r="E98" s="168"/>
      <c r="F98" s="169"/>
      <c r="H98" s="167"/>
      <c r="I98" s="209" t="str">
        <f>IF(ISBLANK(Transactions!$H98),"",MONTH(Transactions!$H98))</f>
        <v/>
      </c>
      <c r="J98" s="259"/>
      <c r="K98" s="168"/>
      <c r="L98" s="169"/>
      <c r="N98" s="167"/>
      <c r="O98" s="209" t="str">
        <f>IF(ISBLANK(Transactions!$N98),"",MONTH(Transactions!$N98))</f>
        <v/>
      </c>
      <c r="P98" s="259"/>
      <c r="Q98" s="171"/>
      <c r="R98" s="169"/>
    </row>
    <row r="99" spans="2:18" ht="15.75" customHeight="1">
      <c r="B99" s="167"/>
      <c r="C99" s="209" t="str">
        <f>IF(ISBLANK(Transactions!$B99),"",MONTH(Transactions!$B99))</f>
        <v/>
      </c>
      <c r="D99" s="259"/>
      <c r="E99" s="168"/>
      <c r="F99" s="169"/>
      <c r="H99" s="167"/>
      <c r="I99" s="209" t="str">
        <f>IF(ISBLANK(Transactions!$H99),"",MONTH(Transactions!$H99))</f>
        <v/>
      </c>
      <c r="J99" s="259"/>
      <c r="K99" s="168"/>
      <c r="L99" s="169"/>
      <c r="N99" s="167"/>
      <c r="O99" s="209" t="str">
        <f>IF(ISBLANK(Transactions!$N99),"",MONTH(Transactions!$N99))</f>
        <v/>
      </c>
      <c r="P99" s="259"/>
      <c r="Q99" s="171"/>
      <c r="R99" s="169"/>
    </row>
    <row r="100" spans="2:18" ht="15.75" customHeight="1">
      <c r="B100" s="167"/>
      <c r="C100" s="209" t="str">
        <f>IF(ISBLANK(Transactions!$B100),"",MONTH(Transactions!$B100))</f>
        <v/>
      </c>
      <c r="D100" s="259"/>
      <c r="E100" s="168"/>
      <c r="F100" s="169"/>
      <c r="H100" s="167"/>
      <c r="I100" s="209" t="str">
        <f>IF(ISBLANK(Transactions!$H100),"",MONTH(Transactions!$H100))</f>
        <v/>
      </c>
      <c r="J100" s="259"/>
      <c r="K100" s="168"/>
      <c r="L100" s="169"/>
      <c r="N100" s="167"/>
      <c r="O100" s="209" t="str">
        <f>IF(ISBLANK(Transactions!$N100),"",MONTH(Transactions!$N100))</f>
        <v/>
      </c>
      <c r="P100" s="259"/>
      <c r="Q100" s="171"/>
      <c r="R100" s="169"/>
    </row>
    <row r="101" spans="2:18" ht="15.75" customHeight="1">
      <c r="B101" s="167"/>
      <c r="C101" s="209" t="str">
        <f>IF(ISBLANK(Transactions!$B101),"",MONTH(Transactions!$B101))</f>
        <v/>
      </c>
      <c r="D101" s="259"/>
      <c r="E101" s="168"/>
      <c r="F101" s="169"/>
      <c r="H101" s="167"/>
      <c r="I101" s="209" t="str">
        <f>IF(ISBLANK(Transactions!$H101),"",MONTH(Transactions!$H101))</f>
        <v/>
      </c>
      <c r="J101" s="259"/>
      <c r="K101" s="168"/>
      <c r="L101" s="169"/>
      <c r="N101" s="167"/>
      <c r="O101" s="209" t="str">
        <f>IF(ISBLANK(Transactions!$N101),"",MONTH(Transactions!$N101))</f>
        <v/>
      </c>
      <c r="P101" s="259"/>
      <c r="Q101" s="171"/>
      <c r="R101" s="169"/>
    </row>
    <row r="102" spans="2:18" ht="15.75" customHeight="1">
      <c r="B102" s="167"/>
      <c r="C102" s="209" t="str">
        <f>IF(ISBLANK(Transactions!$B102),"",MONTH(Transactions!$B102))</f>
        <v/>
      </c>
      <c r="D102" s="259"/>
      <c r="E102" s="168"/>
      <c r="F102" s="169"/>
      <c r="H102" s="167"/>
      <c r="I102" s="209" t="str">
        <f>IF(ISBLANK(Transactions!$H102),"",MONTH(Transactions!$H102))</f>
        <v/>
      </c>
      <c r="J102" s="259"/>
      <c r="K102" s="168"/>
      <c r="L102" s="169"/>
      <c r="N102" s="167"/>
      <c r="O102" s="209" t="str">
        <f>IF(ISBLANK(Transactions!$N102),"",MONTH(Transactions!$N102))</f>
        <v/>
      </c>
      <c r="P102" s="259"/>
      <c r="Q102" s="171"/>
      <c r="R102" s="169"/>
    </row>
    <row r="103" spans="2:18" ht="15.75" customHeight="1">
      <c r="B103" s="167"/>
      <c r="C103" s="209" t="str">
        <f>IF(ISBLANK(Transactions!$B103),"",MONTH(Transactions!$B103))</f>
        <v/>
      </c>
      <c r="D103" s="259"/>
      <c r="E103" s="168"/>
      <c r="F103" s="169"/>
      <c r="H103" s="167"/>
      <c r="I103" s="209" t="str">
        <f>IF(ISBLANK(Transactions!$H103),"",MONTH(Transactions!$H103))</f>
        <v/>
      </c>
      <c r="J103" s="259"/>
      <c r="K103" s="168"/>
      <c r="L103" s="169"/>
      <c r="N103" s="167"/>
      <c r="O103" s="209" t="str">
        <f>IF(ISBLANK(Transactions!$N103),"",MONTH(Transactions!$N103))</f>
        <v/>
      </c>
      <c r="P103" s="259"/>
      <c r="Q103" s="171"/>
      <c r="R103" s="169"/>
    </row>
    <row r="104" spans="2:18" ht="15.75" customHeight="1">
      <c r="B104" s="167"/>
      <c r="C104" s="209" t="str">
        <f>IF(ISBLANK(Transactions!$B104),"",MONTH(Transactions!$B104))</f>
        <v/>
      </c>
      <c r="D104" s="259"/>
      <c r="E104" s="168"/>
      <c r="F104" s="169"/>
      <c r="H104" s="167"/>
      <c r="I104" s="209" t="str">
        <f>IF(ISBLANK(Transactions!$H104),"",MONTH(Transactions!$H104))</f>
        <v/>
      </c>
      <c r="J104" s="259"/>
      <c r="K104" s="168"/>
      <c r="L104" s="169"/>
      <c r="N104" s="167"/>
      <c r="O104" s="209" t="str">
        <f>IF(ISBLANK(Transactions!$N104),"",MONTH(Transactions!$N104))</f>
        <v/>
      </c>
      <c r="P104" s="259"/>
      <c r="Q104" s="171"/>
      <c r="R104" s="169"/>
    </row>
    <row r="105" spans="2:18" ht="15.75" customHeight="1">
      <c r="B105" s="167"/>
      <c r="C105" s="209" t="str">
        <f>IF(ISBLANK(Transactions!$B105),"",MONTH(Transactions!$B105))</f>
        <v/>
      </c>
      <c r="D105" s="259"/>
      <c r="E105" s="168"/>
      <c r="F105" s="169"/>
      <c r="H105" s="167"/>
      <c r="I105" s="209" t="str">
        <f>IF(ISBLANK(Transactions!$H105),"",MONTH(Transactions!$H105))</f>
        <v/>
      </c>
      <c r="J105" s="259"/>
      <c r="K105" s="168"/>
      <c r="L105" s="169"/>
      <c r="N105" s="167"/>
      <c r="O105" s="209" t="str">
        <f>IF(ISBLANK(Transactions!$N105),"",MONTH(Transactions!$N105))</f>
        <v/>
      </c>
      <c r="P105" s="259"/>
      <c r="Q105" s="171"/>
      <c r="R105" s="169"/>
    </row>
    <row r="106" spans="2:18" ht="15.75" customHeight="1">
      <c r="B106" s="167"/>
      <c r="C106" s="209" t="str">
        <f>IF(ISBLANK(Transactions!$B106),"",MONTH(Transactions!$B106))</f>
        <v/>
      </c>
      <c r="D106" s="259"/>
      <c r="E106" s="168"/>
      <c r="F106" s="169"/>
      <c r="H106" s="167"/>
      <c r="I106" s="209" t="str">
        <f>IF(ISBLANK(Transactions!$H106),"",MONTH(Transactions!$H106))</f>
        <v/>
      </c>
      <c r="J106" s="259"/>
      <c r="K106" s="168"/>
      <c r="L106" s="169"/>
      <c r="N106" s="167"/>
      <c r="O106" s="209" t="str">
        <f>IF(ISBLANK(Transactions!$N106),"",MONTH(Transactions!$N106))</f>
        <v/>
      </c>
      <c r="P106" s="259"/>
      <c r="Q106" s="171"/>
      <c r="R106" s="169"/>
    </row>
    <row r="107" spans="2:18" ht="15.75" customHeight="1">
      <c r="B107" s="167"/>
      <c r="C107" s="209" t="str">
        <f>IF(ISBLANK(Transactions!$B107),"",MONTH(Transactions!$B107))</f>
        <v/>
      </c>
      <c r="D107" s="259"/>
      <c r="E107" s="168"/>
      <c r="F107" s="169"/>
      <c r="H107" s="167"/>
      <c r="I107" s="209" t="str">
        <f>IF(ISBLANK(Transactions!$H107),"",MONTH(Transactions!$H107))</f>
        <v/>
      </c>
      <c r="J107" s="259"/>
      <c r="K107" s="168"/>
      <c r="L107" s="169"/>
      <c r="N107" s="167"/>
      <c r="O107" s="209" t="str">
        <f>IF(ISBLANK(Transactions!$N107),"",MONTH(Transactions!$N107))</f>
        <v/>
      </c>
      <c r="P107" s="259"/>
      <c r="Q107" s="171"/>
      <c r="R107" s="169"/>
    </row>
    <row r="108" spans="2:18" ht="15.75" customHeight="1">
      <c r="B108" s="167"/>
      <c r="C108" s="209" t="str">
        <f>IF(ISBLANK(Transactions!$B108),"",MONTH(Transactions!$B108))</f>
        <v/>
      </c>
      <c r="D108" s="259"/>
      <c r="E108" s="168"/>
      <c r="F108" s="169"/>
      <c r="H108" s="167"/>
      <c r="I108" s="209" t="str">
        <f>IF(ISBLANK(Transactions!$H108),"",MONTH(Transactions!$H108))</f>
        <v/>
      </c>
      <c r="J108" s="259"/>
      <c r="K108" s="168"/>
      <c r="L108" s="169"/>
      <c r="N108" s="167"/>
      <c r="O108" s="209" t="str">
        <f>IF(ISBLANK(Transactions!$N108),"",MONTH(Transactions!$N108))</f>
        <v/>
      </c>
      <c r="P108" s="259"/>
      <c r="Q108" s="171"/>
      <c r="R108" s="169"/>
    </row>
    <row r="109" spans="2:18" ht="15.75" customHeight="1">
      <c r="B109" s="167"/>
      <c r="C109" s="209" t="str">
        <f>IF(ISBLANK(Transactions!$B109),"",MONTH(Transactions!$B109))</f>
        <v/>
      </c>
      <c r="D109" s="259"/>
      <c r="E109" s="168"/>
      <c r="F109" s="169"/>
      <c r="H109" s="167"/>
      <c r="I109" s="209" t="str">
        <f>IF(ISBLANK(Transactions!$H109),"",MONTH(Transactions!$H109))</f>
        <v/>
      </c>
      <c r="J109" s="259"/>
      <c r="K109" s="168"/>
      <c r="L109" s="169"/>
      <c r="N109" s="167"/>
      <c r="O109" s="209" t="str">
        <f>IF(ISBLANK(Transactions!$N109),"",MONTH(Transactions!$N109))</f>
        <v/>
      </c>
      <c r="P109" s="259"/>
      <c r="Q109" s="171"/>
      <c r="R109" s="169"/>
    </row>
    <row r="110" spans="2:18" ht="15.75" customHeight="1">
      <c r="B110" s="167"/>
      <c r="C110" s="209" t="str">
        <f>IF(ISBLANK(Transactions!$B110),"",MONTH(Transactions!$B110))</f>
        <v/>
      </c>
      <c r="D110" s="259"/>
      <c r="E110" s="168"/>
      <c r="F110" s="169"/>
      <c r="H110" s="167"/>
      <c r="I110" s="209" t="str">
        <f>IF(ISBLANK(Transactions!$H110),"",MONTH(Transactions!$H110))</f>
        <v/>
      </c>
      <c r="J110" s="259"/>
      <c r="K110" s="168"/>
      <c r="L110" s="169"/>
      <c r="N110" s="167"/>
      <c r="O110" s="209" t="str">
        <f>IF(ISBLANK(Transactions!$N110),"",MONTH(Transactions!$N110))</f>
        <v/>
      </c>
      <c r="P110" s="259"/>
      <c r="Q110" s="171"/>
      <c r="R110" s="169"/>
    </row>
    <row r="111" spans="2:18" ht="15.75" customHeight="1">
      <c r="B111" s="167"/>
      <c r="C111" s="209" t="str">
        <f>IF(ISBLANK(Transactions!$B111),"",MONTH(Transactions!$B111))</f>
        <v/>
      </c>
      <c r="D111" s="259"/>
      <c r="E111" s="168"/>
      <c r="F111" s="169"/>
      <c r="H111" s="167"/>
      <c r="I111" s="209" t="str">
        <f>IF(ISBLANK(Transactions!$H111),"",MONTH(Transactions!$H111))</f>
        <v/>
      </c>
      <c r="J111" s="259"/>
      <c r="K111" s="168"/>
      <c r="L111" s="169"/>
      <c r="N111" s="167"/>
      <c r="O111" s="209" t="str">
        <f>IF(ISBLANK(Transactions!$N111),"",MONTH(Transactions!$N111))</f>
        <v/>
      </c>
      <c r="P111" s="259"/>
      <c r="Q111" s="171"/>
      <c r="R111" s="169"/>
    </row>
    <row r="112" spans="2:18" ht="15.75" customHeight="1">
      <c r="B112" s="167"/>
      <c r="C112" s="209" t="str">
        <f>IF(ISBLANK(Transactions!$B112),"",MONTH(Transactions!$B112))</f>
        <v/>
      </c>
      <c r="D112" s="259"/>
      <c r="E112" s="168"/>
      <c r="F112" s="169"/>
      <c r="H112" s="167"/>
      <c r="I112" s="209" t="str">
        <f>IF(ISBLANK(Transactions!$H112),"",MONTH(Transactions!$H112))</f>
        <v/>
      </c>
      <c r="J112" s="259"/>
      <c r="K112" s="168"/>
      <c r="L112" s="169"/>
      <c r="N112" s="167"/>
      <c r="O112" s="209" t="str">
        <f>IF(ISBLANK(Transactions!$N112),"",MONTH(Transactions!$N112))</f>
        <v/>
      </c>
      <c r="P112" s="259"/>
      <c r="Q112" s="171"/>
      <c r="R112" s="169"/>
    </row>
    <row r="113" spans="2:18" ht="15.75" customHeight="1">
      <c r="B113" s="167"/>
      <c r="C113" s="209" t="str">
        <f>IF(ISBLANK(Transactions!$B113),"",MONTH(Transactions!$B113))</f>
        <v/>
      </c>
      <c r="D113" s="259"/>
      <c r="E113" s="168"/>
      <c r="F113" s="169"/>
      <c r="H113" s="167"/>
      <c r="I113" s="209" t="str">
        <f>IF(ISBLANK(Transactions!$H113),"",MONTH(Transactions!$H113))</f>
        <v/>
      </c>
      <c r="J113" s="259"/>
      <c r="K113" s="168"/>
      <c r="L113" s="169"/>
      <c r="N113" s="167"/>
      <c r="O113" s="209" t="str">
        <f>IF(ISBLANK(Transactions!$N113),"",MONTH(Transactions!$N113))</f>
        <v/>
      </c>
      <c r="P113" s="259"/>
      <c r="Q113" s="171"/>
      <c r="R113" s="169"/>
    </row>
    <row r="114" spans="2:18" ht="15.75" customHeight="1">
      <c r="B114" s="167"/>
      <c r="C114" s="209" t="str">
        <f>IF(ISBLANK(Transactions!$B114),"",MONTH(Transactions!$B114))</f>
        <v/>
      </c>
      <c r="D114" s="259"/>
      <c r="E114" s="168"/>
      <c r="F114" s="169"/>
      <c r="H114" s="167"/>
      <c r="I114" s="209" t="str">
        <f>IF(ISBLANK(Transactions!$H114),"",MONTH(Transactions!$H114))</f>
        <v/>
      </c>
      <c r="J114" s="259"/>
      <c r="K114" s="168"/>
      <c r="L114" s="169"/>
      <c r="N114" s="167"/>
      <c r="O114" s="209" t="str">
        <f>IF(ISBLANK(Transactions!$N114),"",MONTH(Transactions!$N114))</f>
        <v/>
      </c>
      <c r="P114" s="259"/>
      <c r="Q114" s="171"/>
      <c r="R114" s="169"/>
    </row>
    <row r="115" spans="2:18" ht="15.75" customHeight="1">
      <c r="B115" s="167"/>
      <c r="C115" s="209" t="str">
        <f>IF(ISBLANK(Transactions!$B115),"",MONTH(Transactions!$B115))</f>
        <v/>
      </c>
      <c r="D115" s="259"/>
      <c r="E115" s="168"/>
      <c r="F115" s="169"/>
      <c r="H115" s="167"/>
      <c r="I115" s="209" t="str">
        <f>IF(ISBLANK(Transactions!$H115),"",MONTH(Transactions!$H115))</f>
        <v/>
      </c>
      <c r="J115" s="259"/>
      <c r="K115" s="168"/>
      <c r="L115" s="169"/>
      <c r="N115" s="167"/>
      <c r="O115" s="209" t="str">
        <f>IF(ISBLANK(Transactions!$N115),"",MONTH(Transactions!$N115))</f>
        <v/>
      </c>
      <c r="P115" s="259"/>
      <c r="Q115" s="171"/>
      <c r="R115" s="169"/>
    </row>
    <row r="116" spans="2:18" ht="15.75" customHeight="1">
      <c r="B116" s="167"/>
      <c r="C116" s="209" t="str">
        <f>IF(ISBLANK(Transactions!$B116),"",MONTH(Transactions!$B116))</f>
        <v/>
      </c>
      <c r="D116" s="259"/>
      <c r="E116" s="168"/>
      <c r="F116" s="169"/>
      <c r="H116" s="167"/>
      <c r="I116" s="209" t="str">
        <f>IF(ISBLANK(Transactions!$H116),"",MONTH(Transactions!$H116))</f>
        <v/>
      </c>
      <c r="J116" s="259"/>
      <c r="K116" s="168"/>
      <c r="L116" s="169"/>
      <c r="N116" s="167"/>
      <c r="O116" s="209" t="str">
        <f>IF(ISBLANK(Transactions!$N116),"",MONTH(Transactions!$N116))</f>
        <v/>
      </c>
      <c r="P116" s="259"/>
      <c r="Q116" s="171"/>
      <c r="R116" s="169"/>
    </row>
    <row r="117" spans="2:18" ht="15.75" customHeight="1">
      <c r="B117" s="167"/>
      <c r="C117" s="209" t="str">
        <f>IF(ISBLANK(Transactions!$B117),"",MONTH(Transactions!$B117))</f>
        <v/>
      </c>
      <c r="D117" s="259"/>
      <c r="E117" s="168"/>
      <c r="F117" s="169"/>
      <c r="H117" s="167"/>
      <c r="I117" s="209" t="str">
        <f>IF(ISBLANK(Transactions!$H117),"",MONTH(Transactions!$H117))</f>
        <v/>
      </c>
      <c r="J117" s="259"/>
      <c r="K117" s="168"/>
      <c r="L117" s="169"/>
      <c r="N117" s="167"/>
      <c r="O117" s="209" t="str">
        <f>IF(ISBLANK(Transactions!$N117),"",MONTH(Transactions!$N117))</f>
        <v/>
      </c>
      <c r="P117" s="259"/>
      <c r="Q117" s="171"/>
      <c r="R117" s="169"/>
    </row>
    <row r="118" spans="2:18" ht="15.75" customHeight="1">
      <c r="B118" s="167"/>
      <c r="C118" s="209" t="str">
        <f>IF(ISBLANK(Transactions!$B118),"",MONTH(Transactions!$B118))</f>
        <v/>
      </c>
      <c r="D118" s="259"/>
      <c r="E118" s="168"/>
      <c r="F118" s="169"/>
      <c r="H118" s="167"/>
      <c r="I118" s="209" t="str">
        <f>IF(ISBLANK(Transactions!$H118),"",MONTH(Transactions!$H118))</f>
        <v/>
      </c>
      <c r="J118" s="259"/>
      <c r="K118" s="168"/>
      <c r="L118" s="169"/>
      <c r="N118" s="167"/>
      <c r="O118" s="209" t="str">
        <f>IF(ISBLANK(Transactions!$N118),"",MONTH(Transactions!$N118))</f>
        <v/>
      </c>
      <c r="P118" s="259"/>
      <c r="Q118" s="171"/>
      <c r="R118" s="169"/>
    </row>
    <row r="119" spans="2:18" ht="15.75" customHeight="1">
      <c r="B119" s="167"/>
      <c r="C119" s="209" t="str">
        <f>IF(ISBLANK(Transactions!$B119),"",MONTH(Transactions!$B119))</f>
        <v/>
      </c>
      <c r="D119" s="259"/>
      <c r="E119" s="168"/>
      <c r="F119" s="169"/>
      <c r="H119" s="167"/>
      <c r="I119" s="209" t="str">
        <f>IF(ISBLANK(Transactions!$H119),"",MONTH(Transactions!$H119))</f>
        <v/>
      </c>
      <c r="J119" s="259"/>
      <c r="K119" s="168"/>
      <c r="L119" s="169"/>
      <c r="N119" s="167"/>
      <c r="O119" s="209" t="str">
        <f>IF(ISBLANK(Transactions!$N119),"",MONTH(Transactions!$N119))</f>
        <v/>
      </c>
      <c r="P119" s="259"/>
      <c r="Q119" s="171"/>
      <c r="R119" s="169"/>
    </row>
    <row r="120" spans="2:18" ht="15.75" customHeight="1">
      <c r="B120" s="167"/>
      <c r="C120" s="209" t="str">
        <f>IF(ISBLANK(Transactions!$B120),"",MONTH(Transactions!$B120))</f>
        <v/>
      </c>
      <c r="D120" s="259"/>
      <c r="E120" s="168"/>
      <c r="F120" s="169"/>
      <c r="H120" s="167"/>
      <c r="I120" s="209" t="str">
        <f>IF(ISBLANK(Transactions!$H120),"",MONTH(Transactions!$H120))</f>
        <v/>
      </c>
      <c r="J120" s="259"/>
      <c r="K120" s="168"/>
      <c r="L120" s="169"/>
      <c r="N120" s="167"/>
      <c r="O120" s="209" t="str">
        <f>IF(ISBLANK(Transactions!$N120),"",MONTH(Transactions!$N120))</f>
        <v/>
      </c>
      <c r="P120" s="259"/>
      <c r="Q120" s="171"/>
      <c r="R120" s="169"/>
    </row>
    <row r="121" spans="2:18" ht="15.75" customHeight="1">
      <c r="B121" s="167"/>
      <c r="C121" s="209" t="str">
        <f>IF(ISBLANK(Transactions!$B121),"",MONTH(Transactions!$B121))</f>
        <v/>
      </c>
      <c r="D121" s="259"/>
      <c r="E121" s="168"/>
      <c r="F121" s="169"/>
      <c r="H121" s="167"/>
      <c r="I121" s="209" t="str">
        <f>IF(ISBLANK(Transactions!$H121),"",MONTH(Transactions!$H121))</f>
        <v/>
      </c>
      <c r="J121" s="259"/>
      <c r="K121" s="168"/>
      <c r="L121" s="169"/>
      <c r="N121" s="167"/>
      <c r="O121" s="209" t="str">
        <f>IF(ISBLANK(Transactions!$N121),"",MONTH(Transactions!$N121))</f>
        <v/>
      </c>
      <c r="P121" s="259"/>
      <c r="Q121" s="171"/>
      <c r="R121" s="169"/>
    </row>
    <row r="122" spans="2:18" ht="15.75" customHeight="1">
      <c r="B122" s="167"/>
      <c r="C122" s="209" t="str">
        <f>IF(ISBLANK(Transactions!$B122),"",MONTH(Transactions!$B122))</f>
        <v/>
      </c>
      <c r="D122" s="259"/>
      <c r="E122" s="168"/>
      <c r="F122" s="169"/>
      <c r="H122" s="167"/>
      <c r="I122" s="209" t="str">
        <f>IF(ISBLANK(Transactions!$H122),"",MONTH(Transactions!$H122))</f>
        <v/>
      </c>
      <c r="J122" s="259"/>
      <c r="K122" s="168"/>
      <c r="L122" s="169"/>
      <c r="N122" s="167"/>
      <c r="O122" s="209" t="str">
        <f>IF(ISBLANK(Transactions!$N122),"",MONTH(Transactions!$N122))</f>
        <v/>
      </c>
      <c r="P122" s="259"/>
      <c r="Q122" s="171"/>
      <c r="R122" s="169"/>
    </row>
    <row r="123" spans="2:18" ht="15.75" customHeight="1">
      <c r="B123" s="167"/>
      <c r="C123" s="209" t="str">
        <f>IF(ISBLANK(Transactions!$B123),"",MONTH(Transactions!$B123))</f>
        <v/>
      </c>
      <c r="D123" s="259"/>
      <c r="E123" s="168"/>
      <c r="F123" s="169"/>
      <c r="H123" s="167"/>
      <c r="I123" s="209" t="str">
        <f>IF(ISBLANK(Transactions!$H123),"",MONTH(Transactions!$H123))</f>
        <v/>
      </c>
      <c r="J123" s="259"/>
      <c r="K123" s="168"/>
      <c r="L123" s="169"/>
      <c r="N123" s="167"/>
      <c r="O123" s="209" t="str">
        <f>IF(ISBLANK(Transactions!$N123),"",MONTH(Transactions!$N123))</f>
        <v/>
      </c>
      <c r="P123" s="259"/>
      <c r="Q123" s="171"/>
      <c r="R123" s="169"/>
    </row>
    <row r="124" spans="2:18" ht="15.75" customHeight="1">
      <c r="B124" s="167"/>
      <c r="C124" s="209" t="str">
        <f>IF(ISBLANK(Transactions!$B124),"",MONTH(Transactions!$B124))</f>
        <v/>
      </c>
      <c r="D124" s="259"/>
      <c r="E124" s="168"/>
      <c r="F124" s="169"/>
      <c r="H124" s="167"/>
      <c r="I124" s="209" t="str">
        <f>IF(ISBLANK(Transactions!$H124),"",MONTH(Transactions!$H124))</f>
        <v/>
      </c>
      <c r="J124" s="259"/>
      <c r="K124" s="168"/>
      <c r="L124" s="169"/>
      <c r="N124" s="167"/>
      <c r="O124" s="209" t="str">
        <f>IF(ISBLANK(Transactions!$N124),"",MONTH(Transactions!$N124))</f>
        <v/>
      </c>
      <c r="P124" s="259"/>
      <c r="Q124" s="171"/>
      <c r="R124" s="169"/>
    </row>
    <row r="125" spans="2:18" ht="15.75" customHeight="1">
      <c r="B125" s="167"/>
      <c r="C125" s="209" t="str">
        <f>IF(ISBLANK(Transactions!$B125),"",MONTH(Transactions!$B125))</f>
        <v/>
      </c>
      <c r="D125" s="259"/>
      <c r="E125" s="168"/>
      <c r="F125" s="169"/>
      <c r="H125" s="167"/>
      <c r="I125" s="209" t="str">
        <f>IF(ISBLANK(Transactions!$H125),"",MONTH(Transactions!$H125))</f>
        <v/>
      </c>
      <c r="J125" s="259"/>
      <c r="K125" s="168"/>
      <c r="L125" s="169"/>
      <c r="N125" s="167"/>
      <c r="O125" s="209" t="str">
        <f>IF(ISBLANK(Transactions!$N125),"",MONTH(Transactions!$N125))</f>
        <v/>
      </c>
      <c r="P125" s="259"/>
      <c r="Q125" s="171"/>
      <c r="R125" s="169"/>
    </row>
    <row r="126" spans="2:18" ht="15.75" customHeight="1">
      <c r="B126" s="167"/>
      <c r="C126" s="209" t="str">
        <f>IF(ISBLANK(Transactions!$B126),"",MONTH(Transactions!$B126))</f>
        <v/>
      </c>
      <c r="D126" s="259"/>
      <c r="E126" s="168"/>
      <c r="F126" s="169"/>
      <c r="H126" s="167"/>
      <c r="I126" s="209" t="str">
        <f>IF(ISBLANK(Transactions!$H126),"",MONTH(Transactions!$H126))</f>
        <v/>
      </c>
      <c r="J126" s="259"/>
      <c r="K126" s="168"/>
      <c r="L126" s="169"/>
      <c r="N126" s="167"/>
      <c r="O126" s="209" t="str">
        <f>IF(ISBLANK(Transactions!$N126),"",MONTH(Transactions!$N126))</f>
        <v/>
      </c>
      <c r="P126" s="259"/>
      <c r="Q126" s="171"/>
      <c r="R126" s="169"/>
    </row>
    <row r="127" spans="2:18" ht="15.75" customHeight="1">
      <c r="B127" s="167"/>
      <c r="C127" s="209" t="str">
        <f>IF(ISBLANK(Transactions!$B127),"",MONTH(Transactions!$B127))</f>
        <v/>
      </c>
      <c r="D127" s="259"/>
      <c r="E127" s="168"/>
      <c r="F127" s="169"/>
      <c r="H127" s="167"/>
      <c r="I127" s="209" t="str">
        <f>IF(ISBLANK(Transactions!$H127),"",MONTH(Transactions!$H127))</f>
        <v/>
      </c>
      <c r="J127" s="259"/>
      <c r="K127" s="168"/>
      <c r="L127" s="169"/>
      <c r="N127" s="167"/>
      <c r="O127" s="209" t="str">
        <f>IF(ISBLANK(Transactions!$N127),"",MONTH(Transactions!$N127))</f>
        <v/>
      </c>
      <c r="P127" s="259"/>
      <c r="Q127" s="171"/>
      <c r="R127" s="169"/>
    </row>
    <row r="128" spans="2:18" ht="15.75" customHeight="1">
      <c r="B128" s="167"/>
      <c r="C128" s="209" t="str">
        <f>IF(ISBLANK(Transactions!$B128),"",MONTH(Transactions!$B128))</f>
        <v/>
      </c>
      <c r="D128" s="259"/>
      <c r="E128" s="168"/>
      <c r="F128" s="169"/>
      <c r="H128" s="167"/>
      <c r="I128" s="209" t="str">
        <f>IF(ISBLANK(Transactions!$H128),"",MONTH(Transactions!$H128))</f>
        <v/>
      </c>
      <c r="J128" s="259"/>
      <c r="K128" s="168"/>
      <c r="L128" s="169"/>
      <c r="N128" s="167"/>
      <c r="O128" s="209" t="str">
        <f>IF(ISBLANK(Transactions!$N128),"",MONTH(Transactions!$N128))</f>
        <v/>
      </c>
      <c r="P128" s="259"/>
      <c r="Q128" s="171"/>
      <c r="R128" s="169"/>
    </row>
    <row r="129" spans="2:18" ht="15.75" customHeight="1">
      <c r="B129" s="167"/>
      <c r="C129" s="209" t="str">
        <f>IF(ISBLANK(Transactions!$B129),"",MONTH(Transactions!$B129))</f>
        <v/>
      </c>
      <c r="D129" s="259"/>
      <c r="E129" s="168"/>
      <c r="F129" s="169"/>
      <c r="H129" s="167"/>
      <c r="I129" s="209" t="str">
        <f>IF(ISBLANK(Transactions!$H129),"",MONTH(Transactions!$H129))</f>
        <v/>
      </c>
      <c r="J129" s="259"/>
      <c r="K129" s="168"/>
      <c r="L129" s="169"/>
      <c r="N129" s="167"/>
      <c r="O129" s="209" t="str">
        <f>IF(ISBLANK(Transactions!$N129),"",MONTH(Transactions!$N129))</f>
        <v/>
      </c>
      <c r="P129" s="259"/>
      <c r="Q129" s="171"/>
      <c r="R129" s="169"/>
    </row>
    <row r="130" spans="2:18" ht="15.75" customHeight="1">
      <c r="B130" s="167"/>
      <c r="C130" s="209" t="str">
        <f>IF(ISBLANK(Transactions!$B130),"",MONTH(Transactions!$B130))</f>
        <v/>
      </c>
      <c r="D130" s="259"/>
      <c r="E130" s="168"/>
      <c r="F130" s="169"/>
      <c r="H130" s="167"/>
      <c r="I130" s="209" t="str">
        <f>IF(ISBLANK(Transactions!$H130),"",MONTH(Transactions!$H130))</f>
        <v/>
      </c>
      <c r="J130" s="259"/>
      <c r="K130" s="168"/>
      <c r="L130" s="169"/>
      <c r="N130" s="167"/>
      <c r="O130" s="209" t="str">
        <f>IF(ISBLANK(Transactions!$N130),"",MONTH(Transactions!$N130))</f>
        <v/>
      </c>
      <c r="P130" s="259"/>
      <c r="Q130" s="171"/>
      <c r="R130" s="169"/>
    </row>
    <row r="131" spans="2:18" ht="15.75" customHeight="1">
      <c r="B131" s="167"/>
      <c r="C131" s="209" t="str">
        <f>IF(ISBLANK(Transactions!$B131),"",MONTH(Transactions!$B131))</f>
        <v/>
      </c>
      <c r="D131" s="259"/>
      <c r="E131" s="168"/>
      <c r="F131" s="169"/>
      <c r="H131" s="167"/>
      <c r="I131" s="209" t="str">
        <f>IF(ISBLANK(Transactions!$H131),"",MONTH(Transactions!$H131))</f>
        <v/>
      </c>
      <c r="J131" s="259"/>
      <c r="K131" s="168"/>
      <c r="L131" s="169"/>
      <c r="N131" s="167"/>
      <c r="O131" s="209" t="str">
        <f>IF(ISBLANK(Transactions!$N131),"",MONTH(Transactions!$N131))</f>
        <v/>
      </c>
      <c r="P131" s="259"/>
      <c r="Q131" s="171"/>
      <c r="R131" s="169"/>
    </row>
    <row r="132" spans="2:18" ht="15.75" customHeight="1">
      <c r="B132" s="167"/>
      <c r="C132" s="209" t="str">
        <f>IF(ISBLANK(Transactions!$B132),"",MONTH(Transactions!$B132))</f>
        <v/>
      </c>
      <c r="D132" s="259"/>
      <c r="E132" s="168"/>
      <c r="F132" s="169"/>
      <c r="H132" s="167"/>
      <c r="I132" s="209" t="str">
        <f>IF(ISBLANK(Transactions!$H132),"",MONTH(Transactions!$H132))</f>
        <v/>
      </c>
      <c r="J132" s="259"/>
      <c r="K132" s="168"/>
      <c r="L132" s="169"/>
      <c r="N132" s="167"/>
      <c r="O132" s="209" t="str">
        <f>IF(ISBLANK(Transactions!$N132),"",MONTH(Transactions!$N132))</f>
        <v/>
      </c>
      <c r="P132" s="259"/>
      <c r="Q132" s="171"/>
      <c r="R132" s="169"/>
    </row>
    <row r="133" spans="2:18" ht="15.75" customHeight="1">
      <c r="B133" s="167"/>
      <c r="C133" s="209" t="str">
        <f>IF(ISBLANK(Transactions!$B133),"",MONTH(Transactions!$B133))</f>
        <v/>
      </c>
      <c r="D133" s="259"/>
      <c r="E133" s="168"/>
      <c r="F133" s="169"/>
      <c r="H133" s="167"/>
      <c r="I133" s="209" t="str">
        <f>IF(ISBLANK(Transactions!$H133),"",MONTH(Transactions!$H133))</f>
        <v/>
      </c>
      <c r="J133" s="259"/>
      <c r="K133" s="168"/>
      <c r="L133" s="169"/>
      <c r="N133" s="167"/>
      <c r="O133" s="209" t="str">
        <f>IF(ISBLANK(Transactions!$N133),"",MONTH(Transactions!$N133))</f>
        <v/>
      </c>
      <c r="P133" s="259"/>
      <c r="Q133" s="171"/>
      <c r="R133" s="169"/>
    </row>
    <row r="134" spans="2:18" ht="15.75" customHeight="1">
      <c r="B134" s="167"/>
      <c r="C134" s="209" t="str">
        <f>IF(ISBLANK(Transactions!$B134),"",MONTH(Transactions!$B134))</f>
        <v/>
      </c>
      <c r="D134" s="259"/>
      <c r="E134" s="168"/>
      <c r="F134" s="169"/>
      <c r="H134" s="167"/>
      <c r="I134" s="209" t="str">
        <f>IF(ISBLANK(Transactions!$H134),"",MONTH(Transactions!$H134))</f>
        <v/>
      </c>
      <c r="J134" s="259"/>
      <c r="K134" s="168"/>
      <c r="L134" s="169"/>
      <c r="N134" s="167"/>
      <c r="O134" s="209" t="str">
        <f>IF(ISBLANK(Transactions!$N134),"",MONTH(Transactions!$N134))</f>
        <v/>
      </c>
      <c r="P134" s="259"/>
      <c r="Q134" s="171"/>
      <c r="R134" s="169"/>
    </row>
    <row r="135" spans="2:18" ht="15.75" customHeight="1">
      <c r="B135" s="167"/>
      <c r="C135" s="209" t="str">
        <f>IF(ISBLANK(Transactions!$B135),"",MONTH(Transactions!$B135))</f>
        <v/>
      </c>
      <c r="D135" s="259"/>
      <c r="E135" s="168"/>
      <c r="F135" s="169"/>
      <c r="H135" s="167"/>
      <c r="I135" s="209" t="str">
        <f>IF(ISBLANK(Transactions!$H135),"",MONTH(Transactions!$H135))</f>
        <v/>
      </c>
      <c r="J135" s="259"/>
      <c r="K135" s="168"/>
      <c r="L135" s="169"/>
      <c r="N135" s="167"/>
      <c r="O135" s="209" t="str">
        <f>IF(ISBLANK(Transactions!$N135),"",MONTH(Transactions!$N135))</f>
        <v/>
      </c>
      <c r="P135" s="259"/>
      <c r="Q135" s="171"/>
      <c r="R135" s="169"/>
    </row>
    <row r="136" spans="2:18" ht="15.75" customHeight="1">
      <c r="B136" s="167"/>
      <c r="C136" s="209" t="str">
        <f>IF(ISBLANK(Transactions!$B136),"",MONTH(Transactions!$B136))</f>
        <v/>
      </c>
      <c r="D136" s="259"/>
      <c r="E136" s="168"/>
      <c r="F136" s="169"/>
      <c r="H136" s="167"/>
      <c r="I136" s="209" t="str">
        <f>IF(ISBLANK(Transactions!$H136),"",MONTH(Transactions!$H136))</f>
        <v/>
      </c>
      <c r="J136" s="259"/>
      <c r="K136" s="168"/>
      <c r="L136" s="169"/>
      <c r="N136" s="167"/>
      <c r="O136" s="209" t="str">
        <f>IF(ISBLANK(Transactions!$N136),"",MONTH(Transactions!$N136))</f>
        <v/>
      </c>
      <c r="P136" s="259"/>
      <c r="Q136" s="171"/>
      <c r="R136" s="169"/>
    </row>
    <row r="137" spans="2:18" ht="15.75" customHeight="1">
      <c r="B137" s="167"/>
      <c r="C137" s="209" t="str">
        <f>IF(ISBLANK(Transactions!$B137),"",MONTH(Transactions!$B137))</f>
        <v/>
      </c>
      <c r="D137" s="259"/>
      <c r="E137" s="168"/>
      <c r="F137" s="169"/>
      <c r="H137" s="167"/>
      <c r="I137" s="209" t="str">
        <f>IF(ISBLANK(Transactions!$H137),"",MONTH(Transactions!$H137))</f>
        <v/>
      </c>
      <c r="J137" s="259"/>
      <c r="K137" s="168"/>
      <c r="L137" s="169"/>
      <c r="N137" s="167"/>
      <c r="O137" s="209" t="str">
        <f>IF(ISBLANK(Transactions!$N137),"",MONTH(Transactions!$N137))</f>
        <v/>
      </c>
      <c r="P137" s="259"/>
      <c r="Q137" s="171"/>
      <c r="R137" s="169"/>
    </row>
    <row r="138" spans="2:18" ht="15.75" customHeight="1">
      <c r="B138" s="167"/>
      <c r="C138" s="209" t="str">
        <f>IF(ISBLANK(Transactions!$B138),"",MONTH(Transactions!$B138))</f>
        <v/>
      </c>
      <c r="D138" s="259"/>
      <c r="E138" s="168"/>
      <c r="F138" s="169"/>
      <c r="H138" s="167"/>
      <c r="I138" s="209" t="str">
        <f>IF(ISBLANK(Transactions!$H138),"",MONTH(Transactions!$H138))</f>
        <v/>
      </c>
      <c r="J138" s="259"/>
      <c r="K138" s="168"/>
      <c r="L138" s="169"/>
      <c r="N138" s="167"/>
      <c r="O138" s="209" t="str">
        <f>IF(ISBLANK(Transactions!$N138),"",MONTH(Transactions!$N138))</f>
        <v/>
      </c>
      <c r="P138" s="259"/>
      <c r="Q138" s="171"/>
      <c r="R138" s="169"/>
    </row>
    <row r="139" spans="2:18" ht="15.75" customHeight="1">
      <c r="B139" s="167"/>
      <c r="C139" s="209" t="str">
        <f>IF(ISBLANK(Transactions!$B139),"",MONTH(Transactions!$B139))</f>
        <v/>
      </c>
      <c r="D139" s="259"/>
      <c r="E139" s="168"/>
      <c r="F139" s="169"/>
      <c r="H139" s="167"/>
      <c r="I139" s="209" t="str">
        <f>IF(ISBLANK(Transactions!$H139),"",MONTH(Transactions!$H139))</f>
        <v/>
      </c>
      <c r="J139" s="259"/>
      <c r="K139" s="168"/>
      <c r="L139" s="169"/>
      <c r="N139" s="167"/>
      <c r="O139" s="209" t="str">
        <f>IF(ISBLANK(Transactions!$N139),"",MONTH(Transactions!$N139))</f>
        <v/>
      </c>
      <c r="P139" s="259"/>
      <c r="Q139" s="171"/>
      <c r="R139" s="169"/>
    </row>
    <row r="140" spans="2:18" ht="15.75" customHeight="1">
      <c r="B140" s="167"/>
      <c r="C140" s="209" t="str">
        <f>IF(ISBLANK(Transactions!$B140),"",MONTH(Transactions!$B140))</f>
        <v/>
      </c>
      <c r="D140" s="259"/>
      <c r="E140" s="168"/>
      <c r="F140" s="169"/>
      <c r="H140" s="167"/>
      <c r="I140" s="209" t="str">
        <f>IF(ISBLANK(Transactions!$H140),"",MONTH(Transactions!$H140))</f>
        <v/>
      </c>
      <c r="J140" s="259"/>
      <c r="K140" s="168"/>
      <c r="L140" s="169"/>
      <c r="N140" s="167"/>
      <c r="O140" s="209" t="str">
        <f>IF(ISBLANK(Transactions!$N140),"",MONTH(Transactions!$N140))</f>
        <v/>
      </c>
      <c r="P140" s="259"/>
      <c r="Q140" s="171"/>
      <c r="R140" s="169"/>
    </row>
    <row r="141" spans="2:18" ht="15.75" customHeight="1">
      <c r="B141" s="167"/>
      <c r="C141" s="209" t="str">
        <f>IF(ISBLANK(Transactions!$B141),"",MONTH(Transactions!$B141))</f>
        <v/>
      </c>
      <c r="D141" s="259"/>
      <c r="E141" s="168"/>
      <c r="F141" s="169"/>
      <c r="H141" s="167"/>
      <c r="I141" s="209" t="str">
        <f>IF(ISBLANK(Transactions!$H141),"",MONTH(Transactions!$H141))</f>
        <v/>
      </c>
      <c r="J141" s="259"/>
      <c r="K141" s="168"/>
      <c r="L141" s="169"/>
      <c r="N141" s="167"/>
      <c r="O141" s="209" t="str">
        <f>IF(ISBLANK(Transactions!$N141),"",MONTH(Transactions!$N141))</f>
        <v/>
      </c>
      <c r="P141" s="259"/>
      <c r="Q141" s="171"/>
      <c r="R141" s="169"/>
    </row>
    <row r="142" spans="2:18" ht="15.75" customHeight="1">
      <c r="B142" s="167"/>
      <c r="C142" s="209" t="str">
        <f>IF(ISBLANK(Transactions!$B142),"",MONTH(Transactions!$B142))</f>
        <v/>
      </c>
      <c r="D142" s="259"/>
      <c r="E142" s="168"/>
      <c r="F142" s="169"/>
      <c r="H142" s="167"/>
      <c r="I142" s="209" t="str">
        <f>IF(ISBLANK(Transactions!$H142),"",MONTH(Transactions!$H142))</f>
        <v/>
      </c>
      <c r="J142" s="259"/>
      <c r="K142" s="168"/>
      <c r="L142" s="169"/>
      <c r="N142" s="167"/>
      <c r="O142" s="209" t="str">
        <f>IF(ISBLANK(Transactions!$N142),"",MONTH(Transactions!$N142))</f>
        <v/>
      </c>
      <c r="P142" s="259"/>
      <c r="Q142" s="171"/>
      <c r="R142" s="169"/>
    </row>
    <row r="143" spans="2:18" ht="15.75" customHeight="1">
      <c r="B143" s="167"/>
      <c r="C143" s="209" t="str">
        <f>IF(ISBLANK(Transactions!$B143),"",MONTH(Transactions!$B143))</f>
        <v/>
      </c>
      <c r="D143" s="259"/>
      <c r="E143" s="168"/>
      <c r="F143" s="169"/>
      <c r="H143" s="167"/>
      <c r="I143" s="209" t="str">
        <f>IF(ISBLANK(Transactions!$H143),"",MONTH(Transactions!$H143))</f>
        <v/>
      </c>
      <c r="J143" s="259"/>
      <c r="K143" s="168"/>
      <c r="L143" s="169"/>
      <c r="N143" s="167"/>
      <c r="O143" s="209" t="str">
        <f>IF(ISBLANK(Transactions!$N143),"",MONTH(Transactions!$N143))</f>
        <v/>
      </c>
      <c r="P143" s="259"/>
      <c r="Q143" s="171"/>
      <c r="R143" s="169"/>
    </row>
    <row r="144" spans="2:18" ht="15.75" customHeight="1">
      <c r="B144" s="167"/>
      <c r="C144" s="209" t="str">
        <f>IF(ISBLANK(Transactions!$B144),"",MONTH(Transactions!$B144))</f>
        <v/>
      </c>
      <c r="D144" s="259"/>
      <c r="E144" s="168"/>
      <c r="F144" s="169"/>
      <c r="H144" s="167"/>
      <c r="I144" s="209" t="str">
        <f>IF(ISBLANK(Transactions!$H144),"",MONTH(Transactions!$H144))</f>
        <v/>
      </c>
      <c r="J144" s="259"/>
      <c r="K144" s="168"/>
      <c r="L144" s="169"/>
      <c r="N144" s="167"/>
      <c r="O144" s="209" t="str">
        <f>IF(ISBLANK(Transactions!$N144),"",MONTH(Transactions!$N144))</f>
        <v/>
      </c>
      <c r="P144" s="259"/>
      <c r="Q144" s="171"/>
      <c r="R144" s="169"/>
    </row>
    <row r="145" spans="2:18" ht="15.75" customHeight="1">
      <c r="B145" s="167"/>
      <c r="C145" s="209" t="str">
        <f>IF(ISBLANK(Transactions!$B145),"",MONTH(Transactions!$B145))</f>
        <v/>
      </c>
      <c r="D145" s="259"/>
      <c r="E145" s="168"/>
      <c r="F145" s="169"/>
      <c r="H145" s="167"/>
      <c r="I145" s="209" t="str">
        <f>IF(ISBLANK(Transactions!$H145),"",MONTH(Transactions!$H145))</f>
        <v/>
      </c>
      <c r="J145" s="259"/>
      <c r="K145" s="168"/>
      <c r="L145" s="169"/>
      <c r="N145" s="167"/>
      <c r="O145" s="209" t="str">
        <f>IF(ISBLANK(Transactions!$N145),"",MONTH(Transactions!$N145))</f>
        <v/>
      </c>
      <c r="P145" s="259"/>
      <c r="Q145" s="171"/>
      <c r="R145" s="169"/>
    </row>
    <row r="146" spans="2:18" ht="15.75" customHeight="1">
      <c r="B146" s="167"/>
      <c r="C146" s="209" t="str">
        <f>IF(ISBLANK(Transactions!$B146),"",MONTH(Transactions!$B146))</f>
        <v/>
      </c>
      <c r="D146" s="259"/>
      <c r="E146" s="168"/>
      <c r="F146" s="169"/>
      <c r="H146" s="167"/>
      <c r="I146" s="209" t="str">
        <f>IF(ISBLANK(Transactions!$H146),"",MONTH(Transactions!$H146))</f>
        <v/>
      </c>
      <c r="J146" s="259"/>
      <c r="K146" s="168"/>
      <c r="L146" s="169"/>
      <c r="N146" s="167"/>
      <c r="O146" s="209" t="str">
        <f>IF(ISBLANK(Transactions!$N146),"",MONTH(Transactions!$N146))</f>
        <v/>
      </c>
      <c r="P146" s="259"/>
      <c r="Q146" s="171"/>
      <c r="R146" s="169"/>
    </row>
    <row r="147" spans="2:18" ht="15.75" customHeight="1">
      <c r="B147" s="167"/>
      <c r="C147" s="209" t="str">
        <f>IF(ISBLANK(Transactions!$B147),"",MONTH(Transactions!$B147))</f>
        <v/>
      </c>
      <c r="D147" s="259"/>
      <c r="E147" s="168"/>
      <c r="F147" s="169"/>
      <c r="H147" s="167"/>
      <c r="I147" s="209" t="str">
        <f>IF(ISBLANK(Transactions!$H147),"",MONTH(Transactions!$H147))</f>
        <v/>
      </c>
      <c r="J147" s="259"/>
      <c r="K147" s="168"/>
      <c r="L147" s="169"/>
      <c r="N147" s="167"/>
      <c r="O147" s="209" t="str">
        <f>IF(ISBLANK(Transactions!$N147),"",MONTH(Transactions!$N147))</f>
        <v/>
      </c>
      <c r="P147" s="259"/>
      <c r="Q147" s="171"/>
      <c r="R147" s="169"/>
    </row>
    <row r="148" spans="2:18" ht="15.75" customHeight="1">
      <c r="B148" s="167"/>
      <c r="C148" s="209" t="str">
        <f>IF(ISBLANK(Transactions!$B148),"",MONTH(Transactions!$B148))</f>
        <v/>
      </c>
      <c r="D148" s="259"/>
      <c r="E148" s="168"/>
      <c r="F148" s="169"/>
      <c r="H148" s="167"/>
      <c r="I148" s="209" t="str">
        <f>IF(ISBLANK(Transactions!$H148),"",MONTH(Transactions!$H148))</f>
        <v/>
      </c>
      <c r="J148" s="259"/>
      <c r="K148" s="168"/>
      <c r="L148" s="169"/>
      <c r="N148" s="167"/>
      <c r="O148" s="209" t="str">
        <f>IF(ISBLANK(Transactions!$N148),"",MONTH(Transactions!$N148))</f>
        <v/>
      </c>
      <c r="P148" s="259"/>
      <c r="Q148" s="171"/>
      <c r="R148" s="169"/>
    </row>
    <row r="149" spans="2:18" ht="15.75" customHeight="1">
      <c r="B149" s="167"/>
      <c r="C149" s="209" t="str">
        <f>IF(ISBLANK(Transactions!$B149),"",MONTH(Transactions!$B149))</f>
        <v/>
      </c>
      <c r="D149" s="259"/>
      <c r="E149" s="168"/>
      <c r="F149" s="169"/>
      <c r="H149" s="167"/>
      <c r="I149" s="209" t="str">
        <f>IF(ISBLANK(Transactions!$H149),"",MONTH(Transactions!$H149))</f>
        <v/>
      </c>
      <c r="J149" s="259"/>
      <c r="K149" s="168"/>
      <c r="L149" s="169"/>
      <c r="N149" s="167"/>
      <c r="O149" s="209" t="str">
        <f>IF(ISBLANK(Transactions!$N149),"",MONTH(Transactions!$N149))</f>
        <v/>
      </c>
      <c r="P149" s="259"/>
      <c r="Q149" s="171"/>
      <c r="R149" s="169"/>
    </row>
    <row r="150" spans="2:18" ht="15.75" customHeight="1">
      <c r="B150" s="167"/>
      <c r="C150" s="209" t="str">
        <f>IF(ISBLANK(Transactions!$B150),"",MONTH(Transactions!$B150))</f>
        <v/>
      </c>
      <c r="D150" s="259"/>
      <c r="E150" s="168"/>
      <c r="F150" s="169"/>
      <c r="H150" s="167"/>
      <c r="I150" s="209" t="str">
        <f>IF(ISBLANK(Transactions!$H150),"",MONTH(Transactions!$H150))</f>
        <v/>
      </c>
      <c r="J150" s="259"/>
      <c r="K150" s="168"/>
      <c r="L150" s="169"/>
      <c r="N150" s="167"/>
      <c r="O150" s="209" t="str">
        <f>IF(ISBLANK(Transactions!$N150),"",MONTH(Transactions!$N150))</f>
        <v/>
      </c>
      <c r="P150" s="259"/>
      <c r="Q150" s="171"/>
      <c r="R150" s="169"/>
    </row>
    <row r="151" spans="2:18" ht="15.75" customHeight="1">
      <c r="B151" s="167"/>
      <c r="C151" s="209" t="str">
        <f>IF(ISBLANK(Transactions!$B151),"",MONTH(Transactions!$B151))</f>
        <v/>
      </c>
      <c r="D151" s="259"/>
      <c r="E151" s="168"/>
      <c r="F151" s="169"/>
      <c r="H151" s="167"/>
      <c r="I151" s="209" t="str">
        <f>IF(ISBLANK(Transactions!$H151),"",MONTH(Transactions!$H151))</f>
        <v/>
      </c>
      <c r="J151" s="259"/>
      <c r="K151" s="168"/>
      <c r="L151" s="169"/>
      <c r="N151" s="167"/>
      <c r="O151" s="209" t="str">
        <f>IF(ISBLANK(Transactions!$N151),"",MONTH(Transactions!$N151))</f>
        <v/>
      </c>
      <c r="P151" s="259"/>
      <c r="Q151" s="171"/>
      <c r="R151" s="169"/>
    </row>
    <row r="152" spans="2:18" ht="15.75" customHeight="1">
      <c r="B152" s="167"/>
      <c r="C152" s="209" t="str">
        <f>IF(ISBLANK(Transactions!$B152),"",MONTH(Transactions!$B152))</f>
        <v/>
      </c>
      <c r="D152" s="259"/>
      <c r="E152" s="168"/>
      <c r="F152" s="169"/>
      <c r="H152" s="167"/>
      <c r="I152" s="209" t="str">
        <f>IF(ISBLANK(Transactions!$H152),"",MONTH(Transactions!$H152))</f>
        <v/>
      </c>
      <c r="J152" s="259"/>
      <c r="K152" s="168"/>
      <c r="L152" s="169"/>
      <c r="N152" s="167"/>
      <c r="O152" s="209" t="str">
        <f>IF(ISBLANK(Transactions!$N152),"",MONTH(Transactions!$N152))</f>
        <v/>
      </c>
      <c r="P152" s="259"/>
      <c r="Q152" s="171"/>
      <c r="R152" s="169"/>
    </row>
    <row r="153" spans="2:18" ht="15.75" customHeight="1">
      <c r="B153" s="167"/>
      <c r="C153" s="209" t="str">
        <f>IF(ISBLANK(Transactions!$B153),"",MONTH(Transactions!$B153))</f>
        <v/>
      </c>
      <c r="D153" s="259"/>
      <c r="E153" s="168"/>
      <c r="F153" s="169"/>
      <c r="H153" s="167"/>
      <c r="I153" s="209" t="str">
        <f>IF(ISBLANK(Transactions!$H153),"",MONTH(Transactions!$H153))</f>
        <v/>
      </c>
      <c r="J153" s="259"/>
      <c r="K153" s="168"/>
      <c r="L153" s="169"/>
      <c r="N153" s="167"/>
      <c r="O153" s="209" t="str">
        <f>IF(ISBLANK(Transactions!$N153),"",MONTH(Transactions!$N153))</f>
        <v/>
      </c>
      <c r="P153" s="259"/>
      <c r="Q153" s="171"/>
      <c r="R153" s="169"/>
    </row>
    <row r="154" spans="2:18" ht="15.75" customHeight="1">
      <c r="B154" s="167"/>
      <c r="C154" s="209" t="str">
        <f>IF(ISBLANK(Transactions!$B154),"",MONTH(Transactions!$B154))</f>
        <v/>
      </c>
      <c r="D154" s="259"/>
      <c r="E154" s="168"/>
      <c r="F154" s="169"/>
      <c r="H154" s="167"/>
      <c r="I154" s="209" t="str">
        <f>IF(ISBLANK(Transactions!$H154),"",MONTH(Transactions!$H154))</f>
        <v/>
      </c>
      <c r="J154" s="259"/>
      <c r="K154" s="168"/>
      <c r="L154" s="169"/>
      <c r="N154" s="167"/>
      <c r="O154" s="209" t="str">
        <f>IF(ISBLANK(Transactions!$N154),"",MONTH(Transactions!$N154))</f>
        <v/>
      </c>
      <c r="P154" s="259"/>
      <c r="Q154" s="171"/>
      <c r="R154" s="169"/>
    </row>
    <row r="155" spans="2:18" ht="15.75" customHeight="1">
      <c r="B155" s="167"/>
      <c r="C155" s="209" t="str">
        <f>IF(ISBLANK(Transactions!$B155),"",MONTH(Transactions!$B155))</f>
        <v/>
      </c>
      <c r="D155" s="259"/>
      <c r="E155" s="168"/>
      <c r="F155" s="169"/>
      <c r="H155" s="167"/>
      <c r="I155" s="209" t="str">
        <f>IF(ISBLANK(Transactions!$H155),"",MONTH(Transactions!$H155))</f>
        <v/>
      </c>
      <c r="J155" s="259"/>
      <c r="K155" s="168"/>
      <c r="L155" s="169"/>
      <c r="N155" s="167"/>
      <c r="O155" s="209" t="str">
        <f>IF(ISBLANK(Transactions!$N155),"",MONTH(Transactions!$N155))</f>
        <v/>
      </c>
      <c r="P155" s="259"/>
      <c r="Q155" s="171"/>
      <c r="R155" s="169"/>
    </row>
    <row r="156" spans="2:18" ht="15.75" customHeight="1">
      <c r="B156" s="167"/>
      <c r="C156" s="209" t="str">
        <f>IF(ISBLANK(Transactions!$B156),"",MONTH(Transactions!$B156))</f>
        <v/>
      </c>
      <c r="D156" s="259"/>
      <c r="E156" s="168"/>
      <c r="F156" s="169"/>
      <c r="H156" s="167"/>
      <c r="I156" s="209" t="str">
        <f>IF(ISBLANK(Transactions!$H156),"",MONTH(Transactions!$H156))</f>
        <v/>
      </c>
      <c r="J156" s="259"/>
      <c r="K156" s="168"/>
      <c r="L156" s="169"/>
      <c r="N156" s="167"/>
      <c r="O156" s="209" t="str">
        <f>IF(ISBLANK(Transactions!$N156),"",MONTH(Transactions!$N156))</f>
        <v/>
      </c>
      <c r="P156" s="259"/>
      <c r="Q156" s="171"/>
      <c r="R156" s="169"/>
    </row>
    <row r="157" spans="2:18" ht="15.75" customHeight="1">
      <c r="B157" s="167"/>
      <c r="C157" s="209" t="str">
        <f>IF(ISBLANK(Transactions!$B157),"",MONTH(Transactions!$B157))</f>
        <v/>
      </c>
      <c r="D157" s="259"/>
      <c r="E157" s="168"/>
      <c r="F157" s="169"/>
      <c r="H157" s="167"/>
      <c r="I157" s="209" t="str">
        <f>IF(ISBLANK(Transactions!$H157),"",MONTH(Transactions!$H157))</f>
        <v/>
      </c>
      <c r="J157" s="259"/>
      <c r="K157" s="168"/>
      <c r="L157" s="169"/>
      <c r="N157" s="167"/>
      <c r="O157" s="209" t="str">
        <f>IF(ISBLANK(Transactions!$N157),"",MONTH(Transactions!$N157))</f>
        <v/>
      </c>
      <c r="P157" s="259"/>
      <c r="Q157" s="171"/>
      <c r="R157" s="169"/>
    </row>
    <row r="158" spans="2:18" ht="15.75" customHeight="1">
      <c r="B158" s="167"/>
      <c r="C158" s="209" t="str">
        <f>IF(ISBLANK(Transactions!$B158),"",MONTH(Transactions!$B158))</f>
        <v/>
      </c>
      <c r="D158" s="259"/>
      <c r="E158" s="168"/>
      <c r="F158" s="169"/>
      <c r="H158" s="167"/>
      <c r="I158" s="209" t="str">
        <f>IF(ISBLANK(Transactions!$H158),"",MONTH(Transactions!$H158))</f>
        <v/>
      </c>
      <c r="J158" s="259"/>
      <c r="K158" s="168"/>
      <c r="L158" s="169"/>
      <c r="N158" s="167"/>
      <c r="O158" s="209" t="str">
        <f>IF(ISBLANK(Transactions!$N158),"",MONTH(Transactions!$N158))</f>
        <v/>
      </c>
      <c r="P158" s="259"/>
      <c r="Q158" s="171"/>
      <c r="R158" s="169"/>
    </row>
    <row r="159" spans="2:18" ht="15.75" customHeight="1">
      <c r="B159" s="167"/>
      <c r="C159" s="209" t="str">
        <f>IF(ISBLANK(Transactions!$B159),"",MONTH(Transactions!$B159))</f>
        <v/>
      </c>
      <c r="D159" s="259"/>
      <c r="E159" s="168"/>
      <c r="F159" s="169"/>
      <c r="H159" s="167"/>
      <c r="I159" s="209" t="str">
        <f>IF(ISBLANK(Transactions!$H159),"",MONTH(Transactions!$H159))</f>
        <v/>
      </c>
      <c r="J159" s="259"/>
      <c r="K159" s="168"/>
      <c r="L159" s="169"/>
      <c r="N159" s="167"/>
      <c r="O159" s="209" t="str">
        <f>IF(ISBLANK(Transactions!$N159),"",MONTH(Transactions!$N159))</f>
        <v/>
      </c>
      <c r="P159" s="259"/>
      <c r="Q159" s="171"/>
      <c r="R159" s="169"/>
    </row>
    <row r="160" spans="2:18" ht="15.75" customHeight="1">
      <c r="B160" s="167"/>
      <c r="C160" s="209" t="str">
        <f>IF(ISBLANK(Transactions!$B160),"",MONTH(Transactions!$B160))</f>
        <v/>
      </c>
      <c r="D160" s="259"/>
      <c r="E160" s="168"/>
      <c r="F160" s="169"/>
      <c r="H160" s="167"/>
      <c r="I160" s="209" t="str">
        <f>IF(ISBLANK(Transactions!$H160),"",MONTH(Transactions!$H160))</f>
        <v/>
      </c>
      <c r="J160" s="259"/>
      <c r="K160" s="168"/>
      <c r="L160" s="169"/>
      <c r="N160" s="167"/>
      <c r="O160" s="209" t="str">
        <f>IF(ISBLANK(Transactions!$N160),"",MONTH(Transactions!$N160))</f>
        <v/>
      </c>
      <c r="P160" s="259"/>
      <c r="Q160" s="171"/>
      <c r="R160" s="169"/>
    </row>
    <row r="161" spans="2:18" ht="15.75" customHeight="1">
      <c r="B161" s="167"/>
      <c r="C161" s="209" t="str">
        <f>IF(ISBLANK(Transactions!$B161),"",MONTH(Transactions!$B161))</f>
        <v/>
      </c>
      <c r="D161" s="259"/>
      <c r="E161" s="168"/>
      <c r="F161" s="169"/>
      <c r="H161" s="167"/>
      <c r="I161" s="209" t="str">
        <f>IF(ISBLANK(Transactions!$H161),"",MONTH(Transactions!$H161))</f>
        <v/>
      </c>
      <c r="J161" s="259"/>
      <c r="K161" s="168"/>
      <c r="L161" s="169"/>
      <c r="N161" s="167"/>
      <c r="O161" s="209" t="str">
        <f>IF(ISBLANK(Transactions!$N161),"",MONTH(Transactions!$N161))</f>
        <v/>
      </c>
      <c r="P161" s="259"/>
      <c r="Q161" s="171"/>
      <c r="R161" s="169"/>
    </row>
    <row r="162" spans="2:18" ht="15.75" customHeight="1">
      <c r="B162" s="167"/>
      <c r="C162" s="209" t="str">
        <f>IF(ISBLANK(Transactions!$B162),"",MONTH(Transactions!$B162))</f>
        <v/>
      </c>
      <c r="D162" s="259"/>
      <c r="E162" s="168"/>
      <c r="F162" s="169"/>
      <c r="H162" s="167"/>
      <c r="I162" s="209" t="str">
        <f>IF(ISBLANK(Transactions!$H162),"",MONTH(Transactions!$H162))</f>
        <v/>
      </c>
      <c r="J162" s="259"/>
      <c r="K162" s="168"/>
      <c r="L162" s="169"/>
      <c r="N162" s="167"/>
      <c r="O162" s="209" t="str">
        <f>IF(ISBLANK(Transactions!$N162),"",MONTH(Transactions!$N162))</f>
        <v/>
      </c>
      <c r="P162" s="259"/>
      <c r="Q162" s="171"/>
      <c r="R162" s="169"/>
    </row>
    <row r="163" spans="2:18" ht="15.75" customHeight="1">
      <c r="B163" s="167"/>
      <c r="C163" s="209" t="str">
        <f>IF(ISBLANK(Transactions!$B163),"",MONTH(Transactions!$B163))</f>
        <v/>
      </c>
      <c r="D163" s="259"/>
      <c r="E163" s="168"/>
      <c r="F163" s="169"/>
      <c r="H163" s="167"/>
      <c r="I163" s="209" t="str">
        <f>IF(ISBLANK(Transactions!$H163),"",MONTH(Transactions!$H163))</f>
        <v/>
      </c>
      <c r="J163" s="259"/>
      <c r="K163" s="168"/>
      <c r="L163" s="169"/>
      <c r="N163" s="167"/>
      <c r="O163" s="209" t="str">
        <f>IF(ISBLANK(Transactions!$N163),"",MONTH(Transactions!$N163))</f>
        <v/>
      </c>
      <c r="P163" s="259"/>
      <c r="Q163" s="171"/>
      <c r="R163" s="169"/>
    </row>
    <row r="164" spans="2:18" ht="15.75" customHeight="1">
      <c r="B164" s="167"/>
      <c r="C164" s="209" t="str">
        <f>IF(ISBLANK(Transactions!$B164),"",MONTH(Transactions!$B164))</f>
        <v/>
      </c>
      <c r="D164" s="259"/>
      <c r="E164" s="168"/>
      <c r="F164" s="169"/>
      <c r="H164" s="167"/>
      <c r="I164" s="209" t="str">
        <f>IF(ISBLANK(Transactions!$H164),"",MONTH(Transactions!$H164))</f>
        <v/>
      </c>
      <c r="J164" s="259"/>
      <c r="K164" s="168"/>
      <c r="L164" s="169"/>
      <c r="N164" s="167"/>
      <c r="O164" s="209" t="str">
        <f>IF(ISBLANK(Transactions!$N164),"",MONTH(Transactions!$N164))</f>
        <v/>
      </c>
      <c r="P164" s="259"/>
      <c r="Q164" s="171"/>
      <c r="R164" s="169"/>
    </row>
    <row r="165" spans="2:18" ht="15.75" customHeight="1">
      <c r="B165" s="167"/>
      <c r="C165" s="209" t="str">
        <f>IF(ISBLANK(Transactions!$B165),"",MONTH(Transactions!$B165))</f>
        <v/>
      </c>
      <c r="D165" s="259"/>
      <c r="E165" s="168"/>
      <c r="F165" s="169"/>
      <c r="H165" s="167"/>
      <c r="I165" s="209" t="str">
        <f>IF(ISBLANK(Transactions!$H165),"",MONTH(Transactions!$H165))</f>
        <v/>
      </c>
      <c r="J165" s="259"/>
      <c r="K165" s="168"/>
      <c r="L165" s="169"/>
      <c r="N165" s="167"/>
      <c r="O165" s="209" t="str">
        <f>IF(ISBLANK(Transactions!$N165),"",MONTH(Transactions!$N165))</f>
        <v/>
      </c>
      <c r="P165" s="259"/>
      <c r="Q165" s="171"/>
      <c r="R165" s="169"/>
    </row>
    <row r="166" spans="2:18" ht="15.75" customHeight="1">
      <c r="B166" s="167"/>
      <c r="C166" s="209" t="str">
        <f>IF(ISBLANK(Transactions!$B166),"",MONTH(Transactions!$B166))</f>
        <v/>
      </c>
      <c r="D166" s="259"/>
      <c r="E166" s="168"/>
      <c r="F166" s="169"/>
      <c r="H166" s="167"/>
      <c r="I166" s="209" t="str">
        <f>IF(ISBLANK(Transactions!$H166),"",MONTH(Transactions!$H166))</f>
        <v/>
      </c>
      <c r="J166" s="259"/>
      <c r="K166" s="168"/>
      <c r="L166" s="169"/>
      <c r="N166" s="167"/>
      <c r="O166" s="209" t="str">
        <f>IF(ISBLANK(Transactions!$N166),"",MONTH(Transactions!$N166))</f>
        <v/>
      </c>
      <c r="P166" s="259"/>
      <c r="Q166" s="171"/>
      <c r="R166" s="169"/>
    </row>
    <row r="167" spans="2:18" ht="15.75" customHeight="1">
      <c r="B167" s="167"/>
      <c r="C167" s="209" t="str">
        <f>IF(ISBLANK(Transactions!$B167),"",MONTH(Transactions!$B167))</f>
        <v/>
      </c>
      <c r="D167" s="259"/>
      <c r="E167" s="168"/>
      <c r="F167" s="169"/>
      <c r="H167" s="167"/>
      <c r="I167" s="209" t="str">
        <f>IF(ISBLANK(Transactions!$H167),"",MONTH(Transactions!$H167))</f>
        <v/>
      </c>
      <c r="J167" s="259"/>
      <c r="K167" s="168"/>
      <c r="L167" s="169"/>
      <c r="N167" s="167"/>
      <c r="O167" s="209" t="str">
        <f>IF(ISBLANK(Transactions!$N167),"",MONTH(Transactions!$N167))</f>
        <v/>
      </c>
      <c r="P167" s="259"/>
      <c r="Q167" s="171"/>
      <c r="R167" s="169"/>
    </row>
    <row r="168" spans="2:18" ht="15.75" customHeight="1">
      <c r="B168" s="167"/>
      <c r="C168" s="209" t="str">
        <f>IF(ISBLANK(Transactions!$B168),"",MONTH(Transactions!$B168))</f>
        <v/>
      </c>
      <c r="D168" s="259"/>
      <c r="E168" s="168"/>
      <c r="F168" s="169"/>
      <c r="H168" s="167"/>
      <c r="I168" s="209" t="str">
        <f>IF(ISBLANK(Transactions!$H168),"",MONTH(Transactions!$H168))</f>
        <v/>
      </c>
      <c r="J168" s="259"/>
      <c r="K168" s="168"/>
      <c r="L168" s="169"/>
      <c r="N168" s="167"/>
      <c r="O168" s="209" t="str">
        <f>IF(ISBLANK(Transactions!$N168),"",MONTH(Transactions!$N168))</f>
        <v/>
      </c>
      <c r="P168" s="259"/>
      <c r="Q168" s="171"/>
      <c r="R168" s="169"/>
    </row>
    <row r="169" spans="2:18" ht="15.75" customHeight="1">
      <c r="B169" s="167"/>
      <c r="C169" s="209" t="str">
        <f>IF(ISBLANK(Transactions!$B169),"",MONTH(Transactions!$B169))</f>
        <v/>
      </c>
      <c r="D169" s="259"/>
      <c r="E169" s="168"/>
      <c r="F169" s="169"/>
      <c r="H169" s="167"/>
      <c r="I169" s="209" t="str">
        <f>IF(ISBLANK(Transactions!$H169),"",MONTH(Transactions!$H169))</f>
        <v/>
      </c>
      <c r="J169" s="259"/>
      <c r="K169" s="168"/>
      <c r="L169" s="169"/>
      <c r="N169" s="167"/>
      <c r="O169" s="209" t="str">
        <f>IF(ISBLANK(Transactions!$N169),"",MONTH(Transactions!$N169))</f>
        <v/>
      </c>
      <c r="P169" s="259"/>
      <c r="Q169" s="171"/>
      <c r="R169" s="169"/>
    </row>
    <row r="170" spans="2:18" ht="15.75" customHeight="1">
      <c r="B170" s="167"/>
      <c r="C170" s="209" t="str">
        <f>IF(ISBLANK(Transactions!$B170),"",MONTH(Transactions!$B170))</f>
        <v/>
      </c>
      <c r="D170" s="259"/>
      <c r="E170" s="168"/>
      <c r="F170" s="169"/>
      <c r="H170" s="167"/>
      <c r="I170" s="209" t="str">
        <f>IF(ISBLANK(Transactions!$H170),"",MONTH(Transactions!$H170))</f>
        <v/>
      </c>
      <c r="J170" s="259"/>
      <c r="K170" s="168"/>
      <c r="L170" s="169"/>
      <c r="N170" s="167"/>
      <c r="O170" s="209" t="str">
        <f>IF(ISBLANK(Transactions!$N170),"",MONTH(Transactions!$N170))</f>
        <v/>
      </c>
      <c r="P170" s="259"/>
      <c r="Q170" s="171"/>
      <c r="R170" s="169"/>
    </row>
    <row r="171" spans="2:18" ht="15.75" customHeight="1">
      <c r="B171" s="167"/>
      <c r="C171" s="209" t="str">
        <f>IF(ISBLANK(Transactions!$B171),"",MONTH(Transactions!$B171))</f>
        <v/>
      </c>
      <c r="D171" s="259"/>
      <c r="E171" s="168"/>
      <c r="F171" s="169"/>
      <c r="H171" s="167"/>
      <c r="I171" s="209" t="str">
        <f>IF(ISBLANK(Transactions!$H171),"",MONTH(Transactions!$H171))</f>
        <v/>
      </c>
      <c r="J171" s="259"/>
      <c r="K171" s="168"/>
      <c r="L171" s="169"/>
      <c r="N171" s="167"/>
      <c r="O171" s="209" t="str">
        <f>IF(ISBLANK(Transactions!$N171),"",MONTH(Transactions!$N171))</f>
        <v/>
      </c>
      <c r="P171" s="259"/>
      <c r="Q171" s="171"/>
      <c r="R171" s="169"/>
    </row>
    <row r="172" spans="2:18" ht="15.75" customHeight="1">
      <c r="B172" s="167"/>
      <c r="C172" s="209" t="str">
        <f>IF(ISBLANK(Transactions!$B172),"",MONTH(Transactions!$B172))</f>
        <v/>
      </c>
      <c r="D172" s="259"/>
      <c r="E172" s="168"/>
      <c r="F172" s="169"/>
      <c r="H172" s="167"/>
      <c r="I172" s="209" t="str">
        <f>IF(ISBLANK(Transactions!$H172),"",MONTH(Transactions!$H172))</f>
        <v/>
      </c>
      <c r="J172" s="259"/>
      <c r="K172" s="168"/>
      <c r="L172" s="169"/>
      <c r="N172" s="167"/>
      <c r="O172" s="209" t="str">
        <f>IF(ISBLANK(Transactions!$N172),"",MONTH(Transactions!$N172))</f>
        <v/>
      </c>
      <c r="P172" s="259"/>
      <c r="Q172" s="171"/>
      <c r="R172" s="169"/>
    </row>
    <row r="173" spans="2:18" ht="15.75" customHeight="1">
      <c r="B173" s="167"/>
      <c r="C173" s="209" t="str">
        <f>IF(ISBLANK(Transactions!$B173),"",MONTH(Transactions!$B173))</f>
        <v/>
      </c>
      <c r="D173" s="259"/>
      <c r="E173" s="168"/>
      <c r="F173" s="169"/>
      <c r="H173" s="167"/>
      <c r="I173" s="209" t="str">
        <f>IF(ISBLANK(Transactions!$H173),"",MONTH(Transactions!$H173))</f>
        <v/>
      </c>
      <c r="J173" s="259"/>
      <c r="K173" s="168"/>
      <c r="L173" s="169"/>
      <c r="N173" s="167"/>
      <c r="O173" s="209" t="str">
        <f>IF(ISBLANK(Transactions!$N173),"",MONTH(Transactions!$N173))</f>
        <v/>
      </c>
      <c r="P173" s="259"/>
      <c r="Q173" s="171"/>
      <c r="R173" s="169"/>
    </row>
    <row r="174" spans="2:18" ht="15.75" customHeight="1">
      <c r="B174" s="167"/>
      <c r="C174" s="209" t="str">
        <f>IF(ISBLANK(Transactions!$B174),"",MONTH(Transactions!$B174))</f>
        <v/>
      </c>
      <c r="D174" s="259"/>
      <c r="E174" s="168"/>
      <c r="F174" s="169"/>
      <c r="H174" s="167"/>
      <c r="I174" s="209" t="str">
        <f>IF(ISBLANK(Transactions!$H174),"",MONTH(Transactions!$H174))</f>
        <v/>
      </c>
      <c r="J174" s="259"/>
      <c r="K174" s="168"/>
      <c r="L174" s="169"/>
      <c r="N174" s="167"/>
      <c r="O174" s="209" t="str">
        <f>IF(ISBLANK(Transactions!$N174),"",MONTH(Transactions!$N174))</f>
        <v/>
      </c>
      <c r="P174" s="259"/>
      <c r="Q174" s="171"/>
      <c r="R174" s="169"/>
    </row>
    <row r="175" spans="2:18" ht="15.75" customHeight="1">
      <c r="B175" s="167"/>
      <c r="C175" s="209" t="str">
        <f>IF(ISBLANK(Transactions!$B175),"",MONTH(Transactions!$B175))</f>
        <v/>
      </c>
      <c r="D175" s="259"/>
      <c r="E175" s="168"/>
      <c r="F175" s="169"/>
      <c r="H175" s="167"/>
      <c r="I175" s="209" t="str">
        <f>IF(ISBLANK(Transactions!$H175),"",MONTH(Transactions!$H175))</f>
        <v/>
      </c>
      <c r="J175" s="259"/>
      <c r="K175" s="168"/>
      <c r="L175" s="169"/>
      <c r="N175" s="167"/>
      <c r="O175" s="209" t="str">
        <f>IF(ISBLANK(Transactions!$N175),"",MONTH(Transactions!$N175))</f>
        <v/>
      </c>
      <c r="P175" s="259"/>
      <c r="Q175" s="171"/>
      <c r="R175" s="169"/>
    </row>
    <row r="176" spans="2:18" ht="15.75" customHeight="1">
      <c r="B176" s="167"/>
      <c r="C176" s="209" t="str">
        <f>IF(ISBLANK(Transactions!$B176),"",MONTH(Transactions!$B176))</f>
        <v/>
      </c>
      <c r="D176" s="259"/>
      <c r="E176" s="168"/>
      <c r="F176" s="169"/>
      <c r="H176" s="167"/>
      <c r="I176" s="209" t="str">
        <f>IF(ISBLANK(Transactions!$H176),"",MONTH(Transactions!$H176))</f>
        <v/>
      </c>
      <c r="J176" s="259"/>
      <c r="K176" s="168"/>
      <c r="L176" s="169"/>
      <c r="N176" s="167"/>
      <c r="O176" s="209" t="str">
        <f>IF(ISBLANK(Transactions!$N176),"",MONTH(Transactions!$N176))</f>
        <v/>
      </c>
      <c r="P176" s="259"/>
      <c r="Q176" s="171"/>
      <c r="R176" s="169"/>
    </row>
    <row r="177" spans="2:18" ht="15.75" customHeight="1">
      <c r="B177" s="167"/>
      <c r="C177" s="209" t="str">
        <f>IF(ISBLANK(Transactions!$B177),"",MONTH(Transactions!$B177))</f>
        <v/>
      </c>
      <c r="D177" s="259"/>
      <c r="E177" s="168"/>
      <c r="F177" s="169"/>
      <c r="H177" s="167"/>
      <c r="I177" s="209" t="str">
        <f>IF(ISBLANK(Transactions!$H177),"",MONTH(Transactions!$H177))</f>
        <v/>
      </c>
      <c r="J177" s="259"/>
      <c r="K177" s="168"/>
      <c r="L177" s="169"/>
      <c r="N177" s="167"/>
      <c r="O177" s="209" t="str">
        <f>IF(ISBLANK(Transactions!$N177),"",MONTH(Transactions!$N177))</f>
        <v/>
      </c>
      <c r="P177" s="259"/>
      <c r="Q177" s="171"/>
      <c r="R177" s="169"/>
    </row>
    <row r="178" spans="2:18" ht="15.75" customHeight="1">
      <c r="B178" s="167"/>
      <c r="C178" s="209" t="str">
        <f>IF(ISBLANK(Transactions!$B178),"",MONTH(Transactions!$B178))</f>
        <v/>
      </c>
      <c r="D178" s="259"/>
      <c r="E178" s="168"/>
      <c r="F178" s="169"/>
      <c r="H178" s="167"/>
      <c r="I178" s="209" t="str">
        <f>IF(ISBLANK(Transactions!$H178),"",MONTH(Transactions!$H178))</f>
        <v/>
      </c>
      <c r="J178" s="259"/>
      <c r="K178" s="168"/>
      <c r="L178" s="169"/>
      <c r="N178" s="167"/>
      <c r="O178" s="209" t="str">
        <f>IF(ISBLANK(Transactions!$N178),"",MONTH(Transactions!$N178))</f>
        <v/>
      </c>
      <c r="P178" s="259"/>
      <c r="Q178" s="171"/>
      <c r="R178" s="169"/>
    </row>
    <row r="179" spans="2:18" ht="15.75" customHeight="1">
      <c r="B179" s="167"/>
      <c r="C179" s="209" t="str">
        <f>IF(ISBLANK(Transactions!$B179),"",MONTH(Transactions!$B179))</f>
        <v/>
      </c>
      <c r="D179" s="259"/>
      <c r="E179" s="168"/>
      <c r="F179" s="169"/>
      <c r="H179" s="167"/>
      <c r="I179" s="209" t="str">
        <f>IF(ISBLANK(Transactions!$H179),"",MONTH(Transactions!$H179))</f>
        <v/>
      </c>
      <c r="J179" s="259"/>
      <c r="K179" s="168"/>
      <c r="L179" s="169"/>
      <c r="N179" s="167"/>
      <c r="O179" s="209" t="str">
        <f>IF(ISBLANK(Transactions!$N179),"",MONTH(Transactions!$N179))</f>
        <v/>
      </c>
      <c r="P179" s="259"/>
      <c r="Q179" s="171"/>
      <c r="R179" s="169"/>
    </row>
    <row r="180" spans="2:18" ht="15.75" customHeight="1">
      <c r="B180" s="167"/>
      <c r="C180" s="209" t="str">
        <f>IF(ISBLANK(Transactions!$B180),"",MONTH(Transactions!$B180))</f>
        <v/>
      </c>
      <c r="D180" s="259"/>
      <c r="E180" s="168"/>
      <c r="F180" s="169"/>
      <c r="H180" s="167"/>
      <c r="I180" s="209" t="str">
        <f>IF(ISBLANK(Transactions!$H180),"",MONTH(Transactions!$H180))</f>
        <v/>
      </c>
      <c r="J180" s="259"/>
      <c r="K180" s="168"/>
      <c r="L180" s="169"/>
      <c r="N180" s="167"/>
      <c r="O180" s="209" t="str">
        <f>IF(ISBLANK(Transactions!$N180),"",MONTH(Transactions!$N180))</f>
        <v/>
      </c>
      <c r="P180" s="259"/>
      <c r="Q180" s="171"/>
      <c r="R180" s="169"/>
    </row>
    <row r="181" spans="2:18" ht="15.75" customHeight="1">
      <c r="B181" s="167"/>
      <c r="C181" s="209" t="str">
        <f>IF(ISBLANK(Transactions!$B181),"",MONTH(Transactions!$B181))</f>
        <v/>
      </c>
      <c r="D181" s="259"/>
      <c r="E181" s="168"/>
      <c r="F181" s="169"/>
      <c r="H181" s="167"/>
      <c r="I181" s="209" t="str">
        <f>IF(ISBLANK(Transactions!$H181),"",MONTH(Transactions!$H181))</f>
        <v/>
      </c>
      <c r="J181" s="259"/>
      <c r="K181" s="168"/>
      <c r="L181" s="169"/>
      <c r="N181" s="167"/>
      <c r="O181" s="209" t="str">
        <f>IF(ISBLANK(Transactions!$N181),"",MONTH(Transactions!$N181))</f>
        <v/>
      </c>
      <c r="P181" s="259"/>
      <c r="Q181" s="171"/>
      <c r="R181" s="169"/>
    </row>
    <row r="182" spans="2:18" ht="15.75" customHeight="1">
      <c r="B182" s="167"/>
      <c r="C182" s="209" t="str">
        <f>IF(ISBLANK(Transactions!$B182),"",MONTH(Transactions!$B182))</f>
        <v/>
      </c>
      <c r="D182" s="259"/>
      <c r="E182" s="168"/>
      <c r="F182" s="169"/>
      <c r="H182" s="167"/>
      <c r="I182" s="209" t="str">
        <f>IF(ISBLANK(Transactions!$H182),"",MONTH(Transactions!$H182))</f>
        <v/>
      </c>
      <c r="J182" s="259"/>
      <c r="K182" s="168"/>
      <c r="L182" s="169"/>
      <c r="N182" s="167"/>
      <c r="O182" s="209" t="str">
        <f>IF(ISBLANK(Transactions!$N182),"",MONTH(Transactions!$N182))</f>
        <v/>
      </c>
      <c r="P182" s="259"/>
      <c r="Q182" s="171"/>
      <c r="R182" s="169"/>
    </row>
    <row r="183" spans="2:18" ht="15.75" customHeight="1">
      <c r="B183" s="167"/>
      <c r="C183" s="209" t="str">
        <f>IF(ISBLANK(Transactions!$B183),"",MONTH(Transactions!$B183))</f>
        <v/>
      </c>
      <c r="D183" s="259"/>
      <c r="E183" s="168"/>
      <c r="F183" s="169"/>
      <c r="H183" s="167"/>
      <c r="I183" s="209" t="str">
        <f>IF(ISBLANK(Transactions!$H183),"",MONTH(Transactions!$H183))</f>
        <v/>
      </c>
      <c r="J183" s="259"/>
      <c r="K183" s="168"/>
      <c r="L183" s="169"/>
      <c r="N183" s="167"/>
      <c r="O183" s="209" t="str">
        <f>IF(ISBLANK(Transactions!$N183),"",MONTH(Transactions!$N183))</f>
        <v/>
      </c>
      <c r="P183" s="259"/>
      <c r="Q183" s="171"/>
      <c r="R183" s="169"/>
    </row>
    <row r="184" spans="2:18" ht="15.75" customHeight="1">
      <c r="B184" s="167"/>
      <c r="C184" s="209" t="str">
        <f>IF(ISBLANK(Transactions!$B184),"",MONTH(Transactions!$B184))</f>
        <v/>
      </c>
      <c r="D184" s="259"/>
      <c r="E184" s="168"/>
      <c r="F184" s="169"/>
      <c r="H184" s="167"/>
      <c r="I184" s="209" t="str">
        <f>IF(ISBLANK(Transactions!$H184),"",MONTH(Transactions!$H184))</f>
        <v/>
      </c>
      <c r="J184" s="259"/>
      <c r="K184" s="168"/>
      <c r="L184" s="169"/>
      <c r="N184" s="167"/>
      <c r="O184" s="209" t="str">
        <f>IF(ISBLANK(Transactions!$N184),"",MONTH(Transactions!$N184))</f>
        <v/>
      </c>
      <c r="P184" s="259"/>
      <c r="Q184" s="171"/>
      <c r="R184" s="169"/>
    </row>
    <row r="185" spans="2:18" ht="15.75" customHeight="1">
      <c r="B185" s="167"/>
      <c r="C185" s="209" t="str">
        <f>IF(ISBLANK(Transactions!$B185),"",MONTH(Transactions!$B185))</f>
        <v/>
      </c>
      <c r="D185" s="259"/>
      <c r="E185" s="168"/>
      <c r="F185" s="169"/>
      <c r="H185" s="167"/>
      <c r="I185" s="209" t="str">
        <f>IF(ISBLANK(Transactions!$H185),"",MONTH(Transactions!$H185))</f>
        <v/>
      </c>
      <c r="J185" s="259"/>
      <c r="K185" s="168"/>
      <c r="L185" s="169"/>
      <c r="N185" s="167"/>
      <c r="O185" s="209" t="str">
        <f>IF(ISBLANK(Transactions!$N185),"",MONTH(Transactions!$N185))</f>
        <v/>
      </c>
      <c r="P185" s="259"/>
      <c r="Q185" s="171"/>
      <c r="R185" s="169"/>
    </row>
    <row r="186" spans="2:18" ht="15.75" customHeight="1">
      <c r="B186" s="167"/>
      <c r="C186" s="209" t="str">
        <f>IF(ISBLANK(Transactions!$B186),"",MONTH(Transactions!$B186))</f>
        <v/>
      </c>
      <c r="D186" s="259"/>
      <c r="E186" s="168"/>
      <c r="F186" s="169"/>
      <c r="H186" s="167"/>
      <c r="I186" s="209" t="str">
        <f>IF(ISBLANK(Transactions!$H186),"",MONTH(Transactions!$H186))</f>
        <v/>
      </c>
      <c r="J186" s="259"/>
      <c r="K186" s="168"/>
      <c r="L186" s="169"/>
      <c r="N186" s="167"/>
      <c r="O186" s="209" t="str">
        <f>IF(ISBLANK(Transactions!$N186),"",MONTH(Transactions!$N186))</f>
        <v/>
      </c>
      <c r="P186" s="259"/>
      <c r="Q186" s="171"/>
      <c r="R186" s="169"/>
    </row>
    <row r="187" spans="2:18" ht="15.75" customHeight="1">
      <c r="B187" s="167"/>
      <c r="C187" s="209" t="str">
        <f>IF(ISBLANK(Transactions!$B187),"",MONTH(Transactions!$B187))</f>
        <v/>
      </c>
      <c r="D187" s="259"/>
      <c r="E187" s="168"/>
      <c r="F187" s="169"/>
      <c r="H187" s="167"/>
      <c r="I187" s="209" t="str">
        <f>IF(ISBLANK(Transactions!$H187),"",MONTH(Transactions!$H187))</f>
        <v/>
      </c>
      <c r="J187" s="259"/>
      <c r="K187" s="168"/>
      <c r="L187" s="169"/>
      <c r="N187" s="167"/>
      <c r="O187" s="209" t="str">
        <f>IF(ISBLANK(Transactions!$N187),"",MONTH(Transactions!$N187))</f>
        <v/>
      </c>
      <c r="P187" s="259"/>
      <c r="Q187" s="171"/>
      <c r="R187" s="169"/>
    </row>
    <row r="188" spans="2:18" ht="15.75" customHeight="1">
      <c r="B188" s="167"/>
      <c r="C188" s="209" t="str">
        <f>IF(ISBLANK(Transactions!$B188),"",MONTH(Transactions!$B188))</f>
        <v/>
      </c>
      <c r="D188" s="259"/>
      <c r="E188" s="168"/>
      <c r="F188" s="169"/>
      <c r="H188" s="167"/>
      <c r="I188" s="209" t="str">
        <f>IF(ISBLANK(Transactions!$H188),"",MONTH(Transactions!$H188))</f>
        <v/>
      </c>
      <c r="J188" s="259"/>
      <c r="K188" s="168"/>
      <c r="L188" s="169"/>
      <c r="N188" s="167"/>
      <c r="O188" s="209" t="str">
        <f>IF(ISBLANK(Transactions!$N188),"",MONTH(Transactions!$N188))</f>
        <v/>
      </c>
      <c r="P188" s="259"/>
      <c r="Q188" s="171"/>
      <c r="R188" s="169"/>
    </row>
    <row r="189" spans="2:18" ht="15.75" customHeight="1">
      <c r="B189" s="167"/>
      <c r="C189" s="209" t="str">
        <f>IF(ISBLANK(Transactions!$B189),"",MONTH(Transactions!$B189))</f>
        <v/>
      </c>
      <c r="D189" s="259"/>
      <c r="E189" s="168"/>
      <c r="F189" s="169"/>
      <c r="H189" s="167"/>
      <c r="I189" s="209" t="str">
        <f>IF(ISBLANK(Transactions!$H189),"",MONTH(Transactions!$H189))</f>
        <v/>
      </c>
      <c r="J189" s="259"/>
      <c r="K189" s="168"/>
      <c r="L189" s="169"/>
      <c r="N189" s="167"/>
      <c r="O189" s="209" t="str">
        <f>IF(ISBLANK(Transactions!$N189),"",MONTH(Transactions!$N189))</f>
        <v/>
      </c>
      <c r="P189" s="259"/>
      <c r="Q189" s="171"/>
      <c r="R189" s="169"/>
    </row>
    <row r="190" spans="2:18" ht="15.75" customHeight="1">
      <c r="B190" s="167"/>
      <c r="C190" s="209" t="str">
        <f>IF(ISBLANK(Transactions!$B190),"",MONTH(Transactions!$B190))</f>
        <v/>
      </c>
      <c r="D190" s="259"/>
      <c r="E190" s="168"/>
      <c r="F190" s="169"/>
      <c r="H190" s="167"/>
      <c r="I190" s="209" t="str">
        <f>IF(ISBLANK(Transactions!$H190),"",MONTH(Transactions!$H190))</f>
        <v/>
      </c>
      <c r="J190" s="259"/>
      <c r="K190" s="168"/>
      <c r="L190" s="169"/>
      <c r="N190" s="167"/>
      <c r="O190" s="209" t="str">
        <f>IF(ISBLANK(Transactions!$N190),"",MONTH(Transactions!$N190))</f>
        <v/>
      </c>
      <c r="P190" s="259"/>
      <c r="Q190" s="171"/>
      <c r="R190" s="169"/>
    </row>
    <row r="191" spans="2:18" ht="15.75" customHeight="1">
      <c r="B191" s="167"/>
      <c r="C191" s="209" t="str">
        <f>IF(ISBLANK(Transactions!$B191),"",MONTH(Transactions!$B191))</f>
        <v/>
      </c>
      <c r="D191" s="259"/>
      <c r="E191" s="168"/>
      <c r="F191" s="169"/>
      <c r="H191" s="167"/>
      <c r="I191" s="209" t="str">
        <f>IF(ISBLANK(Transactions!$H191),"",MONTH(Transactions!$H191))</f>
        <v/>
      </c>
      <c r="J191" s="259"/>
      <c r="K191" s="168"/>
      <c r="L191" s="169"/>
      <c r="N191" s="167"/>
      <c r="O191" s="209" t="str">
        <f>IF(ISBLANK(Transactions!$N191),"",MONTH(Transactions!$N191))</f>
        <v/>
      </c>
      <c r="P191" s="259"/>
      <c r="Q191" s="171"/>
      <c r="R191" s="169"/>
    </row>
    <row r="192" spans="2:18" ht="15.75" customHeight="1">
      <c r="B192" s="167"/>
      <c r="C192" s="209" t="str">
        <f>IF(ISBLANK(Transactions!$B192),"",MONTH(Transactions!$B192))</f>
        <v/>
      </c>
      <c r="D192" s="259"/>
      <c r="E192" s="168"/>
      <c r="F192" s="169"/>
      <c r="H192" s="167"/>
      <c r="I192" s="209" t="str">
        <f>IF(ISBLANK(Transactions!$H192),"",MONTH(Transactions!$H192))</f>
        <v/>
      </c>
      <c r="J192" s="259"/>
      <c r="K192" s="168"/>
      <c r="L192" s="169"/>
      <c r="N192" s="167"/>
      <c r="O192" s="209" t="str">
        <f>IF(ISBLANK(Transactions!$N192),"",MONTH(Transactions!$N192))</f>
        <v/>
      </c>
      <c r="P192" s="259"/>
      <c r="Q192" s="171"/>
      <c r="R192" s="169"/>
    </row>
    <row r="193" spans="2:18" ht="15.75" customHeight="1">
      <c r="B193" s="167"/>
      <c r="C193" s="209" t="str">
        <f>IF(ISBLANK(Transactions!$B193),"",MONTH(Transactions!$B193))</f>
        <v/>
      </c>
      <c r="D193" s="259"/>
      <c r="E193" s="168"/>
      <c r="F193" s="169"/>
      <c r="H193" s="167"/>
      <c r="I193" s="209" t="str">
        <f>IF(ISBLANK(Transactions!$H193),"",MONTH(Transactions!$H193))</f>
        <v/>
      </c>
      <c r="J193" s="259"/>
      <c r="K193" s="168"/>
      <c r="L193" s="169"/>
      <c r="N193" s="167"/>
      <c r="O193" s="209" t="str">
        <f>IF(ISBLANK(Transactions!$N193),"",MONTH(Transactions!$N193))</f>
        <v/>
      </c>
      <c r="P193" s="259"/>
      <c r="Q193" s="171"/>
      <c r="R193" s="169"/>
    </row>
    <row r="194" spans="2:18" ht="15.75" customHeight="1">
      <c r="B194" s="167"/>
      <c r="C194" s="209" t="str">
        <f>IF(ISBLANK(Transactions!$B194),"",MONTH(Transactions!$B194))</f>
        <v/>
      </c>
      <c r="D194" s="259"/>
      <c r="E194" s="168"/>
      <c r="F194" s="169"/>
      <c r="H194" s="167"/>
      <c r="I194" s="209" t="str">
        <f>IF(ISBLANK(Transactions!$H194),"",MONTH(Transactions!$H194))</f>
        <v/>
      </c>
      <c r="J194" s="259"/>
      <c r="K194" s="168"/>
      <c r="L194" s="169"/>
      <c r="N194" s="167"/>
      <c r="O194" s="209" t="str">
        <f>IF(ISBLANK(Transactions!$N194),"",MONTH(Transactions!$N194))</f>
        <v/>
      </c>
      <c r="P194" s="259"/>
      <c r="Q194" s="171"/>
      <c r="R194" s="169"/>
    </row>
    <row r="195" spans="2:18" ht="15.75" customHeight="1">
      <c r="B195" s="167"/>
      <c r="C195" s="209" t="str">
        <f>IF(ISBLANK(Transactions!$B195),"",MONTH(Transactions!$B195))</f>
        <v/>
      </c>
      <c r="D195" s="259"/>
      <c r="E195" s="168"/>
      <c r="F195" s="169"/>
      <c r="H195" s="167"/>
      <c r="I195" s="209" t="str">
        <f>IF(ISBLANK(Transactions!$H195),"",MONTH(Transactions!$H195))</f>
        <v/>
      </c>
      <c r="J195" s="259"/>
      <c r="K195" s="168"/>
      <c r="L195" s="169"/>
      <c r="N195" s="167"/>
      <c r="O195" s="209" t="str">
        <f>IF(ISBLANK(Transactions!$N195),"",MONTH(Transactions!$N195))</f>
        <v/>
      </c>
      <c r="P195" s="259"/>
      <c r="Q195" s="171"/>
      <c r="R195" s="169"/>
    </row>
    <row r="196" spans="2:18" ht="15.75" customHeight="1">
      <c r="B196" s="167"/>
      <c r="C196" s="209" t="str">
        <f>IF(ISBLANK(Transactions!$B196),"",MONTH(Transactions!$B196))</f>
        <v/>
      </c>
      <c r="D196" s="259"/>
      <c r="E196" s="168"/>
      <c r="F196" s="169"/>
      <c r="H196" s="167"/>
      <c r="I196" s="209" t="str">
        <f>IF(ISBLANK(Transactions!$H196),"",MONTH(Transactions!$H196))</f>
        <v/>
      </c>
      <c r="J196" s="259"/>
      <c r="K196" s="168"/>
      <c r="L196" s="169"/>
      <c r="N196" s="167"/>
      <c r="O196" s="209" t="str">
        <f>IF(ISBLANK(Transactions!$N196),"",MONTH(Transactions!$N196))</f>
        <v/>
      </c>
      <c r="P196" s="259"/>
      <c r="Q196" s="171"/>
      <c r="R196" s="169"/>
    </row>
    <row r="197" spans="2:18" ht="15.75" customHeight="1">
      <c r="B197" s="167"/>
      <c r="C197" s="209" t="str">
        <f>IF(ISBLANK(Transactions!$B197),"",MONTH(Transactions!$B197))</f>
        <v/>
      </c>
      <c r="D197" s="259"/>
      <c r="E197" s="168"/>
      <c r="F197" s="169"/>
      <c r="H197" s="167"/>
      <c r="I197" s="209" t="str">
        <f>IF(ISBLANK(Transactions!$H197),"",MONTH(Transactions!$H197))</f>
        <v/>
      </c>
      <c r="J197" s="259"/>
      <c r="K197" s="168"/>
      <c r="L197" s="169"/>
      <c r="N197" s="167"/>
      <c r="O197" s="209" t="str">
        <f>IF(ISBLANK(Transactions!$N197),"",MONTH(Transactions!$N197))</f>
        <v/>
      </c>
      <c r="P197" s="259"/>
      <c r="Q197" s="171"/>
      <c r="R197" s="169"/>
    </row>
    <row r="198" spans="2:18" ht="15.75" customHeight="1">
      <c r="B198" s="167"/>
      <c r="C198" s="209" t="str">
        <f>IF(ISBLANK(Transactions!$B198),"",MONTH(Transactions!$B198))</f>
        <v/>
      </c>
      <c r="D198" s="259"/>
      <c r="E198" s="168"/>
      <c r="F198" s="169"/>
      <c r="H198" s="167"/>
      <c r="I198" s="209" t="str">
        <f>IF(ISBLANK(Transactions!$H198),"",MONTH(Transactions!$H198))</f>
        <v/>
      </c>
      <c r="J198" s="259"/>
      <c r="K198" s="168"/>
      <c r="L198" s="169"/>
      <c r="N198" s="167"/>
      <c r="O198" s="209" t="str">
        <f>IF(ISBLANK(Transactions!$N198),"",MONTH(Transactions!$N198))</f>
        <v/>
      </c>
      <c r="P198" s="259"/>
      <c r="Q198" s="171"/>
      <c r="R198" s="169"/>
    </row>
    <row r="199" spans="2:18" ht="15.75" customHeight="1">
      <c r="B199" s="167"/>
      <c r="C199" s="209" t="str">
        <f>IF(ISBLANK(Transactions!$B199),"",MONTH(Transactions!$B199))</f>
        <v/>
      </c>
      <c r="D199" s="259"/>
      <c r="E199" s="168"/>
      <c r="F199" s="169"/>
      <c r="H199" s="167"/>
      <c r="I199" s="209" t="str">
        <f>IF(ISBLANK(Transactions!$H199),"",MONTH(Transactions!$H199))</f>
        <v/>
      </c>
      <c r="J199" s="259"/>
      <c r="K199" s="168"/>
      <c r="L199" s="169"/>
      <c r="N199" s="167"/>
      <c r="O199" s="209" t="str">
        <f>IF(ISBLANK(Transactions!$N199),"",MONTH(Transactions!$N199))</f>
        <v/>
      </c>
      <c r="P199" s="259"/>
      <c r="Q199" s="171"/>
      <c r="R199" s="169"/>
    </row>
    <row r="200" spans="2:18" ht="15.75" customHeight="1">
      <c r="B200" s="167"/>
      <c r="C200" s="209" t="str">
        <f>IF(ISBLANK(Transactions!$B200),"",MONTH(Transactions!$B200))</f>
        <v/>
      </c>
      <c r="D200" s="259"/>
      <c r="E200" s="168"/>
      <c r="F200" s="169"/>
      <c r="H200" s="167"/>
      <c r="I200" s="209" t="str">
        <f>IF(ISBLANK(Transactions!$H200),"",MONTH(Transactions!$H200))</f>
        <v/>
      </c>
      <c r="J200" s="259"/>
      <c r="K200" s="168"/>
      <c r="L200" s="169"/>
      <c r="N200" s="167"/>
      <c r="O200" s="209" t="str">
        <f>IF(ISBLANK(Transactions!$N200),"",MONTH(Transactions!$N200))</f>
        <v/>
      </c>
      <c r="P200" s="259"/>
      <c r="Q200" s="171"/>
      <c r="R200" s="169"/>
    </row>
    <row r="201" spans="2:18" ht="15.75" customHeight="1">
      <c r="B201" s="167"/>
      <c r="C201" s="209" t="str">
        <f>IF(ISBLANK(Transactions!$B201),"",MONTH(Transactions!$B201))</f>
        <v/>
      </c>
      <c r="D201" s="259"/>
      <c r="E201" s="168"/>
      <c r="F201" s="169"/>
      <c r="H201" s="167"/>
      <c r="I201" s="209" t="str">
        <f>IF(ISBLANK(Transactions!$H201),"",MONTH(Transactions!$H201))</f>
        <v/>
      </c>
      <c r="J201" s="259"/>
      <c r="K201" s="168"/>
      <c r="L201" s="169"/>
      <c r="N201" s="167"/>
      <c r="O201" s="209" t="str">
        <f>IF(ISBLANK(Transactions!$N201),"",MONTH(Transactions!$N201))</f>
        <v/>
      </c>
      <c r="P201" s="259"/>
      <c r="Q201" s="171"/>
      <c r="R201" s="169"/>
    </row>
    <row r="202" spans="2:18" ht="15.75" customHeight="1">
      <c r="B202" s="167"/>
      <c r="C202" s="209" t="str">
        <f>IF(ISBLANK(Transactions!$B202),"",MONTH(Transactions!$B202))</f>
        <v/>
      </c>
      <c r="D202" s="259"/>
      <c r="E202" s="168"/>
      <c r="F202" s="169"/>
      <c r="H202" s="167"/>
      <c r="I202" s="209" t="str">
        <f>IF(ISBLANK(Transactions!$H202),"",MONTH(Transactions!$H202))</f>
        <v/>
      </c>
      <c r="J202" s="259"/>
      <c r="K202" s="168"/>
      <c r="L202" s="169"/>
      <c r="N202" s="167"/>
      <c r="O202" s="209" t="str">
        <f>IF(ISBLANK(Transactions!$N202),"",MONTH(Transactions!$N202))</f>
        <v/>
      </c>
      <c r="P202" s="259"/>
      <c r="Q202" s="171"/>
      <c r="R202" s="169"/>
    </row>
    <row r="203" spans="2:18" ht="15.75" customHeight="1">
      <c r="B203" s="167"/>
      <c r="C203" s="209" t="str">
        <f>IF(ISBLANK(Transactions!$B203),"",MONTH(Transactions!$B203))</f>
        <v/>
      </c>
      <c r="D203" s="259"/>
      <c r="E203" s="168"/>
      <c r="F203" s="169"/>
      <c r="H203" s="167"/>
      <c r="I203" s="209" t="str">
        <f>IF(ISBLANK(Transactions!$H203),"",MONTH(Transactions!$H203))</f>
        <v/>
      </c>
      <c r="J203" s="259"/>
      <c r="K203" s="168"/>
      <c r="L203" s="169"/>
      <c r="N203" s="167"/>
      <c r="O203" s="209" t="str">
        <f>IF(ISBLANK(Transactions!$N203),"",MONTH(Transactions!$N203))</f>
        <v/>
      </c>
      <c r="P203" s="259"/>
      <c r="Q203" s="171"/>
      <c r="R203" s="169"/>
    </row>
    <row r="204" spans="2:18" ht="15.75" customHeight="1">
      <c r="B204" s="167"/>
      <c r="C204" s="209" t="str">
        <f>IF(ISBLANK(Transactions!$B204),"",MONTH(Transactions!$B204))</f>
        <v/>
      </c>
      <c r="D204" s="259"/>
      <c r="E204" s="168"/>
      <c r="F204" s="169"/>
      <c r="H204" s="167"/>
      <c r="I204" s="209" t="str">
        <f>IF(ISBLANK(Transactions!$H204),"",MONTH(Transactions!$H204))</f>
        <v/>
      </c>
      <c r="J204" s="259"/>
      <c r="K204" s="168"/>
      <c r="L204" s="169"/>
      <c r="N204" s="167"/>
      <c r="O204" s="209" t="str">
        <f>IF(ISBLANK(Transactions!$N204),"",MONTH(Transactions!$N204))</f>
        <v/>
      </c>
      <c r="P204" s="259"/>
      <c r="Q204" s="171"/>
      <c r="R204" s="169"/>
    </row>
    <row r="205" spans="2:18" ht="15.75" customHeight="1">
      <c r="B205" s="167"/>
      <c r="C205" s="209" t="str">
        <f>IF(ISBLANK(Transactions!$B205),"",MONTH(Transactions!$B205))</f>
        <v/>
      </c>
      <c r="D205" s="259"/>
      <c r="E205" s="168"/>
      <c r="F205" s="169"/>
      <c r="H205" s="167"/>
      <c r="I205" s="209" t="str">
        <f>IF(ISBLANK(Transactions!$H205),"",MONTH(Transactions!$H205))</f>
        <v/>
      </c>
      <c r="J205" s="259"/>
      <c r="K205" s="168"/>
      <c r="L205" s="169"/>
      <c r="N205" s="167"/>
      <c r="O205" s="209" t="str">
        <f>IF(ISBLANK(Transactions!$N205),"",MONTH(Transactions!$N205))</f>
        <v/>
      </c>
      <c r="P205" s="259"/>
      <c r="Q205" s="171"/>
      <c r="R205" s="169"/>
    </row>
    <row r="206" spans="2:18" ht="15.75" customHeight="1">
      <c r="B206" s="167"/>
      <c r="C206" s="209" t="str">
        <f>IF(ISBLANK(Transactions!$B206),"",MONTH(Transactions!$B206))</f>
        <v/>
      </c>
      <c r="D206" s="259"/>
      <c r="E206" s="168"/>
      <c r="F206" s="169"/>
      <c r="H206" s="167"/>
      <c r="I206" s="209" t="str">
        <f>IF(ISBLANK(Transactions!$H206),"",MONTH(Transactions!$H206))</f>
        <v/>
      </c>
      <c r="J206" s="259"/>
      <c r="K206" s="168"/>
      <c r="L206" s="169"/>
      <c r="N206" s="167"/>
      <c r="O206" s="209" t="str">
        <f>IF(ISBLANK(Transactions!$N206),"",MONTH(Transactions!$N206))</f>
        <v/>
      </c>
      <c r="P206" s="259"/>
      <c r="Q206" s="171"/>
      <c r="R206" s="169"/>
    </row>
    <row r="207" spans="2:18" ht="15.75" customHeight="1">
      <c r="B207" s="167"/>
      <c r="C207" s="209" t="str">
        <f>IF(ISBLANK(Transactions!$B207),"",MONTH(Transactions!$B207))</f>
        <v/>
      </c>
      <c r="D207" s="259"/>
      <c r="E207" s="168"/>
      <c r="F207" s="169"/>
      <c r="H207" s="167"/>
      <c r="I207" s="209" t="str">
        <f>IF(ISBLANK(Transactions!$H207),"",MONTH(Transactions!$H207))</f>
        <v/>
      </c>
      <c r="J207" s="259"/>
      <c r="K207" s="168"/>
      <c r="L207" s="169"/>
      <c r="N207" s="167"/>
      <c r="O207" s="209" t="str">
        <f>IF(ISBLANK(Transactions!$N207),"",MONTH(Transactions!$N207))</f>
        <v/>
      </c>
      <c r="P207" s="259"/>
      <c r="Q207" s="171"/>
      <c r="R207" s="169"/>
    </row>
    <row r="208" spans="2:18" ht="15.75" customHeight="1">
      <c r="B208" s="167"/>
      <c r="C208" s="209" t="str">
        <f>IF(ISBLANK(Transactions!$B208),"",MONTH(Transactions!$B208))</f>
        <v/>
      </c>
      <c r="D208" s="259"/>
      <c r="E208" s="168"/>
      <c r="F208" s="169"/>
      <c r="H208" s="167"/>
      <c r="I208" s="209" t="str">
        <f>IF(ISBLANK(Transactions!$H208),"",MONTH(Transactions!$H208))</f>
        <v/>
      </c>
      <c r="J208" s="259"/>
      <c r="K208" s="168"/>
      <c r="L208" s="169"/>
      <c r="N208" s="167"/>
      <c r="O208" s="209" t="str">
        <f>IF(ISBLANK(Transactions!$N208),"",MONTH(Transactions!$N208))</f>
        <v/>
      </c>
      <c r="P208" s="259"/>
      <c r="Q208" s="171"/>
      <c r="R208" s="169"/>
    </row>
    <row r="209" spans="2:18" ht="15.75" customHeight="1">
      <c r="B209" s="167"/>
      <c r="C209" s="209" t="str">
        <f>IF(ISBLANK(Transactions!$B209),"",MONTH(Transactions!$B209))</f>
        <v/>
      </c>
      <c r="D209" s="259"/>
      <c r="E209" s="168"/>
      <c r="F209" s="169"/>
      <c r="H209" s="167"/>
      <c r="I209" s="209" t="str">
        <f>IF(ISBLANK(Transactions!$H209),"",MONTH(Transactions!$H209))</f>
        <v/>
      </c>
      <c r="J209" s="259"/>
      <c r="K209" s="168"/>
      <c r="L209" s="169"/>
      <c r="N209" s="167"/>
      <c r="O209" s="209" t="str">
        <f>IF(ISBLANK(Transactions!$N209),"",MONTH(Transactions!$N209))</f>
        <v/>
      </c>
      <c r="P209" s="259"/>
      <c r="Q209" s="171"/>
      <c r="R209" s="169"/>
    </row>
    <row r="210" spans="2:18" ht="15.75" customHeight="1">
      <c r="B210" s="167"/>
      <c r="C210" s="209" t="str">
        <f>IF(ISBLANK(Transactions!$B210),"",MONTH(Transactions!$B210))</f>
        <v/>
      </c>
      <c r="D210" s="259"/>
      <c r="E210" s="168"/>
      <c r="F210" s="169"/>
      <c r="H210" s="167"/>
      <c r="I210" s="209" t="str">
        <f>IF(ISBLANK(Transactions!$H210),"",MONTH(Transactions!$H210))</f>
        <v/>
      </c>
      <c r="J210" s="259"/>
      <c r="K210" s="168"/>
      <c r="L210" s="169"/>
      <c r="N210" s="167"/>
      <c r="O210" s="209" t="str">
        <f>IF(ISBLANK(Transactions!$N210),"",MONTH(Transactions!$N210))</f>
        <v/>
      </c>
      <c r="P210" s="259"/>
      <c r="Q210" s="171"/>
      <c r="R210" s="169"/>
    </row>
    <row r="211" spans="2:18" ht="15.75" customHeight="1">
      <c r="B211" s="167"/>
      <c r="C211" s="209" t="str">
        <f>IF(ISBLANK(Transactions!$B211),"",MONTH(Transactions!$B211))</f>
        <v/>
      </c>
      <c r="D211" s="259"/>
      <c r="E211" s="168"/>
      <c r="F211" s="169"/>
      <c r="H211" s="167"/>
      <c r="I211" s="209" t="str">
        <f>IF(ISBLANK(Transactions!$H211),"",MONTH(Transactions!$H211))</f>
        <v/>
      </c>
      <c r="J211" s="259"/>
      <c r="K211" s="168"/>
      <c r="L211" s="169"/>
      <c r="N211" s="167"/>
      <c r="O211" s="209" t="str">
        <f>IF(ISBLANK(Transactions!$N211),"",MONTH(Transactions!$N211))</f>
        <v/>
      </c>
      <c r="P211" s="259"/>
      <c r="Q211" s="171"/>
      <c r="R211" s="169"/>
    </row>
    <row r="212" spans="2:18" ht="15.75" customHeight="1">
      <c r="B212" s="167"/>
      <c r="C212" s="209" t="str">
        <f>IF(ISBLANK(Transactions!$B212),"",MONTH(Transactions!$B212))</f>
        <v/>
      </c>
      <c r="D212" s="259"/>
      <c r="E212" s="168"/>
      <c r="F212" s="169"/>
      <c r="H212" s="167"/>
      <c r="I212" s="209" t="str">
        <f>IF(ISBLANK(Transactions!$H212),"",MONTH(Transactions!$H212))</f>
        <v/>
      </c>
      <c r="J212" s="259"/>
      <c r="K212" s="168"/>
      <c r="L212" s="169"/>
      <c r="N212" s="167"/>
      <c r="O212" s="209" t="str">
        <f>IF(ISBLANK(Transactions!$N212),"",MONTH(Transactions!$N212))</f>
        <v/>
      </c>
      <c r="P212" s="259"/>
      <c r="Q212" s="171"/>
      <c r="R212" s="169"/>
    </row>
    <row r="213" spans="2:18" ht="15.75" customHeight="1">
      <c r="B213" s="167"/>
      <c r="C213" s="209" t="str">
        <f>IF(ISBLANK(Transactions!$B213),"",MONTH(Transactions!$B213))</f>
        <v/>
      </c>
      <c r="D213" s="259"/>
      <c r="E213" s="168"/>
      <c r="F213" s="169"/>
      <c r="H213" s="167"/>
      <c r="I213" s="209" t="str">
        <f>IF(ISBLANK(Transactions!$H213),"",MONTH(Transactions!$H213))</f>
        <v/>
      </c>
      <c r="J213" s="259"/>
      <c r="K213" s="168"/>
      <c r="L213" s="169"/>
      <c r="N213" s="167"/>
      <c r="O213" s="209" t="str">
        <f>IF(ISBLANK(Transactions!$N213),"",MONTH(Transactions!$N213))</f>
        <v/>
      </c>
      <c r="P213" s="259"/>
      <c r="Q213" s="171"/>
      <c r="R213" s="169"/>
    </row>
    <row r="214" spans="2:18" ht="15.75" customHeight="1">
      <c r="B214" s="167"/>
      <c r="C214" s="209" t="str">
        <f>IF(ISBLANK(Transactions!$B214),"",MONTH(Transactions!$B214))</f>
        <v/>
      </c>
      <c r="D214" s="259"/>
      <c r="E214" s="168"/>
      <c r="F214" s="169"/>
      <c r="H214" s="167"/>
      <c r="I214" s="209" t="str">
        <f>IF(ISBLANK(Transactions!$H214),"",MONTH(Transactions!$H214))</f>
        <v/>
      </c>
      <c r="J214" s="259"/>
      <c r="K214" s="168"/>
      <c r="L214" s="169"/>
      <c r="N214" s="167"/>
      <c r="O214" s="209" t="str">
        <f>IF(ISBLANK(Transactions!$N214),"",MONTH(Transactions!$N214))</f>
        <v/>
      </c>
      <c r="P214" s="259"/>
      <c r="Q214" s="171"/>
      <c r="R214" s="169"/>
    </row>
    <row r="215" spans="2:18" ht="15.75" customHeight="1">
      <c r="B215" s="167"/>
      <c r="C215" s="209" t="str">
        <f>IF(ISBLANK(Transactions!$B215),"",MONTH(Transactions!$B215))</f>
        <v/>
      </c>
      <c r="D215" s="259"/>
      <c r="E215" s="168"/>
      <c r="F215" s="169"/>
      <c r="H215" s="167"/>
      <c r="I215" s="209" t="str">
        <f>IF(ISBLANK(Transactions!$H215),"",MONTH(Transactions!$H215))</f>
        <v/>
      </c>
      <c r="J215" s="259"/>
      <c r="K215" s="168"/>
      <c r="L215" s="169"/>
      <c r="N215" s="167"/>
      <c r="O215" s="209" t="str">
        <f>IF(ISBLANK(Transactions!$N215),"",MONTH(Transactions!$N215))</f>
        <v/>
      </c>
      <c r="P215" s="259"/>
      <c r="Q215" s="171"/>
      <c r="R215" s="169"/>
    </row>
    <row r="216" spans="2:18" ht="15.75" customHeight="1">
      <c r="B216" s="167"/>
      <c r="C216" s="209" t="str">
        <f>IF(ISBLANK(Transactions!$B216),"",MONTH(Transactions!$B216))</f>
        <v/>
      </c>
      <c r="D216" s="259"/>
      <c r="E216" s="168"/>
      <c r="F216" s="169"/>
      <c r="H216" s="167"/>
      <c r="I216" s="209" t="str">
        <f>IF(ISBLANK(Transactions!$H216),"",MONTH(Transactions!$H216))</f>
        <v/>
      </c>
      <c r="J216" s="259"/>
      <c r="K216" s="168"/>
      <c r="L216" s="169"/>
      <c r="N216" s="167"/>
      <c r="O216" s="209" t="str">
        <f>IF(ISBLANK(Transactions!$N216),"",MONTH(Transactions!$N216))</f>
        <v/>
      </c>
      <c r="P216" s="259"/>
      <c r="Q216" s="171"/>
      <c r="R216" s="169"/>
    </row>
    <row r="217" spans="2:18" ht="15.75" customHeight="1">
      <c r="B217" s="167"/>
      <c r="C217" s="209" t="str">
        <f>IF(ISBLANK(Transactions!$B217),"",MONTH(Transactions!$B217))</f>
        <v/>
      </c>
      <c r="D217" s="259"/>
      <c r="E217" s="168"/>
      <c r="F217" s="169"/>
      <c r="H217" s="167"/>
      <c r="I217" s="209" t="str">
        <f>IF(ISBLANK(Transactions!$H217),"",MONTH(Transactions!$H217))</f>
        <v/>
      </c>
      <c r="J217" s="259"/>
      <c r="K217" s="168"/>
      <c r="L217" s="169"/>
      <c r="N217" s="167"/>
      <c r="O217" s="209" t="str">
        <f>IF(ISBLANK(Transactions!$N217),"",MONTH(Transactions!$N217))</f>
        <v/>
      </c>
      <c r="P217" s="259"/>
      <c r="Q217" s="171"/>
      <c r="R217" s="169"/>
    </row>
    <row r="218" spans="2:18" ht="15.75" customHeight="1">
      <c r="B218" s="167"/>
      <c r="C218" s="209" t="str">
        <f>IF(ISBLANK(Transactions!$B218),"",MONTH(Transactions!$B218))</f>
        <v/>
      </c>
      <c r="D218" s="259"/>
      <c r="E218" s="168"/>
      <c r="F218" s="169"/>
      <c r="H218" s="167"/>
      <c r="I218" s="209" t="str">
        <f>IF(ISBLANK(Transactions!$H218),"",MONTH(Transactions!$H218))</f>
        <v/>
      </c>
      <c r="J218" s="259"/>
      <c r="K218" s="168"/>
      <c r="L218" s="169"/>
      <c r="N218" s="167"/>
      <c r="O218" s="209" t="str">
        <f>IF(ISBLANK(Transactions!$N218),"",MONTH(Transactions!$N218))</f>
        <v/>
      </c>
      <c r="P218" s="259"/>
      <c r="Q218" s="171"/>
      <c r="R218" s="169"/>
    </row>
    <row r="219" spans="2:18" ht="15.75" customHeight="1">
      <c r="B219" s="167"/>
      <c r="C219" s="209" t="str">
        <f>IF(ISBLANK(Transactions!$B219),"",MONTH(Transactions!$B219))</f>
        <v/>
      </c>
      <c r="D219" s="259"/>
      <c r="E219" s="168"/>
      <c r="F219" s="169"/>
      <c r="H219" s="167"/>
      <c r="I219" s="209" t="str">
        <f>IF(ISBLANK(Transactions!$H219),"",MONTH(Transactions!$H219))</f>
        <v/>
      </c>
      <c r="J219" s="259"/>
      <c r="K219" s="168"/>
      <c r="L219" s="169"/>
      <c r="N219" s="167"/>
      <c r="O219" s="209" t="str">
        <f>IF(ISBLANK(Transactions!$N219),"",MONTH(Transactions!$N219))</f>
        <v/>
      </c>
      <c r="P219" s="259"/>
      <c r="Q219" s="171"/>
      <c r="R219" s="169"/>
    </row>
    <row r="220" spans="2:18" ht="15.75" customHeight="1">
      <c r="B220" s="167"/>
      <c r="C220" s="209" t="str">
        <f>IF(ISBLANK(Transactions!$B220),"",MONTH(Transactions!$B220))</f>
        <v/>
      </c>
      <c r="D220" s="259"/>
      <c r="E220" s="168"/>
      <c r="F220" s="169"/>
      <c r="H220" s="167"/>
      <c r="I220" s="209" t="str">
        <f>IF(ISBLANK(Transactions!$H220),"",MONTH(Transactions!$H220))</f>
        <v/>
      </c>
      <c r="J220" s="259"/>
      <c r="K220" s="168"/>
      <c r="L220" s="169"/>
      <c r="N220" s="167"/>
      <c r="O220" s="209" t="str">
        <f>IF(ISBLANK(Transactions!$N220),"",MONTH(Transactions!$N220))</f>
        <v/>
      </c>
      <c r="P220" s="259"/>
      <c r="Q220" s="171"/>
      <c r="R220" s="169"/>
    </row>
    <row r="221" spans="2:18" ht="15.75" customHeight="1">
      <c r="B221" s="167"/>
      <c r="C221" s="209" t="str">
        <f>IF(ISBLANK(Transactions!$B221),"",MONTH(Transactions!$B221))</f>
        <v/>
      </c>
      <c r="D221" s="259"/>
      <c r="E221" s="168"/>
      <c r="F221" s="169"/>
      <c r="H221" s="167"/>
      <c r="I221" s="209" t="str">
        <f>IF(ISBLANK(Transactions!$H221),"",MONTH(Transactions!$H221))</f>
        <v/>
      </c>
      <c r="J221" s="259"/>
      <c r="K221" s="168"/>
      <c r="L221" s="169"/>
      <c r="N221" s="167"/>
      <c r="O221" s="209" t="str">
        <f>IF(ISBLANK(Transactions!$N221),"",MONTH(Transactions!$N221))</f>
        <v/>
      </c>
      <c r="P221" s="259"/>
      <c r="Q221" s="171"/>
      <c r="R221" s="169"/>
    </row>
    <row r="222" spans="2:18" ht="15.75" customHeight="1">
      <c r="B222" s="167"/>
      <c r="C222" s="209" t="str">
        <f>IF(ISBLANK(Transactions!$B222),"",MONTH(Transactions!$B222))</f>
        <v/>
      </c>
      <c r="D222" s="259"/>
      <c r="E222" s="168"/>
      <c r="F222" s="169"/>
      <c r="H222" s="167"/>
      <c r="I222" s="209" t="str">
        <f>IF(ISBLANK(Transactions!$H222),"",MONTH(Transactions!$H222))</f>
        <v/>
      </c>
      <c r="J222" s="259"/>
      <c r="K222" s="168"/>
      <c r="L222" s="169"/>
      <c r="N222" s="167"/>
      <c r="O222" s="209" t="str">
        <f>IF(ISBLANK(Transactions!$N222),"",MONTH(Transactions!$N222))</f>
        <v/>
      </c>
      <c r="P222" s="259"/>
      <c r="Q222" s="171"/>
      <c r="R222" s="169"/>
    </row>
    <row r="223" spans="2:18" ht="15.75" customHeight="1">
      <c r="B223" s="167"/>
      <c r="C223" s="209" t="str">
        <f>IF(ISBLANK(Transactions!$B223),"",MONTH(Transactions!$B223))</f>
        <v/>
      </c>
      <c r="D223" s="259"/>
      <c r="E223" s="168"/>
      <c r="F223" s="169"/>
      <c r="H223" s="167"/>
      <c r="I223" s="209" t="str">
        <f>IF(ISBLANK(Transactions!$H223),"",MONTH(Transactions!$H223))</f>
        <v/>
      </c>
      <c r="J223" s="259"/>
      <c r="K223" s="168"/>
      <c r="L223" s="169"/>
      <c r="N223" s="167"/>
      <c r="O223" s="209" t="str">
        <f>IF(ISBLANK(Transactions!$N223),"",MONTH(Transactions!$N223))</f>
        <v/>
      </c>
      <c r="P223" s="259"/>
      <c r="Q223" s="171"/>
      <c r="R223" s="169"/>
    </row>
    <row r="224" spans="2:18" ht="15.75" customHeight="1">
      <c r="B224" s="167"/>
      <c r="C224" s="209" t="str">
        <f>IF(ISBLANK(Transactions!$B224),"",MONTH(Transactions!$B224))</f>
        <v/>
      </c>
      <c r="D224" s="259"/>
      <c r="E224" s="168"/>
      <c r="F224" s="169"/>
      <c r="H224" s="167"/>
      <c r="I224" s="209" t="str">
        <f>IF(ISBLANK(Transactions!$H224),"",MONTH(Transactions!$H224))</f>
        <v/>
      </c>
      <c r="J224" s="259"/>
      <c r="K224" s="168"/>
      <c r="L224" s="169"/>
      <c r="N224" s="167"/>
      <c r="O224" s="209" t="str">
        <f>IF(ISBLANK(Transactions!$N224),"",MONTH(Transactions!$N224))</f>
        <v/>
      </c>
      <c r="P224" s="259"/>
      <c r="Q224" s="171"/>
      <c r="R224" s="169"/>
    </row>
    <row r="225" spans="2:18" ht="15.75" customHeight="1">
      <c r="B225" s="167"/>
      <c r="C225" s="209" t="str">
        <f>IF(ISBLANK(Transactions!$B225),"",MONTH(Transactions!$B225))</f>
        <v/>
      </c>
      <c r="D225" s="259"/>
      <c r="E225" s="168"/>
      <c r="F225" s="169"/>
      <c r="H225" s="167"/>
      <c r="I225" s="209" t="str">
        <f>IF(ISBLANK(Transactions!$H225),"",MONTH(Transactions!$H225))</f>
        <v/>
      </c>
      <c r="J225" s="259"/>
      <c r="K225" s="168"/>
      <c r="L225" s="169"/>
      <c r="N225" s="167"/>
      <c r="O225" s="209" t="str">
        <f>IF(ISBLANK(Transactions!$N225),"",MONTH(Transactions!$N225))</f>
        <v/>
      </c>
      <c r="P225" s="259"/>
      <c r="Q225" s="171"/>
      <c r="R225" s="169"/>
    </row>
    <row r="226" spans="2:18" ht="15.75" customHeight="1">
      <c r="B226" s="167"/>
      <c r="C226" s="209" t="str">
        <f>IF(ISBLANK(Transactions!$B226),"",MONTH(Transactions!$B226))</f>
        <v/>
      </c>
      <c r="D226" s="259"/>
      <c r="E226" s="168"/>
      <c r="F226" s="169"/>
      <c r="H226" s="167"/>
      <c r="I226" s="209" t="str">
        <f>IF(ISBLANK(Transactions!$H226),"",MONTH(Transactions!$H226))</f>
        <v/>
      </c>
      <c r="J226" s="259"/>
      <c r="K226" s="168"/>
      <c r="L226" s="169"/>
      <c r="N226" s="167"/>
      <c r="O226" s="209" t="str">
        <f>IF(ISBLANK(Transactions!$N226),"",MONTH(Transactions!$N226))</f>
        <v/>
      </c>
      <c r="P226" s="259"/>
      <c r="Q226" s="171"/>
      <c r="R226" s="169"/>
    </row>
    <row r="227" spans="2:18" ht="15.75" customHeight="1">
      <c r="B227" s="167"/>
      <c r="C227" s="209" t="str">
        <f>IF(ISBLANK(Transactions!$B227),"",MONTH(Transactions!$B227))</f>
        <v/>
      </c>
      <c r="D227" s="259"/>
      <c r="E227" s="168"/>
      <c r="F227" s="169"/>
      <c r="H227" s="167"/>
      <c r="I227" s="209" t="str">
        <f>IF(ISBLANK(Transactions!$H227),"",MONTH(Transactions!$H227))</f>
        <v/>
      </c>
      <c r="J227" s="259"/>
      <c r="K227" s="168"/>
      <c r="L227" s="169"/>
      <c r="N227" s="167"/>
      <c r="O227" s="209" t="str">
        <f>IF(ISBLANK(Transactions!$N227),"",MONTH(Transactions!$N227))</f>
        <v/>
      </c>
      <c r="P227" s="259"/>
      <c r="Q227" s="171"/>
      <c r="R227" s="169"/>
    </row>
    <row r="228" spans="2:18" ht="15.75" customHeight="1">
      <c r="B228" s="167"/>
      <c r="C228" s="209" t="str">
        <f>IF(ISBLANK(Transactions!$B228),"",MONTH(Transactions!$B228))</f>
        <v/>
      </c>
      <c r="D228" s="259"/>
      <c r="E228" s="168"/>
      <c r="F228" s="169"/>
      <c r="H228" s="167"/>
      <c r="I228" s="209" t="str">
        <f>IF(ISBLANK(Transactions!$H228),"",MONTH(Transactions!$H228))</f>
        <v/>
      </c>
      <c r="J228" s="259"/>
      <c r="K228" s="168"/>
      <c r="L228" s="169"/>
      <c r="N228" s="167"/>
      <c r="O228" s="209" t="str">
        <f>IF(ISBLANK(Transactions!$N228),"",MONTH(Transactions!$N228))</f>
        <v/>
      </c>
      <c r="P228" s="259"/>
      <c r="Q228" s="171"/>
      <c r="R228" s="169"/>
    </row>
    <row r="229" spans="2:18" ht="15.75" customHeight="1">
      <c r="B229" s="167"/>
      <c r="C229" s="209" t="str">
        <f>IF(ISBLANK(Transactions!$B229),"",MONTH(Transactions!$B229))</f>
        <v/>
      </c>
      <c r="D229" s="259"/>
      <c r="E229" s="168"/>
      <c r="F229" s="169"/>
      <c r="H229" s="167"/>
      <c r="I229" s="209" t="str">
        <f>IF(ISBLANK(Transactions!$H229),"",MONTH(Transactions!$H229))</f>
        <v/>
      </c>
      <c r="J229" s="259"/>
      <c r="K229" s="168"/>
      <c r="L229" s="169"/>
      <c r="N229" s="167"/>
      <c r="O229" s="209" t="str">
        <f>IF(ISBLANK(Transactions!$N229),"",MONTH(Transactions!$N229))</f>
        <v/>
      </c>
      <c r="P229" s="259"/>
      <c r="Q229" s="171"/>
      <c r="R229" s="169"/>
    </row>
    <row r="230" spans="2:18" ht="15.75" customHeight="1">
      <c r="B230" s="167"/>
      <c r="C230" s="209" t="str">
        <f>IF(ISBLANK(Transactions!$B230),"",MONTH(Transactions!$B230))</f>
        <v/>
      </c>
      <c r="D230" s="259"/>
      <c r="E230" s="168"/>
      <c r="F230" s="169"/>
      <c r="H230" s="167"/>
      <c r="I230" s="209" t="str">
        <f>IF(ISBLANK(Transactions!$H230),"",MONTH(Transactions!$H230))</f>
        <v/>
      </c>
      <c r="J230" s="259"/>
      <c r="K230" s="168"/>
      <c r="L230" s="169"/>
      <c r="N230" s="167"/>
      <c r="O230" s="209" t="str">
        <f>IF(ISBLANK(Transactions!$N230),"",MONTH(Transactions!$N230))</f>
        <v/>
      </c>
      <c r="P230" s="259"/>
      <c r="Q230" s="171"/>
      <c r="R230" s="169"/>
    </row>
    <row r="231" spans="2:18" ht="15.75" customHeight="1">
      <c r="B231" s="167"/>
      <c r="C231" s="209" t="str">
        <f>IF(ISBLANK(Transactions!$B231),"",MONTH(Transactions!$B231))</f>
        <v/>
      </c>
      <c r="D231" s="259"/>
      <c r="E231" s="168"/>
      <c r="F231" s="169"/>
      <c r="H231" s="167"/>
      <c r="I231" s="209" t="str">
        <f>IF(ISBLANK(Transactions!$H231),"",MONTH(Transactions!$H231))</f>
        <v/>
      </c>
      <c r="J231" s="259"/>
      <c r="K231" s="168"/>
      <c r="L231" s="169"/>
      <c r="N231" s="167"/>
      <c r="O231" s="209" t="str">
        <f>IF(ISBLANK(Transactions!$N231),"",MONTH(Transactions!$N231))</f>
        <v/>
      </c>
      <c r="P231" s="259"/>
      <c r="Q231" s="171"/>
      <c r="R231" s="169"/>
    </row>
    <row r="232" spans="2:18" ht="15.75" customHeight="1">
      <c r="B232" s="167"/>
      <c r="C232" s="209" t="str">
        <f>IF(ISBLANK(Transactions!$B232),"",MONTH(Transactions!$B232))</f>
        <v/>
      </c>
      <c r="D232" s="259"/>
      <c r="E232" s="168"/>
      <c r="F232" s="169"/>
      <c r="H232" s="167"/>
      <c r="I232" s="209" t="str">
        <f>IF(ISBLANK(Transactions!$H232),"",MONTH(Transactions!$H232))</f>
        <v/>
      </c>
      <c r="J232" s="259"/>
      <c r="K232" s="168"/>
      <c r="L232" s="169"/>
      <c r="N232" s="167"/>
      <c r="O232" s="209" t="str">
        <f>IF(ISBLANK(Transactions!$N232),"",MONTH(Transactions!$N232))</f>
        <v/>
      </c>
      <c r="P232" s="259"/>
      <c r="Q232" s="171"/>
      <c r="R232" s="169"/>
    </row>
    <row r="233" spans="2:18" ht="15.75" customHeight="1">
      <c r="B233" s="167"/>
      <c r="C233" s="209" t="str">
        <f>IF(ISBLANK(Transactions!$B233),"",MONTH(Transactions!$B233))</f>
        <v/>
      </c>
      <c r="D233" s="259"/>
      <c r="E233" s="168"/>
      <c r="F233" s="169"/>
      <c r="H233" s="167"/>
      <c r="I233" s="209" t="str">
        <f>IF(ISBLANK(Transactions!$H233),"",MONTH(Transactions!$H233))</f>
        <v/>
      </c>
      <c r="J233" s="259"/>
      <c r="K233" s="168"/>
      <c r="L233" s="169"/>
      <c r="N233" s="167"/>
      <c r="O233" s="209" t="str">
        <f>IF(ISBLANK(Transactions!$N233),"",MONTH(Transactions!$N233))</f>
        <v/>
      </c>
      <c r="P233" s="259"/>
      <c r="Q233" s="171"/>
      <c r="R233" s="169"/>
    </row>
    <row r="234" spans="2:18" ht="15.75" customHeight="1">
      <c r="B234" s="167"/>
      <c r="C234" s="209" t="str">
        <f>IF(ISBLANK(Transactions!$B234),"",MONTH(Transactions!$B234))</f>
        <v/>
      </c>
      <c r="D234" s="259"/>
      <c r="E234" s="168"/>
      <c r="F234" s="169"/>
      <c r="H234" s="167"/>
      <c r="I234" s="209" t="str">
        <f>IF(ISBLANK(Transactions!$H234),"",MONTH(Transactions!$H234))</f>
        <v/>
      </c>
      <c r="J234" s="259"/>
      <c r="K234" s="168"/>
      <c r="L234" s="169"/>
      <c r="N234" s="167"/>
      <c r="O234" s="209" t="str">
        <f>IF(ISBLANK(Transactions!$N234),"",MONTH(Transactions!$N234))</f>
        <v/>
      </c>
      <c r="P234" s="259"/>
      <c r="Q234" s="171"/>
      <c r="R234" s="169"/>
    </row>
    <row r="235" spans="2:18" ht="15.75" customHeight="1">
      <c r="B235" s="167"/>
      <c r="C235" s="209" t="str">
        <f>IF(ISBLANK(Transactions!$B235),"",MONTH(Transactions!$B235))</f>
        <v/>
      </c>
      <c r="D235" s="259"/>
      <c r="E235" s="168"/>
      <c r="F235" s="169"/>
      <c r="H235" s="167"/>
      <c r="I235" s="209" t="str">
        <f>IF(ISBLANK(Transactions!$H235),"",MONTH(Transactions!$H235))</f>
        <v/>
      </c>
      <c r="J235" s="259"/>
      <c r="K235" s="168"/>
      <c r="L235" s="169"/>
      <c r="N235" s="167"/>
      <c r="O235" s="209" t="str">
        <f>IF(ISBLANK(Transactions!$N235),"",MONTH(Transactions!$N235))</f>
        <v/>
      </c>
      <c r="P235" s="259"/>
      <c r="Q235" s="171"/>
      <c r="R235" s="169"/>
    </row>
    <row r="236" spans="2:18" ht="15.75" customHeight="1">
      <c r="B236" s="167"/>
      <c r="C236" s="209" t="str">
        <f>IF(ISBLANK(Transactions!$B236),"",MONTH(Transactions!$B236))</f>
        <v/>
      </c>
      <c r="D236" s="259"/>
      <c r="E236" s="168"/>
      <c r="F236" s="169"/>
      <c r="H236" s="167"/>
      <c r="I236" s="209" t="str">
        <f>IF(ISBLANK(Transactions!$H236),"",MONTH(Transactions!$H236))</f>
        <v/>
      </c>
      <c r="J236" s="259"/>
      <c r="K236" s="168"/>
      <c r="L236" s="169"/>
      <c r="N236" s="167"/>
      <c r="O236" s="209" t="str">
        <f>IF(ISBLANK(Transactions!$N236),"",MONTH(Transactions!$N236))</f>
        <v/>
      </c>
      <c r="P236" s="259"/>
      <c r="Q236" s="171"/>
      <c r="R236" s="169"/>
    </row>
    <row r="237" spans="2:18" ht="15.75" customHeight="1">
      <c r="B237" s="167"/>
      <c r="C237" s="209" t="str">
        <f>IF(ISBLANK(Transactions!$B237),"",MONTH(Transactions!$B237))</f>
        <v/>
      </c>
      <c r="D237" s="259"/>
      <c r="E237" s="168"/>
      <c r="F237" s="169"/>
      <c r="H237" s="167"/>
      <c r="I237" s="209" t="str">
        <f>IF(ISBLANK(Transactions!$H237),"",MONTH(Transactions!$H237))</f>
        <v/>
      </c>
      <c r="J237" s="259"/>
      <c r="K237" s="168"/>
      <c r="L237" s="169"/>
      <c r="N237" s="167"/>
      <c r="O237" s="209" t="str">
        <f>IF(ISBLANK(Transactions!$N237),"",MONTH(Transactions!$N237))</f>
        <v/>
      </c>
      <c r="P237" s="259"/>
      <c r="Q237" s="171"/>
      <c r="R237" s="169"/>
    </row>
    <row r="238" spans="2:18" ht="15.75" customHeight="1">
      <c r="B238" s="167"/>
      <c r="C238" s="209" t="str">
        <f>IF(ISBLANK(Transactions!$B238),"",MONTH(Transactions!$B238))</f>
        <v/>
      </c>
      <c r="D238" s="259"/>
      <c r="E238" s="168"/>
      <c r="F238" s="169"/>
      <c r="H238" s="167"/>
      <c r="I238" s="209" t="str">
        <f>IF(ISBLANK(Transactions!$H238),"",MONTH(Transactions!$H238))</f>
        <v/>
      </c>
      <c r="J238" s="259"/>
      <c r="K238" s="168"/>
      <c r="L238" s="169"/>
      <c r="N238" s="167"/>
      <c r="O238" s="209" t="str">
        <f>IF(ISBLANK(Transactions!$N238),"",MONTH(Transactions!$N238))</f>
        <v/>
      </c>
      <c r="P238" s="259"/>
      <c r="Q238" s="171"/>
      <c r="R238" s="169"/>
    </row>
    <row r="239" spans="2:18" ht="15.75" customHeight="1">
      <c r="B239" s="167"/>
      <c r="C239" s="209" t="str">
        <f>IF(ISBLANK(Transactions!$B239),"",MONTH(Transactions!$B239))</f>
        <v/>
      </c>
      <c r="D239" s="259"/>
      <c r="E239" s="168"/>
      <c r="F239" s="169"/>
      <c r="H239" s="167"/>
      <c r="I239" s="209" t="str">
        <f>IF(ISBLANK(Transactions!$H239),"",MONTH(Transactions!$H239))</f>
        <v/>
      </c>
      <c r="J239" s="259"/>
      <c r="K239" s="168"/>
      <c r="L239" s="169"/>
      <c r="N239" s="167"/>
      <c r="O239" s="209" t="str">
        <f>IF(ISBLANK(Transactions!$N239),"",MONTH(Transactions!$N239))</f>
        <v/>
      </c>
      <c r="P239" s="259"/>
      <c r="Q239" s="171"/>
      <c r="R239" s="169"/>
    </row>
    <row r="240" spans="2:18" ht="15.75" customHeight="1">
      <c r="B240" s="167"/>
      <c r="C240" s="209" t="str">
        <f>IF(ISBLANK(Transactions!$B240),"",MONTH(Transactions!$B240))</f>
        <v/>
      </c>
      <c r="D240" s="259"/>
      <c r="E240" s="168"/>
      <c r="F240" s="169"/>
      <c r="H240" s="167"/>
      <c r="I240" s="209" t="str">
        <f>IF(ISBLANK(Transactions!$H240),"",MONTH(Transactions!$H240))</f>
        <v/>
      </c>
      <c r="J240" s="259"/>
      <c r="K240" s="168"/>
      <c r="L240" s="169"/>
      <c r="N240" s="167"/>
      <c r="O240" s="209" t="str">
        <f>IF(ISBLANK(Transactions!$N240),"",MONTH(Transactions!$N240))</f>
        <v/>
      </c>
      <c r="P240" s="259"/>
      <c r="Q240" s="171"/>
      <c r="R240" s="169"/>
    </row>
    <row r="241" spans="2:18" ht="15.75" customHeight="1">
      <c r="B241" s="167"/>
      <c r="C241" s="209" t="str">
        <f>IF(ISBLANK(Transactions!$B241),"",MONTH(Transactions!$B241))</f>
        <v/>
      </c>
      <c r="D241" s="259"/>
      <c r="E241" s="168"/>
      <c r="F241" s="169"/>
      <c r="H241" s="167"/>
      <c r="I241" s="209" t="str">
        <f>IF(ISBLANK(Transactions!$H241),"",MONTH(Transactions!$H241))</f>
        <v/>
      </c>
      <c r="J241" s="259"/>
      <c r="K241" s="168"/>
      <c r="L241" s="169"/>
      <c r="N241" s="167"/>
      <c r="O241" s="209" t="str">
        <f>IF(ISBLANK(Transactions!$N241),"",MONTH(Transactions!$N241))</f>
        <v/>
      </c>
      <c r="P241" s="259"/>
      <c r="Q241" s="171"/>
      <c r="R241" s="169"/>
    </row>
    <row r="242" spans="2:18" ht="15.75" customHeight="1">
      <c r="B242" s="167"/>
      <c r="C242" s="209" t="str">
        <f>IF(ISBLANK(Transactions!$B242),"",MONTH(Transactions!$B242))</f>
        <v/>
      </c>
      <c r="D242" s="259"/>
      <c r="E242" s="168"/>
      <c r="F242" s="169"/>
      <c r="H242" s="167"/>
      <c r="I242" s="209" t="str">
        <f>IF(ISBLANK(Transactions!$H242),"",MONTH(Transactions!$H242))</f>
        <v/>
      </c>
      <c r="J242" s="259"/>
      <c r="K242" s="168"/>
      <c r="L242" s="169"/>
      <c r="N242" s="167"/>
      <c r="O242" s="209" t="str">
        <f>IF(ISBLANK(Transactions!$N242),"",MONTH(Transactions!$N242))</f>
        <v/>
      </c>
      <c r="P242" s="259"/>
      <c r="Q242" s="171"/>
      <c r="R242" s="169"/>
    </row>
    <row r="243" spans="2:18" ht="15.75" customHeight="1">
      <c r="B243" s="167"/>
      <c r="C243" s="209" t="str">
        <f>IF(ISBLANK(Transactions!$B243),"",MONTH(Transactions!$B243))</f>
        <v/>
      </c>
      <c r="D243" s="259"/>
      <c r="E243" s="168"/>
      <c r="F243" s="169"/>
      <c r="H243" s="167"/>
      <c r="I243" s="209" t="str">
        <f>IF(ISBLANK(Transactions!$H243),"",MONTH(Transactions!$H243))</f>
        <v/>
      </c>
      <c r="J243" s="259"/>
      <c r="K243" s="168"/>
      <c r="L243" s="169"/>
      <c r="N243" s="167"/>
      <c r="O243" s="209" t="str">
        <f>IF(ISBLANK(Transactions!$N243),"",MONTH(Transactions!$N243))</f>
        <v/>
      </c>
      <c r="P243" s="259"/>
      <c r="Q243" s="171"/>
      <c r="R243" s="169"/>
    </row>
    <row r="244" spans="2:18" ht="15.75" customHeight="1">
      <c r="B244" s="167"/>
      <c r="C244" s="209" t="str">
        <f>IF(ISBLANK(Transactions!$B244),"",MONTH(Transactions!$B244))</f>
        <v/>
      </c>
      <c r="D244" s="259"/>
      <c r="E244" s="168"/>
      <c r="F244" s="169"/>
      <c r="H244" s="167"/>
      <c r="I244" s="209" t="str">
        <f>IF(ISBLANK(Transactions!$H244),"",MONTH(Transactions!$H244))</f>
        <v/>
      </c>
      <c r="J244" s="259"/>
      <c r="K244" s="168"/>
      <c r="L244" s="169"/>
      <c r="N244" s="167"/>
      <c r="O244" s="209" t="str">
        <f>IF(ISBLANK(Transactions!$N244),"",MONTH(Transactions!$N244))</f>
        <v/>
      </c>
      <c r="P244" s="259"/>
      <c r="Q244" s="171"/>
      <c r="R244" s="169"/>
    </row>
    <row r="245" spans="2:18" ht="15.75" customHeight="1">
      <c r="B245" s="167"/>
      <c r="C245" s="209" t="str">
        <f>IF(ISBLANK(Transactions!$B245),"",MONTH(Transactions!$B245))</f>
        <v/>
      </c>
      <c r="D245" s="259"/>
      <c r="E245" s="168"/>
      <c r="F245" s="169"/>
      <c r="H245" s="167"/>
      <c r="I245" s="209" t="str">
        <f>IF(ISBLANK(Transactions!$H245),"",MONTH(Transactions!$H245))</f>
        <v/>
      </c>
      <c r="J245" s="259"/>
      <c r="K245" s="168"/>
      <c r="L245" s="169"/>
      <c r="N245" s="167"/>
      <c r="O245" s="209" t="str">
        <f>IF(ISBLANK(Transactions!$N245),"",MONTH(Transactions!$N245))</f>
        <v/>
      </c>
      <c r="P245" s="259"/>
      <c r="Q245" s="171"/>
      <c r="R245" s="169"/>
    </row>
    <row r="246" spans="2:18" ht="15.75" customHeight="1">
      <c r="B246" s="167"/>
      <c r="C246" s="209" t="str">
        <f>IF(ISBLANK(Transactions!$B246),"",MONTH(Transactions!$B246))</f>
        <v/>
      </c>
      <c r="D246" s="259"/>
      <c r="E246" s="168"/>
      <c r="F246" s="169"/>
      <c r="H246" s="167"/>
      <c r="I246" s="209" t="str">
        <f>IF(ISBLANK(Transactions!$H246),"",MONTH(Transactions!$H246))</f>
        <v/>
      </c>
      <c r="J246" s="259"/>
      <c r="K246" s="168"/>
      <c r="L246" s="169"/>
      <c r="N246" s="167"/>
      <c r="O246" s="209" t="str">
        <f>IF(ISBLANK(Transactions!$N246),"",MONTH(Transactions!$N246))</f>
        <v/>
      </c>
      <c r="P246" s="259"/>
      <c r="Q246" s="171"/>
      <c r="R246" s="169"/>
    </row>
    <row r="247" spans="2:18" ht="15.75" customHeight="1">
      <c r="B247" s="167"/>
      <c r="C247" s="209" t="str">
        <f>IF(ISBLANK(Transactions!$B247),"",MONTH(Transactions!$B247))</f>
        <v/>
      </c>
      <c r="D247" s="259"/>
      <c r="E247" s="168"/>
      <c r="F247" s="169"/>
      <c r="H247" s="167"/>
      <c r="I247" s="209" t="str">
        <f>IF(ISBLANK(Transactions!$H247),"",MONTH(Transactions!$H247))</f>
        <v/>
      </c>
      <c r="J247" s="259"/>
      <c r="K247" s="168"/>
      <c r="L247" s="169"/>
      <c r="N247" s="167"/>
      <c r="O247" s="209" t="str">
        <f>IF(ISBLANK(Transactions!$N247),"",MONTH(Transactions!$N247))</f>
        <v/>
      </c>
      <c r="P247" s="259"/>
      <c r="Q247" s="171"/>
      <c r="R247" s="169"/>
    </row>
    <row r="248" spans="2:18" ht="15.75" customHeight="1">
      <c r="B248" s="167"/>
      <c r="C248" s="209" t="str">
        <f>IF(ISBLANK(Transactions!$B248),"",MONTH(Transactions!$B248))</f>
        <v/>
      </c>
      <c r="D248" s="259"/>
      <c r="E248" s="168"/>
      <c r="F248" s="169"/>
      <c r="H248" s="167"/>
      <c r="I248" s="209" t="str">
        <f>IF(ISBLANK(Transactions!$H248),"",MONTH(Transactions!$H248))</f>
        <v/>
      </c>
      <c r="J248" s="259"/>
      <c r="K248" s="168"/>
      <c r="L248" s="169"/>
      <c r="N248" s="167"/>
      <c r="O248" s="209" t="str">
        <f>IF(ISBLANK(Transactions!$N248),"",MONTH(Transactions!$N248))</f>
        <v/>
      </c>
      <c r="P248" s="259"/>
      <c r="Q248" s="171"/>
      <c r="R248" s="169"/>
    </row>
    <row r="249" spans="2:18" ht="15.75" customHeight="1">
      <c r="B249" s="167"/>
      <c r="C249" s="209" t="str">
        <f>IF(ISBLANK(Transactions!$B249),"",MONTH(Transactions!$B249))</f>
        <v/>
      </c>
      <c r="D249" s="259"/>
      <c r="E249" s="168"/>
      <c r="F249" s="169"/>
      <c r="H249" s="167"/>
      <c r="I249" s="209" t="str">
        <f>IF(ISBLANK(Transactions!$H249),"",MONTH(Transactions!$H249))</f>
        <v/>
      </c>
      <c r="J249" s="259"/>
      <c r="K249" s="168"/>
      <c r="L249" s="169"/>
      <c r="N249" s="167"/>
      <c r="O249" s="209" t="str">
        <f>IF(ISBLANK(Transactions!$N249),"",MONTH(Transactions!$N249))</f>
        <v/>
      </c>
      <c r="P249" s="259"/>
      <c r="Q249" s="171"/>
      <c r="R249" s="169"/>
    </row>
    <row r="250" spans="2:18" ht="15.75" customHeight="1">
      <c r="B250" s="167"/>
      <c r="C250" s="209" t="str">
        <f>IF(ISBLANK(Transactions!$B250),"",MONTH(Transactions!$B250))</f>
        <v/>
      </c>
      <c r="D250" s="259"/>
      <c r="E250" s="168"/>
      <c r="F250" s="169"/>
      <c r="H250" s="167"/>
      <c r="I250" s="209" t="str">
        <f>IF(ISBLANK(Transactions!$H250),"",MONTH(Transactions!$H250))</f>
        <v/>
      </c>
      <c r="J250" s="259"/>
      <c r="K250" s="168"/>
      <c r="L250" s="169"/>
      <c r="N250" s="167"/>
      <c r="O250" s="209" t="str">
        <f>IF(ISBLANK(Transactions!$N250),"",MONTH(Transactions!$N250))</f>
        <v/>
      </c>
      <c r="P250" s="259"/>
      <c r="Q250" s="171"/>
      <c r="R250" s="169"/>
    </row>
    <row r="251" spans="2:18" ht="15.75" customHeight="1">
      <c r="B251" s="167"/>
      <c r="C251" s="209" t="str">
        <f>IF(ISBLANK(Transactions!$B251),"",MONTH(Transactions!$B251))</f>
        <v/>
      </c>
      <c r="D251" s="259"/>
      <c r="E251" s="168"/>
      <c r="F251" s="169"/>
      <c r="H251" s="167"/>
      <c r="I251" s="209" t="str">
        <f>IF(ISBLANK(Transactions!$H251),"",MONTH(Transactions!$H251))</f>
        <v/>
      </c>
      <c r="J251" s="259"/>
      <c r="K251" s="168"/>
      <c r="L251" s="169"/>
      <c r="N251" s="167"/>
      <c r="O251" s="209" t="str">
        <f>IF(ISBLANK(Transactions!$N251),"",MONTH(Transactions!$N251))</f>
        <v/>
      </c>
      <c r="P251" s="259"/>
      <c r="Q251" s="171"/>
      <c r="R251" s="169"/>
    </row>
    <row r="252" spans="2:18" ht="15.75" customHeight="1">
      <c r="B252" s="167"/>
      <c r="C252" s="209" t="str">
        <f>IF(ISBLANK(Transactions!$B252),"",MONTH(Transactions!$B252))</f>
        <v/>
      </c>
      <c r="D252" s="259"/>
      <c r="E252" s="168"/>
      <c r="F252" s="169"/>
      <c r="H252" s="167"/>
      <c r="I252" s="209" t="str">
        <f>IF(ISBLANK(Transactions!$H252),"",MONTH(Transactions!$H252))</f>
        <v/>
      </c>
      <c r="J252" s="259"/>
      <c r="K252" s="168"/>
      <c r="L252" s="169"/>
      <c r="N252" s="167"/>
      <c r="O252" s="209" t="str">
        <f>IF(ISBLANK(Transactions!$N252),"",MONTH(Transactions!$N252))</f>
        <v/>
      </c>
      <c r="P252" s="259"/>
      <c r="Q252" s="171"/>
      <c r="R252" s="169"/>
    </row>
    <row r="253" spans="2:18" ht="15.75" customHeight="1">
      <c r="B253" s="167"/>
      <c r="C253" s="209" t="str">
        <f>IF(ISBLANK(Transactions!$B253),"",MONTH(Transactions!$B253))</f>
        <v/>
      </c>
      <c r="D253" s="259"/>
      <c r="E253" s="168"/>
      <c r="F253" s="169"/>
      <c r="H253" s="167"/>
      <c r="I253" s="209" t="str">
        <f>IF(ISBLANK(Transactions!$H253),"",MONTH(Transactions!$H253))</f>
        <v/>
      </c>
      <c r="J253" s="259"/>
      <c r="K253" s="168"/>
      <c r="L253" s="169"/>
      <c r="N253" s="167"/>
      <c r="O253" s="209" t="str">
        <f>IF(ISBLANK(Transactions!$N253),"",MONTH(Transactions!$N253))</f>
        <v/>
      </c>
      <c r="P253" s="259"/>
      <c r="Q253" s="171"/>
      <c r="R253" s="169"/>
    </row>
    <row r="254" spans="2:18" ht="15.75" customHeight="1">
      <c r="B254" s="167"/>
      <c r="C254" s="209" t="str">
        <f>IF(ISBLANK(Transactions!$B254),"",MONTH(Transactions!$B254))</f>
        <v/>
      </c>
      <c r="D254" s="259"/>
      <c r="E254" s="168"/>
      <c r="F254" s="169"/>
      <c r="H254" s="167"/>
      <c r="I254" s="209" t="str">
        <f>IF(ISBLANK(Transactions!$H254),"",MONTH(Transactions!$H254))</f>
        <v/>
      </c>
      <c r="J254" s="259"/>
      <c r="K254" s="168"/>
      <c r="L254" s="169"/>
      <c r="N254" s="167"/>
      <c r="O254" s="209" t="str">
        <f>IF(ISBLANK(Transactions!$N254),"",MONTH(Transactions!$N254))</f>
        <v/>
      </c>
      <c r="P254" s="259"/>
      <c r="Q254" s="171"/>
      <c r="R254" s="169"/>
    </row>
    <row r="255" spans="2:18" ht="15.75" customHeight="1">
      <c r="B255" s="167"/>
      <c r="C255" s="209" t="str">
        <f>IF(ISBLANK(Transactions!$B255),"",MONTH(Transactions!$B255))</f>
        <v/>
      </c>
      <c r="D255" s="259"/>
      <c r="E255" s="168"/>
      <c r="F255" s="169"/>
      <c r="H255" s="167"/>
      <c r="I255" s="209" t="str">
        <f>IF(ISBLANK(Transactions!$H255),"",MONTH(Transactions!$H255))</f>
        <v/>
      </c>
      <c r="J255" s="259"/>
      <c r="K255" s="168"/>
      <c r="L255" s="169"/>
      <c r="N255" s="167"/>
      <c r="O255" s="209" t="str">
        <f>IF(ISBLANK(Transactions!$N255),"",MONTH(Transactions!$N255))</f>
        <v/>
      </c>
      <c r="P255" s="259"/>
      <c r="Q255" s="171"/>
      <c r="R255" s="169"/>
    </row>
    <row r="256" spans="2:18" ht="15.75" customHeight="1">
      <c r="B256" s="167"/>
      <c r="C256" s="209" t="str">
        <f>IF(ISBLANK(Transactions!$B256),"",MONTH(Transactions!$B256))</f>
        <v/>
      </c>
      <c r="D256" s="259"/>
      <c r="E256" s="168"/>
      <c r="F256" s="169"/>
      <c r="H256" s="167"/>
      <c r="I256" s="209" t="str">
        <f>IF(ISBLANK(Transactions!$H256),"",MONTH(Transactions!$H256))</f>
        <v/>
      </c>
      <c r="J256" s="259"/>
      <c r="K256" s="168"/>
      <c r="L256" s="169"/>
      <c r="N256" s="167"/>
      <c r="O256" s="209" t="str">
        <f>IF(ISBLANK(Transactions!$N256),"",MONTH(Transactions!$N256))</f>
        <v/>
      </c>
      <c r="P256" s="259"/>
      <c r="Q256" s="171"/>
      <c r="R256" s="169"/>
    </row>
    <row r="257" spans="2:18" ht="15.75" customHeight="1">
      <c r="B257" s="167"/>
      <c r="C257" s="209" t="str">
        <f>IF(ISBLANK(Transactions!$B257),"",MONTH(Transactions!$B257))</f>
        <v/>
      </c>
      <c r="D257" s="259"/>
      <c r="E257" s="168"/>
      <c r="F257" s="169"/>
      <c r="H257" s="167"/>
      <c r="I257" s="209" t="str">
        <f>IF(ISBLANK(Transactions!$H257),"",MONTH(Transactions!$H257))</f>
        <v/>
      </c>
      <c r="J257" s="259"/>
      <c r="K257" s="168"/>
      <c r="L257" s="169"/>
      <c r="N257" s="167"/>
      <c r="O257" s="209" t="str">
        <f>IF(ISBLANK(Transactions!$N257),"",MONTH(Transactions!$N257))</f>
        <v/>
      </c>
      <c r="P257" s="259"/>
      <c r="Q257" s="171"/>
      <c r="R257" s="169"/>
    </row>
    <row r="258" spans="2:18" ht="15.75" customHeight="1">
      <c r="B258" s="167"/>
      <c r="C258" s="209" t="str">
        <f>IF(ISBLANK(Transactions!$B258),"",MONTH(Transactions!$B258))</f>
        <v/>
      </c>
      <c r="D258" s="259"/>
      <c r="E258" s="168"/>
      <c r="F258" s="169"/>
      <c r="H258" s="167"/>
      <c r="I258" s="209" t="str">
        <f>IF(ISBLANK(Transactions!$H258),"",MONTH(Transactions!$H258))</f>
        <v/>
      </c>
      <c r="J258" s="259"/>
      <c r="K258" s="168"/>
      <c r="L258" s="169"/>
      <c r="N258" s="167"/>
      <c r="O258" s="209" t="str">
        <f>IF(ISBLANK(Transactions!$N258),"",MONTH(Transactions!$N258))</f>
        <v/>
      </c>
      <c r="P258" s="259"/>
      <c r="Q258" s="171"/>
      <c r="R258" s="169"/>
    </row>
    <row r="259" spans="2:18" ht="15.75" customHeight="1">
      <c r="B259" s="167"/>
      <c r="C259" s="209" t="str">
        <f>IF(ISBLANK(Transactions!$B259),"",MONTH(Transactions!$B259))</f>
        <v/>
      </c>
      <c r="D259" s="259"/>
      <c r="E259" s="168"/>
      <c r="F259" s="169"/>
      <c r="H259" s="167"/>
      <c r="I259" s="209" t="str">
        <f>IF(ISBLANK(Transactions!$H259),"",MONTH(Transactions!$H259))</f>
        <v/>
      </c>
      <c r="J259" s="259"/>
      <c r="K259" s="168"/>
      <c r="L259" s="169"/>
      <c r="N259" s="167"/>
      <c r="O259" s="209" t="str">
        <f>IF(ISBLANK(Transactions!$N259),"",MONTH(Transactions!$N259))</f>
        <v/>
      </c>
      <c r="P259" s="259"/>
      <c r="Q259" s="171"/>
      <c r="R259" s="169"/>
    </row>
    <row r="260" spans="2:18" ht="15.75" customHeight="1">
      <c r="B260" s="167"/>
      <c r="C260" s="209" t="str">
        <f>IF(ISBLANK(Transactions!$B260),"",MONTH(Transactions!$B260))</f>
        <v/>
      </c>
      <c r="D260" s="259"/>
      <c r="E260" s="168"/>
      <c r="F260" s="169"/>
      <c r="H260" s="167"/>
      <c r="I260" s="209" t="str">
        <f>IF(ISBLANK(Transactions!$H260),"",MONTH(Transactions!$H260))</f>
        <v/>
      </c>
      <c r="J260" s="259"/>
      <c r="K260" s="168"/>
      <c r="L260" s="169"/>
      <c r="N260" s="167"/>
      <c r="O260" s="209" t="str">
        <f>IF(ISBLANK(Transactions!$N260),"",MONTH(Transactions!$N260))</f>
        <v/>
      </c>
      <c r="P260" s="259"/>
      <c r="Q260" s="171"/>
      <c r="R260" s="169"/>
    </row>
    <row r="261" spans="2:18" ht="15.75" customHeight="1">
      <c r="B261" s="167"/>
      <c r="C261" s="209" t="str">
        <f>IF(ISBLANK(Transactions!$B261),"",MONTH(Transactions!$B261))</f>
        <v/>
      </c>
      <c r="D261" s="259"/>
      <c r="E261" s="168"/>
      <c r="F261" s="169"/>
      <c r="H261" s="167"/>
      <c r="I261" s="209" t="str">
        <f>IF(ISBLANK(Transactions!$H261),"",MONTH(Transactions!$H261))</f>
        <v/>
      </c>
      <c r="J261" s="259"/>
      <c r="K261" s="168"/>
      <c r="L261" s="169"/>
      <c r="N261" s="167"/>
      <c r="O261" s="209" t="str">
        <f>IF(ISBLANK(Transactions!$N261),"",MONTH(Transactions!$N261))</f>
        <v/>
      </c>
      <c r="P261" s="259"/>
      <c r="Q261" s="171"/>
      <c r="R261" s="169"/>
    </row>
    <row r="262" spans="2:18" ht="15.75" customHeight="1">
      <c r="B262" s="167"/>
      <c r="C262" s="209" t="str">
        <f>IF(ISBLANK(Transactions!$B262),"",MONTH(Transactions!$B262))</f>
        <v/>
      </c>
      <c r="D262" s="259"/>
      <c r="E262" s="168"/>
      <c r="F262" s="169"/>
      <c r="H262" s="167"/>
      <c r="I262" s="209" t="str">
        <f>IF(ISBLANK(Transactions!$H262),"",MONTH(Transactions!$H262))</f>
        <v/>
      </c>
      <c r="J262" s="259"/>
      <c r="K262" s="168"/>
      <c r="L262" s="169"/>
      <c r="N262" s="167"/>
      <c r="O262" s="209" t="str">
        <f>IF(ISBLANK(Transactions!$N262),"",MONTH(Transactions!$N262))</f>
        <v/>
      </c>
      <c r="P262" s="259"/>
      <c r="Q262" s="171"/>
      <c r="R262" s="169"/>
    </row>
    <row r="263" spans="2:18" ht="15.75" customHeight="1">
      <c r="B263" s="167"/>
      <c r="C263" s="209" t="str">
        <f>IF(ISBLANK(Transactions!$B263),"",MONTH(Transactions!$B263))</f>
        <v/>
      </c>
      <c r="D263" s="259"/>
      <c r="E263" s="168"/>
      <c r="F263" s="169"/>
      <c r="H263" s="167"/>
      <c r="I263" s="209" t="str">
        <f>IF(ISBLANK(Transactions!$H263),"",MONTH(Transactions!$H263))</f>
        <v/>
      </c>
      <c r="J263" s="259"/>
      <c r="K263" s="168"/>
      <c r="L263" s="169"/>
      <c r="N263" s="167"/>
      <c r="O263" s="209" t="str">
        <f>IF(ISBLANK(Transactions!$N263),"",MONTH(Transactions!$N263))</f>
        <v/>
      </c>
      <c r="P263" s="259"/>
      <c r="Q263" s="171"/>
      <c r="R263" s="169"/>
    </row>
    <row r="264" spans="2:18" ht="15.75" customHeight="1">
      <c r="B264" s="167"/>
      <c r="C264" s="209" t="str">
        <f>IF(ISBLANK(Transactions!$B264),"",MONTH(Transactions!$B264))</f>
        <v/>
      </c>
      <c r="D264" s="259"/>
      <c r="E264" s="168"/>
      <c r="F264" s="169"/>
      <c r="H264" s="167"/>
      <c r="I264" s="209" t="str">
        <f>IF(ISBLANK(Transactions!$H264),"",MONTH(Transactions!$H264))</f>
        <v/>
      </c>
      <c r="J264" s="259"/>
      <c r="K264" s="168"/>
      <c r="L264" s="169"/>
      <c r="N264" s="167"/>
      <c r="O264" s="209" t="str">
        <f>IF(ISBLANK(Transactions!$N264),"",MONTH(Transactions!$N264))</f>
        <v/>
      </c>
      <c r="P264" s="259"/>
      <c r="Q264" s="171"/>
      <c r="R264" s="169"/>
    </row>
    <row r="265" spans="2:18" ht="15.75" customHeight="1">
      <c r="B265" s="167"/>
      <c r="C265" s="209" t="str">
        <f>IF(ISBLANK(Transactions!$B265),"",MONTH(Transactions!$B265))</f>
        <v/>
      </c>
      <c r="D265" s="259"/>
      <c r="E265" s="168"/>
      <c r="F265" s="169"/>
      <c r="H265" s="167"/>
      <c r="I265" s="209" t="str">
        <f>IF(ISBLANK(Transactions!$H265),"",MONTH(Transactions!$H265))</f>
        <v/>
      </c>
      <c r="J265" s="259"/>
      <c r="K265" s="168"/>
      <c r="L265" s="169"/>
      <c r="N265" s="167"/>
      <c r="O265" s="209" t="str">
        <f>IF(ISBLANK(Transactions!$N265),"",MONTH(Transactions!$N265))</f>
        <v/>
      </c>
      <c r="P265" s="259"/>
      <c r="Q265" s="171"/>
      <c r="R265" s="169"/>
    </row>
    <row r="266" spans="2:18" ht="15.75" customHeight="1">
      <c r="B266" s="167"/>
      <c r="C266" s="209" t="str">
        <f>IF(ISBLANK(Transactions!$B266),"",MONTH(Transactions!$B266))</f>
        <v/>
      </c>
      <c r="D266" s="259"/>
      <c r="E266" s="168"/>
      <c r="F266" s="169"/>
      <c r="H266" s="167"/>
      <c r="I266" s="209" t="str">
        <f>IF(ISBLANK(Transactions!$H266),"",MONTH(Transactions!$H266))</f>
        <v/>
      </c>
      <c r="J266" s="259"/>
      <c r="K266" s="168"/>
      <c r="L266" s="169"/>
      <c r="N266" s="167"/>
      <c r="O266" s="209" t="str">
        <f>IF(ISBLANK(Transactions!$N266),"",MONTH(Transactions!$N266))</f>
        <v/>
      </c>
      <c r="P266" s="259"/>
      <c r="Q266" s="171"/>
      <c r="R266" s="169"/>
    </row>
    <row r="267" spans="2:18" ht="15.75" customHeight="1">
      <c r="B267" s="167"/>
      <c r="C267" s="209" t="str">
        <f>IF(ISBLANK(Transactions!$B267),"",MONTH(Transactions!$B267))</f>
        <v/>
      </c>
      <c r="D267" s="259"/>
      <c r="E267" s="168"/>
      <c r="F267" s="169"/>
      <c r="H267" s="167"/>
      <c r="I267" s="209" t="str">
        <f>IF(ISBLANK(Transactions!$H267),"",MONTH(Transactions!$H267))</f>
        <v/>
      </c>
      <c r="J267" s="259"/>
      <c r="K267" s="168"/>
      <c r="L267" s="169"/>
      <c r="N267" s="167"/>
      <c r="O267" s="209" t="str">
        <f>IF(ISBLANK(Transactions!$N267),"",MONTH(Transactions!$N267))</f>
        <v/>
      </c>
      <c r="P267" s="259"/>
      <c r="Q267" s="171"/>
      <c r="R267" s="169"/>
    </row>
    <row r="268" spans="2:18" ht="15.75" customHeight="1">
      <c r="B268" s="167"/>
      <c r="C268" s="209" t="str">
        <f>IF(ISBLANK(Transactions!$B268),"",MONTH(Transactions!$B268))</f>
        <v/>
      </c>
      <c r="D268" s="259"/>
      <c r="E268" s="168"/>
      <c r="F268" s="169"/>
      <c r="H268" s="167"/>
      <c r="I268" s="209" t="str">
        <f>IF(ISBLANK(Transactions!$H268),"",MONTH(Transactions!$H268))</f>
        <v/>
      </c>
      <c r="J268" s="259"/>
      <c r="K268" s="168"/>
      <c r="L268" s="169"/>
      <c r="N268" s="167"/>
      <c r="O268" s="209" t="str">
        <f>IF(ISBLANK(Transactions!$N268),"",MONTH(Transactions!$N268))</f>
        <v/>
      </c>
      <c r="P268" s="259"/>
      <c r="Q268" s="171"/>
      <c r="R268" s="169"/>
    </row>
    <row r="269" spans="2:18" ht="15.75" customHeight="1">
      <c r="B269" s="167"/>
      <c r="C269" s="209" t="str">
        <f>IF(ISBLANK(Transactions!$B269),"",MONTH(Transactions!$B269))</f>
        <v/>
      </c>
      <c r="D269" s="259"/>
      <c r="E269" s="168"/>
      <c r="F269" s="169"/>
      <c r="H269" s="167"/>
      <c r="I269" s="209" t="str">
        <f>IF(ISBLANK(Transactions!$H269),"",MONTH(Transactions!$H269))</f>
        <v/>
      </c>
      <c r="J269" s="259"/>
      <c r="K269" s="168"/>
      <c r="L269" s="169"/>
      <c r="N269" s="167"/>
      <c r="O269" s="209" t="str">
        <f>IF(ISBLANK(Transactions!$N269),"",MONTH(Transactions!$N269))</f>
        <v/>
      </c>
      <c r="P269" s="259"/>
      <c r="Q269" s="171"/>
      <c r="R269" s="169"/>
    </row>
    <row r="270" spans="2:18" ht="15.75" customHeight="1">
      <c r="B270" s="167"/>
      <c r="C270" s="209" t="str">
        <f>IF(ISBLANK(Transactions!$B270),"",MONTH(Transactions!$B270))</f>
        <v/>
      </c>
      <c r="D270" s="259"/>
      <c r="E270" s="168"/>
      <c r="F270" s="169"/>
      <c r="H270" s="167"/>
      <c r="I270" s="209" t="str">
        <f>IF(ISBLANK(Transactions!$H270),"",MONTH(Transactions!$H270))</f>
        <v/>
      </c>
      <c r="J270" s="259"/>
      <c r="K270" s="168"/>
      <c r="L270" s="169"/>
      <c r="N270" s="167"/>
      <c r="O270" s="209" t="str">
        <f>IF(ISBLANK(Transactions!$N270),"",MONTH(Transactions!$N270))</f>
        <v/>
      </c>
      <c r="P270" s="259"/>
      <c r="Q270" s="171"/>
      <c r="R270" s="169"/>
    </row>
    <row r="271" spans="2:18" ht="15.75" customHeight="1">
      <c r="B271" s="167"/>
      <c r="C271" s="209" t="str">
        <f>IF(ISBLANK(Transactions!$B271),"",MONTH(Transactions!$B271))</f>
        <v/>
      </c>
      <c r="D271" s="259"/>
      <c r="E271" s="168"/>
      <c r="F271" s="169"/>
      <c r="H271" s="167"/>
      <c r="I271" s="209" t="str">
        <f>IF(ISBLANK(Transactions!$H271),"",MONTH(Transactions!$H271))</f>
        <v/>
      </c>
      <c r="J271" s="259"/>
      <c r="K271" s="168"/>
      <c r="L271" s="169"/>
      <c r="N271" s="167"/>
      <c r="O271" s="209" t="str">
        <f>IF(ISBLANK(Transactions!$N271),"",MONTH(Transactions!$N271))</f>
        <v/>
      </c>
      <c r="P271" s="259"/>
      <c r="Q271" s="171"/>
      <c r="R271" s="169"/>
    </row>
    <row r="272" spans="2:18" ht="15.75" customHeight="1">
      <c r="B272" s="167"/>
      <c r="C272" s="209" t="str">
        <f>IF(ISBLANK(Transactions!$B272),"",MONTH(Transactions!$B272))</f>
        <v/>
      </c>
      <c r="D272" s="259"/>
      <c r="E272" s="168"/>
      <c r="F272" s="169"/>
      <c r="H272" s="167"/>
      <c r="I272" s="209" t="str">
        <f>IF(ISBLANK(Transactions!$H272),"",MONTH(Transactions!$H272))</f>
        <v/>
      </c>
      <c r="J272" s="259"/>
      <c r="K272" s="168"/>
      <c r="L272" s="169"/>
      <c r="N272" s="167"/>
      <c r="O272" s="209" t="str">
        <f>IF(ISBLANK(Transactions!$N272),"",MONTH(Transactions!$N272))</f>
        <v/>
      </c>
      <c r="P272" s="259"/>
      <c r="Q272" s="171"/>
      <c r="R272" s="169"/>
    </row>
    <row r="273" spans="2:18" ht="15.75" customHeight="1">
      <c r="B273" s="167"/>
      <c r="C273" s="209" t="str">
        <f>IF(ISBLANK(Transactions!$B273),"",MONTH(Transactions!$B273))</f>
        <v/>
      </c>
      <c r="D273" s="259"/>
      <c r="E273" s="168"/>
      <c r="F273" s="169"/>
      <c r="H273" s="167"/>
      <c r="I273" s="209" t="str">
        <f>IF(ISBLANK(Transactions!$H273),"",MONTH(Transactions!$H273))</f>
        <v/>
      </c>
      <c r="J273" s="259"/>
      <c r="K273" s="168"/>
      <c r="L273" s="169"/>
      <c r="N273" s="167"/>
      <c r="O273" s="209" t="str">
        <f>IF(ISBLANK(Transactions!$N273),"",MONTH(Transactions!$N273))</f>
        <v/>
      </c>
      <c r="P273" s="259"/>
      <c r="Q273" s="171"/>
      <c r="R273" s="169"/>
    </row>
    <row r="274" spans="2:18" ht="15.75" customHeight="1">
      <c r="B274" s="167"/>
      <c r="C274" s="209" t="str">
        <f>IF(ISBLANK(Transactions!$B274),"",MONTH(Transactions!$B274))</f>
        <v/>
      </c>
      <c r="D274" s="259"/>
      <c r="E274" s="168"/>
      <c r="F274" s="169"/>
      <c r="H274" s="167"/>
      <c r="I274" s="209" t="str">
        <f>IF(ISBLANK(Transactions!$H274),"",MONTH(Transactions!$H274))</f>
        <v/>
      </c>
      <c r="J274" s="259"/>
      <c r="K274" s="168"/>
      <c r="L274" s="169"/>
      <c r="N274" s="167"/>
      <c r="O274" s="209" t="str">
        <f>IF(ISBLANK(Transactions!$N274),"",MONTH(Transactions!$N274))</f>
        <v/>
      </c>
      <c r="P274" s="259"/>
      <c r="Q274" s="171"/>
      <c r="R274" s="169"/>
    </row>
    <row r="275" spans="2:18" ht="15.75" customHeight="1">
      <c r="B275" s="167"/>
      <c r="C275" s="209" t="str">
        <f>IF(ISBLANK(Transactions!$B275),"",MONTH(Transactions!$B275))</f>
        <v/>
      </c>
      <c r="D275" s="259"/>
      <c r="E275" s="168"/>
      <c r="F275" s="169"/>
      <c r="H275" s="167"/>
      <c r="I275" s="209" t="str">
        <f>IF(ISBLANK(Transactions!$H275),"",MONTH(Transactions!$H275))</f>
        <v/>
      </c>
      <c r="J275" s="259"/>
      <c r="K275" s="168"/>
      <c r="L275" s="169"/>
      <c r="N275" s="167"/>
      <c r="O275" s="209" t="str">
        <f>IF(ISBLANK(Transactions!$N275),"",MONTH(Transactions!$N275))</f>
        <v/>
      </c>
      <c r="P275" s="259"/>
      <c r="Q275" s="171"/>
      <c r="R275" s="169"/>
    </row>
    <row r="276" spans="2:18" ht="15.75" customHeight="1">
      <c r="B276" s="167"/>
      <c r="C276" s="209" t="str">
        <f>IF(ISBLANK(Transactions!$B276),"",MONTH(Transactions!$B276))</f>
        <v/>
      </c>
      <c r="D276" s="259"/>
      <c r="E276" s="168"/>
      <c r="F276" s="169"/>
      <c r="H276" s="167"/>
      <c r="I276" s="209" t="str">
        <f>IF(ISBLANK(Transactions!$H276),"",MONTH(Transactions!$H276))</f>
        <v/>
      </c>
      <c r="J276" s="259"/>
      <c r="K276" s="168"/>
      <c r="L276" s="169"/>
      <c r="N276" s="167"/>
      <c r="O276" s="209" t="str">
        <f>IF(ISBLANK(Transactions!$N276),"",MONTH(Transactions!$N276))</f>
        <v/>
      </c>
      <c r="P276" s="259"/>
      <c r="Q276" s="171"/>
      <c r="R276" s="169"/>
    </row>
    <row r="277" spans="2:18" ht="15.75" customHeight="1">
      <c r="B277" s="167"/>
      <c r="C277" s="209" t="str">
        <f>IF(ISBLANK(Transactions!$B277),"",MONTH(Transactions!$B277))</f>
        <v/>
      </c>
      <c r="D277" s="259"/>
      <c r="E277" s="168"/>
      <c r="F277" s="169"/>
      <c r="H277" s="167"/>
      <c r="I277" s="209" t="str">
        <f>IF(ISBLANK(Transactions!$H277),"",MONTH(Transactions!$H277))</f>
        <v/>
      </c>
      <c r="J277" s="259"/>
      <c r="K277" s="168"/>
      <c r="L277" s="169"/>
      <c r="N277" s="167"/>
      <c r="O277" s="209" t="str">
        <f>IF(ISBLANK(Transactions!$N277),"",MONTH(Transactions!$N277))</f>
        <v/>
      </c>
      <c r="P277" s="259"/>
      <c r="Q277" s="171"/>
      <c r="R277" s="169"/>
    </row>
    <row r="278" spans="2:18" ht="15.75" customHeight="1">
      <c r="B278" s="167"/>
      <c r="C278" s="209" t="str">
        <f>IF(ISBLANK(Transactions!$B278),"",MONTH(Transactions!$B278))</f>
        <v/>
      </c>
      <c r="D278" s="259"/>
      <c r="E278" s="168"/>
      <c r="F278" s="169"/>
      <c r="H278" s="167"/>
      <c r="I278" s="209" t="str">
        <f>IF(ISBLANK(Transactions!$H278),"",MONTH(Transactions!$H278))</f>
        <v/>
      </c>
      <c r="J278" s="259"/>
      <c r="K278" s="168"/>
      <c r="L278" s="169"/>
      <c r="N278" s="167"/>
      <c r="O278" s="209" t="str">
        <f>IF(ISBLANK(Transactions!$N278),"",MONTH(Transactions!$N278))</f>
        <v/>
      </c>
      <c r="P278" s="259"/>
      <c r="Q278" s="171"/>
      <c r="R278" s="169"/>
    </row>
    <row r="279" spans="2:18" ht="15.75" customHeight="1">
      <c r="B279" s="167"/>
      <c r="C279" s="209" t="str">
        <f>IF(ISBLANK(Transactions!$B279),"",MONTH(Transactions!$B279))</f>
        <v/>
      </c>
      <c r="D279" s="259"/>
      <c r="E279" s="168"/>
      <c r="F279" s="169"/>
      <c r="H279" s="167"/>
      <c r="I279" s="209" t="str">
        <f>IF(ISBLANK(Transactions!$H279),"",MONTH(Transactions!$H279))</f>
        <v/>
      </c>
      <c r="J279" s="259"/>
      <c r="K279" s="168"/>
      <c r="L279" s="169"/>
      <c r="N279" s="167"/>
      <c r="O279" s="209" t="str">
        <f>IF(ISBLANK(Transactions!$N279),"",MONTH(Transactions!$N279))</f>
        <v/>
      </c>
      <c r="P279" s="259"/>
      <c r="Q279" s="171"/>
      <c r="R279" s="169"/>
    </row>
    <row r="280" spans="2:18" ht="15.75" customHeight="1">
      <c r="B280" s="167"/>
      <c r="C280" s="209" t="str">
        <f>IF(ISBLANK(Transactions!$B280),"",MONTH(Transactions!$B280))</f>
        <v/>
      </c>
      <c r="D280" s="259"/>
      <c r="E280" s="168"/>
      <c r="F280" s="169"/>
      <c r="H280" s="167"/>
      <c r="I280" s="209" t="str">
        <f>IF(ISBLANK(Transactions!$H280),"",MONTH(Transactions!$H280))</f>
        <v/>
      </c>
      <c r="J280" s="259"/>
      <c r="K280" s="168"/>
      <c r="L280" s="169"/>
      <c r="N280" s="167"/>
      <c r="O280" s="209" t="str">
        <f>IF(ISBLANK(Transactions!$N280),"",MONTH(Transactions!$N280))</f>
        <v/>
      </c>
      <c r="P280" s="259"/>
      <c r="Q280" s="171"/>
      <c r="R280" s="169"/>
    </row>
    <row r="281" spans="2:18" ht="15.75" customHeight="1">
      <c r="B281" s="167"/>
      <c r="C281" s="209" t="str">
        <f>IF(ISBLANK(Transactions!$B281),"",MONTH(Transactions!$B281))</f>
        <v/>
      </c>
      <c r="D281" s="259"/>
      <c r="E281" s="168"/>
      <c r="F281" s="169"/>
      <c r="H281" s="167"/>
      <c r="I281" s="209" t="str">
        <f>IF(ISBLANK(Transactions!$H281),"",MONTH(Transactions!$H281))</f>
        <v/>
      </c>
      <c r="J281" s="259"/>
      <c r="K281" s="168"/>
      <c r="L281" s="169"/>
      <c r="N281" s="167"/>
      <c r="O281" s="209" t="str">
        <f>IF(ISBLANK(Transactions!$N281),"",MONTH(Transactions!$N281))</f>
        <v/>
      </c>
      <c r="P281" s="259"/>
      <c r="Q281" s="171"/>
      <c r="R281" s="169"/>
    </row>
    <row r="282" spans="2:18" ht="15.75" customHeight="1">
      <c r="B282" s="167"/>
      <c r="C282" s="209" t="str">
        <f>IF(ISBLANK(Transactions!$B282),"",MONTH(Transactions!$B282))</f>
        <v/>
      </c>
      <c r="D282" s="259"/>
      <c r="E282" s="168"/>
      <c r="F282" s="169"/>
      <c r="H282" s="167"/>
      <c r="I282" s="209" t="str">
        <f>IF(ISBLANK(Transactions!$H282),"",MONTH(Transactions!$H282))</f>
        <v/>
      </c>
      <c r="J282" s="259"/>
      <c r="K282" s="168"/>
      <c r="L282" s="169"/>
      <c r="N282" s="167"/>
      <c r="O282" s="209" t="str">
        <f>IF(ISBLANK(Transactions!$N282),"",MONTH(Transactions!$N282))</f>
        <v/>
      </c>
      <c r="P282" s="259"/>
      <c r="Q282" s="171"/>
      <c r="R282" s="169"/>
    </row>
    <row r="283" spans="2:18" ht="15.75" customHeight="1">
      <c r="B283" s="167"/>
      <c r="C283" s="209" t="str">
        <f>IF(ISBLANK(Transactions!$B283),"",MONTH(Transactions!$B283))</f>
        <v/>
      </c>
      <c r="D283" s="259"/>
      <c r="E283" s="168"/>
      <c r="F283" s="169"/>
      <c r="H283" s="167"/>
      <c r="I283" s="209" t="str">
        <f>IF(ISBLANK(Transactions!$H283),"",MONTH(Transactions!$H283))</f>
        <v/>
      </c>
      <c r="J283" s="259"/>
      <c r="K283" s="168"/>
      <c r="L283" s="169"/>
      <c r="N283" s="167"/>
      <c r="O283" s="209" t="str">
        <f>IF(ISBLANK(Transactions!$N283),"",MONTH(Transactions!$N283))</f>
        <v/>
      </c>
      <c r="P283" s="259"/>
      <c r="Q283" s="171"/>
      <c r="R283" s="169"/>
    </row>
    <row r="284" spans="2:18" ht="15.75" customHeight="1">
      <c r="B284" s="167"/>
      <c r="C284" s="209" t="str">
        <f>IF(ISBLANK(Transactions!$B284),"",MONTH(Transactions!$B284))</f>
        <v/>
      </c>
      <c r="D284" s="259"/>
      <c r="E284" s="168"/>
      <c r="F284" s="169"/>
      <c r="H284" s="167"/>
      <c r="I284" s="209" t="str">
        <f>IF(ISBLANK(Transactions!$H284),"",MONTH(Transactions!$H284))</f>
        <v/>
      </c>
      <c r="J284" s="259"/>
      <c r="K284" s="168"/>
      <c r="L284" s="169"/>
      <c r="N284" s="167"/>
      <c r="O284" s="209" t="str">
        <f>IF(ISBLANK(Transactions!$N284),"",MONTH(Transactions!$N284))</f>
        <v/>
      </c>
      <c r="P284" s="259"/>
      <c r="Q284" s="171"/>
      <c r="R284" s="169"/>
    </row>
    <row r="285" spans="2:18" ht="15.75" customHeight="1">
      <c r="B285" s="167"/>
      <c r="C285" s="209" t="str">
        <f>IF(ISBLANK(Transactions!$B285),"",MONTH(Transactions!$B285))</f>
        <v/>
      </c>
      <c r="D285" s="259"/>
      <c r="E285" s="168"/>
      <c r="F285" s="169"/>
      <c r="H285" s="167"/>
      <c r="I285" s="209" t="str">
        <f>IF(ISBLANK(Transactions!$H285),"",MONTH(Transactions!$H285))</f>
        <v/>
      </c>
      <c r="J285" s="259"/>
      <c r="K285" s="168"/>
      <c r="L285" s="169"/>
      <c r="N285" s="167"/>
      <c r="O285" s="209" t="str">
        <f>IF(ISBLANK(Transactions!$N285),"",MONTH(Transactions!$N285))</f>
        <v/>
      </c>
      <c r="P285" s="259"/>
      <c r="Q285" s="171"/>
      <c r="R285" s="169"/>
    </row>
    <row r="286" spans="2:18" ht="15.75" customHeight="1">
      <c r="B286" s="167"/>
      <c r="C286" s="209" t="str">
        <f>IF(ISBLANK(Transactions!$B286),"",MONTH(Transactions!$B286))</f>
        <v/>
      </c>
      <c r="D286" s="259"/>
      <c r="E286" s="168"/>
      <c r="F286" s="169"/>
      <c r="H286" s="167"/>
      <c r="I286" s="209" t="str">
        <f>IF(ISBLANK(Transactions!$H286),"",MONTH(Transactions!$H286))</f>
        <v/>
      </c>
      <c r="J286" s="259"/>
      <c r="K286" s="168"/>
      <c r="L286" s="169"/>
      <c r="N286" s="167"/>
      <c r="O286" s="209" t="str">
        <f>IF(ISBLANK(Transactions!$N286),"",MONTH(Transactions!$N286))</f>
        <v/>
      </c>
      <c r="P286" s="259"/>
      <c r="Q286" s="171"/>
      <c r="R286" s="169"/>
    </row>
    <row r="287" spans="2:18" ht="15.75" customHeight="1">
      <c r="B287" s="167"/>
      <c r="C287" s="209" t="str">
        <f>IF(ISBLANK(Transactions!$B287),"",MONTH(Transactions!$B287))</f>
        <v/>
      </c>
      <c r="D287" s="259"/>
      <c r="E287" s="168"/>
      <c r="F287" s="169"/>
      <c r="H287" s="167"/>
      <c r="I287" s="209" t="str">
        <f>IF(ISBLANK(Transactions!$H287),"",MONTH(Transactions!$H287))</f>
        <v/>
      </c>
      <c r="J287" s="259"/>
      <c r="K287" s="168"/>
      <c r="L287" s="169"/>
      <c r="N287" s="167"/>
      <c r="O287" s="209" t="str">
        <f>IF(ISBLANK(Transactions!$N287),"",MONTH(Transactions!$N287))</f>
        <v/>
      </c>
      <c r="P287" s="259"/>
      <c r="Q287" s="171"/>
      <c r="R287" s="169"/>
    </row>
    <row r="288" spans="2:18" ht="15.75" customHeight="1">
      <c r="B288" s="167"/>
      <c r="C288" s="209" t="str">
        <f>IF(ISBLANK(Transactions!$B288),"",MONTH(Transactions!$B288))</f>
        <v/>
      </c>
      <c r="D288" s="259"/>
      <c r="E288" s="168"/>
      <c r="F288" s="169"/>
      <c r="H288" s="167"/>
      <c r="I288" s="209" t="str">
        <f>IF(ISBLANK(Transactions!$H288),"",MONTH(Transactions!$H288))</f>
        <v/>
      </c>
      <c r="J288" s="259"/>
      <c r="K288" s="168"/>
      <c r="L288" s="169"/>
      <c r="N288" s="167"/>
      <c r="O288" s="209" t="str">
        <f>IF(ISBLANK(Transactions!$N288),"",MONTH(Transactions!$N288))</f>
        <v/>
      </c>
      <c r="P288" s="259"/>
      <c r="Q288" s="171"/>
      <c r="R288" s="169"/>
    </row>
    <row r="289" spans="2:18" ht="15.75" customHeight="1">
      <c r="B289" s="167"/>
      <c r="C289" s="209" t="str">
        <f>IF(ISBLANK(Transactions!$B289),"",MONTH(Transactions!$B289))</f>
        <v/>
      </c>
      <c r="D289" s="259"/>
      <c r="E289" s="168"/>
      <c r="F289" s="169"/>
      <c r="H289" s="167"/>
      <c r="I289" s="209" t="str">
        <f>IF(ISBLANK(Transactions!$H289),"",MONTH(Transactions!$H289))</f>
        <v/>
      </c>
      <c r="J289" s="259"/>
      <c r="K289" s="168"/>
      <c r="L289" s="169"/>
      <c r="N289" s="167"/>
      <c r="O289" s="209" t="str">
        <f>IF(ISBLANK(Transactions!$N289),"",MONTH(Transactions!$N289))</f>
        <v/>
      </c>
      <c r="P289" s="259"/>
      <c r="Q289" s="171"/>
      <c r="R289" s="169"/>
    </row>
    <row r="290" spans="2:18" ht="15.75" customHeight="1">
      <c r="B290" s="167"/>
      <c r="C290" s="209" t="str">
        <f>IF(ISBLANK(Transactions!$B290),"",MONTH(Transactions!$B290))</f>
        <v/>
      </c>
      <c r="D290" s="259"/>
      <c r="E290" s="168"/>
      <c r="F290" s="169"/>
      <c r="H290" s="167"/>
      <c r="I290" s="209" t="str">
        <f>IF(ISBLANK(Transactions!$H290),"",MONTH(Transactions!$H290))</f>
        <v/>
      </c>
      <c r="J290" s="259"/>
      <c r="K290" s="168"/>
      <c r="L290" s="169"/>
      <c r="N290" s="167"/>
      <c r="O290" s="209" t="str">
        <f>IF(ISBLANK(Transactions!$N290),"",MONTH(Transactions!$N290))</f>
        <v/>
      </c>
      <c r="P290" s="259"/>
      <c r="Q290" s="171"/>
      <c r="R290" s="169"/>
    </row>
    <row r="291" spans="2:18" ht="15.75" customHeight="1">
      <c r="B291" s="167"/>
      <c r="C291" s="209" t="str">
        <f>IF(ISBLANK(Transactions!$B291),"",MONTH(Transactions!$B291))</f>
        <v/>
      </c>
      <c r="D291" s="259"/>
      <c r="E291" s="168"/>
      <c r="F291" s="169"/>
      <c r="H291" s="167"/>
      <c r="I291" s="209" t="str">
        <f>IF(ISBLANK(Transactions!$H291),"",MONTH(Transactions!$H291))</f>
        <v/>
      </c>
      <c r="J291" s="259"/>
      <c r="K291" s="168"/>
      <c r="L291" s="169"/>
      <c r="N291" s="167"/>
      <c r="O291" s="209" t="str">
        <f>IF(ISBLANK(Transactions!$N291),"",MONTH(Transactions!$N291))</f>
        <v/>
      </c>
      <c r="P291" s="259"/>
      <c r="Q291" s="171"/>
      <c r="R291" s="169"/>
    </row>
    <row r="292" spans="2:18" ht="15.75" customHeight="1">
      <c r="B292" s="167"/>
      <c r="C292" s="209" t="str">
        <f>IF(ISBLANK(Transactions!$B292),"",MONTH(Transactions!$B292))</f>
        <v/>
      </c>
      <c r="D292" s="259"/>
      <c r="E292" s="168"/>
      <c r="F292" s="169"/>
      <c r="H292" s="167"/>
      <c r="I292" s="209" t="str">
        <f>IF(ISBLANK(Transactions!$H292),"",MONTH(Transactions!$H292))</f>
        <v/>
      </c>
      <c r="J292" s="259"/>
      <c r="K292" s="168"/>
      <c r="L292" s="169"/>
      <c r="N292" s="167"/>
      <c r="O292" s="209" t="str">
        <f>IF(ISBLANK(Transactions!$N292),"",MONTH(Transactions!$N292))</f>
        <v/>
      </c>
      <c r="P292" s="259"/>
      <c r="Q292" s="171"/>
      <c r="R292" s="169"/>
    </row>
    <row r="293" spans="2:18" ht="15.75" customHeight="1">
      <c r="B293" s="167"/>
      <c r="C293" s="209" t="str">
        <f>IF(ISBLANK(Transactions!$B293),"",MONTH(Transactions!$B293))</f>
        <v/>
      </c>
      <c r="D293" s="259"/>
      <c r="E293" s="168"/>
      <c r="F293" s="169"/>
      <c r="H293" s="167"/>
      <c r="I293" s="209" t="str">
        <f>IF(ISBLANK(Transactions!$H293),"",MONTH(Transactions!$H293))</f>
        <v/>
      </c>
      <c r="J293" s="259"/>
      <c r="K293" s="168"/>
      <c r="L293" s="169"/>
      <c r="N293" s="167"/>
      <c r="O293" s="209" t="str">
        <f>IF(ISBLANK(Transactions!$N293),"",MONTH(Transactions!$N293))</f>
        <v/>
      </c>
      <c r="P293" s="259"/>
      <c r="Q293" s="171"/>
      <c r="R293" s="169"/>
    </row>
    <row r="294" spans="2:18" ht="15.75" customHeight="1">
      <c r="B294" s="167"/>
      <c r="C294" s="209" t="str">
        <f>IF(ISBLANK(Transactions!$B294),"",MONTH(Transactions!$B294))</f>
        <v/>
      </c>
      <c r="D294" s="259"/>
      <c r="E294" s="168"/>
      <c r="F294" s="169"/>
      <c r="H294" s="167"/>
      <c r="I294" s="209" t="str">
        <f>IF(ISBLANK(Transactions!$H294),"",MONTH(Transactions!$H294))</f>
        <v/>
      </c>
      <c r="J294" s="259"/>
      <c r="K294" s="168"/>
      <c r="L294" s="169"/>
      <c r="N294" s="167"/>
      <c r="O294" s="209" t="str">
        <f>IF(ISBLANK(Transactions!$N294),"",MONTH(Transactions!$N294))</f>
        <v/>
      </c>
      <c r="P294" s="259"/>
      <c r="Q294" s="171"/>
      <c r="R294" s="169"/>
    </row>
    <row r="295" spans="2:18" ht="15.75" customHeight="1">
      <c r="B295" s="167"/>
      <c r="C295" s="209" t="str">
        <f>IF(ISBLANK(Transactions!$B295),"",MONTH(Transactions!$B295))</f>
        <v/>
      </c>
      <c r="D295" s="259"/>
      <c r="E295" s="168"/>
      <c r="F295" s="169"/>
      <c r="H295" s="167"/>
      <c r="I295" s="209" t="str">
        <f>IF(ISBLANK(Transactions!$H295),"",MONTH(Transactions!$H295))</f>
        <v/>
      </c>
      <c r="J295" s="259"/>
      <c r="K295" s="168"/>
      <c r="L295" s="169"/>
      <c r="N295" s="167"/>
      <c r="O295" s="209" t="str">
        <f>IF(ISBLANK(Transactions!$N295),"",MONTH(Transactions!$N295))</f>
        <v/>
      </c>
      <c r="P295" s="259"/>
      <c r="Q295" s="171"/>
      <c r="R295" s="169"/>
    </row>
    <row r="296" spans="2:18" ht="15.75" customHeight="1">
      <c r="B296" s="167"/>
      <c r="C296" s="209" t="str">
        <f>IF(ISBLANK(Transactions!$B296),"",MONTH(Transactions!$B296))</f>
        <v/>
      </c>
      <c r="D296" s="259"/>
      <c r="E296" s="168"/>
      <c r="F296" s="169"/>
      <c r="H296" s="167"/>
      <c r="I296" s="209" t="str">
        <f>IF(ISBLANK(Transactions!$H296),"",MONTH(Transactions!$H296))</f>
        <v/>
      </c>
      <c r="J296" s="259"/>
      <c r="K296" s="168"/>
      <c r="L296" s="169"/>
      <c r="N296" s="167"/>
      <c r="O296" s="209" t="str">
        <f>IF(ISBLANK(Transactions!$N296),"",MONTH(Transactions!$N296))</f>
        <v/>
      </c>
      <c r="P296" s="259"/>
      <c r="Q296" s="171"/>
      <c r="R296" s="169"/>
    </row>
    <row r="297" spans="2:18" ht="15.75" customHeight="1">
      <c r="B297" s="167"/>
      <c r="C297" s="209" t="str">
        <f>IF(ISBLANK(Transactions!$B297),"",MONTH(Transactions!$B297))</f>
        <v/>
      </c>
      <c r="D297" s="259"/>
      <c r="E297" s="168"/>
      <c r="F297" s="169"/>
      <c r="H297" s="167"/>
      <c r="I297" s="209" t="str">
        <f>IF(ISBLANK(Transactions!$H297),"",MONTH(Transactions!$H297))</f>
        <v/>
      </c>
      <c r="J297" s="259"/>
      <c r="K297" s="168"/>
      <c r="L297" s="169"/>
      <c r="N297" s="167"/>
      <c r="O297" s="209" t="str">
        <f>IF(ISBLANK(Transactions!$N297),"",MONTH(Transactions!$N297))</f>
        <v/>
      </c>
      <c r="P297" s="259"/>
      <c r="Q297" s="171"/>
      <c r="R297" s="169"/>
    </row>
    <row r="298" spans="2:18" ht="15.75" customHeight="1">
      <c r="B298" s="167"/>
      <c r="C298" s="209" t="str">
        <f>IF(ISBLANK(Transactions!$B298),"",MONTH(Transactions!$B298))</f>
        <v/>
      </c>
      <c r="D298" s="259"/>
      <c r="E298" s="168"/>
      <c r="F298" s="169"/>
      <c r="H298" s="167"/>
      <c r="I298" s="209" t="str">
        <f>IF(ISBLANK(Transactions!$H298),"",MONTH(Transactions!$H298))</f>
        <v/>
      </c>
      <c r="J298" s="259"/>
      <c r="K298" s="168"/>
      <c r="L298" s="169"/>
      <c r="N298" s="167"/>
      <c r="O298" s="209" t="str">
        <f>IF(ISBLANK(Transactions!$N298),"",MONTH(Transactions!$N298))</f>
        <v/>
      </c>
      <c r="P298" s="259"/>
      <c r="Q298" s="171"/>
      <c r="R298" s="169"/>
    </row>
    <row r="299" spans="2:18" ht="15.75" customHeight="1">
      <c r="B299" s="167"/>
      <c r="C299" s="209" t="str">
        <f>IF(ISBLANK(Transactions!$B299),"",MONTH(Transactions!$B299))</f>
        <v/>
      </c>
      <c r="D299" s="259"/>
      <c r="E299" s="168"/>
      <c r="F299" s="169"/>
      <c r="H299" s="167"/>
      <c r="I299" s="209" t="str">
        <f>IF(ISBLANK(Transactions!$H299),"",MONTH(Transactions!$H299))</f>
        <v/>
      </c>
      <c r="J299" s="259"/>
      <c r="K299" s="168"/>
      <c r="L299" s="169"/>
      <c r="N299" s="167"/>
      <c r="O299" s="209" t="str">
        <f>IF(ISBLANK(Transactions!$N299),"",MONTH(Transactions!$N299))</f>
        <v/>
      </c>
      <c r="P299" s="259"/>
      <c r="Q299" s="171"/>
      <c r="R299" s="169"/>
    </row>
    <row r="300" spans="2:18" ht="15.75" customHeight="1">
      <c r="B300" s="167"/>
      <c r="C300" s="209" t="str">
        <f>IF(ISBLANK(Transactions!$B300),"",MONTH(Transactions!$B300))</f>
        <v/>
      </c>
      <c r="D300" s="259"/>
      <c r="E300" s="168"/>
      <c r="F300" s="169"/>
      <c r="H300" s="167"/>
      <c r="I300" s="209" t="str">
        <f>IF(ISBLANK(Transactions!$H300),"",MONTH(Transactions!$H300))</f>
        <v/>
      </c>
      <c r="J300" s="259"/>
      <c r="K300" s="168"/>
      <c r="L300" s="169"/>
      <c r="N300" s="167"/>
      <c r="O300" s="209" t="str">
        <f>IF(ISBLANK(Transactions!$N300),"",MONTH(Transactions!$N300))</f>
        <v/>
      </c>
      <c r="P300" s="259"/>
      <c r="Q300" s="171"/>
      <c r="R300" s="169"/>
    </row>
    <row r="301" spans="2:18" ht="15.75" customHeight="1">
      <c r="B301" s="167"/>
      <c r="C301" s="209" t="str">
        <f>IF(ISBLANK(Transactions!$B301),"",MONTH(Transactions!$B301))</f>
        <v/>
      </c>
      <c r="D301" s="259"/>
      <c r="E301" s="168"/>
      <c r="F301" s="169"/>
      <c r="H301" s="167"/>
      <c r="I301" s="209" t="str">
        <f>IF(ISBLANK(Transactions!$H301),"",MONTH(Transactions!$H301))</f>
        <v/>
      </c>
      <c r="J301" s="259"/>
      <c r="K301" s="168"/>
      <c r="L301" s="169"/>
      <c r="N301" s="167"/>
      <c r="O301" s="209" t="str">
        <f>IF(ISBLANK(Transactions!$N301),"",MONTH(Transactions!$N301))</f>
        <v/>
      </c>
      <c r="P301" s="259"/>
      <c r="Q301" s="171"/>
      <c r="R301" s="169"/>
    </row>
    <row r="302" spans="2:18" ht="15.75" customHeight="1">
      <c r="B302" s="167"/>
      <c r="C302" s="209" t="str">
        <f>IF(ISBLANK(Transactions!$B302),"",MONTH(Transactions!$B302))</f>
        <v/>
      </c>
      <c r="D302" s="259"/>
      <c r="E302" s="168"/>
      <c r="F302" s="169"/>
      <c r="H302" s="167"/>
      <c r="I302" s="209" t="str">
        <f>IF(ISBLANK(Transactions!$H302),"",MONTH(Transactions!$H302))</f>
        <v/>
      </c>
      <c r="J302" s="259"/>
      <c r="K302" s="168"/>
      <c r="L302" s="169"/>
      <c r="N302" s="167"/>
      <c r="O302" s="209" t="str">
        <f>IF(ISBLANK(Transactions!$N302),"",MONTH(Transactions!$N302))</f>
        <v/>
      </c>
      <c r="P302" s="259"/>
      <c r="Q302" s="171"/>
      <c r="R302" s="169"/>
    </row>
    <row r="303" spans="2:18" ht="15.75" customHeight="1">
      <c r="B303" s="167"/>
      <c r="C303" s="209" t="str">
        <f>IF(ISBLANK(Transactions!$B303),"",MONTH(Transactions!$B303))</f>
        <v/>
      </c>
      <c r="D303" s="259"/>
      <c r="E303" s="168"/>
      <c r="F303" s="169"/>
      <c r="H303" s="167"/>
      <c r="I303" s="209" t="str">
        <f>IF(ISBLANK(Transactions!$H303),"",MONTH(Transactions!$H303))</f>
        <v/>
      </c>
      <c r="J303" s="259"/>
      <c r="K303" s="168"/>
      <c r="L303" s="169"/>
      <c r="N303" s="167"/>
      <c r="O303" s="209" t="str">
        <f>IF(ISBLANK(Transactions!$N303),"",MONTH(Transactions!$N303))</f>
        <v/>
      </c>
      <c r="P303" s="259"/>
      <c r="Q303" s="171"/>
      <c r="R303" s="169"/>
    </row>
    <row r="304" spans="2:18" ht="15.75" customHeight="1">
      <c r="B304" s="167"/>
      <c r="C304" s="209" t="str">
        <f>IF(ISBLANK(Transactions!$B304),"",MONTH(Transactions!$B304))</f>
        <v/>
      </c>
      <c r="D304" s="259"/>
      <c r="E304" s="168"/>
      <c r="F304" s="169"/>
      <c r="H304" s="167"/>
      <c r="I304" s="209" t="str">
        <f>IF(ISBLANK(Transactions!$H304),"",MONTH(Transactions!$H304))</f>
        <v/>
      </c>
      <c r="J304" s="259"/>
      <c r="K304" s="168"/>
      <c r="L304" s="169"/>
      <c r="N304" s="167"/>
      <c r="O304" s="209" t="str">
        <f>IF(ISBLANK(Transactions!$N304),"",MONTH(Transactions!$N304))</f>
        <v/>
      </c>
      <c r="P304" s="259"/>
      <c r="Q304" s="171"/>
      <c r="R304" s="169"/>
    </row>
    <row r="305" spans="2:18" ht="15.75" customHeight="1">
      <c r="B305" s="167"/>
      <c r="C305" s="209" t="str">
        <f>IF(ISBLANK(Transactions!$B305),"",MONTH(Transactions!$B305))</f>
        <v/>
      </c>
      <c r="D305" s="259"/>
      <c r="E305" s="168"/>
      <c r="F305" s="169"/>
      <c r="H305" s="167"/>
      <c r="I305" s="209" t="str">
        <f>IF(ISBLANK(Transactions!$H305),"",MONTH(Transactions!$H305))</f>
        <v/>
      </c>
      <c r="J305" s="259"/>
      <c r="K305" s="168"/>
      <c r="L305" s="169"/>
      <c r="N305" s="167"/>
      <c r="O305" s="209" t="str">
        <f>IF(ISBLANK(Transactions!$N305),"",MONTH(Transactions!$N305))</f>
        <v/>
      </c>
      <c r="P305" s="259"/>
      <c r="Q305" s="171"/>
      <c r="R305" s="169"/>
    </row>
    <row r="306" spans="2:18" ht="15.75" customHeight="1">
      <c r="B306" s="167"/>
      <c r="C306" s="209" t="str">
        <f>IF(ISBLANK(Transactions!$B306),"",MONTH(Transactions!$B306))</f>
        <v/>
      </c>
      <c r="D306" s="259"/>
      <c r="E306" s="168"/>
      <c r="F306" s="169"/>
      <c r="H306" s="167"/>
      <c r="I306" s="209" t="str">
        <f>IF(ISBLANK(Transactions!$H306),"",MONTH(Transactions!$H306))</f>
        <v/>
      </c>
      <c r="J306" s="259"/>
      <c r="K306" s="168"/>
      <c r="L306" s="169"/>
      <c r="N306" s="167"/>
      <c r="O306" s="209" t="str">
        <f>IF(ISBLANK(Transactions!$N306),"",MONTH(Transactions!$N306))</f>
        <v/>
      </c>
      <c r="P306" s="259"/>
      <c r="Q306" s="171"/>
      <c r="R306" s="169"/>
    </row>
    <row r="307" spans="2:18" ht="15.75" customHeight="1">
      <c r="B307" s="167"/>
      <c r="C307" s="209" t="str">
        <f>IF(ISBLANK(Transactions!$B307),"",MONTH(Transactions!$B307))</f>
        <v/>
      </c>
      <c r="D307" s="259"/>
      <c r="E307" s="168"/>
      <c r="F307" s="169"/>
      <c r="H307" s="167"/>
      <c r="I307" s="209" t="str">
        <f>IF(ISBLANK(Transactions!$H307),"",MONTH(Transactions!$H307))</f>
        <v/>
      </c>
      <c r="J307" s="259"/>
      <c r="K307" s="168"/>
      <c r="L307" s="169"/>
      <c r="N307" s="167"/>
      <c r="O307" s="209" t="str">
        <f>IF(ISBLANK(Transactions!$N307),"",MONTH(Transactions!$N307))</f>
        <v/>
      </c>
      <c r="P307" s="259"/>
      <c r="Q307" s="171"/>
      <c r="R307" s="169"/>
    </row>
    <row r="308" spans="2:18" ht="15.75" customHeight="1">
      <c r="B308" s="167"/>
      <c r="C308" s="209" t="str">
        <f>IF(ISBLANK(Transactions!$B308),"",MONTH(Transactions!$B308))</f>
        <v/>
      </c>
      <c r="D308" s="259"/>
      <c r="E308" s="168"/>
      <c r="F308" s="169"/>
      <c r="H308" s="167"/>
      <c r="I308" s="209" t="str">
        <f>IF(ISBLANK(Transactions!$H308),"",MONTH(Transactions!$H308))</f>
        <v/>
      </c>
      <c r="J308" s="259"/>
      <c r="K308" s="168"/>
      <c r="L308" s="169"/>
      <c r="N308" s="167"/>
      <c r="O308" s="209" t="str">
        <f>IF(ISBLANK(Transactions!$N308),"",MONTH(Transactions!$N308))</f>
        <v/>
      </c>
      <c r="P308" s="259"/>
      <c r="Q308" s="171"/>
      <c r="R308" s="169"/>
    </row>
    <row r="309" spans="2:18" ht="15.75" customHeight="1">
      <c r="B309" s="167"/>
      <c r="C309" s="209" t="str">
        <f>IF(ISBLANK(Transactions!$B309),"",MONTH(Transactions!$B309))</f>
        <v/>
      </c>
      <c r="D309" s="259"/>
      <c r="E309" s="168"/>
      <c r="F309" s="169"/>
      <c r="H309" s="167"/>
      <c r="I309" s="209" t="str">
        <f>IF(ISBLANK(Transactions!$H309),"",MONTH(Transactions!$H309))</f>
        <v/>
      </c>
      <c r="J309" s="259"/>
      <c r="K309" s="168"/>
      <c r="L309" s="169"/>
      <c r="N309" s="167"/>
      <c r="O309" s="209" t="str">
        <f>IF(ISBLANK(Transactions!$N309),"",MONTH(Transactions!$N309))</f>
        <v/>
      </c>
      <c r="P309" s="259"/>
      <c r="Q309" s="171"/>
      <c r="R309" s="169"/>
    </row>
    <row r="310" spans="2:18" ht="15.75" customHeight="1">
      <c r="B310" s="167"/>
      <c r="C310" s="209" t="str">
        <f>IF(ISBLANK(Transactions!$B310),"",MONTH(Transactions!$B310))</f>
        <v/>
      </c>
      <c r="D310" s="259"/>
      <c r="E310" s="168"/>
      <c r="F310" s="169"/>
      <c r="H310" s="167"/>
      <c r="I310" s="209" t="str">
        <f>IF(ISBLANK(Transactions!$H310),"",MONTH(Transactions!$H310))</f>
        <v/>
      </c>
      <c r="J310" s="259"/>
      <c r="K310" s="168"/>
      <c r="L310" s="169"/>
      <c r="N310" s="167"/>
      <c r="O310" s="209" t="str">
        <f>IF(ISBLANK(Transactions!$N310),"",MONTH(Transactions!$N310))</f>
        <v/>
      </c>
      <c r="P310" s="259"/>
      <c r="Q310" s="171"/>
      <c r="R310" s="169"/>
    </row>
    <row r="311" spans="2:18" ht="15.75" customHeight="1">
      <c r="B311" s="167"/>
      <c r="C311" s="209" t="str">
        <f>IF(ISBLANK(Transactions!$B311),"",MONTH(Transactions!$B311))</f>
        <v/>
      </c>
      <c r="D311" s="259"/>
      <c r="E311" s="168"/>
      <c r="F311" s="169"/>
      <c r="H311" s="167"/>
      <c r="I311" s="209" t="str">
        <f>IF(ISBLANK(Transactions!$H311),"",MONTH(Transactions!$H311))</f>
        <v/>
      </c>
      <c r="J311" s="259"/>
      <c r="K311" s="168"/>
      <c r="L311" s="169"/>
      <c r="N311" s="167"/>
      <c r="O311" s="209" t="str">
        <f>IF(ISBLANK(Transactions!$N311),"",MONTH(Transactions!$N311))</f>
        <v/>
      </c>
      <c r="P311" s="259"/>
      <c r="Q311" s="171"/>
      <c r="R311" s="169"/>
    </row>
    <row r="312" spans="2:18" ht="15.75" customHeight="1">
      <c r="B312" s="167"/>
      <c r="C312" s="209" t="str">
        <f>IF(ISBLANK(Transactions!$B312),"",MONTH(Transactions!$B312))</f>
        <v/>
      </c>
      <c r="D312" s="259"/>
      <c r="E312" s="168"/>
      <c r="F312" s="169"/>
      <c r="H312" s="167"/>
      <c r="I312" s="209" t="str">
        <f>IF(ISBLANK(Transactions!$H312),"",MONTH(Transactions!$H312))</f>
        <v/>
      </c>
      <c r="J312" s="259"/>
      <c r="K312" s="168"/>
      <c r="L312" s="169"/>
      <c r="N312" s="167"/>
      <c r="O312" s="209" t="str">
        <f>IF(ISBLANK(Transactions!$N312),"",MONTH(Transactions!$N312))</f>
        <v/>
      </c>
      <c r="P312" s="259"/>
      <c r="Q312" s="171"/>
      <c r="R312" s="169"/>
    </row>
    <row r="313" spans="2:18" ht="15.75" customHeight="1">
      <c r="B313" s="167"/>
      <c r="C313" s="209" t="str">
        <f>IF(ISBLANK(Transactions!$B313),"",MONTH(Transactions!$B313))</f>
        <v/>
      </c>
      <c r="D313" s="259"/>
      <c r="E313" s="168"/>
      <c r="F313" s="169"/>
      <c r="H313" s="167"/>
      <c r="I313" s="209" t="str">
        <f>IF(ISBLANK(Transactions!$H313),"",MONTH(Transactions!$H313))</f>
        <v/>
      </c>
      <c r="J313" s="259"/>
      <c r="K313" s="168"/>
      <c r="L313" s="169"/>
      <c r="N313" s="167"/>
      <c r="O313" s="209" t="str">
        <f>IF(ISBLANK(Transactions!$N313),"",MONTH(Transactions!$N313))</f>
        <v/>
      </c>
      <c r="P313" s="259"/>
      <c r="Q313" s="171"/>
      <c r="R313" s="169"/>
    </row>
    <row r="314" spans="2:18" ht="15.75" customHeight="1">
      <c r="B314" s="167"/>
      <c r="C314" s="209" t="str">
        <f>IF(ISBLANK(Transactions!$B314),"",MONTH(Transactions!$B314))</f>
        <v/>
      </c>
      <c r="D314" s="259"/>
      <c r="E314" s="168"/>
      <c r="F314" s="169"/>
      <c r="H314" s="167"/>
      <c r="I314" s="209" t="str">
        <f>IF(ISBLANK(Transactions!$H314),"",MONTH(Transactions!$H314))</f>
        <v/>
      </c>
      <c r="J314" s="259"/>
      <c r="K314" s="168"/>
      <c r="L314" s="169"/>
      <c r="N314" s="167"/>
      <c r="O314" s="209" t="str">
        <f>IF(ISBLANK(Transactions!$N314),"",MONTH(Transactions!$N314))</f>
        <v/>
      </c>
      <c r="P314" s="259"/>
      <c r="Q314" s="171"/>
      <c r="R314" s="169"/>
    </row>
    <row r="315" spans="2:18" ht="15.75" customHeight="1">
      <c r="B315" s="167"/>
      <c r="C315" s="209" t="str">
        <f>IF(ISBLANK(Transactions!$B315),"",MONTH(Transactions!$B315))</f>
        <v/>
      </c>
      <c r="D315" s="259"/>
      <c r="E315" s="168"/>
      <c r="F315" s="169"/>
      <c r="H315" s="167"/>
      <c r="I315" s="209" t="str">
        <f>IF(ISBLANK(Transactions!$H315),"",MONTH(Transactions!$H315))</f>
        <v/>
      </c>
      <c r="J315" s="259"/>
      <c r="K315" s="168"/>
      <c r="L315" s="169"/>
      <c r="N315" s="167"/>
      <c r="O315" s="209" t="str">
        <f>IF(ISBLANK(Transactions!$N315),"",MONTH(Transactions!$N315))</f>
        <v/>
      </c>
      <c r="P315" s="259"/>
      <c r="Q315" s="171"/>
      <c r="R315" s="169"/>
    </row>
    <row r="316" spans="2:18" ht="15.75" customHeight="1">
      <c r="B316" s="167"/>
      <c r="C316" s="209" t="str">
        <f>IF(ISBLANK(Transactions!$B316),"",MONTH(Transactions!$B316))</f>
        <v/>
      </c>
      <c r="D316" s="259"/>
      <c r="E316" s="168"/>
      <c r="F316" s="169"/>
      <c r="H316" s="167"/>
      <c r="I316" s="209" t="str">
        <f>IF(ISBLANK(Transactions!$H316),"",MONTH(Transactions!$H316))</f>
        <v/>
      </c>
      <c r="J316" s="259"/>
      <c r="K316" s="168"/>
      <c r="L316" s="169"/>
      <c r="N316" s="167"/>
      <c r="O316" s="209" t="str">
        <f>IF(ISBLANK(Transactions!$N316),"",MONTH(Transactions!$N316))</f>
        <v/>
      </c>
      <c r="P316" s="259"/>
      <c r="Q316" s="171"/>
      <c r="R316" s="169"/>
    </row>
    <row r="317" spans="2:18" ht="15.75" customHeight="1">
      <c r="B317" s="167"/>
      <c r="C317" s="209" t="str">
        <f>IF(ISBLANK(Transactions!$B317),"",MONTH(Transactions!$B317))</f>
        <v/>
      </c>
      <c r="D317" s="259"/>
      <c r="E317" s="168"/>
      <c r="F317" s="169"/>
      <c r="H317" s="167"/>
      <c r="I317" s="209" t="str">
        <f>IF(ISBLANK(Transactions!$H317),"",MONTH(Transactions!$H317))</f>
        <v/>
      </c>
      <c r="J317" s="259"/>
      <c r="K317" s="168"/>
      <c r="L317" s="169"/>
      <c r="N317" s="167"/>
      <c r="O317" s="209" t="str">
        <f>IF(ISBLANK(Transactions!$N317),"",MONTH(Transactions!$N317))</f>
        <v/>
      </c>
      <c r="P317" s="259"/>
      <c r="Q317" s="171"/>
      <c r="R317" s="169"/>
    </row>
    <row r="318" spans="2:18" ht="15.75" customHeight="1">
      <c r="B318" s="167"/>
      <c r="C318" s="209" t="str">
        <f>IF(ISBLANK(Transactions!$B318),"",MONTH(Transactions!$B318))</f>
        <v/>
      </c>
      <c r="D318" s="259"/>
      <c r="E318" s="168"/>
      <c r="F318" s="169"/>
      <c r="H318" s="167"/>
      <c r="I318" s="209" t="str">
        <f>IF(ISBLANK(Transactions!$H318),"",MONTH(Transactions!$H318))</f>
        <v/>
      </c>
      <c r="J318" s="259"/>
      <c r="K318" s="168"/>
      <c r="L318" s="169"/>
      <c r="N318" s="167"/>
      <c r="O318" s="209" t="str">
        <f>IF(ISBLANK(Transactions!$N318),"",MONTH(Transactions!$N318))</f>
        <v/>
      </c>
      <c r="P318" s="259"/>
      <c r="Q318" s="171"/>
      <c r="R318" s="169"/>
    </row>
    <row r="319" spans="2:18" ht="15.75" customHeight="1">
      <c r="B319" s="167"/>
      <c r="C319" s="209" t="str">
        <f>IF(ISBLANK(Transactions!$B319),"",MONTH(Transactions!$B319))</f>
        <v/>
      </c>
      <c r="D319" s="259"/>
      <c r="E319" s="168"/>
      <c r="F319" s="169"/>
      <c r="H319" s="167"/>
      <c r="I319" s="209" t="str">
        <f>IF(ISBLANK(Transactions!$H319),"",MONTH(Transactions!$H319))</f>
        <v/>
      </c>
      <c r="J319" s="259"/>
      <c r="K319" s="168"/>
      <c r="L319" s="169"/>
      <c r="N319" s="167"/>
      <c r="O319" s="209" t="str">
        <f>IF(ISBLANK(Transactions!$N319),"",MONTH(Transactions!$N319))</f>
        <v/>
      </c>
      <c r="P319" s="259"/>
      <c r="Q319" s="171"/>
      <c r="R319" s="169"/>
    </row>
    <row r="320" spans="2:18" ht="15.75" customHeight="1">
      <c r="B320" s="167"/>
      <c r="C320" s="209" t="str">
        <f>IF(ISBLANK(Transactions!$B320),"",MONTH(Transactions!$B320))</f>
        <v/>
      </c>
      <c r="D320" s="259"/>
      <c r="E320" s="168"/>
      <c r="F320" s="169"/>
      <c r="H320" s="167"/>
      <c r="I320" s="209" t="str">
        <f>IF(ISBLANK(Transactions!$H320),"",MONTH(Transactions!$H320))</f>
        <v/>
      </c>
      <c r="J320" s="259"/>
      <c r="K320" s="168"/>
      <c r="L320" s="169"/>
      <c r="N320" s="167"/>
      <c r="O320" s="209" t="str">
        <f>IF(ISBLANK(Transactions!$N320),"",MONTH(Transactions!$N320))</f>
        <v/>
      </c>
      <c r="P320" s="259"/>
      <c r="Q320" s="171"/>
      <c r="R320" s="169"/>
    </row>
    <row r="321" spans="2:18" ht="15.75" customHeight="1">
      <c r="B321" s="167"/>
      <c r="C321" s="209" t="str">
        <f>IF(ISBLANK(Transactions!$B321),"",MONTH(Transactions!$B321))</f>
        <v/>
      </c>
      <c r="D321" s="259"/>
      <c r="E321" s="168"/>
      <c r="F321" s="169"/>
      <c r="H321" s="167"/>
      <c r="I321" s="209" t="str">
        <f>IF(ISBLANK(Transactions!$H321),"",MONTH(Transactions!$H321))</f>
        <v/>
      </c>
      <c r="J321" s="259"/>
      <c r="K321" s="168"/>
      <c r="L321" s="169"/>
      <c r="N321" s="167"/>
      <c r="O321" s="209" t="str">
        <f>IF(ISBLANK(Transactions!$N321),"",MONTH(Transactions!$N321))</f>
        <v/>
      </c>
      <c r="P321" s="259"/>
      <c r="Q321" s="171"/>
      <c r="R321" s="169"/>
    </row>
    <row r="322" spans="2:18" ht="15.75" customHeight="1">
      <c r="B322" s="167"/>
      <c r="C322" s="209" t="str">
        <f>IF(ISBLANK(Transactions!$B322),"",MONTH(Transactions!$B322))</f>
        <v/>
      </c>
      <c r="D322" s="259"/>
      <c r="E322" s="168"/>
      <c r="F322" s="169"/>
      <c r="H322" s="167"/>
      <c r="I322" s="209" t="str">
        <f>IF(ISBLANK(Transactions!$H322),"",MONTH(Transactions!$H322))</f>
        <v/>
      </c>
      <c r="J322" s="259"/>
      <c r="K322" s="168"/>
      <c r="L322" s="169"/>
      <c r="N322" s="167"/>
      <c r="O322" s="209" t="str">
        <f>IF(ISBLANK(Transactions!$N322),"",MONTH(Transactions!$N322))</f>
        <v/>
      </c>
      <c r="P322" s="259"/>
      <c r="Q322" s="171"/>
      <c r="R322" s="169"/>
    </row>
    <row r="323" spans="2:18" ht="15.75" customHeight="1">
      <c r="B323" s="167"/>
      <c r="C323" s="209" t="str">
        <f>IF(ISBLANK(Transactions!$B323),"",MONTH(Transactions!$B323))</f>
        <v/>
      </c>
      <c r="D323" s="259"/>
      <c r="E323" s="168"/>
      <c r="F323" s="169"/>
      <c r="H323" s="167"/>
      <c r="I323" s="209" t="str">
        <f>IF(ISBLANK(Transactions!$H323),"",MONTH(Transactions!$H323))</f>
        <v/>
      </c>
      <c r="J323" s="259"/>
      <c r="K323" s="168"/>
      <c r="L323" s="169"/>
      <c r="N323" s="167"/>
      <c r="O323" s="209" t="str">
        <f>IF(ISBLANK(Transactions!$N323),"",MONTH(Transactions!$N323))</f>
        <v/>
      </c>
      <c r="P323" s="259"/>
      <c r="Q323" s="171"/>
      <c r="R323" s="169"/>
    </row>
    <row r="324" spans="2:18" ht="15.75" customHeight="1">
      <c r="B324" s="167"/>
      <c r="C324" s="209" t="str">
        <f>IF(ISBLANK(Transactions!$B324),"",MONTH(Transactions!$B324))</f>
        <v/>
      </c>
      <c r="D324" s="259"/>
      <c r="E324" s="168"/>
      <c r="F324" s="169"/>
      <c r="H324" s="167"/>
      <c r="I324" s="209" t="str">
        <f>IF(ISBLANK(Transactions!$H324),"",MONTH(Transactions!$H324))</f>
        <v/>
      </c>
      <c r="J324" s="259"/>
      <c r="K324" s="168"/>
      <c r="L324" s="169"/>
      <c r="N324" s="167"/>
      <c r="O324" s="209" t="str">
        <f>IF(ISBLANK(Transactions!$N324),"",MONTH(Transactions!$N324))</f>
        <v/>
      </c>
      <c r="P324" s="259"/>
      <c r="Q324" s="171"/>
      <c r="R324" s="169"/>
    </row>
    <row r="325" spans="2:18" ht="15.75" customHeight="1">
      <c r="B325" s="167"/>
      <c r="C325" s="209" t="str">
        <f>IF(ISBLANK(Transactions!$B325),"",MONTH(Transactions!$B325))</f>
        <v/>
      </c>
      <c r="D325" s="259"/>
      <c r="E325" s="168"/>
      <c r="F325" s="169"/>
      <c r="H325" s="167"/>
      <c r="I325" s="209" t="str">
        <f>IF(ISBLANK(Transactions!$H325),"",MONTH(Transactions!$H325))</f>
        <v/>
      </c>
      <c r="J325" s="259"/>
      <c r="K325" s="168"/>
      <c r="L325" s="169"/>
      <c r="N325" s="167"/>
      <c r="O325" s="209" t="str">
        <f>IF(ISBLANK(Transactions!$N325),"",MONTH(Transactions!$N325))</f>
        <v/>
      </c>
      <c r="P325" s="259"/>
      <c r="Q325" s="171"/>
      <c r="R325" s="169"/>
    </row>
    <row r="326" spans="2:18" ht="15.75" customHeight="1">
      <c r="B326" s="167"/>
      <c r="C326" s="209" t="str">
        <f>IF(ISBLANK(Transactions!$B326),"",MONTH(Transactions!$B326))</f>
        <v/>
      </c>
      <c r="D326" s="259"/>
      <c r="E326" s="168"/>
      <c r="F326" s="169"/>
      <c r="H326" s="167"/>
      <c r="I326" s="209" t="str">
        <f>IF(ISBLANK(Transactions!$H326),"",MONTH(Transactions!$H326))</f>
        <v/>
      </c>
      <c r="J326" s="259"/>
      <c r="K326" s="168"/>
      <c r="L326" s="169"/>
      <c r="N326" s="167"/>
      <c r="O326" s="209" t="str">
        <f>IF(ISBLANK(Transactions!$N326),"",MONTH(Transactions!$N326))</f>
        <v/>
      </c>
      <c r="P326" s="259"/>
      <c r="Q326" s="171"/>
      <c r="R326" s="169"/>
    </row>
    <row r="327" spans="2:18" ht="15.75" customHeight="1">
      <c r="B327" s="167"/>
      <c r="C327" s="209" t="str">
        <f>IF(ISBLANK(Transactions!$B327),"",MONTH(Transactions!$B327))</f>
        <v/>
      </c>
      <c r="D327" s="259"/>
      <c r="E327" s="168"/>
      <c r="F327" s="169"/>
      <c r="H327" s="167"/>
      <c r="I327" s="209" t="str">
        <f>IF(ISBLANK(Transactions!$H327),"",MONTH(Transactions!$H327))</f>
        <v/>
      </c>
      <c r="J327" s="259"/>
      <c r="K327" s="168"/>
      <c r="L327" s="169"/>
      <c r="N327" s="167"/>
      <c r="O327" s="209" t="str">
        <f>IF(ISBLANK(Transactions!$N327),"",MONTH(Transactions!$N327))</f>
        <v/>
      </c>
      <c r="P327" s="259"/>
      <c r="Q327" s="171"/>
      <c r="R327" s="169"/>
    </row>
    <row r="328" spans="2:18" ht="15.75" customHeight="1">
      <c r="B328" s="167"/>
      <c r="C328" s="209" t="str">
        <f>IF(ISBLANK(Transactions!$B328),"",MONTH(Transactions!$B328))</f>
        <v/>
      </c>
      <c r="D328" s="259"/>
      <c r="E328" s="168"/>
      <c r="F328" s="169"/>
      <c r="H328" s="167"/>
      <c r="I328" s="209" t="str">
        <f>IF(ISBLANK(Transactions!$H328),"",MONTH(Transactions!$H328))</f>
        <v/>
      </c>
      <c r="J328" s="259"/>
      <c r="K328" s="168"/>
      <c r="L328" s="169"/>
      <c r="N328" s="167"/>
      <c r="O328" s="209" t="str">
        <f>IF(ISBLANK(Transactions!$N328),"",MONTH(Transactions!$N328))</f>
        <v/>
      </c>
      <c r="P328" s="259"/>
      <c r="Q328" s="171"/>
      <c r="R328" s="169"/>
    </row>
    <row r="329" spans="2:18" ht="15.75" customHeight="1">
      <c r="B329" s="167"/>
      <c r="C329" s="209" t="str">
        <f>IF(ISBLANK(Transactions!$B329),"",MONTH(Transactions!$B329))</f>
        <v/>
      </c>
      <c r="D329" s="259"/>
      <c r="E329" s="168"/>
      <c r="F329" s="169"/>
      <c r="H329" s="167"/>
      <c r="I329" s="209" t="str">
        <f>IF(ISBLANK(Transactions!$H329),"",MONTH(Transactions!$H329))</f>
        <v/>
      </c>
      <c r="J329" s="259"/>
      <c r="K329" s="168"/>
      <c r="L329" s="169"/>
      <c r="N329" s="167"/>
      <c r="O329" s="209" t="str">
        <f>IF(ISBLANK(Transactions!$N329),"",MONTH(Transactions!$N329))</f>
        <v/>
      </c>
      <c r="P329" s="259"/>
      <c r="Q329" s="171"/>
      <c r="R329" s="169"/>
    </row>
    <row r="330" spans="2:18" ht="15.75" customHeight="1">
      <c r="B330" s="167"/>
      <c r="C330" s="209" t="str">
        <f>IF(ISBLANK(Transactions!$B330),"",MONTH(Transactions!$B330))</f>
        <v/>
      </c>
      <c r="D330" s="259"/>
      <c r="E330" s="168"/>
      <c r="F330" s="169"/>
      <c r="H330" s="167"/>
      <c r="I330" s="209" t="str">
        <f>IF(ISBLANK(Transactions!$H330),"",MONTH(Transactions!$H330))</f>
        <v/>
      </c>
      <c r="J330" s="259"/>
      <c r="K330" s="168"/>
      <c r="L330" s="169"/>
      <c r="N330" s="167"/>
      <c r="O330" s="209" t="str">
        <f>IF(ISBLANK(Transactions!$N330),"",MONTH(Transactions!$N330))</f>
        <v/>
      </c>
      <c r="P330" s="259"/>
      <c r="Q330" s="171"/>
      <c r="R330" s="169"/>
    </row>
    <row r="331" spans="2:18" ht="15.75" customHeight="1">
      <c r="B331" s="167"/>
      <c r="C331" s="209" t="str">
        <f>IF(ISBLANK(Transactions!$B331),"",MONTH(Transactions!$B331))</f>
        <v/>
      </c>
      <c r="D331" s="259"/>
      <c r="E331" s="168"/>
      <c r="F331" s="169"/>
      <c r="H331" s="167"/>
      <c r="I331" s="209" t="str">
        <f>IF(ISBLANK(Transactions!$H331),"",MONTH(Transactions!$H331))</f>
        <v/>
      </c>
      <c r="J331" s="259"/>
      <c r="K331" s="168"/>
      <c r="L331" s="169"/>
      <c r="N331" s="167"/>
      <c r="O331" s="209" t="str">
        <f>IF(ISBLANK(Transactions!$N331),"",MONTH(Transactions!$N331))</f>
        <v/>
      </c>
      <c r="P331" s="259"/>
      <c r="Q331" s="171"/>
      <c r="R331" s="169"/>
    </row>
    <row r="332" spans="2:18" ht="15.75" customHeight="1">
      <c r="B332" s="167"/>
      <c r="C332" s="209" t="str">
        <f>IF(ISBLANK(Transactions!$B332),"",MONTH(Transactions!$B332))</f>
        <v/>
      </c>
      <c r="D332" s="259"/>
      <c r="E332" s="168"/>
      <c r="F332" s="169"/>
      <c r="H332" s="167"/>
      <c r="I332" s="209" t="str">
        <f>IF(ISBLANK(Transactions!$H332),"",MONTH(Transactions!$H332))</f>
        <v/>
      </c>
      <c r="J332" s="259"/>
      <c r="K332" s="168"/>
      <c r="L332" s="169"/>
      <c r="N332" s="167"/>
      <c r="O332" s="209" t="str">
        <f>IF(ISBLANK(Transactions!$N332),"",MONTH(Transactions!$N332))</f>
        <v/>
      </c>
      <c r="P332" s="259"/>
      <c r="Q332" s="171"/>
      <c r="R332" s="169"/>
    </row>
    <row r="333" spans="2:18" ht="15.75" customHeight="1">
      <c r="B333" s="167"/>
      <c r="C333" s="209" t="str">
        <f>IF(ISBLANK(Transactions!$B333),"",MONTH(Transactions!$B333))</f>
        <v/>
      </c>
      <c r="D333" s="259"/>
      <c r="E333" s="168"/>
      <c r="F333" s="169"/>
      <c r="H333" s="167"/>
      <c r="I333" s="209" t="str">
        <f>IF(ISBLANK(Transactions!$H333),"",MONTH(Transactions!$H333))</f>
        <v/>
      </c>
      <c r="J333" s="259"/>
      <c r="K333" s="168"/>
      <c r="L333" s="169"/>
      <c r="N333" s="167"/>
      <c r="O333" s="209" t="str">
        <f>IF(ISBLANK(Transactions!$N333),"",MONTH(Transactions!$N333))</f>
        <v/>
      </c>
      <c r="P333" s="259"/>
      <c r="Q333" s="171"/>
      <c r="R333" s="169"/>
    </row>
    <row r="334" spans="2:18" ht="15.75" customHeight="1">
      <c r="B334" s="167"/>
      <c r="C334" s="209" t="str">
        <f>IF(ISBLANK(Transactions!$B334),"",MONTH(Transactions!$B334))</f>
        <v/>
      </c>
      <c r="D334" s="259"/>
      <c r="E334" s="168"/>
      <c r="F334" s="169"/>
      <c r="H334" s="167"/>
      <c r="I334" s="209" t="str">
        <f>IF(ISBLANK(Transactions!$H334),"",MONTH(Transactions!$H334))</f>
        <v/>
      </c>
      <c r="J334" s="259"/>
      <c r="K334" s="168"/>
      <c r="L334" s="169"/>
      <c r="N334" s="167"/>
      <c r="O334" s="209" t="str">
        <f>IF(ISBLANK(Transactions!$N334),"",MONTH(Transactions!$N334))</f>
        <v/>
      </c>
      <c r="P334" s="259"/>
      <c r="Q334" s="171"/>
      <c r="R334" s="169"/>
    </row>
    <row r="335" spans="2:18" ht="15.75" customHeight="1">
      <c r="B335" s="167"/>
      <c r="C335" s="209" t="str">
        <f>IF(ISBLANK(Transactions!$B335),"",MONTH(Transactions!$B335))</f>
        <v/>
      </c>
      <c r="D335" s="259"/>
      <c r="E335" s="168"/>
      <c r="F335" s="169"/>
      <c r="H335" s="167"/>
      <c r="I335" s="209" t="str">
        <f>IF(ISBLANK(Transactions!$H335),"",MONTH(Transactions!$H335))</f>
        <v/>
      </c>
      <c r="J335" s="259"/>
      <c r="K335" s="168"/>
      <c r="L335" s="169"/>
      <c r="N335" s="167"/>
      <c r="O335" s="209" t="str">
        <f>IF(ISBLANK(Transactions!$N335),"",MONTH(Transactions!$N335))</f>
        <v/>
      </c>
      <c r="P335" s="259"/>
      <c r="Q335" s="171"/>
      <c r="R335" s="169"/>
    </row>
    <row r="336" spans="2:18" ht="15.75" customHeight="1">
      <c r="B336" s="167"/>
      <c r="C336" s="209" t="str">
        <f>IF(ISBLANK(Transactions!$B336),"",MONTH(Transactions!$B336))</f>
        <v/>
      </c>
      <c r="D336" s="259"/>
      <c r="E336" s="168"/>
      <c r="F336" s="169"/>
      <c r="H336" s="167"/>
      <c r="I336" s="209" t="str">
        <f>IF(ISBLANK(Transactions!$H336),"",MONTH(Transactions!$H336))</f>
        <v/>
      </c>
      <c r="J336" s="259"/>
      <c r="K336" s="168"/>
      <c r="L336" s="169"/>
      <c r="N336" s="167"/>
      <c r="O336" s="209" t="str">
        <f>IF(ISBLANK(Transactions!$N336),"",MONTH(Transactions!$N336))</f>
        <v/>
      </c>
      <c r="P336" s="259"/>
      <c r="Q336" s="171"/>
      <c r="R336" s="169"/>
    </row>
    <row r="337" spans="2:18" ht="15.75" customHeight="1">
      <c r="B337" s="167"/>
      <c r="C337" s="209" t="str">
        <f>IF(ISBLANK(Transactions!$B337),"",MONTH(Transactions!$B337))</f>
        <v/>
      </c>
      <c r="D337" s="259"/>
      <c r="E337" s="168"/>
      <c r="F337" s="169"/>
      <c r="H337" s="167"/>
      <c r="I337" s="209" t="str">
        <f>IF(ISBLANK(Transactions!$H337),"",MONTH(Transactions!$H337))</f>
        <v/>
      </c>
      <c r="J337" s="259"/>
      <c r="K337" s="168"/>
      <c r="L337" s="169"/>
      <c r="N337" s="167"/>
      <c r="O337" s="209" t="str">
        <f>IF(ISBLANK(Transactions!$N337),"",MONTH(Transactions!$N337))</f>
        <v/>
      </c>
      <c r="P337" s="259"/>
      <c r="Q337" s="171"/>
      <c r="R337" s="169"/>
    </row>
    <row r="338" spans="2:18" ht="15.75" customHeight="1">
      <c r="B338" s="167"/>
      <c r="C338" s="209" t="str">
        <f>IF(ISBLANK(Transactions!$B338),"",MONTH(Transactions!$B338))</f>
        <v/>
      </c>
      <c r="D338" s="259"/>
      <c r="E338" s="168"/>
      <c r="F338" s="169"/>
      <c r="H338" s="167"/>
      <c r="I338" s="209" t="str">
        <f>IF(ISBLANK(Transactions!$H338),"",MONTH(Transactions!$H338))</f>
        <v/>
      </c>
      <c r="J338" s="259"/>
      <c r="K338" s="168"/>
      <c r="L338" s="169"/>
      <c r="N338" s="167"/>
      <c r="O338" s="209" t="str">
        <f>IF(ISBLANK(Transactions!$N338),"",MONTH(Transactions!$N338))</f>
        <v/>
      </c>
      <c r="P338" s="259"/>
      <c r="Q338" s="171"/>
      <c r="R338" s="169"/>
    </row>
    <row r="339" spans="2:18" ht="15.75" customHeight="1">
      <c r="B339" s="167"/>
      <c r="C339" s="209" t="str">
        <f>IF(ISBLANK(Transactions!$B339),"",MONTH(Transactions!$B339))</f>
        <v/>
      </c>
      <c r="D339" s="259"/>
      <c r="E339" s="168"/>
      <c r="F339" s="169"/>
      <c r="H339" s="167"/>
      <c r="I339" s="209" t="str">
        <f>IF(ISBLANK(Transactions!$H339),"",MONTH(Transactions!$H339))</f>
        <v/>
      </c>
      <c r="J339" s="259"/>
      <c r="K339" s="168"/>
      <c r="L339" s="169"/>
      <c r="N339" s="167"/>
      <c r="O339" s="209" t="str">
        <f>IF(ISBLANK(Transactions!$N339),"",MONTH(Transactions!$N339))</f>
        <v/>
      </c>
      <c r="P339" s="259"/>
      <c r="Q339" s="171"/>
      <c r="R339" s="169"/>
    </row>
    <row r="340" spans="2:18" ht="15.75" customHeight="1">
      <c r="B340" s="167"/>
      <c r="C340" s="209" t="str">
        <f>IF(ISBLANK(Transactions!$B340),"",MONTH(Transactions!$B340))</f>
        <v/>
      </c>
      <c r="D340" s="259"/>
      <c r="E340" s="168"/>
      <c r="F340" s="169"/>
      <c r="H340" s="167"/>
      <c r="I340" s="209" t="str">
        <f>IF(ISBLANK(Transactions!$H340),"",MONTH(Transactions!$H340))</f>
        <v/>
      </c>
      <c r="J340" s="259"/>
      <c r="K340" s="168"/>
      <c r="L340" s="169"/>
      <c r="N340" s="167"/>
      <c r="O340" s="209" t="str">
        <f>IF(ISBLANK(Transactions!$N340),"",MONTH(Transactions!$N340))</f>
        <v/>
      </c>
      <c r="P340" s="259"/>
      <c r="Q340" s="171"/>
      <c r="R340" s="169"/>
    </row>
    <row r="341" spans="2:18" ht="15.75" customHeight="1">
      <c r="B341" s="167"/>
      <c r="C341" s="209" t="str">
        <f>IF(ISBLANK(Transactions!$B341),"",MONTH(Transactions!$B341))</f>
        <v/>
      </c>
      <c r="D341" s="259"/>
      <c r="E341" s="168"/>
      <c r="F341" s="169"/>
      <c r="H341" s="167"/>
      <c r="I341" s="209" t="str">
        <f>IF(ISBLANK(Transactions!$H341),"",MONTH(Transactions!$H341))</f>
        <v/>
      </c>
      <c r="J341" s="259"/>
      <c r="K341" s="168"/>
      <c r="L341" s="169"/>
      <c r="N341" s="167"/>
      <c r="O341" s="209" t="str">
        <f>IF(ISBLANK(Transactions!$N341),"",MONTH(Transactions!$N341))</f>
        <v/>
      </c>
      <c r="P341" s="259"/>
      <c r="Q341" s="171"/>
      <c r="R341" s="169"/>
    </row>
    <row r="342" spans="2:18" ht="15.75" customHeight="1">
      <c r="B342" s="167"/>
      <c r="C342" s="209" t="str">
        <f>IF(ISBLANK(Transactions!$B342),"",MONTH(Transactions!$B342))</f>
        <v/>
      </c>
      <c r="D342" s="259"/>
      <c r="E342" s="168"/>
      <c r="F342" s="169"/>
      <c r="H342" s="167"/>
      <c r="I342" s="209" t="str">
        <f>IF(ISBLANK(Transactions!$H342),"",MONTH(Transactions!$H342))</f>
        <v/>
      </c>
      <c r="J342" s="259"/>
      <c r="K342" s="168"/>
      <c r="L342" s="169"/>
      <c r="N342" s="167"/>
      <c r="O342" s="209" t="str">
        <f>IF(ISBLANK(Transactions!$N342),"",MONTH(Transactions!$N342))</f>
        <v/>
      </c>
      <c r="P342" s="259"/>
      <c r="Q342" s="171"/>
      <c r="R342" s="169"/>
    </row>
    <row r="343" spans="2:18" ht="15.75" customHeight="1">
      <c r="B343" s="167"/>
      <c r="C343" s="209" t="str">
        <f>IF(ISBLANK(Transactions!$B343),"",MONTH(Transactions!$B343))</f>
        <v/>
      </c>
      <c r="D343" s="259"/>
      <c r="E343" s="168"/>
      <c r="F343" s="169"/>
      <c r="H343" s="167"/>
      <c r="I343" s="209" t="str">
        <f>IF(ISBLANK(Transactions!$H343),"",MONTH(Transactions!$H343))</f>
        <v/>
      </c>
      <c r="J343" s="259"/>
      <c r="K343" s="168"/>
      <c r="L343" s="169"/>
      <c r="N343" s="167"/>
      <c r="O343" s="209" t="str">
        <f>IF(ISBLANK(Transactions!$N343),"",MONTH(Transactions!$N343))</f>
        <v/>
      </c>
      <c r="P343" s="259"/>
      <c r="Q343" s="171"/>
      <c r="R343" s="169"/>
    </row>
    <row r="344" spans="2:18" ht="15.75" customHeight="1">
      <c r="B344" s="167"/>
      <c r="C344" s="209" t="str">
        <f>IF(ISBLANK(Transactions!$B344),"",MONTH(Transactions!$B344))</f>
        <v/>
      </c>
      <c r="D344" s="259"/>
      <c r="E344" s="168"/>
      <c r="F344" s="169"/>
      <c r="H344" s="167"/>
      <c r="I344" s="209" t="str">
        <f>IF(ISBLANK(Transactions!$H344),"",MONTH(Transactions!$H344))</f>
        <v/>
      </c>
      <c r="J344" s="259"/>
      <c r="K344" s="168"/>
      <c r="L344" s="169"/>
      <c r="N344" s="167"/>
      <c r="O344" s="209" t="str">
        <f>IF(ISBLANK(Transactions!$N344),"",MONTH(Transactions!$N344))</f>
        <v/>
      </c>
      <c r="P344" s="259"/>
      <c r="Q344" s="171"/>
      <c r="R344" s="169"/>
    </row>
    <row r="345" spans="2:18" ht="15.75" customHeight="1">
      <c r="B345" s="167"/>
      <c r="C345" s="209" t="str">
        <f>IF(ISBLANK(Transactions!$B345),"",MONTH(Transactions!$B345))</f>
        <v/>
      </c>
      <c r="D345" s="259"/>
      <c r="E345" s="168"/>
      <c r="F345" s="169"/>
      <c r="H345" s="167"/>
      <c r="I345" s="209" t="str">
        <f>IF(ISBLANK(Transactions!$H345),"",MONTH(Transactions!$H345))</f>
        <v/>
      </c>
      <c r="J345" s="259"/>
      <c r="K345" s="168"/>
      <c r="L345" s="169"/>
      <c r="N345" s="167"/>
      <c r="O345" s="209" t="str">
        <f>IF(ISBLANK(Transactions!$N345),"",MONTH(Transactions!$N345))</f>
        <v/>
      </c>
      <c r="P345" s="259"/>
      <c r="Q345" s="171"/>
      <c r="R345" s="169"/>
    </row>
    <row r="346" spans="2:18" ht="15.75" customHeight="1">
      <c r="B346" s="167"/>
      <c r="C346" s="209" t="str">
        <f>IF(ISBLANK(Transactions!$B346),"",MONTH(Transactions!$B346))</f>
        <v/>
      </c>
      <c r="D346" s="259"/>
      <c r="E346" s="168"/>
      <c r="F346" s="169"/>
      <c r="H346" s="167"/>
      <c r="I346" s="209" t="str">
        <f>IF(ISBLANK(Transactions!$H346),"",MONTH(Transactions!$H346))</f>
        <v/>
      </c>
      <c r="J346" s="259"/>
      <c r="K346" s="168"/>
      <c r="L346" s="169"/>
      <c r="N346" s="167"/>
      <c r="O346" s="209" t="str">
        <f>IF(ISBLANK(Transactions!$N346),"",MONTH(Transactions!$N346))</f>
        <v/>
      </c>
      <c r="P346" s="259"/>
      <c r="Q346" s="171"/>
      <c r="R346" s="169"/>
    </row>
    <row r="347" spans="2:18" ht="15.75" customHeight="1">
      <c r="B347" s="167"/>
      <c r="C347" s="209" t="str">
        <f>IF(ISBLANK(Transactions!$B347),"",MONTH(Transactions!$B347))</f>
        <v/>
      </c>
      <c r="D347" s="259"/>
      <c r="E347" s="168"/>
      <c r="F347" s="169"/>
      <c r="H347" s="167"/>
      <c r="I347" s="209" t="str">
        <f>IF(ISBLANK(Transactions!$H347),"",MONTH(Transactions!$H347))</f>
        <v/>
      </c>
      <c r="J347" s="259"/>
      <c r="K347" s="168"/>
      <c r="L347" s="169"/>
      <c r="N347" s="167"/>
      <c r="O347" s="209" t="str">
        <f>IF(ISBLANK(Transactions!$N347),"",MONTH(Transactions!$N347))</f>
        <v/>
      </c>
      <c r="P347" s="259"/>
      <c r="Q347" s="171"/>
      <c r="R347" s="169"/>
    </row>
    <row r="348" spans="2:18" ht="15.75" customHeight="1">
      <c r="B348" s="167"/>
      <c r="C348" s="209" t="str">
        <f>IF(ISBLANK(Transactions!$B348),"",MONTH(Transactions!$B348))</f>
        <v/>
      </c>
      <c r="D348" s="259"/>
      <c r="E348" s="168"/>
      <c r="F348" s="169"/>
      <c r="H348" s="167"/>
      <c r="I348" s="209" t="str">
        <f>IF(ISBLANK(Transactions!$H348),"",MONTH(Transactions!$H348))</f>
        <v/>
      </c>
      <c r="J348" s="259"/>
      <c r="K348" s="168"/>
      <c r="L348" s="169"/>
      <c r="N348" s="167"/>
      <c r="O348" s="209" t="str">
        <f>IF(ISBLANK(Transactions!$N348),"",MONTH(Transactions!$N348))</f>
        <v/>
      </c>
      <c r="P348" s="259"/>
      <c r="Q348" s="171"/>
      <c r="R348" s="169"/>
    </row>
    <row r="349" spans="2:18" ht="15.75" customHeight="1">
      <c r="B349" s="167"/>
      <c r="C349" s="209" t="str">
        <f>IF(ISBLANK(Transactions!$B349),"",MONTH(Transactions!$B349))</f>
        <v/>
      </c>
      <c r="D349" s="259"/>
      <c r="E349" s="168"/>
      <c r="F349" s="169"/>
      <c r="H349" s="167"/>
      <c r="I349" s="209" t="str">
        <f>IF(ISBLANK(Transactions!$H349),"",MONTH(Transactions!$H349))</f>
        <v/>
      </c>
      <c r="J349" s="259"/>
      <c r="K349" s="168"/>
      <c r="L349" s="169"/>
      <c r="N349" s="167"/>
      <c r="O349" s="209" t="str">
        <f>IF(ISBLANK(Transactions!$N349),"",MONTH(Transactions!$N349))</f>
        <v/>
      </c>
      <c r="P349" s="259"/>
      <c r="Q349" s="171"/>
      <c r="R349" s="169"/>
    </row>
    <row r="350" spans="2:18" ht="15.75" customHeight="1">
      <c r="B350" s="167"/>
      <c r="C350" s="209" t="str">
        <f>IF(ISBLANK(Transactions!$B350),"",MONTH(Transactions!$B350))</f>
        <v/>
      </c>
      <c r="D350" s="259"/>
      <c r="E350" s="168"/>
      <c r="F350" s="169"/>
      <c r="H350" s="167"/>
      <c r="I350" s="209" t="str">
        <f>IF(ISBLANK(Transactions!$H350),"",MONTH(Transactions!$H350))</f>
        <v/>
      </c>
      <c r="J350" s="259"/>
      <c r="K350" s="168"/>
      <c r="L350" s="169"/>
      <c r="N350" s="167"/>
      <c r="O350" s="209" t="str">
        <f>IF(ISBLANK(Transactions!$N350),"",MONTH(Transactions!$N350))</f>
        <v/>
      </c>
      <c r="P350" s="259"/>
      <c r="Q350" s="171"/>
      <c r="R350" s="169"/>
    </row>
    <row r="351" spans="2:18" ht="15.75" customHeight="1">
      <c r="B351" s="167"/>
      <c r="C351" s="209" t="str">
        <f>IF(ISBLANK(Transactions!$B351),"",MONTH(Transactions!$B351))</f>
        <v/>
      </c>
      <c r="D351" s="259"/>
      <c r="E351" s="168"/>
      <c r="F351" s="169"/>
      <c r="H351" s="167"/>
      <c r="I351" s="209" t="str">
        <f>IF(ISBLANK(Transactions!$H351),"",MONTH(Transactions!$H351))</f>
        <v/>
      </c>
      <c r="J351" s="259"/>
      <c r="K351" s="168"/>
      <c r="L351" s="169"/>
      <c r="N351" s="167"/>
      <c r="O351" s="209" t="str">
        <f>IF(ISBLANK(Transactions!$N351),"",MONTH(Transactions!$N351))</f>
        <v/>
      </c>
      <c r="P351" s="259"/>
      <c r="Q351" s="171"/>
      <c r="R351" s="169"/>
    </row>
    <row r="352" spans="2:18" ht="15.75" customHeight="1">
      <c r="B352" s="167"/>
      <c r="C352" s="209" t="str">
        <f>IF(ISBLANK(Transactions!$B352),"",MONTH(Transactions!$B352))</f>
        <v/>
      </c>
      <c r="D352" s="259"/>
      <c r="E352" s="168"/>
      <c r="F352" s="169"/>
      <c r="H352" s="167"/>
      <c r="I352" s="209" t="str">
        <f>IF(ISBLANK(Transactions!$H352),"",MONTH(Transactions!$H352))</f>
        <v/>
      </c>
      <c r="J352" s="259"/>
      <c r="K352" s="168"/>
      <c r="L352" s="169"/>
      <c r="N352" s="167"/>
      <c r="O352" s="209" t="str">
        <f>IF(ISBLANK(Transactions!$N352),"",MONTH(Transactions!$N352))</f>
        <v/>
      </c>
      <c r="P352" s="259"/>
      <c r="Q352" s="171"/>
      <c r="R352" s="169"/>
    </row>
    <row r="353" spans="2:18" ht="15.75" customHeight="1">
      <c r="B353" s="167"/>
      <c r="C353" s="209" t="str">
        <f>IF(ISBLANK(Transactions!$B353),"",MONTH(Transactions!$B353))</f>
        <v/>
      </c>
      <c r="D353" s="259"/>
      <c r="E353" s="168"/>
      <c r="F353" s="169"/>
      <c r="H353" s="167"/>
      <c r="I353" s="209" t="str">
        <f>IF(ISBLANK(Transactions!$H353),"",MONTH(Transactions!$H353))</f>
        <v/>
      </c>
      <c r="J353" s="259"/>
      <c r="K353" s="168"/>
      <c r="L353" s="169"/>
      <c r="N353" s="167"/>
      <c r="O353" s="209" t="str">
        <f>IF(ISBLANK(Transactions!$N353),"",MONTH(Transactions!$N353))</f>
        <v/>
      </c>
      <c r="P353" s="259"/>
      <c r="Q353" s="171"/>
      <c r="R353" s="169"/>
    </row>
    <row r="354" spans="2:18" ht="15.75" customHeight="1">
      <c r="B354" s="167"/>
      <c r="C354" s="209" t="str">
        <f>IF(ISBLANK(Transactions!$B354),"",MONTH(Transactions!$B354))</f>
        <v/>
      </c>
      <c r="D354" s="259"/>
      <c r="E354" s="168"/>
      <c r="F354" s="169"/>
      <c r="H354" s="167"/>
      <c r="I354" s="209" t="str">
        <f>IF(ISBLANK(Transactions!$H354),"",MONTH(Transactions!$H354))</f>
        <v/>
      </c>
      <c r="J354" s="259"/>
      <c r="K354" s="168"/>
      <c r="L354" s="169"/>
      <c r="N354" s="167"/>
      <c r="O354" s="209" t="str">
        <f>IF(ISBLANK(Transactions!$N354),"",MONTH(Transactions!$N354))</f>
        <v/>
      </c>
      <c r="P354" s="259"/>
      <c r="Q354" s="171"/>
      <c r="R354" s="169"/>
    </row>
    <row r="355" spans="2:18" ht="15.75" customHeight="1">
      <c r="B355" s="167"/>
      <c r="C355" s="209" t="str">
        <f>IF(ISBLANK(Transactions!$B355),"",MONTH(Transactions!$B355))</f>
        <v/>
      </c>
      <c r="D355" s="259"/>
      <c r="E355" s="168"/>
      <c r="F355" s="169"/>
      <c r="H355" s="167"/>
      <c r="I355" s="209" t="str">
        <f>IF(ISBLANK(Transactions!$H355),"",MONTH(Transactions!$H355))</f>
        <v/>
      </c>
      <c r="J355" s="259"/>
      <c r="K355" s="168"/>
      <c r="L355" s="169"/>
      <c r="N355" s="167"/>
      <c r="O355" s="209" t="str">
        <f>IF(ISBLANK(Transactions!$N355),"",MONTH(Transactions!$N355))</f>
        <v/>
      </c>
      <c r="P355" s="259"/>
      <c r="Q355" s="171"/>
      <c r="R355" s="169"/>
    </row>
    <row r="356" spans="2:18" ht="15.75" customHeight="1">
      <c r="B356" s="167"/>
      <c r="C356" s="209" t="str">
        <f>IF(ISBLANK(Transactions!$B356),"",MONTH(Transactions!$B356))</f>
        <v/>
      </c>
      <c r="D356" s="259"/>
      <c r="E356" s="168"/>
      <c r="F356" s="169"/>
      <c r="H356" s="167"/>
      <c r="I356" s="209" t="str">
        <f>IF(ISBLANK(Transactions!$H356),"",MONTH(Transactions!$H356))</f>
        <v/>
      </c>
      <c r="J356" s="259"/>
      <c r="K356" s="168"/>
      <c r="L356" s="169"/>
      <c r="N356" s="167"/>
      <c r="O356" s="209" t="str">
        <f>IF(ISBLANK(Transactions!$N356),"",MONTH(Transactions!$N356))</f>
        <v/>
      </c>
      <c r="P356" s="259"/>
      <c r="Q356" s="171"/>
      <c r="R356" s="169"/>
    </row>
    <row r="357" spans="2:18" ht="15.75" customHeight="1">
      <c r="B357" s="167"/>
      <c r="C357" s="209" t="str">
        <f>IF(ISBLANK(Transactions!$B357),"",MONTH(Transactions!$B357))</f>
        <v/>
      </c>
      <c r="D357" s="259"/>
      <c r="E357" s="168"/>
      <c r="F357" s="169"/>
      <c r="H357" s="167"/>
      <c r="I357" s="209" t="str">
        <f>IF(ISBLANK(Transactions!$H357),"",MONTH(Transactions!$H357))</f>
        <v/>
      </c>
      <c r="J357" s="259"/>
      <c r="K357" s="168"/>
      <c r="L357" s="169"/>
      <c r="N357" s="167"/>
      <c r="O357" s="209" t="str">
        <f>IF(ISBLANK(Transactions!$N357),"",MONTH(Transactions!$N357))</f>
        <v/>
      </c>
      <c r="P357" s="259"/>
      <c r="Q357" s="171"/>
      <c r="R357" s="169"/>
    </row>
    <row r="358" spans="2:18" ht="15.75" customHeight="1">
      <c r="B358" s="167"/>
      <c r="C358" s="209" t="str">
        <f>IF(ISBLANK(Transactions!$B358),"",MONTH(Transactions!$B358))</f>
        <v/>
      </c>
      <c r="D358" s="259"/>
      <c r="E358" s="168"/>
      <c r="F358" s="169"/>
      <c r="H358" s="167"/>
      <c r="I358" s="209" t="str">
        <f>IF(ISBLANK(Transactions!$H358),"",MONTH(Transactions!$H358))</f>
        <v/>
      </c>
      <c r="J358" s="259"/>
      <c r="K358" s="168"/>
      <c r="L358" s="169"/>
      <c r="N358" s="167"/>
      <c r="O358" s="209" t="str">
        <f>IF(ISBLANK(Transactions!$N358),"",MONTH(Transactions!$N358))</f>
        <v/>
      </c>
      <c r="P358" s="259"/>
      <c r="Q358" s="171"/>
      <c r="R358" s="169"/>
    </row>
    <row r="359" spans="2:18" ht="15.75" customHeight="1">
      <c r="B359" s="167"/>
      <c r="C359" s="209" t="str">
        <f>IF(ISBLANK(Transactions!$B359),"",MONTH(Transactions!$B359))</f>
        <v/>
      </c>
      <c r="D359" s="259"/>
      <c r="E359" s="168"/>
      <c r="F359" s="169"/>
      <c r="H359" s="167"/>
      <c r="I359" s="209" t="str">
        <f>IF(ISBLANK(Transactions!$H359),"",MONTH(Transactions!$H359))</f>
        <v/>
      </c>
      <c r="J359" s="259"/>
      <c r="K359" s="168"/>
      <c r="L359" s="169"/>
      <c r="N359" s="167"/>
      <c r="O359" s="209" t="str">
        <f>IF(ISBLANK(Transactions!$N359),"",MONTH(Transactions!$N359))</f>
        <v/>
      </c>
      <c r="P359" s="259"/>
      <c r="Q359" s="171"/>
      <c r="R359" s="169"/>
    </row>
    <row r="360" spans="2:18" ht="15.75" customHeight="1">
      <c r="B360" s="167"/>
      <c r="C360" s="209" t="str">
        <f>IF(ISBLANK(Transactions!$B360),"",MONTH(Transactions!$B360))</f>
        <v/>
      </c>
      <c r="D360" s="259"/>
      <c r="E360" s="168"/>
      <c r="F360" s="169"/>
      <c r="H360" s="167"/>
      <c r="I360" s="209" t="str">
        <f>IF(ISBLANK(Transactions!$H360),"",MONTH(Transactions!$H360))</f>
        <v/>
      </c>
      <c r="J360" s="259"/>
      <c r="K360" s="168"/>
      <c r="L360" s="169"/>
      <c r="N360" s="167"/>
      <c r="O360" s="209" t="str">
        <f>IF(ISBLANK(Transactions!$N360),"",MONTH(Transactions!$N360))</f>
        <v/>
      </c>
      <c r="P360" s="259"/>
      <c r="Q360" s="171"/>
      <c r="R360" s="169"/>
    </row>
    <row r="361" spans="2:18" ht="15.75" customHeight="1">
      <c r="B361" s="167"/>
      <c r="C361" s="209" t="str">
        <f>IF(ISBLANK(Transactions!$B361),"",MONTH(Transactions!$B361))</f>
        <v/>
      </c>
      <c r="D361" s="259"/>
      <c r="E361" s="168"/>
      <c r="F361" s="169"/>
      <c r="H361" s="167"/>
      <c r="I361" s="209" t="str">
        <f>IF(ISBLANK(Transactions!$H361),"",MONTH(Transactions!$H361))</f>
        <v/>
      </c>
      <c r="J361" s="259"/>
      <c r="K361" s="168"/>
      <c r="L361" s="169"/>
      <c r="N361" s="167"/>
      <c r="O361" s="209" t="str">
        <f>IF(ISBLANK(Transactions!$N361),"",MONTH(Transactions!$N361))</f>
        <v/>
      </c>
      <c r="P361" s="259"/>
      <c r="Q361" s="171"/>
      <c r="R361" s="169"/>
    </row>
    <row r="362" spans="2:18" ht="15.75" customHeight="1">
      <c r="B362" s="167"/>
      <c r="C362" s="209" t="str">
        <f>IF(ISBLANK(Transactions!$B362),"",MONTH(Transactions!$B362))</f>
        <v/>
      </c>
      <c r="D362" s="259"/>
      <c r="E362" s="168"/>
      <c r="F362" s="169"/>
      <c r="H362" s="167"/>
      <c r="I362" s="209" t="str">
        <f>IF(ISBLANK(Transactions!$H362),"",MONTH(Transactions!$H362))</f>
        <v/>
      </c>
      <c r="J362" s="259"/>
      <c r="K362" s="168"/>
      <c r="L362" s="169"/>
      <c r="N362" s="167"/>
      <c r="O362" s="209" t="str">
        <f>IF(ISBLANK(Transactions!$N362),"",MONTH(Transactions!$N362))</f>
        <v/>
      </c>
      <c r="P362" s="259"/>
      <c r="Q362" s="171"/>
      <c r="R362" s="169"/>
    </row>
    <row r="363" spans="2:18" ht="15.75" customHeight="1">
      <c r="B363" s="167"/>
      <c r="C363" s="209" t="str">
        <f>IF(ISBLANK(Transactions!$B363),"",MONTH(Transactions!$B363))</f>
        <v/>
      </c>
      <c r="D363" s="259"/>
      <c r="E363" s="168"/>
      <c r="F363" s="169"/>
      <c r="H363" s="167"/>
      <c r="I363" s="209" t="str">
        <f>IF(ISBLANK(Transactions!$H363),"",MONTH(Transactions!$H363))</f>
        <v/>
      </c>
      <c r="J363" s="259"/>
      <c r="K363" s="168"/>
      <c r="L363" s="169"/>
      <c r="N363" s="167"/>
      <c r="O363" s="209" t="str">
        <f>IF(ISBLANK(Transactions!$N363),"",MONTH(Transactions!$N363))</f>
        <v/>
      </c>
      <c r="P363" s="259"/>
      <c r="Q363" s="171"/>
      <c r="R363" s="169"/>
    </row>
    <row r="364" spans="2:18" ht="15.75" customHeight="1">
      <c r="B364" s="167"/>
      <c r="C364" s="209" t="str">
        <f>IF(ISBLANK(Transactions!$B364),"",MONTH(Transactions!$B364))</f>
        <v/>
      </c>
      <c r="D364" s="259"/>
      <c r="E364" s="168"/>
      <c r="F364" s="169"/>
      <c r="H364" s="167"/>
      <c r="I364" s="209" t="str">
        <f>IF(ISBLANK(Transactions!$H364),"",MONTH(Transactions!$H364))</f>
        <v/>
      </c>
      <c r="J364" s="259"/>
      <c r="K364" s="168"/>
      <c r="L364" s="169"/>
      <c r="N364" s="167"/>
      <c r="O364" s="209" t="str">
        <f>IF(ISBLANK(Transactions!$N364),"",MONTH(Transactions!$N364))</f>
        <v/>
      </c>
      <c r="P364" s="259"/>
      <c r="Q364" s="171"/>
      <c r="R364" s="169"/>
    </row>
    <row r="365" spans="2:18" ht="15.75" customHeight="1">
      <c r="B365" s="167"/>
      <c r="C365" s="209" t="str">
        <f>IF(ISBLANK(Transactions!$B365),"",MONTH(Transactions!$B365))</f>
        <v/>
      </c>
      <c r="D365" s="259"/>
      <c r="E365" s="168"/>
      <c r="F365" s="169"/>
      <c r="H365" s="167"/>
      <c r="I365" s="209" t="str">
        <f>IF(ISBLANK(Transactions!$H365),"",MONTH(Transactions!$H365))</f>
        <v/>
      </c>
      <c r="J365" s="259"/>
      <c r="K365" s="168"/>
      <c r="L365" s="169"/>
      <c r="N365" s="167"/>
      <c r="O365" s="209" t="str">
        <f>IF(ISBLANK(Transactions!$N365),"",MONTH(Transactions!$N365))</f>
        <v/>
      </c>
      <c r="P365" s="259"/>
      <c r="Q365" s="171"/>
      <c r="R365" s="169"/>
    </row>
    <row r="366" spans="2:18" ht="15.75" customHeight="1">
      <c r="B366" s="167"/>
      <c r="C366" s="209" t="str">
        <f>IF(ISBLANK(Transactions!$B366),"",MONTH(Transactions!$B366))</f>
        <v/>
      </c>
      <c r="D366" s="259"/>
      <c r="E366" s="168"/>
      <c r="F366" s="169"/>
      <c r="H366" s="167"/>
      <c r="I366" s="209" t="str">
        <f>IF(ISBLANK(Transactions!$H366),"",MONTH(Transactions!$H366))</f>
        <v/>
      </c>
      <c r="J366" s="259"/>
      <c r="K366" s="168"/>
      <c r="L366" s="169"/>
      <c r="N366" s="167"/>
      <c r="O366" s="209" t="str">
        <f>IF(ISBLANK(Transactions!$N366),"",MONTH(Transactions!$N366))</f>
        <v/>
      </c>
      <c r="P366" s="259"/>
      <c r="Q366" s="171"/>
      <c r="R366" s="169"/>
    </row>
    <row r="367" spans="2:18" ht="15.75" customHeight="1">
      <c r="B367" s="167"/>
      <c r="C367" s="209" t="str">
        <f>IF(ISBLANK(Transactions!$B367),"",MONTH(Transactions!$B367))</f>
        <v/>
      </c>
      <c r="D367" s="259"/>
      <c r="E367" s="168"/>
      <c r="F367" s="169"/>
      <c r="H367" s="167"/>
      <c r="I367" s="209" t="str">
        <f>IF(ISBLANK(Transactions!$H367),"",MONTH(Transactions!$H367))</f>
        <v/>
      </c>
      <c r="J367" s="259"/>
      <c r="K367" s="168"/>
      <c r="L367" s="169"/>
      <c r="N367" s="167"/>
      <c r="O367" s="209" t="str">
        <f>IF(ISBLANK(Transactions!$N367),"",MONTH(Transactions!$N367))</f>
        <v/>
      </c>
      <c r="P367" s="259"/>
      <c r="Q367" s="171"/>
      <c r="R367" s="169"/>
    </row>
    <row r="368" spans="2:18" ht="15.75" customHeight="1">
      <c r="B368" s="167"/>
      <c r="C368" s="209" t="str">
        <f>IF(ISBLANK(Transactions!$B368),"",MONTH(Transactions!$B368))</f>
        <v/>
      </c>
      <c r="D368" s="259"/>
      <c r="E368" s="168"/>
      <c r="F368" s="169"/>
      <c r="H368" s="167"/>
      <c r="I368" s="209" t="str">
        <f>IF(ISBLANK(Transactions!$H368),"",MONTH(Transactions!$H368))</f>
        <v/>
      </c>
      <c r="J368" s="259"/>
      <c r="K368" s="168"/>
      <c r="L368" s="169"/>
      <c r="N368" s="167"/>
      <c r="O368" s="209" t="str">
        <f>IF(ISBLANK(Transactions!$N368),"",MONTH(Transactions!$N368))</f>
        <v/>
      </c>
      <c r="P368" s="259"/>
      <c r="Q368" s="171"/>
      <c r="R368" s="169"/>
    </row>
    <row r="369" spans="2:18" ht="15.75" customHeight="1">
      <c r="B369" s="167"/>
      <c r="C369" s="209" t="str">
        <f>IF(ISBLANK(Transactions!$B369),"",MONTH(Transactions!$B369))</f>
        <v/>
      </c>
      <c r="D369" s="259"/>
      <c r="E369" s="168"/>
      <c r="F369" s="169"/>
      <c r="H369" s="167"/>
      <c r="I369" s="209" t="str">
        <f>IF(ISBLANK(Transactions!$H369),"",MONTH(Transactions!$H369))</f>
        <v/>
      </c>
      <c r="J369" s="259"/>
      <c r="K369" s="168"/>
      <c r="L369" s="169"/>
      <c r="N369" s="167"/>
      <c r="O369" s="209" t="str">
        <f>IF(ISBLANK(Transactions!$N369),"",MONTH(Transactions!$N369))</f>
        <v/>
      </c>
      <c r="P369" s="259"/>
      <c r="Q369" s="171"/>
      <c r="R369" s="169"/>
    </row>
    <row r="370" spans="2:18" ht="15.75" customHeight="1">
      <c r="B370" s="167"/>
      <c r="C370" s="209" t="str">
        <f>IF(ISBLANK(Transactions!$B370),"",MONTH(Transactions!$B370))</f>
        <v/>
      </c>
      <c r="D370" s="259"/>
      <c r="E370" s="168"/>
      <c r="F370" s="169"/>
      <c r="H370" s="167"/>
      <c r="I370" s="209" t="str">
        <f>IF(ISBLANK(Transactions!$H370),"",MONTH(Transactions!$H370))</f>
        <v/>
      </c>
      <c r="J370" s="259"/>
      <c r="K370" s="168"/>
      <c r="L370" s="169"/>
      <c r="N370" s="167"/>
      <c r="O370" s="209" t="str">
        <f>IF(ISBLANK(Transactions!$N370),"",MONTH(Transactions!$N370))</f>
        <v/>
      </c>
      <c r="P370" s="259"/>
      <c r="Q370" s="171"/>
      <c r="R370" s="169"/>
    </row>
    <row r="371" spans="2:18" ht="15.75" customHeight="1">
      <c r="B371" s="167"/>
      <c r="C371" s="209" t="str">
        <f>IF(ISBLANK(Transactions!$B371),"",MONTH(Transactions!$B371))</f>
        <v/>
      </c>
      <c r="D371" s="259"/>
      <c r="E371" s="168"/>
      <c r="F371" s="169"/>
      <c r="H371" s="167"/>
      <c r="I371" s="209" t="str">
        <f>IF(ISBLANK(Transactions!$H371),"",MONTH(Transactions!$H371))</f>
        <v/>
      </c>
      <c r="J371" s="259"/>
      <c r="K371" s="168"/>
      <c r="L371" s="169"/>
      <c r="N371" s="167"/>
      <c r="O371" s="209" t="str">
        <f>IF(ISBLANK(Transactions!$N371),"",MONTH(Transactions!$N371))</f>
        <v/>
      </c>
      <c r="P371" s="259"/>
      <c r="Q371" s="171"/>
      <c r="R371" s="169"/>
    </row>
    <row r="372" spans="2:18" ht="15.75" customHeight="1">
      <c r="B372" s="167"/>
      <c r="C372" s="209" t="str">
        <f>IF(ISBLANK(Transactions!$B372),"",MONTH(Transactions!$B372))</f>
        <v/>
      </c>
      <c r="D372" s="259"/>
      <c r="E372" s="168"/>
      <c r="F372" s="169"/>
      <c r="H372" s="167"/>
      <c r="I372" s="209" t="str">
        <f>IF(ISBLANK(Transactions!$H372),"",MONTH(Transactions!$H372))</f>
        <v/>
      </c>
      <c r="J372" s="259"/>
      <c r="K372" s="168"/>
      <c r="L372" s="169"/>
      <c r="N372" s="167"/>
      <c r="O372" s="209" t="str">
        <f>IF(ISBLANK(Transactions!$N372),"",MONTH(Transactions!$N372))</f>
        <v/>
      </c>
      <c r="P372" s="259"/>
      <c r="Q372" s="171"/>
      <c r="R372" s="169"/>
    </row>
    <row r="373" spans="2:18" ht="15.75" customHeight="1">
      <c r="B373" s="167"/>
      <c r="C373" s="209" t="str">
        <f>IF(ISBLANK(Transactions!$B373),"",MONTH(Transactions!$B373))</f>
        <v/>
      </c>
      <c r="D373" s="259"/>
      <c r="E373" s="168"/>
      <c r="F373" s="169"/>
      <c r="H373" s="167"/>
      <c r="I373" s="209" t="str">
        <f>IF(ISBLANK(Transactions!$H373),"",MONTH(Transactions!$H373))</f>
        <v/>
      </c>
      <c r="J373" s="259"/>
      <c r="K373" s="168"/>
      <c r="L373" s="169"/>
      <c r="N373" s="167"/>
      <c r="O373" s="209" t="str">
        <f>IF(ISBLANK(Transactions!$N373),"",MONTH(Transactions!$N373))</f>
        <v/>
      </c>
      <c r="P373" s="259"/>
      <c r="Q373" s="171"/>
      <c r="R373" s="169"/>
    </row>
    <row r="374" spans="2:18" ht="15.75" customHeight="1">
      <c r="B374" s="167"/>
      <c r="C374" s="209" t="str">
        <f>IF(ISBLANK(Transactions!$B374),"",MONTH(Transactions!$B374))</f>
        <v/>
      </c>
      <c r="D374" s="259"/>
      <c r="E374" s="168"/>
      <c r="F374" s="169"/>
      <c r="H374" s="167"/>
      <c r="I374" s="209" t="str">
        <f>IF(ISBLANK(Transactions!$H374),"",MONTH(Transactions!$H374))</f>
        <v/>
      </c>
      <c r="J374" s="259"/>
      <c r="K374" s="168"/>
      <c r="L374" s="169"/>
      <c r="N374" s="167"/>
      <c r="O374" s="209" t="str">
        <f>IF(ISBLANK(Transactions!$N374),"",MONTH(Transactions!$N374))</f>
        <v/>
      </c>
      <c r="P374" s="259"/>
      <c r="Q374" s="171"/>
      <c r="R374" s="169"/>
    </row>
    <row r="375" spans="2:18" ht="15.75" customHeight="1">
      <c r="B375" s="167"/>
      <c r="C375" s="209" t="str">
        <f>IF(ISBLANK(Transactions!$B375),"",MONTH(Transactions!$B375))</f>
        <v/>
      </c>
      <c r="D375" s="259"/>
      <c r="E375" s="168"/>
      <c r="F375" s="169"/>
      <c r="H375" s="167"/>
      <c r="I375" s="209" t="str">
        <f>IF(ISBLANK(Transactions!$H375),"",MONTH(Transactions!$H375))</f>
        <v/>
      </c>
      <c r="J375" s="259"/>
      <c r="K375" s="168"/>
      <c r="L375" s="169"/>
      <c r="N375" s="167"/>
      <c r="O375" s="209" t="str">
        <f>IF(ISBLANK(Transactions!$N375),"",MONTH(Transactions!$N375))</f>
        <v/>
      </c>
      <c r="P375" s="259"/>
      <c r="Q375" s="171"/>
      <c r="R375" s="169"/>
    </row>
    <row r="376" spans="2:18" ht="15.75" customHeight="1">
      <c r="B376" s="167"/>
      <c r="C376" s="209" t="str">
        <f>IF(ISBLANK(Transactions!$B376),"",MONTH(Transactions!$B376))</f>
        <v/>
      </c>
      <c r="D376" s="259"/>
      <c r="E376" s="168"/>
      <c r="F376" s="169"/>
      <c r="H376" s="167"/>
      <c r="I376" s="209" t="str">
        <f>IF(ISBLANK(Transactions!$H376),"",MONTH(Transactions!$H376))</f>
        <v/>
      </c>
      <c r="J376" s="259"/>
      <c r="K376" s="168"/>
      <c r="L376" s="169"/>
      <c r="N376" s="167"/>
      <c r="O376" s="209" t="str">
        <f>IF(ISBLANK(Transactions!$N376),"",MONTH(Transactions!$N376))</f>
        <v/>
      </c>
      <c r="P376" s="259"/>
      <c r="Q376" s="171"/>
      <c r="R376" s="169"/>
    </row>
    <row r="377" spans="2:18" ht="15.75" customHeight="1">
      <c r="B377" s="167"/>
      <c r="C377" s="209" t="str">
        <f>IF(ISBLANK(Transactions!$B377),"",MONTH(Transactions!$B377))</f>
        <v/>
      </c>
      <c r="D377" s="259"/>
      <c r="E377" s="168"/>
      <c r="F377" s="169"/>
      <c r="H377" s="167"/>
      <c r="I377" s="209" t="str">
        <f>IF(ISBLANK(Transactions!$H377),"",MONTH(Transactions!$H377))</f>
        <v/>
      </c>
      <c r="J377" s="259"/>
      <c r="K377" s="168"/>
      <c r="L377" s="169"/>
      <c r="N377" s="167"/>
      <c r="O377" s="209" t="str">
        <f>IF(ISBLANK(Transactions!$N377),"",MONTH(Transactions!$N377))</f>
        <v/>
      </c>
      <c r="P377" s="259"/>
      <c r="Q377" s="171"/>
      <c r="R377" s="169"/>
    </row>
    <row r="378" spans="2:18" ht="15.75" customHeight="1">
      <c r="B378" s="167"/>
      <c r="C378" s="209" t="str">
        <f>IF(ISBLANK(Transactions!$B378),"",MONTH(Transactions!$B378))</f>
        <v/>
      </c>
      <c r="D378" s="259"/>
      <c r="E378" s="168"/>
      <c r="F378" s="169"/>
      <c r="H378" s="167"/>
      <c r="I378" s="209" t="str">
        <f>IF(ISBLANK(Transactions!$H378),"",MONTH(Transactions!$H378))</f>
        <v/>
      </c>
      <c r="J378" s="259"/>
      <c r="K378" s="168"/>
      <c r="L378" s="169"/>
      <c r="N378" s="167"/>
      <c r="O378" s="209" t="str">
        <f>IF(ISBLANK(Transactions!$N378),"",MONTH(Transactions!$N378))</f>
        <v/>
      </c>
      <c r="P378" s="259"/>
      <c r="Q378" s="171"/>
      <c r="R378" s="169"/>
    </row>
    <row r="379" spans="2:18" ht="15.75" customHeight="1">
      <c r="B379" s="167"/>
      <c r="C379" s="209" t="str">
        <f>IF(ISBLANK(Transactions!$B379),"",MONTH(Transactions!$B379))</f>
        <v/>
      </c>
      <c r="D379" s="259"/>
      <c r="E379" s="168"/>
      <c r="F379" s="169"/>
      <c r="H379" s="167"/>
      <c r="I379" s="209" t="str">
        <f>IF(ISBLANK(Transactions!$H379),"",MONTH(Transactions!$H379))</f>
        <v/>
      </c>
      <c r="J379" s="259"/>
      <c r="K379" s="168"/>
      <c r="L379" s="169"/>
      <c r="N379" s="167"/>
      <c r="O379" s="209" t="str">
        <f>IF(ISBLANK(Transactions!$N379),"",MONTH(Transactions!$N379))</f>
        <v/>
      </c>
      <c r="P379" s="259"/>
      <c r="Q379" s="171"/>
      <c r="R379" s="169"/>
    </row>
    <row r="380" spans="2:18" ht="15.75" customHeight="1">
      <c r="B380" s="167"/>
      <c r="C380" s="209" t="str">
        <f>IF(ISBLANK(Transactions!$B380),"",MONTH(Transactions!$B380))</f>
        <v/>
      </c>
      <c r="D380" s="259"/>
      <c r="E380" s="168"/>
      <c r="F380" s="169"/>
      <c r="H380" s="167"/>
      <c r="I380" s="209" t="str">
        <f>IF(ISBLANK(Transactions!$H380),"",MONTH(Transactions!$H380))</f>
        <v/>
      </c>
      <c r="J380" s="259"/>
      <c r="K380" s="168"/>
      <c r="L380" s="169"/>
      <c r="N380" s="167"/>
      <c r="O380" s="209" t="str">
        <f>IF(ISBLANK(Transactions!$N380),"",MONTH(Transactions!$N380))</f>
        <v/>
      </c>
      <c r="P380" s="259"/>
      <c r="Q380" s="171"/>
      <c r="R380" s="169"/>
    </row>
    <row r="381" spans="2:18" ht="15.75" customHeight="1">
      <c r="B381" s="167"/>
      <c r="C381" s="209" t="str">
        <f>IF(ISBLANK(Transactions!$B381),"",MONTH(Transactions!$B381))</f>
        <v/>
      </c>
      <c r="D381" s="259"/>
      <c r="E381" s="168"/>
      <c r="F381" s="169"/>
      <c r="H381" s="167"/>
      <c r="I381" s="209" t="str">
        <f>IF(ISBLANK(Transactions!$H381),"",MONTH(Transactions!$H381))</f>
        <v/>
      </c>
      <c r="J381" s="259"/>
      <c r="K381" s="168"/>
      <c r="L381" s="169"/>
      <c r="N381" s="167"/>
      <c r="O381" s="209" t="str">
        <f>IF(ISBLANK(Transactions!$N381),"",MONTH(Transactions!$N381))</f>
        <v/>
      </c>
      <c r="P381" s="259"/>
      <c r="Q381" s="171"/>
      <c r="R381" s="169"/>
    </row>
    <row r="382" spans="2:18" ht="15.75" customHeight="1">
      <c r="B382" s="167"/>
      <c r="C382" s="209" t="str">
        <f>IF(ISBLANK(Transactions!$B382),"",MONTH(Transactions!$B382))</f>
        <v/>
      </c>
      <c r="D382" s="259"/>
      <c r="E382" s="168"/>
      <c r="F382" s="169"/>
      <c r="H382" s="167"/>
      <c r="I382" s="209" t="str">
        <f>IF(ISBLANK(Transactions!$H382),"",MONTH(Transactions!$H382))</f>
        <v/>
      </c>
      <c r="J382" s="259"/>
      <c r="K382" s="168"/>
      <c r="L382" s="169"/>
      <c r="N382" s="167"/>
      <c r="O382" s="209" t="str">
        <f>IF(ISBLANK(Transactions!$N382),"",MONTH(Transactions!$N382))</f>
        <v/>
      </c>
      <c r="P382" s="259"/>
      <c r="Q382" s="171"/>
      <c r="R382" s="169"/>
    </row>
    <row r="383" spans="2:18" ht="15.75" customHeight="1">
      <c r="B383" s="167"/>
      <c r="C383" s="209" t="str">
        <f>IF(ISBLANK(Transactions!$B383),"",MONTH(Transactions!$B383))</f>
        <v/>
      </c>
      <c r="D383" s="259"/>
      <c r="E383" s="168"/>
      <c r="F383" s="169"/>
      <c r="H383" s="167"/>
      <c r="I383" s="209" t="str">
        <f>IF(ISBLANK(Transactions!$H383),"",MONTH(Transactions!$H383))</f>
        <v/>
      </c>
      <c r="J383" s="259"/>
      <c r="K383" s="168"/>
      <c r="L383" s="169"/>
      <c r="N383" s="167"/>
      <c r="O383" s="209" t="str">
        <f>IF(ISBLANK(Transactions!$N383),"",MONTH(Transactions!$N383))</f>
        <v/>
      </c>
      <c r="P383" s="259"/>
      <c r="Q383" s="171"/>
      <c r="R383" s="169"/>
    </row>
    <row r="384" spans="2:18" ht="15.75" customHeight="1">
      <c r="B384" s="167"/>
      <c r="C384" s="209" t="str">
        <f>IF(ISBLANK(Transactions!$B384),"",MONTH(Transactions!$B384))</f>
        <v/>
      </c>
      <c r="D384" s="259"/>
      <c r="E384" s="168"/>
      <c r="F384" s="169"/>
      <c r="H384" s="167"/>
      <c r="I384" s="209" t="str">
        <f>IF(ISBLANK(Transactions!$H384),"",MONTH(Transactions!$H384))</f>
        <v/>
      </c>
      <c r="J384" s="259"/>
      <c r="K384" s="168"/>
      <c r="L384" s="169"/>
      <c r="N384" s="167"/>
      <c r="O384" s="209" t="str">
        <f>IF(ISBLANK(Transactions!$N384),"",MONTH(Transactions!$N384))</f>
        <v/>
      </c>
      <c r="P384" s="259"/>
      <c r="Q384" s="171"/>
      <c r="R384" s="169"/>
    </row>
    <row r="385" spans="2:18" ht="15.75" customHeight="1">
      <c r="B385" s="167"/>
      <c r="C385" s="209" t="str">
        <f>IF(ISBLANK(Transactions!$B385),"",MONTH(Transactions!$B385))</f>
        <v/>
      </c>
      <c r="D385" s="259"/>
      <c r="E385" s="168"/>
      <c r="F385" s="169"/>
      <c r="H385" s="167"/>
      <c r="I385" s="209" t="str">
        <f>IF(ISBLANK(Transactions!$H385),"",MONTH(Transactions!$H385))</f>
        <v/>
      </c>
      <c r="J385" s="259"/>
      <c r="K385" s="168"/>
      <c r="L385" s="169"/>
      <c r="N385" s="167"/>
      <c r="O385" s="209" t="str">
        <f>IF(ISBLANK(Transactions!$N385),"",MONTH(Transactions!$N385))</f>
        <v/>
      </c>
      <c r="P385" s="259"/>
      <c r="Q385" s="171"/>
      <c r="R385" s="169"/>
    </row>
    <row r="386" spans="2:18" ht="15.75" customHeight="1">
      <c r="B386" s="167"/>
      <c r="C386" s="209" t="str">
        <f>IF(ISBLANK(Transactions!$B386),"",MONTH(Transactions!$B386))</f>
        <v/>
      </c>
      <c r="D386" s="259"/>
      <c r="E386" s="168"/>
      <c r="F386" s="169"/>
      <c r="H386" s="167"/>
      <c r="I386" s="209" t="str">
        <f>IF(ISBLANK(Transactions!$H386),"",MONTH(Transactions!$H386))</f>
        <v/>
      </c>
      <c r="J386" s="259"/>
      <c r="K386" s="168"/>
      <c r="L386" s="169"/>
      <c r="N386" s="167"/>
      <c r="O386" s="209" t="str">
        <f>IF(ISBLANK(Transactions!$N386),"",MONTH(Transactions!$N386))</f>
        <v/>
      </c>
      <c r="P386" s="259"/>
      <c r="Q386" s="171"/>
      <c r="R386" s="169"/>
    </row>
    <row r="387" spans="2:18" ht="15.75" customHeight="1">
      <c r="B387" s="167"/>
      <c r="C387" s="209" t="str">
        <f>IF(ISBLANK(Transactions!$B387),"",MONTH(Transactions!$B387))</f>
        <v/>
      </c>
      <c r="D387" s="259"/>
      <c r="E387" s="168"/>
      <c r="F387" s="169"/>
      <c r="H387" s="167"/>
      <c r="I387" s="209" t="str">
        <f>IF(ISBLANK(Transactions!$H387),"",MONTH(Transactions!$H387))</f>
        <v/>
      </c>
      <c r="J387" s="259"/>
      <c r="K387" s="168"/>
      <c r="L387" s="169"/>
      <c r="N387" s="167"/>
      <c r="O387" s="209" t="str">
        <f>IF(ISBLANK(Transactions!$N387),"",MONTH(Transactions!$N387))</f>
        <v/>
      </c>
      <c r="P387" s="259"/>
      <c r="Q387" s="171"/>
      <c r="R387" s="169"/>
    </row>
    <row r="388" spans="2:18" ht="15.75" customHeight="1">
      <c r="B388" s="167"/>
      <c r="C388" s="209" t="str">
        <f>IF(ISBLANK(Transactions!$B388),"",MONTH(Transactions!$B388))</f>
        <v/>
      </c>
      <c r="D388" s="259"/>
      <c r="E388" s="168"/>
      <c r="F388" s="169"/>
      <c r="H388" s="167"/>
      <c r="I388" s="209" t="str">
        <f>IF(ISBLANK(Transactions!$H388),"",MONTH(Transactions!$H388))</f>
        <v/>
      </c>
      <c r="J388" s="259"/>
      <c r="K388" s="168"/>
      <c r="L388" s="169"/>
      <c r="N388" s="167"/>
      <c r="O388" s="209" t="str">
        <f>IF(ISBLANK(Transactions!$N388),"",MONTH(Transactions!$N388))</f>
        <v/>
      </c>
      <c r="P388" s="259"/>
      <c r="Q388" s="171"/>
      <c r="R388" s="169"/>
    </row>
    <row r="389" spans="2:18" ht="15.75" customHeight="1">
      <c r="B389" s="167"/>
      <c r="C389" s="209" t="str">
        <f>IF(ISBLANK(Transactions!$B389),"",MONTH(Transactions!$B389))</f>
        <v/>
      </c>
      <c r="D389" s="259"/>
      <c r="E389" s="168"/>
      <c r="F389" s="169"/>
      <c r="H389" s="167"/>
      <c r="I389" s="209" t="str">
        <f>IF(ISBLANK(Transactions!$H389),"",MONTH(Transactions!$H389))</f>
        <v/>
      </c>
      <c r="J389" s="259"/>
      <c r="K389" s="168"/>
      <c r="L389" s="169"/>
      <c r="N389" s="167"/>
      <c r="O389" s="209" t="str">
        <f>IF(ISBLANK(Transactions!$N389),"",MONTH(Transactions!$N389))</f>
        <v/>
      </c>
      <c r="P389" s="259"/>
      <c r="Q389" s="171"/>
      <c r="R389" s="169"/>
    </row>
    <row r="390" spans="2:18" ht="15.75" customHeight="1">
      <c r="B390" s="167"/>
      <c r="C390" s="209" t="str">
        <f>IF(ISBLANK(Transactions!$B390),"",MONTH(Transactions!$B390))</f>
        <v/>
      </c>
      <c r="D390" s="259"/>
      <c r="E390" s="168"/>
      <c r="F390" s="169"/>
      <c r="H390" s="167"/>
      <c r="I390" s="209" t="str">
        <f>IF(ISBLANK(Transactions!$H390),"",MONTH(Transactions!$H390))</f>
        <v/>
      </c>
      <c r="J390" s="259"/>
      <c r="K390" s="168"/>
      <c r="L390" s="169"/>
      <c r="N390" s="167"/>
      <c r="O390" s="209" t="str">
        <f>IF(ISBLANK(Transactions!$N390),"",MONTH(Transactions!$N390))</f>
        <v/>
      </c>
      <c r="P390" s="259"/>
      <c r="Q390" s="171"/>
      <c r="R390" s="169"/>
    </row>
    <row r="391" spans="2:18" ht="15.75" customHeight="1">
      <c r="B391" s="167"/>
      <c r="C391" s="209" t="str">
        <f>IF(ISBLANK(Transactions!$B391),"",MONTH(Transactions!$B391))</f>
        <v/>
      </c>
      <c r="D391" s="259"/>
      <c r="E391" s="168"/>
      <c r="F391" s="169"/>
      <c r="H391" s="167"/>
      <c r="I391" s="209" t="str">
        <f>IF(ISBLANK(Transactions!$H391),"",MONTH(Transactions!$H391))</f>
        <v/>
      </c>
      <c r="J391" s="259"/>
      <c r="K391" s="168"/>
      <c r="L391" s="169"/>
      <c r="N391" s="167"/>
      <c r="O391" s="209" t="str">
        <f>IF(ISBLANK(Transactions!$N391),"",MONTH(Transactions!$N391))</f>
        <v/>
      </c>
      <c r="P391" s="259"/>
      <c r="Q391" s="171"/>
      <c r="R391" s="169"/>
    </row>
    <row r="392" spans="2:18" ht="15.75" customHeight="1">
      <c r="B392" s="167"/>
      <c r="C392" s="209" t="str">
        <f>IF(ISBLANK(Transactions!$B392),"",MONTH(Transactions!$B392))</f>
        <v/>
      </c>
      <c r="D392" s="259"/>
      <c r="E392" s="168"/>
      <c r="F392" s="169"/>
      <c r="H392" s="167"/>
      <c r="I392" s="209" t="str">
        <f>IF(ISBLANK(Transactions!$H392),"",MONTH(Transactions!$H392))</f>
        <v/>
      </c>
      <c r="J392" s="259"/>
      <c r="K392" s="168"/>
      <c r="L392" s="169"/>
      <c r="N392" s="167"/>
      <c r="O392" s="209" t="str">
        <f>IF(ISBLANK(Transactions!$N392),"",MONTH(Transactions!$N392))</f>
        <v/>
      </c>
      <c r="P392" s="259"/>
      <c r="Q392" s="171"/>
      <c r="R392" s="169"/>
    </row>
    <row r="393" spans="2:18" ht="15.75" customHeight="1">
      <c r="B393" s="167"/>
      <c r="C393" s="209" t="str">
        <f>IF(ISBLANK(Transactions!$B393),"",MONTH(Transactions!$B393))</f>
        <v/>
      </c>
      <c r="D393" s="259"/>
      <c r="E393" s="168"/>
      <c r="F393" s="169"/>
      <c r="H393" s="167"/>
      <c r="I393" s="209" t="str">
        <f>IF(ISBLANK(Transactions!$H393),"",MONTH(Transactions!$H393))</f>
        <v/>
      </c>
      <c r="J393" s="259"/>
      <c r="K393" s="168"/>
      <c r="L393" s="169"/>
      <c r="N393" s="167"/>
      <c r="O393" s="209" t="str">
        <f>IF(ISBLANK(Transactions!$N393),"",MONTH(Transactions!$N393))</f>
        <v/>
      </c>
      <c r="P393" s="259"/>
      <c r="Q393" s="171"/>
      <c r="R393" s="169"/>
    </row>
    <row r="394" spans="2:18" ht="15.75" customHeight="1">
      <c r="B394" s="167"/>
      <c r="C394" s="209" t="str">
        <f>IF(ISBLANK(Transactions!$B394),"",MONTH(Transactions!$B394))</f>
        <v/>
      </c>
      <c r="D394" s="259"/>
      <c r="E394" s="168"/>
      <c r="F394" s="169"/>
      <c r="H394" s="167"/>
      <c r="I394" s="209" t="str">
        <f>IF(ISBLANK(Transactions!$H394),"",MONTH(Transactions!$H394))</f>
        <v/>
      </c>
      <c r="J394" s="259"/>
      <c r="K394" s="168"/>
      <c r="L394" s="169"/>
      <c r="N394" s="167"/>
      <c r="O394" s="209" t="str">
        <f>IF(ISBLANK(Transactions!$N394),"",MONTH(Transactions!$N394))</f>
        <v/>
      </c>
      <c r="P394" s="259"/>
      <c r="Q394" s="171"/>
      <c r="R394" s="169"/>
    </row>
    <row r="395" spans="2:18" ht="15.75" customHeight="1">
      <c r="B395" s="167"/>
      <c r="C395" s="209" t="str">
        <f>IF(ISBLANK(Transactions!$B395),"",MONTH(Transactions!$B395))</f>
        <v/>
      </c>
      <c r="D395" s="259"/>
      <c r="E395" s="168"/>
      <c r="F395" s="169"/>
      <c r="H395" s="167"/>
      <c r="I395" s="209" t="str">
        <f>IF(ISBLANK(Transactions!$H395),"",MONTH(Transactions!$H395))</f>
        <v/>
      </c>
      <c r="J395" s="259"/>
      <c r="K395" s="168"/>
      <c r="L395" s="169"/>
      <c r="N395" s="167"/>
      <c r="O395" s="209" t="str">
        <f>IF(ISBLANK(Transactions!$N395),"",MONTH(Transactions!$N395))</f>
        <v/>
      </c>
      <c r="P395" s="259"/>
      <c r="Q395" s="171"/>
      <c r="R395" s="169"/>
    </row>
    <row r="396" spans="2:18" ht="15.75" customHeight="1">
      <c r="B396" s="167"/>
      <c r="C396" s="209" t="str">
        <f>IF(ISBLANK(Transactions!$B396),"",MONTH(Transactions!$B396))</f>
        <v/>
      </c>
      <c r="D396" s="259"/>
      <c r="E396" s="168"/>
      <c r="F396" s="169"/>
      <c r="H396" s="167"/>
      <c r="I396" s="209" t="str">
        <f>IF(ISBLANK(Transactions!$H396),"",MONTH(Transactions!$H396))</f>
        <v/>
      </c>
      <c r="J396" s="259"/>
      <c r="K396" s="168"/>
      <c r="L396" s="169"/>
      <c r="N396" s="167"/>
      <c r="O396" s="209" t="str">
        <f>IF(ISBLANK(Transactions!$N396),"",MONTH(Transactions!$N396))</f>
        <v/>
      </c>
      <c r="P396" s="259"/>
      <c r="Q396" s="171"/>
      <c r="R396" s="169"/>
    </row>
    <row r="397" spans="2:18" ht="15.75" customHeight="1">
      <c r="B397" s="167"/>
      <c r="C397" s="209" t="str">
        <f>IF(ISBLANK(Transactions!$B397),"",MONTH(Transactions!$B397))</f>
        <v/>
      </c>
      <c r="D397" s="259"/>
      <c r="E397" s="168"/>
      <c r="F397" s="169"/>
      <c r="H397" s="167"/>
      <c r="I397" s="209" t="str">
        <f>IF(ISBLANK(Transactions!$H397),"",MONTH(Transactions!$H397))</f>
        <v/>
      </c>
      <c r="J397" s="259"/>
      <c r="K397" s="168"/>
      <c r="L397" s="169"/>
      <c r="N397" s="167"/>
      <c r="O397" s="209" t="str">
        <f>IF(ISBLANK(Transactions!$N397),"",MONTH(Transactions!$N397))</f>
        <v/>
      </c>
      <c r="P397" s="259"/>
      <c r="Q397" s="171"/>
      <c r="R397" s="169"/>
    </row>
    <row r="398" spans="2:18" ht="15.75" customHeight="1">
      <c r="B398" s="167"/>
      <c r="C398" s="209" t="str">
        <f>IF(ISBLANK(Transactions!$B398),"",MONTH(Transactions!$B398))</f>
        <v/>
      </c>
      <c r="D398" s="259"/>
      <c r="E398" s="168"/>
      <c r="F398" s="169"/>
      <c r="H398" s="167"/>
      <c r="I398" s="209" t="str">
        <f>IF(ISBLANK(Transactions!$H398),"",MONTH(Transactions!$H398))</f>
        <v/>
      </c>
      <c r="J398" s="259"/>
      <c r="K398" s="168"/>
      <c r="L398" s="169"/>
      <c r="N398" s="167"/>
      <c r="O398" s="209" t="str">
        <f>IF(ISBLANK(Transactions!$N398),"",MONTH(Transactions!$N398))</f>
        <v/>
      </c>
      <c r="P398" s="259"/>
      <c r="Q398" s="171"/>
      <c r="R398" s="169"/>
    </row>
    <row r="399" spans="2:18" ht="15.75" customHeight="1">
      <c r="B399" s="167"/>
      <c r="C399" s="209" t="str">
        <f>IF(ISBLANK(Transactions!$B399),"",MONTH(Transactions!$B399))</f>
        <v/>
      </c>
      <c r="D399" s="259"/>
      <c r="E399" s="168"/>
      <c r="F399" s="169"/>
      <c r="H399" s="167"/>
      <c r="I399" s="209" t="str">
        <f>IF(ISBLANK(Transactions!$H399),"",MONTH(Transactions!$H399))</f>
        <v/>
      </c>
      <c r="J399" s="259"/>
      <c r="K399" s="168"/>
      <c r="L399" s="169"/>
      <c r="N399" s="167"/>
      <c r="O399" s="209" t="str">
        <f>IF(ISBLANK(Transactions!$N399),"",MONTH(Transactions!$N399))</f>
        <v/>
      </c>
      <c r="P399" s="259"/>
      <c r="Q399" s="171"/>
      <c r="R399" s="169"/>
    </row>
    <row r="400" spans="2:18" ht="15.75" customHeight="1">
      <c r="B400" s="167"/>
      <c r="C400" s="209" t="str">
        <f>IF(ISBLANK(Transactions!$B400),"",MONTH(Transactions!$B400))</f>
        <v/>
      </c>
      <c r="D400" s="259"/>
      <c r="E400" s="168"/>
      <c r="F400" s="169"/>
      <c r="H400" s="167"/>
      <c r="I400" s="209" t="str">
        <f>IF(ISBLANK(Transactions!$H400),"",MONTH(Transactions!$H400))</f>
        <v/>
      </c>
      <c r="J400" s="259"/>
      <c r="K400" s="168"/>
      <c r="L400" s="169"/>
      <c r="N400" s="167"/>
      <c r="O400" s="209" t="str">
        <f>IF(ISBLANK(Transactions!$N400),"",MONTH(Transactions!$N400))</f>
        <v/>
      </c>
      <c r="P400" s="259"/>
      <c r="Q400" s="171"/>
      <c r="R400" s="169"/>
    </row>
    <row r="401" spans="2:18" ht="15.75" customHeight="1">
      <c r="B401" s="167"/>
      <c r="C401" s="209" t="str">
        <f>IF(ISBLANK(Transactions!$B401),"",MONTH(Transactions!$B401))</f>
        <v/>
      </c>
      <c r="D401" s="259"/>
      <c r="E401" s="168"/>
      <c r="F401" s="169"/>
      <c r="H401" s="167"/>
      <c r="I401" s="209" t="str">
        <f>IF(ISBLANK(Transactions!$H401),"",MONTH(Transactions!$H401))</f>
        <v/>
      </c>
      <c r="J401" s="259"/>
      <c r="K401" s="168"/>
      <c r="L401" s="169"/>
      <c r="N401" s="167"/>
      <c r="O401" s="209" t="str">
        <f>IF(ISBLANK(Transactions!$N401),"",MONTH(Transactions!$N401))</f>
        <v/>
      </c>
      <c r="P401" s="259"/>
      <c r="Q401" s="171"/>
      <c r="R401" s="169"/>
    </row>
    <row r="402" spans="2:18" ht="15.75" customHeight="1">
      <c r="B402" s="167"/>
      <c r="C402" s="209" t="str">
        <f>IF(ISBLANK(Transactions!$B402),"",MONTH(Transactions!$B402))</f>
        <v/>
      </c>
      <c r="D402" s="259"/>
      <c r="E402" s="168"/>
      <c r="F402" s="169"/>
      <c r="H402" s="167"/>
      <c r="I402" s="209" t="str">
        <f>IF(ISBLANK(Transactions!$H402),"",MONTH(Transactions!$H402))</f>
        <v/>
      </c>
      <c r="J402" s="259"/>
      <c r="K402" s="168"/>
      <c r="L402" s="169"/>
      <c r="N402" s="167"/>
      <c r="O402" s="209" t="str">
        <f>IF(ISBLANK(Transactions!$N402),"",MONTH(Transactions!$N402))</f>
        <v/>
      </c>
      <c r="P402" s="259"/>
      <c r="Q402" s="171"/>
      <c r="R402" s="169"/>
    </row>
    <row r="403" spans="2:18" ht="15.75" customHeight="1">
      <c r="B403" s="167"/>
      <c r="C403" s="209" t="str">
        <f>IF(ISBLANK(Transactions!$B403),"",MONTH(Transactions!$B403))</f>
        <v/>
      </c>
      <c r="D403" s="259"/>
      <c r="E403" s="168"/>
      <c r="F403" s="169"/>
      <c r="H403" s="167"/>
      <c r="I403" s="209" t="str">
        <f>IF(ISBLANK(Transactions!$H403),"",MONTH(Transactions!$H403))</f>
        <v/>
      </c>
      <c r="J403" s="259"/>
      <c r="K403" s="168"/>
      <c r="L403" s="169"/>
      <c r="N403" s="167"/>
      <c r="O403" s="209" t="str">
        <f>IF(ISBLANK(Transactions!$N403),"",MONTH(Transactions!$N403))</f>
        <v/>
      </c>
      <c r="P403" s="259"/>
      <c r="Q403" s="171"/>
      <c r="R403" s="169"/>
    </row>
    <row r="404" spans="2:18" ht="15.75" customHeight="1">
      <c r="B404" s="167"/>
      <c r="C404" s="209" t="str">
        <f>IF(ISBLANK(Transactions!$B404),"",MONTH(Transactions!$B404))</f>
        <v/>
      </c>
      <c r="D404" s="259"/>
      <c r="E404" s="168"/>
      <c r="F404" s="169"/>
      <c r="H404" s="167"/>
      <c r="I404" s="209" t="str">
        <f>IF(ISBLANK(Transactions!$H404),"",MONTH(Transactions!$H404))</f>
        <v/>
      </c>
      <c r="J404" s="259"/>
      <c r="K404" s="168"/>
      <c r="L404" s="169"/>
      <c r="N404" s="167"/>
      <c r="O404" s="209" t="str">
        <f>IF(ISBLANK(Transactions!$N404),"",MONTH(Transactions!$N404))</f>
        <v/>
      </c>
      <c r="P404" s="259"/>
      <c r="Q404" s="171"/>
      <c r="R404" s="169"/>
    </row>
    <row r="405" spans="2:18" ht="15.75" customHeight="1">
      <c r="B405" s="167"/>
      <c r="C405" s="209" t="str">
        <f>IF(ISBLANK(Transactions!$B405),"",MONTH(Transactions!$B405))</f>
        <v/>
      </c>
      <c r="D405" s="259"/>
      <c r="E405" s="168"/>
      <c r="F405" s="169"/>
      <c r="H405" s="167"/>
      <c r="I405" s="209" t="str">
        <f>IF(ISBLANK(Transactions!$H405),"",MONTH(Transactions!$H405))</f>
        <v/>
      </c>
      <c r="J405" s="259"/>
      <c r="K405" s="168"/>
      <c r="L405" s="169"/>
      <c r="N405" s="167"/>
      <c r="O405" s="209" t="str">
        <f>IF(ISBLANK(Transactions!$N405),"",MONTH(Transactions!$N405))</f>
        <v/>
      </c>
      <c r="P405" s="259"/>
      <c r="Q405" s="171"/>
      <c r="R405" s="169"/>
    </row>
    <row r="406" spans="2:18" ht="15.75" customHeight="1">
      <c r="B406" s="167"/>
      <c r="C406" s="209" t="str">
        <f>IF(ISBLANK(Transactions!$B406),"",MONTH(Transactions!$B406))</f>
        <v/>
      </c>
      <c r="D406" s="259"/>
      <c r="E406" s="168"/>
      <c r="F406" s="169"/>
      <c r="H406" s="167"/>
      <c r="I406" s="209" t="str">
        <f>IF(ISBLANK(Transactions!$H406),"",MONTH(Transactions!$H406))</f>
        <v/>
      </c>
      <c r="J406" s="259"/>
      <c r="K406" s="168"/>
      <c r="L406" s="169"/>
      <c r="N406" s="167"/>
      <c r="O406" s="209" t="str">
        <f>IF(ISBLANK(Transactions!$N406),"",MONTH(Transactions!$N406))</f>
        <v/>
      </c>
      <c r="P406" s="259"/>
      <c r="Q406" s="171"/>
      <c r="R406" s="169"/>
    </row>
    <row r="407" spans="2:18" ht="15.75" customHeight="1">
      <c r="B407" s="167"/>
      <c r="C407" s="209" t="str">
        <f>IF(ISBLANK(Transactions!$B407),"",MONTH(Transactions!$B407))</f>
        <v/>
      </c>
      <c r="D407" s="259"/>
      <c r="E407" s="168"/>
      <c r="F407" s="169"/>
      <c r="H407" s="167"/>
      <c r="I407" s="209" t="str">
        <f>IF(ISBLANK(Transactions!$H407),"",MONTH(Transactions!$H407))</f>
        <v/>
      </c>
      <c r="J407" s="259"/>
      <c r="K407" s="168"/>
      <c r="L407" s="169"/>
      <c r="N407" s="167"/>
      <c r="O407" s="209" t="str">
        <f>IF(ISBLANK(Transactions!$N407),"",MONTH(Transactions!$N407))</f>
        <v/>
      </c>
      <c r="P407" s="259"/>
      <c r="Q407" s="171"/>
      <c r="R407" s="169"/>
    </row>
    <row r="408" spans="2:18" ht="15.75" customHeight="1">
      <c r="B408" s="167"/>
      <c r="C408" s="209" t="str">
        <f>IF(ISBLANK(Transactions!$B408),"",MONTH(Transactions!$B408))</f>
        <v/>
      </c>
      <c r="D408" s="259"/>
      <c r="E408" s="168"/>
      <c r="F408" s="169"/>
      <c r="H408" s="167"/>
      <c r="I408" s="209" t="str">
        <f>IF(ISBLANK(Transactions!$H408),"",MONTH(Transactions!$H408))</f>
        <v/>
      </c>
      <c r="J408" s="259"/>
      <c r="K408" s="168"/>
      <c r="L408" s="169"/>
      <c r="N408" s="167"/>
      <c r="O408" s="209" t="str">
        <f>IF(ISBLANK(Transactions!$N408),"",MONTH(Transactions!$N408))</f>
        <v/>
      </c>
      <c r="P408" s="259"/>
      <c r="Q408" s="171"/>
      <c r="R408" s="169"/>
    </row>
    <row r="409" spans="2:18" ht="15.75" customHeight="1">
      <c r="B409" s="167"/>
      <c r="C409" s="209" t="str">
        <f>IF(ISBLANK(Transactions!$B409),"",MONTH(Transactions!$B409))</f>
        <v/>
      </c>
      <c r="D409" s="259"/>
      <c r="E409" s="168"/>
      <c r="F409" s="169"/>
      <c r="H409" s="167"/>
      <c r="I409" s="209" t="str">
        <f>IF(ISBLANK(Transactions!$H409),"",MONTH(Transactions!$H409))</f>
        <v/>
      </c>
      <c r="J409" s="259"/>
      <c r="K409" s="168"/>
      <c r="L409" s="169"/>
      <c r="N409" s="167"/>
      <c r="O409" s="209" t="str">
        <f>IF(ISBLANK(Transactions!$N409),"",MONTH(Transactions!$N409))</f>
        <v/>
      </c>
      <c r="P409" s="259"/>
      <c r="Q409" s="171"/>
      <c r="R409" s="169"/>
    </row>
    <row r="410" spans="2:18" ht="15.75" customHeight="1">
      <c r="B410" s="167"/>
      <c r="C410" s="209" t="str">
        <f>IF(ISBLANK(Transactions!$B410),"",MONTH(Transactions!$B410))</f>
        <v/>
      </c>
      <c r="D410" s="259"/>
      <c r="E410" s="168"/>
      <c r="F410" s="169"/>
      <c r="H410" s="167"/>
      <c r="I410" s="209" t="str">
        <f>IF(ISBLANK(Transactions!$H410),"",MONTH(Transactions!$H410))</f>
        <v/>
      </c>
      <c r="J410" s="259"/>
      <c r="K410" s="168"/>
      <c r="L410" s="169"/>
      <c r="N410" s="167"/>
      <c r="O410" s="209" t="str">
        <f>IF(ISBLANK(Transactions!$N410),"",MONTH(Transactions!$N410))</f>
        <v/>
      </c>
      <c r="P410" s="259"/>
      <c r="Q410" s="171"/>
      <c r="R410" s="169"/>
    </row>
    <row r="411" spans="2:18" ht="15.75" customHeight="1">
      <c r="B411" s="167"/>
      <c r="C411" s="209" t="str">
        <f>IF(ISBLANK(Transactions!$B411),"",MONTH(Transactions!$B411))</f>
        <v/>
      </c>
      <c r="D411" s="259"/>
      <c r="E411" s="168"/>
      <c r="F411" s="169"/>
      <c r="H411" s="167"/>
      <c r="I411" s="209" t="str">
        <f>IF(ISBLANK(Transactions!$H411),"",MONTH(Transactions!$H411))</f>
        <v/>
      </c>
      <c r="J411" s="259"/>
      <c r="K411" s="168"/>
      <c r="L411" s="169"/>
      <c r="N411" s="167"/>
      <c r="O411" s="209" t="str">
        <f>IF(ISBLANK(Transactions!$N411),"",MONTH(Transactions!$N411))</f>
        <v/>
      </c>
      <c r="P411" s="259"/>
      <c r="Q411" s="171"/>
      <c r="R411" s="169"/>
    </row>
    <row r="412" spans="2:18" ht="15.75" customHeight="1">
      <c r="B412" s="167"/>
      <c r="C412" s="209" t="str">
        <f>IF(ISBLANK(Transactions!$B412),"",MONTH(Transactions!$B412))</f>
        <v/>
      </c>
      <c r="D412" s="259"/>
      <c r="E412" s="168"/>
      <c r="F412" s="169"/>
      <c r="H412" s="167"/>
      <c r="I412" s="209" t="str">
        <f>IF(ISBLANK(Transactions!$H412),"",MONTH(Transactions!$H412))</f>
        <v/>
      </c>
      <c r="J412" s="259"/>
      <c r="K412" s="168"/>
      <c r="L412" s="169"/>
      <c r="N412" s="167"/>
      <c r="O412" s="209" t="str">
        <f>IF(ISBLANK(Transactions!$N412),"",MONTH(Transactions!$N412))</f>
        <v/>
      </c>
      <c r="P412" s="259"/>
      <c r="Q412" s="171"/>
      <c r="R412" s="169"/>
    </row>
    <row r="413" spans="2:18" ht="15.75" customHeight="1">
      <c r="B413" s="167"/>
      <c r="C413" s="209" t="str">
        <f>IF(ISBLANK(Transactions!$B413),"",MONTH(Transactions!$B413))</f>
        <v/>
      </c>
      <c r="D413" s="259"/>
      <c r="E413" s="168"/>
      <c r="F413" s="169"/>
      <c r="H413" s="167"/>
      <c r="I413" s="209" t="str">
        <f>IF(ISBLANK(Transactions!$H413),"",MONTH(Transactions!$H413))</f>
        <v/>
      </c>
      <c r="J413" s="259"/>
      <c r="K413" s="168"/>
      <c r="L413" s="169"/>
      <c r="N413" s="167"/>
      <c r="O413" s="209" t="str">
        <f>IF(ISBLANK(Transactions!$N413),"",MONTH(Transactions!$N413))</f>
        <v/>
      </c>
      <c r="P413" s="259"/>
      <c r="Q413" s="171"/>
      <c r="R413" s="169"/>
    </row>
    <row r="414" spans="2:18" ht="15.75" customHeight="1">
      <c r="B414" s="167"/>
      <c r="C414" s="209" t="str">
        <f>IF(ISBLANK(Transactions!$B414),"",MONTH(Transactions!$B414))</f>
        <v/>
      </c>
      <c r="D414" s="259"/>
      <c r="E414" s="168"/>
      <c r="F414" s="169"/>
      <c r="H414" s="167"/>
      <c r="I414" s="209" t="str">
        <f>IF(ISBLANK(Transactions!$H414),"",MONTH(Transactions!$H414))</f>
        <v/>
      </c>
      <c r="J414" s="259"/>
      <c r="K414" s="168"/>
      <c r="L414" s="169"/>
      <c r="N414" s="167"/>
      <c r="O414" s="209" t="str">
        <f>IF(ISBLANK(Transactions!$N414),"",MONTH(Transactions!$N414))</f>
        <v/>
      </c>
      <c r="P414" s="259"/>
      <c r="Q414" s="171"/>
      <c r="R414" s="169"/>
    </row>
    <row r="415" spans="2:18" ht="15.75" customHeight="1">
      <c r="B415" s="167"/>
      <c r="C415" s="209" t="str">
        <f>IF(ISBLANK(Transactions!$B415),"",MONTH(Transactions!$B415))</f>
        <v/>
      </c>
      <c r="D415" s="259"/>
      <c r="E415" s="168"/>
      <c r="F415" s="169"/>
      <c r="H415" s="167"/>
      <c r="I415" s="209" t="str">
        <f>IF(ISBLANK(Transactions!$H415),"",MONTH(Transactions!$H415))</f>
        <v/>
      </c>
      <c r="J415" s="259"/>
      <c r="K415" s="168"/>
      <c r="L415" s="169"/>
      <c r="N415" s="167"/>
      <c r="O415" s="209" t="str">
        <f>IF(ISBLANK(Transactions!$N415),"",MONTH(Transactions!$N415))</f>
        <v/>
      </c>
      <c r="P415" s="259"/>
      <c r="Q415" s="171"/>
      <c r="R415" s="169"/>
    </row>
    <row r="416" spans="2:18" ht="15.75" customHeight="1">
      <c r="B416" s="167"/>
      <c r="C416" s="209" t="str">
        <f>IF(ISBLANK(Transactions!$B416),"",MONTH(Transactions!$B416))</f>
        <v/>
      </c>
      <c r="D416" s="259"/>
      <c r="E416" s="168"/>
      <c r="F416" s="169"/>
      <c r="H416" s="167"/>
      <c r="I416" s="209" t="str">
        <f>IF(ISBLANK(Transactions!$H416),"",MONTH(Transactions!$H416))</f>
        <v/>
      </c>
      <c r="J416" s="259"/>
      <c r="K416" s="168"/>
      <c r="L416" s="169"/>
      <c r="N416" s="167"/>
      <c r="O416" s="209" t="str">
        <f>IF(ISBLANK(Transactions!$N416),"",MONTH(Transactions!$N416))</f>
        <v/>
      </c>
      <c r="P416" s="259"/>
      <c r="Q416" s="171"/>
      <c r="R416" s="169"/>
    </row>
    <row r="417" spans="2:18" ht="15.75" customHeight="1">
      <c r="B417" s="167"/>
      <c r="C417" s="209" t="str">
        <f>IF(ISBLANK(Transactions!$B417),"",MONTH(Transactions!$B417))</f>
        <v/>
      </c>
      <c r="D417" s="259"/>
      <c r="E417" s="168"/>
      <c r="F417" s="169"/>
      <c r="H417" s="167"/>
      <c r="I417" s="209" t="str">
        <f>IF(ISBLANK(Transactions!$H417),"",MONTH(Transactions!$H417))</f>
        <v/>
      </c>
      <c r="J417" s="259"/>
      <c r="K417" s="168"/>
      <c r="L417" s="169"/>
      <c r="N417" s="167"/>
      <c r="O417" s="209" t="str">
        <f>IF(ISBLANK(Transactions!$N417),"",MONTH(Transactions!$N417))</f>
        <v/>
      </c>
      <c r="P417" s="259"/>
      <c r="Q417" s="171"/>
      <c r="R417" s="169"/>
    </row>
    <row r="418" spans="2:18" ht="15.75" customHeight="1">
      <c r="B418" s="167"/>
      <c r="C418" s="209" t="str">
        <f>IF(ISBLANK(Transactions!$B418),"",MONTH(Transactions!$B418))</f>
        <v/>
      </c>
      <c r="D418" s="259"/>
      <c r="E418" s="168"/>
      <c r="F418" s="169"/>
      <c r="H418" s="167"/>
      <c r="I418" s="209" t="str">
        <f>IF(ISBLANK(Transactions!$H418),"",MONTH(Transactions!$H418))</f>
        <v/>
      </c>
      <c r="J418" s="259"/>
      <c r="K418" s="168"/>
      <c r="L418" s="169"/>
      <c r="N418" s="167"/>
      <c r="O418" s="209" t="str">
        <f>IF(ISBLANK(Transactions!$N418),"",MONTH(Transactions!$N418))</f>
        <v/>
      </c>
      <c r="P418" s="259"/>
      <c r="Q418" s="171"/>
      <c r="R418" s="169"/>
    </row>
    <row r="419" spans="2:18" ht="15.75" customHeight="1">
      <c r="B419" s="167"/>
      <c r="C419" s="209" t="str">
        <f>IF(ISBLANK(Transactions!$B419),"",MONTH(Transactions!$B419))</f>
        <v/>
      </c>
      <c r="D419" s="259"/>
      <c r="E419" s="168"/>
      <c r="F419" s="169"/>
      <c r="H419" s="167"/>
      <c r="I419" s="209" t="str">
        <f>IF(ISBLANK(Transactions!$H419),"",MONTH(Transactions!$H419))</f>
        <v/>
      </c>
      <c r="J419" s="259"/>
      <c r="K419" s="168"/>
      <c r="L419" s="169"/>
      <c r="N419" s="167"/>
      <c r="O419" s="209" t="str">
        <f>IF(ISBLANK(Transactions!$N419),"",MONTH(Transactions!$N419))</f>
        <v/>
      </c>
      <c r="P419" s="259"/>
      <c r="Q419" s="171"/>
      <c r="R419" s="169"/>
    </row>
    <row r="420" spans="2:18" ht="15.75" customHeight="1">
      <c r="B420" s="167"/>
      <c r="C420" s="209" t="str">
        <f>IF(ISBLANK(Transactions!$B420),"",MONTH(Transactions!$B420))</f>
        <v/>
      </c>
      <c r="D420" s="259"/>
      <c r="E420" s="168"/>
      <c r="F420" s="169"/>
      <c r="H420" s="167"/>
      <c r="I420" s="209" t="str">
        <f>IF(ISBLANK(Transactions!$H420),"",MONTH(Transactions!$H420))</f>
        <v/>
      </c>
      <c r="J420" s="259"/>
      <c r="K420" s="168"/>
      <c r="L420" s="169"/>
      <c r="N420" s="167"/>
      <c r="O420" s="209" t="str">
        <f>IF(ISBLANK(Transactions!$N420),"",MONTH(Transactions!$N420))</f>
        <v/>
      </c>
      <c r="P420" s="259"/>
      <c r="Q420" s="171"/>
      <c r="R420" s="169"/>
    </row>
    <row r="421" spans="2:18" ht="15.75" customHeight="1">
      <c r="B421" s="167"/>
      <c r="C421" s="209" t="str">
        <f>IF(ISBLANK(Transactions!$B421),"",MONTH(Transactions!$B421))</f>
        <v/>
      </c>
      <c r="D421" s="259"/>
      <c r="E421" s="168"/>
      <c r="F421" s="169"/>
      <c r="H421" s="167"/>
      <c r="I421" s="209" t="str">
        <f>IF(ISBLANK(Transactions!$H421),"",MONTH(Transactions!$H421))</f>
        <v/>
      </c>
      <c r="J421" s="259"/>
      <c r="K421" s="168"/>
      <c r="L421" s="169"/>
      <c r="N421" s="167"/>
      <c r="O421" s="209" t="str">
        <f>IF(ISBLANK(Transactions!$N421),"",MONTH(Transactions!$N421))</f>
        <v/>
      </c>
      <c r="P421" s="259"/>
      <c r="Q421" s="171"/>
      <c r="R421" s="169"/>
    </row>
    <row r="422" spans="2:18" ht="15.75" customHeight="1">
      <c r="B422" s="167"/>
      <c r="C422" s="209" t="str">
        <f>IF(ISBLANK(Transactions!$B422),"",MONTH(Transactions!$B422))</f>
        <v/>
      </c>
      <c r="D422" s="259"/>
      <c r="E422" s="168"/>
      <c r="F422" s="169"/>
      <c r="H422" s="167"/>
      <c r="I422" s="209" t="str">
        <f>IF(ISBLANK(Transactions!$H422),"",MONTH(Transactions!$H422))</f>
        <v/>
      </c>
      <c r="J422" s="259"/>
      <c r="K422" s="168"/>
      <c r="L422" s="169"/>
      <c r="N422" s="167"/>
      <c r="O422" s="209" t="str">
        <f>IF(ISBLANK(Transactions!$N422),"",MONTH(Transactions!$N422))</f>
        <v/>
      </c>
      <c r="P422" s="259"/>
      <c r="Q422" s="171"/>
      <c r="R422" s="169"/>
    </row>
    <row r="423" spans="2:18" ht="15.75" customHeight="1">
      <c r="B423" s="167"/>
      <c r="C423" s="209" t="str">
        <f>IF(ISBLANK(Transactions!$B423),"",MONTH(Transactions!$B423))</f>
        <v/>
      </c>
      <c r="D423" s="259"/>
      <c r="E423" s="168"/>
      <c r="F423" s="169"/>
      <c r="H423" s="167"/>
      <c r="I423" s="209" t="str">
        <f>IF(ISBLANK(Transactions!$H423),"",MONTH(Transactions!$H423))</f>
        <v/>
      </c>
      <c r="J423" s="259"/>
      <c r="K423" s="168"/>
      <c r="L423" s="169"/>
      <c r="N423" s="167"/>
      <c r="O423" s="209" t="str">
        <f>IF(ISBLANK(Transactions!$N423),"",MONTH(Transactions!$N423))</f>
        <v/>
      </c>
      <c r="P423" s="259"/>
      <c r="Q423" s="171"/>
      <c r="R423" s="169"/>
    </row>
    <row r="424" spans="2:18" ht="15.75" customHeight="1">
      <c r="B424" s="167"/>
      <c r="C424" s="209" t="str">
        <f>IF(ISBLANK(Transactions!$B424),"",MONTH(Transactions!$B424))</f>
        <v/>
      </c>
      <c r="D424" s="259"/>
      <c r="E424" s="168"/>
      <c r="F424" s="169"/>
      <c r="H424" s="167"/>
      <c r="I424" s="209" t="str">
        <f>IF(ISBLANK(Transactions!$H424),"",MONTH(Transactions!$H424))</f>
        <v/>
      </c>
      <c r="J424" s="259"/>
      <c r="K424" s="168"/>
      <c r="L424" s="169"/>
      <c r="N424" s="167"/>
      <c r="O424" s="209" t="str">
        <f>IF(ISBLANK(Transactions!$N424),"",MONTH(Transactions!$N424))</f>
        <v/>
      </c>
      <c r="P424" s="259"/>
      <c r="Q424" s="171"/>
      <c r="R424" s="169"/>
    </row>
    <row r="425" spans="2:18" ht="15.75" customHeight="1">
      <c r="B425" s="167"/>
      <c r="C425" s="209" t="str">
        <f>IF(ISBLANK(Transactions!$B425),"",MONTH(Transactions!$B425))</f>
        <v/>
      </c>
      <c r="D425" s="259"/>
      <c r="E425" s="168"/>
      <c r="F425" s="169"/>
      <c r="H425" s="167"/>
      <c r="I425" s="209" t="str">
        <f>IF(ISBLANK(Transactions!$H425),"",MONTH(Transactions!$H425))</f>
        <v/>
      </c>
      <c r="J425" s="259"/>
      <c r="K425" s="168"/>
      <c r="L425" s="169"/>
      <c r="N425" s="167"/>
      <c r="O425" s="209" t="str">
        <f>IF(ISBLANK(Transactions!$N425),"",MONTH(Transactions!$N425))</f>
        <v/>
      </c>
      <c r="P425" s="259"/>
      <c r="Q425" s="171"/>
      <c r="R425" s="169"/>
    </row>
    <row r="426" spans="2:18" ht="15.75" customHeight="1">
      <c r="B426" s="167"/>
      <c r="C426" s="209" t="str">
        <f>IF(ISBLANK(Transactions!$B426),"",MONTH(Transactions!$B426))</f>
        <v/>
      </c>
      <c r="D426" s="259"/>
      <c r="E426" s="168"/>
      <c r="F426" s="169"/>
      <c r="H426" s="167"/>
      <c r="I426" s="209" t="str">
        <f>IF(ISBLANK(Transactions!$H426),"",MONTH(Transactions!$H426))</f>
        <v/>
      </c>
      <c r="J426" s="259"/>
      <c r="K426" s="168"/>
      <c r="L426" s="169"/>
      <c r="N426" s="167"/>
      <c r="O426" s="209" t="str">
        <f>IF(ISBLANK(Transactions!$N426),"",MONTH(Transactions!$N426))</f>
        <v/>
      </c>
      <c r="P426" s="259"/>
      <c r="Q426" s="171"/>
      <c r="R426" s="169"/>
    </row>
    <row r="427" spans="2:18" ht="15.75" customHeight="1">
      <c r="B427" s="167"/>
      <c r="C427" s="209" t="str">
        <f>IF(ISBLANK(Transactions!$B427),"",MONTH(Transactions!$B427))</f>
        <v/>
      </c>
      <c r="D427" s="259"/>
      <c r="E427" s="168"/>
      <c r="F427" s="169"/>
      <c r="H427" s="167"/>
      <c r="I427" s="209" t="str">
        <f>IF(ISBLANK(Transactions!$H427),"",MONTH(Transactions!$H427))</f>
        <v/>
      </c>
      <c r="J427" s="259"/>
      <c r="K427" s="168"/>
      <c r="L427" s="169"/>
      <c r="N427" s="167"/>
      <c r="O427" s="209" t="str">
        <f>IF(ISBLANK(Transactions!$N427),"",MONTH(Transactions!$N427))</f>
        <v/>
      </c>
      <c r="P427" s="259"/>
      <c r="Q427" s="171"/>
      <c r="R427" s="169"/>
    </row>
    <row r="428" spans="2:18" ht="15.75" customHeight="1">
      <c r="B428" s="167"/>
      <c r="C428" s="209" t="str">
        <f>IF(ISBLANK(Transactions!$B428),"",MONTH(Transactions!$B428))</f>
        <v/>
      </c>
      <c r="D428" s="259"/>
      <c r="E428" s="168"/>
      <c r="F428" s="169"/>
      <c r="H428" s="167"/>
      <c r="I428" s="209" t="str">
        <f>IF(ISBLANK(Transactions!$H428),"",MONTH(Transactions!$H428))</f>
        <v/>
      </c>
      <c r="J428" s="259"/>
      <c r="K428" s="168"/>
      <c r="L428" s="169"/>
      <c r="N428" s="167"/>
      <c r="O428" s="209" t="str">
        <f>IF(ISBLANK(Transactions!$N428),"",MONTH(Transactions!$N428))</f>
        <v/>
      </c>
      <c r="P428" s="259"/>
      <c r="Q428" s="171"/>
      <c r="R428" s="169"/>
    </row>
    <row r="429" spans="2:18" ht="15.75" customHeight="1">
      <c r="B429" s="167"/>
      <c r="C429" s="209" t="str">
        <f>IF(ISBLANK(Transactions!$B429),"",MONTH(Transactions!$B429))</f>
        <v/>
      </c>
      <c r="D429" s="259"/>
      <c r="E429" s="168"/>
      <c r="F429" s="169"/>
      <c r="H429" s="167"/>
      <c r="I429" s="209" t="str">
        <f>IF(ISBLANK(Transactions!$H429),"",MONTH(Transactions!$H429))</f>
        <v/>
      </c>
      <c r="J429" s="259"/>
      <c r="K429" s="168"/>
      <c r="L429" s="169"/>
      <c r="N429" s="167"/>
      <c r="O429" s="209" t="str">
        <f>IF(ISBLANK(Transactions!$N429),"",MONTH(Transactions!$N429))</f>
        <v/>
      </c>
      <c r="P429" s="259"/>
      <c r="Q429" s="171"/>
      <c r="R429" s="169"/>
    </row>
    <row r="430" spans="2:18" ht="15.75" customHeight="1">
      <c r="B430" s="167"/>
      <c r="C430" s="209" t="str">
        <f>IF(ISBLANK(Transactions!$B430),"",MONTH(Transactions!$B430))</f>
        <v/>
      </c>
      <c r="D430" s="259"/>
      <c r="E430" s="168"/>
      <c r="F430" s="169"/>
      <c r="H430" s="167"/>
      <c r="I430" s="209" t="str">
        <f>IF(ISBLANK(Transactions!$H430),"",MONTH(Transactions!$H430))</f>
        <v/>
      </c>
      <c r="J430" s="259"/>
      <c r="K430" s="168"/>
      <c r="L430" s="169"/>
      <c r="N430" s="167"/>
      <c r="O430" s="209" t="str">
        <f>IF(ISBLANK(Transactions!$N430),"",MONTH(Transactions!$N430))</f>
        <v/>
      </c>
      <c r="P430" s="259"/>
      <c r="Q430" s="171"/>
      <c r="R430" s="169"/>
    </row>
    <row r="431" spans="2:18" ht="15.75" customHeight="1">
      <c r="B431" s="167"/>
      <c r="C431" s="209" t="str">
        <f>IF(ISBLANK(Transactions!$B431),"",MONTH(Transactions!$B431))</f>
        <v/>
      </c>
      <c r="D431" s="259"/>
      <c r="E431" s="168"/>
      <c r="F431" s="169"/>
      <c r="H431" s="167"/>
      <c r="I431" s="209" t="str">
        <f>IF(ISBLANK(Transactions!$H431),"",MONTH(Transactions!$H431))</f>
        <v/>
      </c>
      <c r="J431" s="259"/>
      <c r="K431" s="168"/>
      <c r="L431" s="169"/>
      <c r="N431" s="167"/>
      <c r="O431" s="209" t="str">
        <f>IF(ISBLANK(Transactions!$N431),"",MONTH(Transactions!$N431))</f>
        <v/>
      </c>
      <c r="P431" s="259"/>
      <c r="Q431" s="171"/>
      <c r="R431" s="169"/>
    </row>
    <row r="432" spans="2:18" ht="15.75" customHeight="1">
      <c r="B432" s="167"/>
      <c r="C432" s="209" t="str">
        <f>IF(ISBLANK(Transactions!$B432),"",MONTH(Transactions!$B432))</f>
        <v/>
      </c>
      <c r="D432" s="259"/>
      <c r="E432" s="168"/>
      <c r="F432" s="169"/>
      <c r="H432" s="167"/>
      <c r="I432" s="209" t="str">
        <f>IF(ISBLANK(Transactions!$H432),"",MONTH(Transactions!$H432))</f>
        <v/>
      </c>
      <c r="J432" s="259"/>
      <c r="K432" s="168"/>
      <c r="L432" s="169"/>
      <c r="N432" s="167"/>
      <c r="O432" s="209" t="str">
        <f>IF(ISBLANK(Transactions!$N432),"",MONTH(Transactions!$N432))</f>
        <v/>
      </c>
      <c r="P432" s="259"/>
      <c r="Q432" s="171"/>
      <c r="R432" s="169"/>
    </row>
    <row r="433" spans="2:18" ht="15.75" customHeight="1">
      <c r="B433" s="167"/>
      <c r="C433" s="209" t="str">
        <f>IF(ISBLANK(Transactions!$B433),"",MONTH(Transactions!$B433))</f>
        <v/>
      </c>
      <c r="D433" s="259"/>
      <c r="E433" s="168"/>
      <c r="F433" s="169"/>
      <c r="H433" s="167"/>
      <c r="I433" s="209" t="str">
        <f>IF(ISBLANK(Transactions!$H433),"",MONTH(Transactions!$H433))</f>
        <v/>
      </c>
      <c r="J433" s="259"/>
      <c r="K433" s="168"/>
      <c r="L433" s="169"/>
      <c r="N433" s="167"/>
      <c r="O433" s="209" t="str">
        <f>IF(ISBLANK(Transactions!$N433),"",MONTH(Transactions!$N433))</f>
        <v/>
      </c>
      <c r="P433" s="259"/>
      <c r="Q433" s="171"/>
      <c r="R433" s="169"/>
    </row>
    <row r="434" spans="2:18" ht="15.75" customHeight="1">
      <c r="B434" s="167"/>
      <c r="C434" s="209" t="str">
        <f>IF(ISBLANK(Transactions!$B434),"",MONTH(Transactions!$B434))</f>
        <v/>
      </c>
      <c r="D434" s="259"/>
      <c r="E434" s="168"/>
      <c r="F434" s="169"/>
      <c r="H434" s="167"/>
      <c r="I434" s="209" t="str">
        <f>IF(ISBLANK(Transactions!$H434),"",MONTH(Transactions!$H434))</f>
        <v/>
      </c>
      <c r="J434" s="259"/>
      <c r="K434" s="168"/>
      <c r="L434" s="169"/>
      <c r="N434" s="167"/>
      <c r="O434" s="209" t="str">
        <f>IF(ISBLANK(Transactions!$N434),"",MONTH(Transactions!$N434))</f>
        <v/>
      </c>
      <c r="P434" s="259"/>
      <c r="Q434" s="171"/>
      <c r="R434" s="169"/>
    </row>
    <row r="435" spans="2:18" ht="15.75" customHeight="1">
      <c r="B435" s="167"/>
      <c r="C435" s="209" t="str">
        <f>IF(ISBLANK(Transactions!$B435),"",MONTH(Transactions!$B435))</f>
        <v/>
      </c>
      <c r="D435" s="259"/>
      <c r="E435" s="168"/>
      <c r="F435" s="169"/>
      <c r="H435" s="167"/>
      <c r="I435" s="209" t="str">
        <f>IF(ISBLANK(Transactions!$H435),"",MONTH(Transactions!$H435))</f>
        <v/>
      </c>
      <c r="J435" s="259"/>
      <c r="K435" s="168"/>
      <c r="L435" s="169"/>
      <c r="N435" s="167"/>
      <c r="O435" s="209" t="str">
        <f>IF(ISBLANK(Transactions!$N435),"",MONTH(Transactions!$N435))</f>
        <v/>
      </c>
      <c r="P435" s="259"/>
      <c r="Q435" s="171"/>
      <c r="R435" s="169"/>
    </row>
    <row r="436" spans="2:18" ht="15.75" customHeight="1">
      <c r="B436" s="167"/>
      <c r="C436" s="209" t="str">
        <f>IF(ISBLANK(Transactions!$B436),"",MONTH(Transactions!$B436))</f>
        <v/>
      </c>
      <c r="D436" s="259"/>
      <c r="E436" s="168"/>
      <c r="F436" s="169"/>
      <c r="H436" s="167"/>
      <c r="I436" s="209" t="str">
        <f>IF(ISBLANK(Transactions!$H436),"",MONTH(Transactions!$H436))</f>
        <v/>
      </c>
      <c r="J436" s="259"/>
      <c r="K436" s="168"/>
      <c r="L436" s="169"/>
      <c r="N436" s="167"/>
      <c r="O436" s="209" t="str">
        <f>IF(ISBLANK(Transactions!$N436),"",MONTH(Transactions!$N436))</f>
        <v/>
      </c>
      <c r="P436" s="259"/>
      <c r="Q436" s="171"/>
      <c r="R436" s="169"/>
    </row>
    <row r="437" spans="2:18" ht="15.75" customHeight="1">
      <c r="B437" s="167"/>
      <c r="C437" s="209" t="str">
        <f>IF(ISBLANK(Transactions!$B437),"",MONTH(Transactions!$B437))</f>
        <v/>
      </c>
      <c r="D437" s="259"/>
      <c r="E437" s="168"/>
      <c r="F437" s="169"/>
      <c r="H437" s="167"/>
      <c r="I437" s="209" t="str">
        <f>IF(ISBLANK(Transactions!$H437),"",MONTH(Transactions!$H437))</f>
        <v/>
      </c>
      <c r="J437" s="259"/>
      <c r="K437" s="168"/>
      <c r="L437" s="169"/>
      <c r="N437" s="167"/>
      <c r="O437" s="209" t="str">
        <f>IF(ISBLANK(Transactions!$N437),"",MONTH(Transactions!$N437))</f>
        <v/>
      </c>
      <c r="P437" s="259"/>
      <c r="Q437" s="171"/>
      <c r="R437" s="169"/>
    </row>
    <row r="438" spans="2:18" ht="15.75" customHeight="1">
      <c r="B438" s="167"/>
      <c r="C438" s="209" t="str">
        <f>IF(ISBLANK(Transactions!$B438),"",MONTH(Transactions!$B438))</f>
        <v/>
      </c>
      <c r="D438" s="259"/>
      <c r="E438" s="168"/>
      <c r="F438" s="169"/>
      <c r="H438" s="167"/>
      <c r="I438" s="209" t="str">
        <f>IF(ISBLANK(Transactions!$H438),"",MONTH(Transactions!$H438))</f>
        <v/>
      </c>
      <c r="J438" s="259"/>
      <c r="K438" s="168"/>
      <c r="L438" s="169"/>
      <c r="N438" s="167"/>
      <c r="O438" s="209" t="str">
        <f>IF(ISBLANK(Transactions!$N438),"",MONTH(Transactions!$N438))</f>
        <v/>
      </c>
      <c r="P438" s="259"/>
      <c r="Q438" s="171"/>
      <c r="R438" s="169"/>
    </row>
    <row r="439" spans="2:18" ht="15.75" customHeight="1">
      <c r="B439" s="167"/>
      <c r="C439" s="209" t="str">
        <f>IF(ISBLANK(Transactions!$B439),"",MONTH(Transactions!$B439))</f>
        <v/>
      </c>
      <c r="D439" s="259"/>
      <c r="E439" s="168"/>
      <c r="F439" s="169"/>
      <c r="H439" s="167"/>
      <c r="I439" s="209" t="str">
        <f>IF(ISBLANK(Transactions!$H439),"",MONTH(Transactions!$H439))</f>
        <v/>
      </c>
      <c r="J439" s="259"/>
      <c r="K439" s="168"/>
      <c r="L439" s="169"/>
      <c r="N439" s="167"/>
      <c r="O439" s="209" t="str">
        <f>IF(ISBLANK(Transactions!$N439),"",MONTH(Transactions!$N439))</f>
        <v/>
      </c>
      <c r="P439" s="259"/>
      <c r="Q439" s="171"/>
      <c r="R439" s="169"/>
    </row>
    <row r="440" spans="2:18" ht="15.75" customHeight="1">
      <c r="B440" s="167"/>
      <c r="C440" s="209" t="str">
        <f>IF(ISBLANK(Transactions!$B440),"",MONTH(Transactions!$B440))</f>
        <v/>
      </c>
      <c r="D440" s="259"/>
      <c r="E440" s="168"/>
      <c r="F440" s="169"/>
      <c r="H440" s="167"/>
      <c r="I440" s="209" t="str">
        <f>IF(ISBLANK(Transactions!$H440),"",MONTH(Transactions!$H440))</f>
        <v/>
      </c>
      <c r="J440" s="259"/>
      <c r="K440" s="168"/>
      <c r="L440" s="169"/>
      <c r="N440" s="167"/>
      <c r="O440" s="209" t="str">
        <f>IF(ISBLANK(Transactions!$N440),"",MONTH(Transactions!$N440))</f>
        <v/>
      </c>
      <c r="P440" s="259"/>
      <c r="Q440" s="171"/>
      <c r="R440" s="169"/>
    </row>
    <row r="441" spans="2:18" ht="15.75" customHeight="1">
      <c r="B441" s="167"/>
      <c r="C441" s="209" t="str">
        <f>IF(ISBLANK(Transactions!$B441),"",MONTH(Transactions!$B441))</f>
        <v/>
      </c>
      <c r="D441" s="259"/>
      <c r="E441" s="168"/>
      <c r="F441" s="169"/>
      <c r="H441" s="167"/>
      <c r="I441" s="209" t="str">
        <f>IF(ISBLANK(Transactions!$H441),"",MONTH(Transactions!$H441))</f>
        <v/>
      </c>
      <c r="J441" s="259"/>
      <c r="K441" s="168"/>
      <c r="L441" s="169"/>
      <c r="N441" s="167"/>
      <c r="O441" s="209" t="str">
        <f>IF(ISBLANK(Transactions!$N441),"",MONTH(Transactions!$N441))</f>
        <v/>
      </c>
      <c r="P441" s="259"/>
      <c r="Q441" s="171"/>
      <c r="R441" s="169"/>
    </row>
    <row r="442" spans="2:18" ht="15.75" customHeight="1">
      <c r="B442" s="167"/>
      <c r="C442" s="209" t="str">
        <f>IF(ISBLANK(Transactions!$B442),"",MONTH(Transactions!$B442))</f>
        <v/>
      </c>
      <c r="D442" s="259"/>
      <c r="E442" s="168"/>
      <c r="F442" s="169"/>
      <c r="H442" s="167"/>
      <c r="I442" s="209" t="str">
        <f>IF(ISBLANK(Transactions!$H442),"",MONTH(Transactions!$H442))</f>
        <v/>
      </c>
      <c r="J442" s="259"/>
      <c r="K442" s="168"/>
      <c r="L442" s="169"/>
      <c r="N442" s="167"/>
      <c r="O442" s="209" t="str">
        <f>IF(ISBLANK(Transactions!$N442),"",MONTH(Transactions!$N442))</f>
        <v/>
      </c>
      <c r="P442" s="259"/>
      <c r="Q442" s="171"/>
      <c r="R442" s="169"/>
    </row>
    <row r="443" spans="2:18" ht="15.75" customHeight="1">
      <c r="B443" s="167"/>
      <c r="C443" s="209" t="str">
        <f>IF(ISBLANK(Transactions!$B443),"",MONTH(Transactions!$B443))</f>
        <v/>
      </c>
      <c r="D443" s="259"/>
      <c r="E443" s="168"/>
      <c r="F443" s="169"/>
      <c r="H443" s="167"/>
      <c r="I443" s="209" t="str">
        <f>IF(ISBLANK(Transactions!$H443),"",MONTH(Transactions!$H443))</f>
        <v/>
      </c>
      <c r="J443" s="259"/>
      <c r="K443" s="168"/>
      <c r="L443" s="169"/>
      <c r="N443" s="167"/>
      <c r="O443" s="209" t="str">
        <f>IF(ISBLANK(Transactions!$N443),"",MONTH(Transactions!$N443))</f>
        <v/>
      </c>
      <c r="P443" s="259"/>
      <c r="Q443" s="171"/>
      <c r="R443" s="169"/>
    </row>
    <row r="444" spans="2:18" ht="15.75" customHeight="1">
      <c r="B444" s="167"/>
      <c r="C444" s="209" t="str">
        <f>IF(ISBLANK(Transactions!$B444),"",MONTH(Transactions!$B444))</f>
        <v/>
      </c>
      <c r="D444" s="259"/>
      <c r="E444" s="168"/>
      <c r="F444" s="169"/>
      <c r="H444" s="167"/>
      <c r="I444" s="209" t="str">
        <f>IF(ISBLANK(Transactions!$H444),"",MONTH(Transactions!$H444))</f>
        <v/>
      </c>
      <c r="J444" s="259"/>
      <c r="K444" s="168"/>
      <c r="L444" s="169"/>
      <c r="N444" s="167"/>
      <c r="O444" s="209" t="str">
        <f>IF(ISBLANK(Transactions!$N444),"",MONTH(Transactions!$N444))</f>
        <v/>
      </c>
      <c r="P444" s="259"/>
      <c r="Q444" s="171"/>
      <c r="R444" s="169"/>
    </row>
    <row r="445" spans="2:18" ht="15.75" customHeight="1">
      <c r="B445" s="167"/>
      <c r="C445" s="209" t="str">
        <f>IF(ISBLANK(Transactions!$B445),"",MONTH(Transactions!$B445))</f>
        <v/>
      </c>
      <c r="D445" s="259"/>
      <c r="E445" s="168"/>
      <c r="F445" s="169"/>
      <c r="H445" s="167"/>
      <c r="I445" s="209" t="str">
        <f>IF(ISBLANK(Transactions!$H445),"",MONTH(Transactions!$H445))</f>
        <v/>
      </c>
      <c r="J445" s="259"/>
      <c r="K445" s="168"/>
      <c r="L445" s="169"/>
      <c r="N445" s="167"/>
      <c r="O445" s="209" t="str">
        <f>IF(ISBLANK(Transactions!$N445),"",MONTH(Transactions!$N445))</f>
        <v/>
      </c>
      <c r="P445" s="259"/>
      <c r="Q445" s="171"/>
      <c r="R445" s="169"/>
    </row>
    <row r="446" spans="2:18" ht="15.75" customHeight="1">
      <c r="B446" s="167"/>
      <c r="C446" s="209" t="str">
        <f>IF(ISBLANK(Transactions!$B446),"",MONTH(Transactions!$B446))</f>
        <v/>
      </c>
      <c r="D446" s="259"/>
      <c r="E446" s="168"/>
      <c r="F446" s="169"/>
      <c r="H446" s="167"/>
      <c r="I446" s="209" t="str">
        <f>IF(ISBLANK(Transactions!$H446),"",MONTH(Transactions!$H446))</f>
        <v/>
      </c>
      <c r="J446" s="259"/>
      <c r="K446" s="168"/>
      <c r="L446" s="169"/>
      <c r="N446" s="167"/>
      <c r="O446" s="209" t="str">
        <f>IF(ISBLANK(Transactions!$N446),"",MONTH(Transactions!$N446))</f>
        <v/>
      </c>
      <c r="P446" s="259"/>
      <c r="Q446" s="171"/>
      <c r="R446" s="169"/>
    </row>
    <row r="447" spans="2:18" ht="15.75" customHeight="1">
      <c r="B447" s="167"/>
      <c r="C447" s="209" t="str">
        <f>IF(ISBLANK(Transactions!$B447),"",MONTH(Transactions!$B447))</f>
        <v/>
      </c>
      <c r="D447" s="259"/>
      <c r="E447" s="168"/>
      <c r="F447" s="169"/>
      <c r="H447" s="167"/>
      <c r="I447" s="209" t="str">
        <f>IF(ISBLANK(Transactions!$H447),"",MONTH(Transactions!$H447))</f>
        <v/>
      </c>
      <c r="J447" s="259"/>
      <c r="K447" s="168"/>
      <c r="L447" s="169"/>
      <c r="N447" s="167"/>
      <c r="O447" s="209" t="str">
        <f>IF(ISBLANK(Transactions!$N447),"",MONTH(Transactions!$N447))</f>
        <v/>
      </c>
      <c r="P447" s="259"/>
      <c r="Q447" s="171"/>
      <c r="R447" s="169"/>
    </row>
    <row r="448" spans="2:18" ht="15.75" customHeight="1">
      <c r="B448" s="167"/>
      <c r="C448" s="209" t="str">
        <f>IF(ISBLANK(Transactions!$B448),"",MONTH(Transactions!$B448))</f>
        <v/>
      </c>
      <c r="D448" s="259"/>
      <c r="E448" s="168"/>
      <c r="F448" s="169"/>
      <c r="H448" s="167"/>
      <c r="I448" s="209" t="str">
        <f>IF(ISBLANK(Transactions!$H448),"",MONTH(Transactions!$H448))</f>
        <v/>
      </c>
      <c r="J448" s="259"/>
      <c r="K448" s="168"/>
      <c r="L448" s="169"/>
      <c r="N448" s="167"/>
      <c r="O448" s="209" t="str">
        <f>IF(ISBLANK(Transactions!$N448),"",MONTH(Transactions!$N448))</f>
        <v/>
      </c>
      <c r="P448" s="259"/>
      <c r="Q448" s="171"/>
      <c r="R448" s="169"/>
    </row>
    <row r="449" spans="2:18" ht="15.75" customHeight="1">
      <c r="B449" s="167"/>
      <c r="C449" s="209" t="str">
        <f>IF(ISBLANK(Transactions!$B449),"",MONTH(Transactions!$B449))</f>
        <v/>
      </c>
      <c r="D449" s="259"/>
      <c r="E449" s="168"/>
      <c r="F449" s="169"/>
      <c r="H449" s="167"/>
      <c r="I449" s="209" t="str">
        <f>IF(ISBLANK(Transactions!$H449),"",MONTH(Transactions!$H449))</f>
        <v/>
      </c>
      <c r="J449" s="259"/>
      <c r="K449" s="168"/>
      <c r="L449" s="169"/>
      <c r="N449" s="167"/>
      <c r="O449" s="209" t="str">
        <f>IF(ISBLANK(Transactions!$N449),"",MONTH(Transactions!$N449))</f>
        <v/>
      </c>
      <c r="P449" s="259"/>
      <c r="Q449" s="171"/>
      <c r="R449" s="169"/>
    </row>
    <row r="450" spans="2:18" ht="15.75" customHeight="1">
      <c r="B450" s="167"/>
      <c r="C450" s="209" t="str">
        <f>IF(ISBLANK(Transactions!$B450),"",MONTH(Transactions!$B450))</f>
        <v/>
      </c>
      <c r="D450" s="259"/>
      <c r="E450" s="168"/>
      <c r="F450" s="169"/>
      <c r="H450" s="167"/>
      <c r="I450" s="209" t="str">
        <f>IF(ISBLANK(Transactions!$H450),"",MONTH(Transactions!$H450))</f>
        <v/>
      </c>
      <c r="J450" s="259"/>
      <c r="K450" s="168"/>
      <c r="L450" s="169"/>
      <c r="N450" s="167"/>
      <c r="O450" s="209" t="str">
        <f>IF(ISBLANK(Transactions!$N450),"",MONTH(Transactions!$N450))</f>
        <v/>
      </c>
      <c r="P450" s="259"/>
      <c r="Q450" s="171"/>
      <c r="R450" s="169"/>
    </row>
    <row r="451" spans="2:18" ht="15.75" customHeight="1">
      <c r="B451" s="167"/>
      <c r="C451" s="209" t="str">
        <f>IF(ISBLANK(Transactions!$B451),"",MONTH(Transactions!$B451))</f>
        <v/>
      </c>
      <c r="D451" s="259"/>
      <c r="E451" s="168"/>
      <c r="F451" s="169"/>
      <c r="H451" s="167"/>
      <c r="I451" s="209" t="str">
        <f>IF(ISBLANK(Transactions!$H451),"",MONTH(Transactions!$H451))</f>
        <v/>
      </c>
      <c r="J451" s="259"/>
      <c r="K451" s="168"/>
      <c r="L451" s="169"/>
      <c r="N451" s="167"/>
      <c r="O451" s="209" t="str">
        <f>IF(ISBLANK(Transactions!$N451),"",MONTH(Transactions!$N451))</f>
        <v/>
      </c>
      <c r="P451" s="259"/>
      <c r="Q451" s="171"/>
      <c r="R451" s="169"/>
    </row>
    <row r="452" spans="2:18" ht="15.75" customHeight="1">
      <c r="B452" s="167"/>
      <c r="C452" s="209" t="str">
        <f>IF(ISBLANK(Transactions!$B452),"",MONTH(Transactions!$B452))</f>
        <v/>
      </c>
      <c r="D452" s="259"/>
      <c r="E452" s="168"/>
      <c r="F452" s="169"/>
      <c r="H452" s="167"/>
      <c r="I452" s="209" t="str">
        <f>IF(ISBLANK(Transactions!$H452),"",MONTH(Transactions!$H452))</f>
        <v/>
      </c>
      <c r="J452" s="259"/>
      <c r="K452" s="168"/>
      <c r="L452" s="169"/>
      <c r="N452" s="167"/>
      <c r="O452" s="209" t="str">
        <f>IF(ISBLANK(Transactions!$N452),"",MONTH(Transactions!$N452))</f>
        <v/>
      </c>
      <c r="P452" s="259"/>
      <c r="Q452" s="171"/>
      <c r="R452" s="169"/>
    </row>
    <row r="453" spans="2:18" ht="15.75" customHeight="1">
      <c r="B453" s="167"/>
      <c r="C453" s="209" t="str">
        <f>IF(ISBLANK(Transactions!$B453),"",MONTH(Transactions!$B453))</f>
        <v/>
      </c>
      <c r="D453" s="259"/>
      <c r="E453" s="168"/>
      <c r="F453" s="169"/>
      <c r="H453" s="167"/>
      <c r="I453" s="209" t="str">
        <f>IF(ISBLANK(Transactions!$H453),"",MONTH(Transactions!$H453))</f>
        <v/>
      </c>
      <c r="J453" s="259"/>
      <c r="K453" s="168"/>
      <c r="L453" s="169"/>
      <c r="N453" s="167"/>
      <c r="O453" s="209" t="str">
        <f>IF(ISBLANK(Transactions!$N453),"",MONTH(Transactions!$N453))</f>
        <v/>
      </c>
      <c r="P453" s="259"/>
      <c r="Q453" s="171"/>
      <c r="R453" s="169"/>
    </row>
    <row r="454" spans="2:18" ht="15.75" customHeight="1">
      <c r="B454" s="167"/>
      <c r="C454" s="209" t="str">
        <f>IF(ISBLANK(Transactions!$B454),"",MONTH(Transactions!$B454))</f>
        <v/>
      </c>
      <c r="D454" s="259"/>
      <c r="E454" s="168"/>
      <c r="F454" s="169"/>
      <c r="H454" s="167"/>
      <c r="I454" s="209" t="str">
        <f>IF(ISBLANK(Transactions!$H454),"",MONTH(Transactions!$H454))</f>
        <v/>
      </c>
      <c r="J454" s="259"/>
      <c r="K454" s="168"/>
      <c r="L454" s="169"/>
      <c r="N454" s="167"/>
      <c r="O454" s="209" t="str">
        <f>IF(ISBLANK(Transactions!$N454),"",MONTH(Transactions!$N454))</f>
        <v/>
      </c>
      <c r="P454" s="259"/>
      <c r="Q454" s="171"/>
      <c r="R454" s="169"/>
    </row>
    <row r="455" spans="2:18" ht="15.75" customHeight="1">
      <c r="B455" s="167"/>
      <c r="C455" s="209" t="str">
        <f>IF(ISBLANK(Transactions!$B455),"",MONTH(Transactions!$B455))</f>
        <v/>
      </c>
      <c r="D455" s="259"/>
      <c r="E455" s="168"/>
      <c r="F455" s="169"/>
      <c r="H455" s="167"/>
      <c r="I455" s="209" t="str">
        <f>IF(ISBLANK(Transactions!$H455),"",MONTH(Transactions!$H455))</f>
        <v/>
      </c>
      <c r="J455" s="259"/>
      <c r="K455" s="168"/>
      <c r="L455" s="169"/>
      <c r="N455" s="167"/>
      <c r="O455" s="209" t="str">
        <f>IF(ISBLANK(Transactions!$N455),"",MONTH(Transactions!$N455))</f>
        <v/>
      </c>
      <c r="P455" s="259"/>
      <c r="Q455" s="171"/>
      <c r="R455" s="169"/>
    </row>
    <row r="456" spans="2:18" ht="15.75" customHeight="1">
      <c r="B456" s="167"/>
      <c r="C456" s="209" t="str">
        <f>IF(ISBLANK(Transactions!$B456),"",MONTH(Transactions!$B456))</f>
        <v/>
      </c>
      <c r="D456" s="259"/>
      <c r="E456" s="168"/>
      <c r="F456" s="169"/>
      <c r="H456" s="167"/>
      <c r="I456" s="209" t="str">
        <f>IF(ISBLANK(Transactions!$H456),"",MONTH(Transactions!$H456))</f>
        <v/>
      </c>
      <c r="J456" s="259"/>
      <c r="K456" s="168"/>
      <c r="L456" s="169"/>
      <c r="N456" s="167"/>
      <c r="O456" s="209" t="str">
        <f>IF(ISBLANK(Transactions!$N456),"",MONTH(Transactions!$N456))</f>
        <v/>
      </c>
      <c r="P456" s="259"/>
      <c r="Q456" s="171"/>
      <c r="R456" s="169"/>
    </row>
    <row r="457" spans="2:18" ht="15.75" customHeight="1">
      <c r="B457" s="167"/>
      <c r="C457" s="209" t="str">
        <f>IF(ISBLANK(Transactions!$B457),"",MONTH(Transactions!$B457))</f>
        <v/>
      </c>
      <c r="D457" s="259"/>
      <c r="E457" s="168"/>
      <c r="F457" s="169"/>
      <c r="H457" s="167"/>
      <c r="I457" s="209" t="str">
        <f>IF(ISBLANK(Transactions!$H457),"",MONTH(Transactions!$H457))</f>
        <v/>
      </c>
      <c r="J457" s="259"/>
      <c r="K457" s="168"/>
      <c r="L457" s="169"/>
      <c r="N457" s="167"/>
      <c r="O457" s="209" t="str">
        <f>IF(ISBLANK(Transactions!$N457),"",MONTH(Transactions!$N457))</f>
        <v/>
      </c>
      <c r="P457" s="259"/>
      <c r="Q457" s="171"/>
      <c r="R457" s="169"/>
    </row>
    <row r="458" spans="2:18" ht="15.75" customHeight="1">
      <c r="B458" s="167"/>
      <c r="C458" s="209" t="str">
        <f>IF(ISBLANK(Transactions!$B458),"",MONTH(Transactions!$B458))</f>
        <v/>
      </c>
      <c r="D458" s="259"/>
      <c r="E458" s="168"/>
      <c r="F458" s="169"/>
      <c r="H458" s="167"/>
      <c r="I458" s="209" t="str">
        <f>IF(ISBLANK(Transactions!$H458),"",MONTH(Transactions!$H458))</f>
        <v/>
      </c>
      <c r="J458" s="259"/>
      <c r="K458" s="168"/>
      <c r="L458" s="169"/>
      <c r="N458" s="167"/>
      <c r="O458" s="209" t="str">
        <f>IF(ISBLANK(Transactions!$N458),"",MONTH(Transactions!$N458))</f>
        <v/>
      </c>
      <c r="P458" s="259"/>
      <c r="Q458" s="171"/>
      <c r="R458" s="169"/>
    </row>
    <row r="459" spans="2:18" ht="15.75" customHeight="1">
      <c r="B459" s="167"/>
      <c r="C459" s="209" t="str">
        <f>IF(ISBLANK(Transactions!$B459),"",MONTH(Transactions!$B459))</f>
        <v/>
      </c>
      <c r="D459" s="259"/>
      <c r="E459" s="168"/>
      <c r="F459" s="169"/>
      <c r="H459" s="167"/>
      <c r="I459" s="209" t="str">
        <f>IF(ISBLANK(Transactions!$H459),"",MONTH(Transactions!$H459))</f>
        <v/>
      </c>
      <c r="J459" s="259"/>
      <c r="K459" s="168"/>
      <c r="L459" s="169"/>
      <c r="N459" s="167"/>
      <c r="O459" s="209" t="str">
        <f>IF(ISBLANK(Transactions!$N459),"",MONTH(Transactions!$N459))</f>
        <v/>
      </c>
      <c r="P459" s="259"/>
      <c r="Q459" s="171"/>
      <c r="R459" s="169"/>
    </row>
    <row r="460" spans="2:18" ht="15.75" customHeight="1">
      <c r="B460" s="167"/>
      <c r="C460" s="209" t="str">
        <f>IF(ISBLANK(Transactions!$B460),"",MONTH(Transactions!$B460))</f>
        <v/>
      </c>
      <c r="D460" s="259"/>
      <c r="E460" s="168"/>
      <c r="F460" s="169"/>
      <c r="H460" s="167"/>
      <c r="I460" s="209" t="str">
        <f>IF(ISBLANK(Transactions!$H460),"",MONTH(Transactions!$H460))</f>
        <v/>
      </c>
      <c r="J460" s="259"/>
      <c r="K460" s="168"/>
      <c r="L460" s="169"/>
      <c r="N460" s="167"/>
      <c r="O460" s="209" t="str">
        <f>IF(ISBLANK(Transactions!$N460),"",MONTH(Transactions!$N460))</f>
        <v/>
      </c>
      <c r="P460" s="259"/>
      <c r="Q460" s="171"/>
      <c r="R460" s="169"/>
    </row>
    <row r="461" spans="2:18" ht="15.75" customHeight="1">
      <c r="B461" s="167"/>
      <c r="C461" s="209" t="str">
        <f>IF(ISBLANK(Transactions!$B461),"",MONTH(Transactions!$B461))</f>
        <v/>
      </c>
      <c r="D461" s="259"/>
      <c r="E461" s="168"/>
      <c r="F461" s="169"/>
      <c r="H461" s="167"/>
      <c r="I461" s="209" t="str">
        <f>IF(ISBLANK(Transactions!$H461),"",MONTH(Transactions!$H461))</f>
        <v/>
      </c>
      <c r="J461" s="259"/>
      <c r="K461" s="168"/>
      <c r="L461" s="169"/>
      <c r="N461" s="167"/>
      <c r="O461" s="209" t="str">
        <f>IF(ISBLANK(Transactions!$N461),"",MONTH(Transactions!$N461))</f>
        <v/>
      </c>
      <c r="P461" s="259"/>
      <c r="Q461" s="171"/>
      <c r="R461" s="169"/>
    </row>
    <row r="462" spans="2:18" ht="15.75" customHeight="1">
      <c r="B462" s="167"/>
      <c r="C462" s="209" t="str">
        <f>IF(ISBLANK(Transactions!$B462),"",MONTH(Transactions!$B462))</f>
        <v/>
      </c>
      <c r="D462" s="259"/>
      <c r="E462" s="168"/>
      <c r="F462" s="169"/>
      <c r="H462" s="167"/>
      <c r="I462" s="209" t="str">
        <f>IF(ISBLANK(Transactions!$H462),"",MONTH(Transactions!$H462))</f>
        <v/>
      </c>
      <c r="J462" s="259"/>
      <c r="K462" s="168"/>
      <c r="L462" s="169"/>
      <c r="N462" s="167"/>
      <c r="O462" s="209" t="str">
        <f>IF(ISBLANK(Transactions!$N462),"",MONTH(Transactions!$N462))</f>
        <v/>
      </c>
      <c r="P462" s="259"/>
      <c r="Q462" s="171"/>
      <c r="R462" s="169"/>
    </row>
    <row r="463" spans="2:18" ht="15.75" customHeight="1">
      <c r="B463" s="167"/>
      <c r="C463" s="209" t="str">
        <f>IF(ISBLANK(Transactions!$B463),"",MONTH(Transactions!$B463))</f>
        <v/>
      </c>
      <c r="D463" s="259"/>
      <c r="E463" s="168"/>
      <c r="F463" s="169"/>
      <c r="H463" s="167"/>
      <c r="I463" s="209" t="str">
        <f>IF(ISBLANK(Transactions!$H463),"",MONTH(Transactions!$H463))</f>
        <v/>
      </c>
      <c r="J463" s="259"/>
      <c r="K463" s="168"/>
      <c r="L463" s="169"/>
      <c r="N463" s="167"/>
      <c r="O463" s="209" t="str">
        <f>IF(ISBLANK(Transactions!$N463),"",MONTH(Transactions!$N463))</f>
        <v/>
      </c>
      <c r="P463" s="259"/>
      <c r="Q463" s="171"/>
      <c r="R463" s="169"/>
    </row>
    <row r="464" spans="2:18" ht="15.75" customHeight="1">
      <c r="B464" s="167"/>
      <c r="C464" s="209" t="str">
        <f>IF(ISBLANK(Transactions!$B464),"",MONTH(Transactions!$B464))</f>
        <v/>
      </c>
      <c r="D464" s="259"/>
      <c r="E464" s="168"/>
      <c r="F464" s="169"/>
      <c r="H464" s="167"/>
      <c r="I464" s="209" t="str">
        <f>IF(ISBLANK(Transactions!$H464),"",MONTH(Transactions!$H464))</f>
        <v/>
      </c>
      <c r="J464" s="259"/>
      <c r="K464" s="168"/>
      <c r="L464" s="169"/>
      <c r="N464" s="167"/>
      <c r="O464" s="209" t="str">
        <f>IF(ISBLANK(Transactions!$N464),"",MONTH(Transactions!$N464))</f>
        <v/>
      </c>
      <c r="P464" s="259"/>
      <c r="Q464" s="171"/>
      <c r="R464" s="169"/>
    </row>
    <row r="465" spans="2:18" ht="15.75" customHeight="1">
      <c r="B465" s="167"/>
      <c r="C465" s="209" t="str">
        <f>IF(ISBLANK(Transactions!$B465),"",MONTH(Transactions!$B465))</f>
        <v/>
      </c>
      <c r="D465" s="259"/>
      <c r="E465" s="168"/>
      <c r="F465" s="169"/>
      <c r="H465" s="167"/>
      <c r="I465" s="209" t="str">
        <f>IF(ISBLANK(Transactions!$H465),"",MONTH(Transactions!$H465))</f>
        <v/>
      </c>
      <c r="J465" s="259"/>
      <c r="K465" s="168"/>
      <c r="L465" s="169"/>
      <c r="N465" s="167"/>
      <c r="O465" s="209" t="str">
        <f>IF(ISBLANK(Transactions!$N465),"",MONTH(Transactions!$N465))</f>
        <v/>
      </c>
      <c r="P465" s="259"/>
      <c r="Q465" s="171"/>
      <c r="R465" s="169"/>
    </row>
    <row r="466" spans="2:18" ht="15.75" customHeight="1">
      <c r="B466" s="167"/>
      <c r="C466" s="209" t="str">
        <f>IF(ISBLANK(Transactions!$B466),"",MONTH(Transactions!$B466))</f>
        <v/>
      </c>
      <c r="D466" s="259"/>
      <c r="E466" s="168"/>
      <c r="F466" s="169"/>
      <c r="H466" s="167"/>
      <c r="I466" s="209" t="str">
        <f>IF(ISBLANK(Transactions!$H466),"",MONTH(Transactions!$H466))</f>
        <v/>
      </c>
      <c r="J466" s="259"/>
      <c r="K466" s="168"/>
      <c r="L466" s="169"/>
      <c r="N466" s="167"/>
      <c r="O466" s="209" t="str">
        <f>IF(ISBLANK(Transactions!$N466),"",MONTH(Transactions!$N466))</f>
        <v/>
      </c>
      <c r="P466" s="259"/>
      <c r="Q466" s="171"/>
      <c r="R466" s="169"/>
    </row>
    <row r="467" spans="2:18" ht="15.75" customHeight="1">
      <c r="B467" s="167"/>
      <c r="C467" s="209" t="str">
        <f>IF(ISBLANK(Transactions!$B467),"",MONTH(Transactions!$B467))</f>
        <v/>
      </c>
      <c r="D467" s="259"/>
      <c r="E467" s="168"/>
      <c r="F467" s="169"/>
      <c r="H467" s="167"/>
      <c r="I467" s="209" t="str">
        <f>IF(ISBLANK(Transactions!$H467),"",MONTH(Transactions!$H467))</f>
        <v/>
      </c>
      <c r="J467" s="259"/>
      <c r="K467" s="168"/>
      <c r="L467" s="169"/>
      <c r="N467" s="167"/>
      <c r="O467" s="209" t="str">
        <f>IF(ISBLANK(Transactions!$N467),"",MONTH(Transactions!$N467))</f>
        <v/>
      </c>
      <c r="P467" s="259"/>
      <c r="Q467" s="171"/>
      <c r="R467" s="169"/>
    </row>
    <row r="468" spans="2:18" ht="15.75" customHeight="1">
      <c r="B468" s="167"/>
      <c r="C468" s="209" t="str">
        <f>IF(ISBLANK(Transactions!$B468),"",MONTH(Transactions!$B468))</f>
        <v/>
      </c>
      <c r="D468" s="259"/>
      <c r="E468" s="168"/>
      <c r="F468" s="169"/>
      <c r="H468" s="167"/>
      <c r="I468" s="209" t="str">
        <f>IF(ISBLANK(Transactions!$H468),"",MONTH(Transactions!$H468))</f>
        <v/>
      </c>
      <c r="J468" s="259"/>
      <c r="K468" s="168"/>
      <c r="L468" s="169"/>
      <c r="N468" s="167"/>
      <c r="O468" s="209" t="str">
        <f>IF(ISBLANK(Transactions!$N468),"",MONTH(Transactions!$N468))</f>
        <v/>
      </c>
      <c r="P468" s="259"/>
      <c r="Q468" s="171"/>
      <c r="R468" s="169"/>
    </row>
    <row r="469" spans="2:18" ht="15.75" customHeight="1">
      <c r="B469" s="167"/>
      <c r="C469" s="209" t="str">
        <f>IF(ISBLANK(Transactions!$B469),"",MONTH(Transactions!$B469))</f>
        <v/>
      </c>
      <c r="D469" s="259"/>
      <c r="E469" s="168"/>
      <c r="F469" s="169"/>
      <c r="H469" s="167"/>
      <c r="I469" s="209" t="str">
        <f>IF(ISBLANK(Transactions!$H469),"",MONTH(Transactions!$H469))</f>
        <v/>
      </c>
      <c r="J469" s="259"/>
      <c r="K469" s="168"/>
      <c r="L469" s="169"/>
      <c r="N469" s="167"/>
      <c r="O469" s="209" t="str">
        <f>IF(ISBLANK(Transactions!$N469),"",MONTH(Transactions!$N469))</f>
        <v/>
      </c>
      <c r="P469" s="259"/>
      <c r="Q469" s="171"/>
      <c r="R469" s="169"/>
    </row>
    <row r="470" spans="2:18" ht="15.75" customHeight="1">
      <c r="B470" s="167"/>
      <c r="C470" s="209" t="str">
        <f>IF(ISBLANK(Transactions!$B470),"",MONTH(Transactions!$B470))</f>
        <v/>
      </c>
      <c r="D470" s="259"/>
      <c r="E470" s="168"/>
      <c r="F470" s="169"/>
      <c r="H470" s="167"/>
      <c r="I470" s="209" t="str">
        <f>IF(ISBLANK(Transactions!$H470),"",MONTH(Transactions!$H470))</f>
        <v/>
      </c>
      <c r="J470" s="259"/>
      <c r="K470" s="168"/>
      <c r="L470" s="169"/>
      <c r="N470" s="167"/>
      <c r="O470" s="209" t="str">
        <f>IF(ISBLANK(Transactions!$N470),"",MONTH(Transactions!$N470))</f>
        <v/>
      </c>
      <c r="P470" s="259"/>
      <c r="Q470" s="171"/>
      <c r="R470" s="169"/>
    </row>
    <row r="471" spans="2:18" ht="15.75" customHeight="1">
      <c r="B471" s="167"/>
      <c r="C471" s="209" t="str">
        <f>IF(ISBLANK(Transactions!$B471),"",MONTH(Transactions!$B471))</f>
        <v/>
      </c>
      <c r="D471" s="259"/>
      <c r="E471" s="168"/>
      <c r="F471" s="169"/>
      <c r="H471" s="167"/>
      <c r="I471" s="209" t="str">
        <f>IF(ISBLANK(Transactions!$H471),"",MONTH(Transactions!$H471))</f>
        <v/>
      </c>
      <c r="J471" s="259"/>
      <c r="K471" s="168"/>
      <c r="L471" s="169"/>
      <c r="N471" s="167"/>
      <c r="O471" s="209" t="str">
        <f>IF(ISBLANK(Transactions!$N471),"",MONTH(Transactions!$N471))</f>
        <v/>
      </c>
      <c r="P471" s="259"/>
      <c r="Q471" s="171"/>
      <c r="R471" s="169"/>
    </row>
    <row r="472" spans="2:18" ht="15.75" customHeight="1">
      <c r="B472" s="167"/>
      <c r="C472" s="209" t="str">
        <f>IF(ISBLANK(Transactions!$B472),"",MONTH(Transactions!$B472))</f>
        <v/>
      </c>
      <c r="D472" s="259"/>
      <c r="E472" s="168"/>
      <c r="F472" s="169"/>
      <c r="H472" s="167"/>
      <c r="I472" s="209" t="str">
        <f>IF(ISBLANK(Transactions!$H472),"",MONTH(Transactions!$H472))</f>
        <v/>
      </c>
      <c r="J472" s="259"/>
      <c r="K472" s="168"/>
      <c r="L472" s="169"/>
      <c r="N472" s="167"/>
      <c r="O472" s="209" t="str">
        <f>IF(ISBLANK(Transactions!$N472),"",MONTH(Transactions!$N472))</f>
        <v/>
      </c>
      <c r="P472" s="259"/>
      <c r="Q472" s="171"/>
      <c r="R472" s="169"/>
    </row>
    <row r="473" spans="2:18" ht="15.75" customHeight="1">
      <c r="B473" s="167"/>
      <c r="C473" s="209" t="str">
        <f>IF(ISBLANK(Transactions!$B473),"",MONTH(Transactions!$B473))</f>
        <v/>
      </c>
      <c r="D473" s="259"/>
      <c r="E473" s="168"/>
      <c r="F473" s="169"/>
      <c r="H473" s="167"/>
      <c r="I473" s="209" t="str">
        <f>IF(ISBLANK(Transactions!$H473),"",MONTH(Transactions!$H473))</f>
        <v/>
      </c>
      <c r="J473" s="259"/>
      <c r="K473" s="168"/>
      <c r="L473" s="169"/>
      <c r="N473" s="167"/>
      <c r="O473" s="209" t="str">
        <f>IF(ISBLANK(Transactions!$N473),"",MONTH(Transactions!$N473))</f>
        <v/>
      </c>
      <c r="P473" s="259"/>
      <c r="Q473" s="171"/>
      <c r="R473" s="169"/>
    </row>
    <row r="474" spans="2:18" ht="15.75" customHeight="1">
      <c r="B474" s="167"/>
      <c r="C474" s="209" t="str">
        <f>IF(ISBLANK(Transactions!$B474),"",MONTH(Transactions!$B474))</f>
        <v/>
      </c>
      <c r="D474" s="259"/>
      <c r="E474" s="168"/>
      <c r="F474" s="169"/>
      <c r="H474" s="167"/>
      <c r="I474" s="209" t="str">
        <f>IF(ISBLANK(Transactions!$H474),"",MONTH(Transactions!$H474))</f>
        <v/>
      </c>
      <c r="J474" s="259"/>
      <c r="K474" s="168"/>
      <c r="L474" s="169"/>
      <c r="N474" s="167"/>
      <c r="O474" s="209" t="str">
        <f>IF(ISBLANK(Transactions!$N474),"",MONTH(Transactions!$N474))</f>
        <v/>
      </c>
      <c r="P474" s="259"/>
      <c r="Q474" s="171"/>
      <c r="R474" s="169"/>
    </row>
    <row r="475" spans="2:18" ht="15.75" customHeight="1">
      <c r="B475" s="167"/>
      <c r="C475" s="209" t="str">
        <f>IF(ISBLANK(Transactions!$B475),"",MONTH(Transactions!$B475))</f>
        <v/>
      </c>
      <c r="D475" s="259"/>
      <c r="E475" s="168"/>
      <c r="F475" s="169"/>
      <c r="H475" s="167"/>
      <c r="I475" s="209" t="str">
        <f>IF(ISBLANK(Transactions!$H475),"",MONTH(Transactions!$H475))</f>
        <v/>
      </c>
      <c r="J475" s="259"/>
      <c r="K475" s="168"/>
      <c r="L475" s="169"/>
      <c r="N475" s="167"/>
      <c r="O475" s="209" t="str">
        <f>IF(ISBLANK(Transactions!$N475),"",MONTH(Transactions!$N475))</f>
        <v/>
      </c>
      <c r="P475" s="259"/>
      <c r="Q475" s="171"/>
      <c r="R475" s="169"/>
    </row>
    <row r="476" spans="2:18" ht="15.75" customHeight="1">
      <c r="B476" s="167"/>
      <c r="C476" s="209" t="str">
        <f>IF(ISBLANK(Transactions!$B476),"",MONTH(Transactions!$B476))</f>
        <v/>
      </c>
      <c r="D476" s="259"/>
      <c r="E476" s="168"/>
      <c r="F476" s="169"/>
      <c r="H476" s="167"/>
      <c r="I476" s="209" t="str">
        <f>IF(ISBLANK(Transactions!$H476),"",MONTH(Transactions!$H476))</f>
        <v/>
      </c>
      <c r="J476" s="259"/>
      <c r="K476" s="168"/>
      <c r="L476" s="169"/>
      <c r="N476" s="167"/>
      <c r="O476" s="209" t="str">
        <f>IF(ISBLANK(Transactions!$N476),"",MONTH(Transactions!$N476))</f>
        <v/>
      </c>
      <c r="P476" s="259"/>
      <c r="Q476" s="171"/>
      <c r="R476" s="169"/>
    </row>
    <row r="477" spans="2:18" ht="15.75" customHeight="1">
      <c r="B477" s="167"/>
      <c r="C477" s="209" t="str">
        <f>IF(ISBLANK(Transactions!$B477),"",MONTH(Transactions!$B477))</f>
        <v/>
      </c>
      <c r="D477" s="259"/>
      <c r="E477" s="168"/>
      <c r="F477" s="169"/>
      <c r="H477" s="167"/>
      <c r="I477" s="209" t="str">
        <f>IF(ISBLANK(Transactions!$H477),"",MONTH(Transactions!$H477))</f>
        <v/>
      </c>
      <c r="J477" s="259"/>
      <c r="K477" s="168"/>
      <c r="L477" s="169"/>
      <c r="N477" s="167"/>
      <c r="O477" s="209" t="str">
        <f>IF(ISBLANK(Transactions!$N477),"",MONTH(Transactions!$N477))</f>
        <v/>
      </c>
      <c r="P477" s="259"/>
      <c r="Q477" s="171"/>
      <c r="R477" s="169"/>
    </row>
    <row r="478" spans="2:18" ht="15.75" customHeight="1">
      <c r="B478" s="167"/>
      <c r="C478" s="209" t="str">
        <f>IF(ISBLANK(Transactions!$B478),"",MONTH(Transactions!$B478))</f>
        <v/>
      </c>
      <c r="D478" s="259"/>
      <c r="E478" s="168"/>
      <c r="F478" s="169"/>
      <c r="H478" s="167"/>
      <c r="I478" s="209" t="str">
        <f>IF(ISBLANK(Transactions!$H478),"",MONTH(Transactions!$H478))</f>
        <v/>
      </c>
      <c r="J478" s="259"/>
      <c r="K478" s="168"/>
      <c r="L478" s="169"/>
      <c r="N478" s="167"/>
      <c r="O478" s="209" t="str">
        <f>IF(ISBLANK(Transactions!$N478),"",MONTH(Transactions!$N478))</f>
        <v/>
      </c>
      <c r="P478" s="259"/>
      <c r="Q478" s="171"/>
      <c r="R478" s="169"/>
    </row>
    <row r="479" spans="2:18" ht="15.75" customHeight="1">
      <c r="B479" s="167"/>
      <c r="C479" s="209" t="str">
        <f>IF(ISBLANK(Transactions!$B479),"",MONTH(Transactions!$B479))</f>
        <v/>
      </c>
      <c r="D479" s="259"/>
      <c r="E479" s="168"/>
      <c r="F479" s="169"/>
      <c r="H479" s="167"/>
      <c r="I479" s="209" t="str">
        <f>IF(ISBLANK(Transactions!$H479),"",MONTH(Transactions!$H479))</f>
        <v/>
      </c>
      <c r="J479" s="259"/>
      <c r="K479" s="168"/>
      <c r="L479" s="169"/>
      <c r="N479" s="167"/>
      <c r="O479" s="209" t="str">
        <f>IF(ISBLANK(Transactions!$N479),"",MONTH(Transactions!$N479))</f>
        <v/>
      </c>
      <c r="P479" s="259"/>
      <c r="Q479" s="171"/>
      <c r="R479" s="169"/>
    </row>
    <row r="480" spans="2:18" ht="15.75" customHeight="1">
      <c r="B480" s="167"/>
      <c r="C480" s="209" t="str">
        <f>IF(ISBLANK(Transactions!$B480),"",MONTH(Transactions!$B480))</f>
        <v/>
      </c>
      <c r="D480" s="259"/>
      <c r="E480" s="168"/>
      <c r="F480" s="169"/>
      <c r="H480" s="167"/>
      <c r="I480" s="209" t="str">
        <f>IF(ISBLANK(Transactions!$H480),"",MONTH(Transactions!$H480))</f>
        <v/>
      </c>
      <c r="J480" s="259"/>
      <c r="K480" s="168"/>
      <c r="L480" s="169"/>
      <c r="N480" s="167"/>
      <c r="O480" s="209" t="str">
        <f>IF(ISBLANK(Transactions!$N480),"",MONTH(Transactions!$N480))</f>
        <v/>
      </c>
      <c r="P480" s="259"/>
      <c r="Q480" s="171"/>
      <c r="R480" s="169"/>
    </row>
    <row r="481" spans="2:18" ht="15.75" customHeight="1">
      <c r="B481" s="167"/>
      <c r="C481" s="209" t="str">
        <f>IF(ISBLANK(Transactions!$B481),"",MONTH(Transactions!$B481))</f>
        <v/>
      </c>
      <c r="D481" s="259"/>
      <c r="E481" s="168"/>
      <c r="F481" s="169"/>
      <c r="H481" s="167"/>
      <c r="I481" s="209" t="str">
        <f>IF(ISBLANK(Transactions!$H481),"",MONTH(Transactions!$H481))</f>
        <v/>
      </c>
      <c r="J481" s="259"/>
      <c r="K481" s="168"/>
      <c r="L481" s="169"/>
      <c r="N481" s="167"/>
      <c r="O481" s="209" t="str">
        <f>IF(ISBLANK(Transactions!$N481),"",MONTH(Transactions!$N481))</f>
        <v/>
      </c>
      <c r="P481" s="259"/>
      <c r="Q481" s="171"/>
      <c r="R481" s="169"/>
    </row>
    <row r="482" spans="2:18" ht="15.75" customHeight="1">
      <c r="B482" s="167"/>
      <c r="C482" s="209" t="str">
        <f>IF(ISBLANK(Transactions!$B482),"",MONTH(Transactions!$B482))</f>
        <v/>
      </c>
      <c r="D482" s="259"/>
      <c r="E482" s="168"/>
      <c r="F482" s="169"/>
      <c r="H482" s="167"/>
      <c r="I482" s="209" t="str">
        <f>IF(ISBLANK(Transactions!$H482),"",MONTH(Transactions!$H482))</f>
        <v/>
      </c>
      <c r="J482" s="259"/>
      <c r="K482" s="168"/>
      <c r="L482" s="169"/>
      <c r="N482" s="167"/>
      <c r="O482" s="209" t="str">
        <f>IF(ISBLANK(Transactions!$N482),"",MONTH(Transactions!$N482))</f>
        <v/>
      </c>
      <c r="P482" s="259"/>
      <c r="Q482" s="171"/>
      <c r="R482" s="169"/>
    </row>
    <row r="483" spans="2:18" ht="15.75" customHeight="1">
      <c r="B483" s="167"/>
      <c r="C483" s="209" t="str">
        <f>IF(ISBLANK(Transactions!$B483),"",MONTH(Transactions!$B483))</f>
        <v/>
      </c>
      <c r="D483" s="259"/>
      <c r="E483" s="168"/>
      <c r="F483" s="169"/>
      <c r="H483" s="167"/>
      <c r="I483" s="209" t="str">
        <f>IF(ISBLANK(Transactions!$H483),"",MONTH(Transactions!$H483))</f>
        <v/>
      </c>
      <c r="J483" s="259"/>
      <c r="K483" s="168"/>
      <c r="L483" s="169"/>
      <c r="N483" s="167"/>
      <c r="O483" s="209" t="str">
        <f>IF(ISBLANK(Transactions!$N483),"",MONTH(Transactions!$N483))</f>
        <v/>
      </c>
      <c r="P483" s="259"/>
      <c r="Q483" s="171"/>
      <c r="R483" s="169"/>
    </row>
    <row r="484" spans="2:18" ht="15.75" customHeight="1">
      <c r="B484" s="167"/>
      <c r="C484" s="209" t="str">
        <f>IF(ISBLANK(Transactions!$B484),"",MONTH(Transactions!$B484))</f>
        <v/>
      </c>
      <c r="D484" s="259"/>
      <c r="E484" s="168"/>
      <c r="F484" s="169"/>
      <c r="H484" s="167"/>
      <c r="I484" s="209" t="str">
        <f>IF(ISBLANK(Transactions!$H484),"",MONTH(Transactions!$H484))</f>
        <v/>
      </c>
      <c r="J484" s="259"/>
      <c r="K484" s="168"/>
      <c r="L484" s="169"/>
      <c r="N484" s="167"/>
      <c r="O484" s="209" t="str">
        <f>IF(ISBLANK(Transactions!$N484),"",MONTH(Transactions!$N484))</f>
        <v/>
      </c>
      <c r="P484" s="259"/>
      <c r="Q484" s="171"/>
      <c r="R484" s="169"/>
    </row>
    <row r="485" spans="2:18" ht="15.75" customHeight="1">
      <c r="B485" s="167"/>
      <c r="C485" s="209" t="str">
        <f>IF(ISBLANK(Transactions!$B485),"",MONTH(Transactions!$B485))</f>
        <v/>
      </c>
      <c r="D485" s="259"/>
      <c r="E485" s="168"/>
      <c r="F485" s="169"/>
      <c r="H485" s="167"/>
      <c r="I485" s="209" t="str">
        <f>IF(ISBLANK(Transactions!$H485),"",MONTH(Transactions!$H485))</f>
        <v/>
      </c>
      <c r="J485" s="259"/>
      <c r="K485" s="168"/>
      <c r="L485" s="169"/>
      <c r="N485" s="167"/>
      <c r="O485" s="209" t="str">
        <f>IF(ISBLANK(Transactions!$N485),"",MONTH(Transactions!$N485))</f>
        <v/>
      </c>
      <c r="P485" s="259"/>
      <c r="Q485" s="171"/>
      <c r="R485" s="169"/>
    </row>
    <row r="486" spans="2:18" ht="15.75" customHeight="1">
      <c r="B486" s="167"/>
      <c r="C486" s="209" t="str">
        <f>IF(ISBLANK(Transactions!$B486),"",MONTH(Transactions!$B486))</f>
        <v/>
      </c>
      <c r="D486" s="259"/>
      <c r="E486" s="168"/>
      <c r="F486" s="169"/>
      <c r="H486" s="167"/>
      <c r="I486" s="209" t="str">
        <f>IF(ISBLANK(Transactions!$H486),"",MONTH(Transactions!$H486))</f>
        <v/>
      </c>
      <c r="J486" s="259"/>
      <c r="K486" s="168"/>
      <c r="L486" s="169"/>
      <c r="N486" s="167"/>
      <c r="O486" s="209" t="str">
        <f>IF(ISBLANK(Transactions!$N486),"",MONTH(Transactions!$N486))</f>
        <v/>
      </c>
      <c r="P486" s="259"/>
      <c r="Q486" s="171"/>
      <c r="R486" s="169"/>
    </row>
    <row r="487" spans="2:18" ht="15.75" customHeight="1">
      <c r="B487" s="167"/>
      <c r="C487" s="209" t="str">
        <f>IF(ISBLANK(Transactions!$B487),"",MONTH(Transactions!$B487))</f>
        <v/>
      </c>
      <c r="D487" s="259"/>
      <c r="E487" s="168"/>
      <c r="F487" s="169"/>
      <c r="H487" s="167"/>
      <c r="I487" s="209" t="str">
        <f>IF(ISBLANK(Transactions!$H487),"",MONTH(Transactions!$H487))</f>
        <v/>
      </c>
      <c r="J487" s="259"/>
      <c r="K487" s="168"/>
      <c r="L487" s="169"/>
      <c r="N487" s="167"/>
      <c r="O487" s="209" t="str">
        <f>IF(ISBLANK(Transactions!$N487),"",MONTH(Transactions!$N487))</f>
        <v/>
      </c>
      <c r="P487" s="259"/>
      <c r="Q487" s="171"/>
      <c r="R487" s="169"/>
    </row>
    <row r="488" spans="2:18" ht="15.75" customHeight="1">
      <c r="B488" s="167"/>
      <c r="C488" s="209" t="str">
        <f>IF(ISBLANK(Transactions!$B488),"",MONTH(Transactions!$B488))</f>
        <v/>
      </c>
      <c r="D488" s="259"/>
      <c r="E488" s="168"/>
      <c r="F488" s="169"/>
      <c r="H488" s="167"/>
      <c r="I488" s="209" t="str">
        <f>IF(ISBLANK(Transactions!$H488),"",MONTH(Transactions!$H488))</f>
        <v/>
      </c>
      <c r="J488" s="259"/>
      <c r="K488" s="168"/>
      <c r="L488" s="169"/>
      <c r="N488" s="167"/>
      <c r="O488" s="209" t="str">
        <f>IF(ISBLANK(Transactions!$N488),"",MONTH(Transactions!$N488))</f>
        <v/>
      </c>
      <c r="P488" s="259"/>
      <c r="Q488" s="171"/>
      <c r="R488" s="169"/>
    </row>
    <row r="489" spans="2:18" ht="15.75" customHeight="1">
      <c r="B489" s="167"/>
      <c r="C489" s="209" t="str">
        <f>IF(ISBLANK(Transactions!$B489),"",MONTH(Transactions!$B489))</f>
        <v/>
      </c>
      <c r="D489" s="259"/>
      <c r="E489" s="168"/>
      <c r="F489" s="169"/>
      <c r="H489" s="167"/>
      <c r="I489" s="209" t="str">
        <f>IF(ISBLANK(Transactions!$H489),"",MONTH(Transactions!$H489))</f>
        <v/>
      </c>
      <c r="J489" s="259"/>
      <c r="K489" s="168"/>
      <c r="L489" s="169"/>
      <c r="N489" s="167"/>
      <c r="O489" s="209" t="str">
        <f>IF(ISBLANK(Transactions!$N489),"",MONTH(Transactions!$N489))</f>
        <v/>
      </c>
      <c r="P489" s="259"/>
      <c r="Q489" s="171"/>
      <c r="R489" s="169"/>
    </row>
    <row r="490" spans="2:18" ht="15.75" customHeight="1">
      <c r="B490" s="167"/>
      <c r="C490" s="209" t="str">
        <f>IF(ISBLANK(Transactions!$B490),"",MONTH(Transactions!$B490))</f>
        <v/>
      </c>
      <c r="D490" s="259"/>
      <c r="E490" s="168"/>
      <c r="F490" s="169"/>
      <c r="H490" s="167"/>
      <c r="I490" s="209" t="str">
        <f>IF(ISBLANK(Transactions!$H490),"",MONTH(Transactions!$H490))</f>
        <v/>
      </c>
      <c r="J490" s="259"/>
      <c r="K490" s="168"/>
      <c r="L490" s="169"/>
      <c r="N490" s="167"/>
      <c r="O490" s="209" t="str">
        <f>IF(ISBLANK(Transactions!$N490),"",MONTH(Transactions!$N490))</f>
        <v/>
      </c>
      <c r="P490" s="259"/>
      <c r="Q490" s="171"/>
      <c r="R490" s="169"/>
    </row>
    <row r="491" spans="2:18" ht="15.75" customHeight="1">
      <c r="B491" s="167"/>
      <c r="C491" s="209" t="str">
        <f>IF(ISBLANK(Transactions!$B491),"",MONTH(Transactions!$B491))</f>
        <v/>
      </c>
      <c r="D491" s="259"/>
      <c r="E491" s="168"/>
      <c r="F491" s="169"/>
      <c r="H491" s="167"/>
      <c r="I491" s="209" t="str">
        <f>IF(ISBLANK(Transactions!$H491),"",MONTH(Transactions!$H491))</f>
        <v/>
      </c>
      <c r="J491" s="259"/>
      <c r="K491" s="168"/>
      <c r="L491" s="169"/>
      <c r="N491" s="167"/>
      <c r="O491" s="209" t="str">
        <f>IF(ISBLANK(Transactions!$N491),"",MONTH(Transactions!$N491))</f>
        <v/>
      </c>
      <c r="P491" s="259"/>
      <c r="Q491" s="171"/>
      <c r="R491" s="169"/>
    </row>
    <row r="492" spans="2:18" ht="15.75" customHeight="1">
      <c r="B492" s="167"/>
      <c r="C492" s="209" t="str">
        <f>IF(ISBLANK(Transactions!$B492),"",MONTH(Transactions!$B492))</f>
        <v/>
      </c>
      <c r="D492" s="259"/>
      <c r="E492" s="168"/>
      <c r="F492" s="169"/>
      <c r="H492" s="167"/>
      <c r="I492" s="209" t="str">
        <f>IF(ISBLANK(Transactions!$H492),"",MONTH(Transactions!$H492))</f>
        <v/>
      </c>
      <c r="J492" s="259"/>
      <c r="K492" s="168"/>
      <c r="L492" s="169"/>
      <c r="N492" s="167"/>
      <c r="O492" s="209" t="str">
        <f>IF(ISBLANK(Transactions!$N492),"",MONTH(Transactions!$N492))</f>
        <v/>
      </c>
      <c r="P492" s="259"/>
      <c r="Q492" s="171"/>
      <c r="R492" s="169"/>
    </row>
    <row r="493" spans="2:18" ht="15.75" customHeight="1">
      <c r="B493" s="167"/>
      <c r="C493" s="209" t="str">
        <f>IF(ISBLANK(Transactions!$B493),"",MONTH(Transactions!$B493))</f>
        <v/>
      </c>
      <c r="D493" s="259"/>
      <c r="E493" s="168"/>
      <c r="F493" s="169"/>
      <c r="H493" s="167"/>
      <c r="I493" s="209" t="str">
        <f>IF(ISBLANK(Transactions!$H493),"",MONTH(Transactions!$H493))</f>
        <v/>
      </c>
      <c r="J493" s="259"/>
      <c r="K493" s="168"/>
      <c r="L493" s="169"/>
      <c r="N493" s="167"/>
      <c r="O493" s="209" t="str">
        <f>IF(ISBLANK(Transactions!$N493),"",MONTH(Transactions!$N493))</f>
        <v/>
      </c>
      <c r="P493" s="259"/>
      <c r="Q493" s="171"/>
      <c r="R493" s="169"/>
    </row>
    <row r="494" spans="2:18" ht="15.75" customHeight="1">
      <c r="B494" s="167"/>
      <c r="C494" s="209" t="str">
        <f>IF(ISBLANK(Transactions!$B494),"",MONTH(Transactions!$B494))</f>
        <v/>
      </c>
      <c r="D494" s="259"/>
      <c r="E494" s="168"/>
      <c r="F494" s="169"/>
      <c r="H494" s="167"/>
      <c r="I494" s="209" t="str">
        <f>IF(ISBLANK(Transactions!$H494),"",MONTH(Transactions!$H494))</f>
        <v/>
      </c>
      <c r="J494" s="259"/>
      <c r="K494" s="168"/>
      <c r="L494" s="169"/>
      <c r="N494" s="167"/>
      <c r="O494" s="209" t="str">
        <f>IF(ISBLANK(Transactions!$N494),"",MONTH(Transactions!$N494))</f>
        <v/>
      </c>
      <c r="P494" s="259"/>
      <c r="Q494" s="171"/>
      <c r="R494" s="169"/>
    </row>
    <row r="495" spans="2:18" ht="15.75" customHeight="1">
      <c r="B495" s="167"/>
      <c r="C495" s="209" t="str">
        <f>IF(ISBLANK(Transactions!$B495),"",MONTH(Transactions!$B495))</f>
        <v/>
      </c>
      <c r="D495" s="259"/>
      <c r="E495" s="168"/>
      <c r="F495" s="169"/>
      <c r="H495" s="167"/>
      <c r="I495" s="209" t="str">
        <f>IF(ISBLANK(Transactions!$H495),"",MONTH(Transactions!$H495))</f>
        <v/>
      </c>
      <c r="J495" s="259"/>
      <c r="K495" s="168"/>
      <c r="L495" s="169"/>
      <c r="N495" s="167"/>
      <c r="O495" s="209" t="str">
        <f>IF(ISBLANK(Transactions!$N495),"",MONTH(Transactions!$N495))</f>
        <v/>
      </c>
      <c r="P495" s="259"/>
      <c r="Q495" s="171"/>
      <c r="R495" s="169"/>
    </row>
    <row r="496" spans="2:18" ht="15.75" customHeight="1">
      <c r="B496" s="167"/>
      <c r="C496" s="209" t="str">
        <f>IF(ISBLANK(Transactions!$B496),"",MONTH(Transactions!$B496))</f>
        <v/>
      </c>
      <c r="D496" s="259"/>
      <c r="E496" s="168"/>
      <c r="F496" s="169"/>
      <c r="H496" s="167"/>
      <c r="I496" s="209" t="str">
        <f>IF(ISBLANK(Transactions!$H496),"",MONTH(Transactions!$H496))</f>
        <v/>
      </c>
      <c r="J496" s="259"/>
      <c r="K496" s="168"/>
      <c r="L496" s="169"/>
      <c r="N496" s="167"/>
      <c r="O496" s="209" t="str">
        <f>IF(ISBLANK(Transactions!$N496),"",MONTH(Transactions!$N496))</f>
        <v/>
      </c>
      <c r="P496" s="259"/>
      <c r="Q496" s="171"/>
      <c r="R496" s="169"/>
    </row>
    <row r="497" spans="2:18" ht="15.75" customHeight="1">
      <c r="B497" s="167"/>
      <c r="C497" s="209" t="str">
        <f>IF(ISBLANK(Transactions!$B497),"",MONTH(Transactions!$B497))</f>
        <v/>
      </c>
      <c r="D497" s="259"/>
      <c r="E497" s="168"/>
      <c r="F497" s="169"/>
      <c r="H497" s="167"/>
      <c r="I497" s="209" t="str">
        <f>IF(ISBLANK(Transactions!$H497),"",MONTH(Transactions!$H497))</f>
        <v/>
      </c>
      <c r="J497" s="259"/>
      <c r="K497" s="168"/>
      <c r="L497" s="169"/>
      <c r="N497" s="167"/>
      <c r="O497" s="209" t="str">
        <f>IF(ISBLANK(Transactions!$N497),"",MONTH(Transactions!$N497))</f>
        <v/>
      </c>
      <c r="P497" s="259"/>
      <c r="Q497" s="171"/>
      <c r="R497" s="169"/>
    </row>
    <row r="498" spans="2:18" ht="15.75" customHeight="1">
      <c r="B498" s="167"/>
      <c r="C498" s="209" t="str">
        <f>IF(ISBLANK(Transactions!$B498),"",MONTH(Transactions!$B498))</f>
        <v/>
      </c>
      <c r="D498" s="259"/>
      <c r="E498" s="168"/>
      <c r="F498" s="169"/>
      <c r="H498" s="167"/>
      <c r="I498" s="209" t="str">
        <f>IF(ISBLANK(Transactions!$H498),"",MONTH(Transactions!$H498))</f>
        <v/>
      </c>
      <c r="J498" s="259"/>
      <c r="K498" s="168"/>
      <c r="L498" s="169"/>
      <c r="N498" s="167"/>
      <c r="O498" s="209" t="str">
        <f>IF(ISBLANK(Transactions!$N498),"",MONTH(Transactions!$N498))</f>
        <v/>
      </c>
      <c r="P498" s="259"/>
      <c r="Q498" s="171"/>
      <c r="R498" s="169"/>
    </row>
    <row r="499" spans="2:18" ht="15.75" customHeight="1">
      <c r="B499" s="167"/>
      <c r="C499" s="209" t="str">
        <f>IF(ISBLANK(Transactions!$B499),"",MONTH(Transactions!$B499))</f>
        <v/>
      </c>
      <c r="D499" s="259"/>
      <c r="E499" s="168"/>
      <c r="F499" s="169"/>
      <c r="H499" s="167"/>
      <c r="I499" s="209" t="str">
        <f>IF(ISBLANK(Transactions!$H499),"",MONTH(Transactions!$H499))</f>
        <v/>
      </c>
      <c r="J499" s="259"/>
      <c r="K499" s="168"/>
      <c r="L499" s="169"/>
      <c r="N499" s="167"/>
      <c r="O499" s="209" t="str">
        <f>IF(ISBLANK(Transactions!$N499),"",MONTH(Transactions!$N499))</f>
        <v/>
      </c>
      <c r="P499" s="259"/>
      <c r="Q499" s="171"/>
      <c r="R499" s="169"/>
    </row>
    <row r="500" spans="2:18" ht="15.75" customHeight="1">
      <c r="B500" s="167"/>
      <c r="C500" s="209" t="str">
        <f>IF(ISBLANK(Transactions!$B500),"",MONTH(Transactions!$B500))</f>
        <v/>
      </c>
      <c r="D500" s="259"/>
      <c r="E500" s="168"/>
      <c r="F500" s="169"/>
      <c r="H500" s="167"/>
      <c r="I500" s="209" t="str">
        <f>IF(ISBLANK(Transactions!$H500),"",MONTH(Transactions!$H500))</f>
        <v/>
      </c>
      <c r="J500" s="259"/>
      <c r="K500" s="168"/>
      <c r="L500" s="169"/>
      <c r="N500" s="167"/>
      <c r="O500" s="209" t="str">
        <f>IF(ISBLANK(Transactions!$N500),"",MONTH(Transactions!$N500))</f>
        <v/>
      </c>
      <c r="P500" s="259"/>
      <c r="Q500" s="171"/>
      <c r="R500" s="169"/>
    </row>
    <row r="501" spans="2:18" ht="15.75" customHeight="1">
      <c r="B501" s="167"/>
      <c r="C501" s="209" t="str">
        <f>IF(ISBLANK(Transactions!$B501),"",MONTH(Transactions!$B501))</f>
        <v/>
      </c>
      <c r="D501" s="259"/>
      <c r="E501" s="168"/>
      <c r="F501" s="169"/>
      <c r="H501" s="167"/>
      <c r="I501" s="209" t="str">
        <f>IF(ISBLANK(Transactions!$H501),"",MONTH(Transactions!$H501))</f>
        <v/>
      </c>
      <c r="J501" s="259"/>
      <c r="K501" s="168"/>
      <c r="L501" s="169"/>
      <c r="N501" s="167"/>
      <c r="O501" s="209" t="str">
        <f>IF(ISBLANK(Transactions!$N501),"",MONTH(Transactions!$N501))</f>
        <v/>
      </c>
      <c r="P501" s="259"/>
      <c r="Q501" s="171"/>
      <c r="R501" s="169"/>
    </row>
    <row r="502" spans="2:18" ht="15.75" customHeight="1">
      <c r="B502" s="167"/>
      <c r="C502" s="209" t="str">
        <f>IF(ISBLANK(Transactions!$B502),"",MONTH(Transactions!$B502))</f>
        <v/>
      </c>
      <c r="D502" s="259"/>
      <c r="E502" s="168"/>
      <c r="F502" s="169"/>
      <c r="H502" s="167"/>
      <c r="I502" s="209" t="str">
        <f>IF(ISBLANK(Transactions!$H502),"",MONTH(Transactions!$H502))</f>
        <v/>
      </c>
      <c r="J502" s="259"/>
      <c r="K502" s="168"/>
      <c r="L502" s="169"/>
      <c r="N502" s="167"/>
      <c r="O502" s="209" t="str">
        <f>IF(ISBLANK(Transactions!$N502),"",MONTH(Transactions!$N502))</f>
        <v/>
      </c>
      <c r="P502" s="259"/>
      <c r="Q502" s="171"/>
      <c r="R502" s="169"/>
    </row>
    <row r="503" spans="2:18" ht="15.75" customHeight="1">
      <c r="B503" s="167"/>
      <c r="C503" s="209" t="str">
        <f>IF(ISBLANK(Transactions!$B503),"",MONTH(Transactions!$B503))</f>
        <v/>
      </c>
      <c r="D503" s="259"/>
      <c r="E503" s="168"/>
      <c r="F503" s="169"/>
      <c r="H503" s="167"/>
      <c r="I503" s="209" t="str">
        <f>IF(ISBLANK(Transactions!$H503),"",MONTH(Transactions!$H503))</f>
        <v/>
      </c>
      <c r="J503" s="259"/>
      <c r="K503" s="168"/>
      <c r="L503" s="169"/>
      <c r="N503" s="167"/>
      <c r="O503" s="209" t="str">
        <f>IF(ISBLANK(Transactions!$N503),"",MONTH(Transactions!$N503))</f>
        <v/>
      </c>
      <c r="P503" s="259"/>
      <c r="Q503" s="171"/>
      <c r="R503" s="169"/>
    </row>
    <row r="504" spans="2:18" ht="15.75" customHeight="1">
      <c r="B504" s="167"/>
      <c r="C504" s="209" t="str">
        <f>IF(ISBLANK(Transactions!$B504),"",MONTH(Transactions!$B504))</f>
        <v/>
      </c>
      <c r="D504" s="259"/>
      <c r="E504" s="168"/>
      <c r="F504" s="169"/>
      <c r="H504" s="167"/>
      <c r="I504" s="209" t="str">
        <f>IF(ISBLANK(Transactions!$H504),"",MONTH(Transactions!$H504))</f>
        <v/>
      </c>
      <c r="J504" s="259"/>
      <c r="K504" s="168"/>
      <c r="L504" s="169"/>
      <c r="N504" s="167"/>
      <c r="O504" s="209" t="str">
        <f>IF(ISBLANK(Transactions!$N504),"",MONTH(Transactions!$N504))</f>
        <v/>
      </c>
      <c r="P504" s="259"/>
      <c r="Q504" s="171"/>
      <c r="R504" s="169"/>
    </row>
    <row r="505" spans="2:18" ht="15.75" customHeight="1">
      <c r="B505" s="167"/>
      <c r="C505" s="209" t="str">
        <f>IF(ISBLANK(Transactions!$B505),"",MONTH(Transactions!$B505))</f>
        <v/>
      </c>
      <c r="D505" s="259"/>
      <c r="E505" s="168"/>
      <c r="F505" s="169"/>
      <c r="H505" s="167"/>
      <c r="I505" s="209" t="str">
        <f>IF(ISBLANK(Transactions!$H505),"",MONTH(Transactions!$H505))</f>
        <v/>
      </c>
      <c r="J505" s="259"/>
      <c r="K505" s="168"/>
      <c r="L505" s="169"/>
      <c r="N505" s="167"/>
      <c r="O505" s="209" t="str">
        <f>IF(ISBLANK(Transactions!$N505),"",MONTH(Transactions!$N505))</f>
        <v/>
      </c>
      <c r="P505" s="259"/>
      <c r="Q505" s="171"/>
      <c r="R505" s="169"/>
    </row>
    <row r="506" spans="2:18" ht="15.75" customHeight="1">
      <c r="B506" s="167"/>
      <c r="C506" s="209" t="str">
        <f>IF(ISBLANK(Transactions!$B506),"",MONTH(Transactions!$B506))</f>
        <v/>
      </c>
      <c r="D506" s="259"/>
      <c r="E506" s="168"/>
      <c r="F506" s="169"/>
      <c r="H506" s="167"/>
      <c r="I506" s="209" t="str">
        <f>IF(ISBLANK(Transactions!$H506),"",MONTH(Transactions!$H506))</f>
        <v/>
      </c>
      <c r="J506" s="259"/>
      <c r="K506" s="168"/>
      <c r="L506" s="169"/>
      <c r="N506" s="167"/>
      <c r="O506" s="209" t="str">
        <f>IF(ISBLANK(Transactions!$N506),"",MONTH(Transactions!$N506))</f>
        <v/>
      </c>
      <c r="P506" s="259"/>
      <c r="Q506" s="171"/>
      <c r="R506" s="169"/>
    </row>
    <row r="507" spans="2:18" ht="15.75" customHeight="1">
      <c r="B507" s="167"/>
      <c r="C507" s="209" t="str">
        <f>IF(ISBLANK(Transactions!$B507),"",MONTH(Transactions!$B507))</f>
        <v/>
      </c>
      <c r="D507" s="259"/>
      <c r="E507" s="168"/>
      <c r="F507" s="169"/>
      <c r="H507" s="167"/>
      <c r="I507" s="209" t="str">
        <f>IF(ISBLANK(Transactions!$H507),"",MONTH(Transactions!$H507))</f>
        <v/>
      </c>
      <c r="J507" s="259"/>
      <c r="K507" s="168"/>
      <c r="L507" s="169"/>
      <c r="N507" s="167"/>
      <c r="O507" s="209" t="str">
        <f>IF(ISBLANK(Transactions!$N507),"",MONTH(Transactions!$N507))</f>
        <v/>
      </c>
      <c r="P507" s="259"/>
      <c r="Q507" s="171"/>
      <c r="R507" s="169"/>
    </row>
    <row r="508" spans="2:18" ht="15.75" customHeight="1">
      <c r="B508" s="167"/>
      <c r="C508" s="209" t="str">
        <f>IF(ISBLANK(Transactions!$B508),"",MONTH(Transactions!$B508))</f>
        <v/>
      </c>
      <c r="D508" s="259"/>
      <c r="E508" s="168"/>
      <c r="F508" s="169"/>
      <c r="H508" s="167"/>
      <c r="I508" s="209" t="str">
        <f>IF(ISBLANK(Transactions!$H508),"",MONTH(Transactions!$H508))</f>
        <v/>
      </c>
      <c r="J508" s="259"/>
      <c r="K508" s="168"/>
      <c r="L508" s="169"/>
      <c r="N508" s="167"/>
      <c r="O508" s="209" t="str">
        <f>IF(ISBLANK(Transactions!$N508),"",MONTH(Transactions!$N508))</f>
        <v/>
      </c>
      <c r="P508" s="259"/>
      <c r="Q508" s="171"/>
      <c r="R508" s="169"/>
    </row>
    <row r="509" spans="2:18" ht="15.75" customHeight="1">
      <c r="B509" s="167"/>
      <c r="C509" s="209" t="str">
        <f>IF(ISBLANK(Transactions!$B509),"",MONTH(Transactions!$B509))</f>
        <v/>
      </c>
      <c r="D509" s="259"/>
      <c r="E509" s="168"/>
      <c r="F509" s="169"/>
      <c r="H509" s="167"/>
      <c r="I509" s="209" t="str">
        <f>IF(ISBLANK(Transactions!$H509),"",MONTH(Transactions!$H509))</f>
        <v/>
      </c>
      <c r="J509" s="259"/>
      <c r="K509" s="168"/>
      <c r="L509" s="169"/>
      <c r="N509" s="167"/>
      <c r="O509" s="209" t="str">
        <f>IF(ISBLANK(Transactions!$N509),"",MONTH(Transactions!$N509))</f>
        <v/>
      </c>
      <c r="P509" s="259"/>
      <c r="Q509" s="171"/>
      <c r="R509" s="169"/>
    </row>
    <row r="510" spans="2:18" ht="15.75" customHeight="1">
      <c r="B510" s="167"/>
      <c r="C510" s="209" t="str">
        <f>IF(ISBLANK(Transactions!$B510),"",MONTH(Transactions!$B510))</f>
        <v/>
      </c>
      <c r="D510" s="259"/>
      <c r="E510" s="168"/>
      <c r="F510" s="169"/>
      <c r="H510" s="167"/>
      <c r="I510" s="209" t="str">
        <f>IF(ISBLANK(Transactions!$H510),"",MONTH(Transactions!$H510))</f>
        <v/>
      </c>
      <c r="J510" s="259"/>
      <c r="K510" s="168"/>
      <c r="L510" s="169"/>
      <c r="N510" s="167"/>
      <c r="O510" s="209" t="str">
        <f>IF(ISBLANK(Transactions!$N510),"",MONTH(Transactions!$N510))</f>
        <v/>
      </c>
      <c r="P510" s="259"/>
      <c r="Q510" s="171"/>
      <c r="R510" s="169"/>
    </row>
    <row r="511" spans="2:18" ht="15.75" customHeight="1">
      <c r="B511" s="167"/>
      <c r="C511" s="209" t="str">
        <f>IF(ISBLANK(Transactions!$B511),"",MONTH(Transactions!$B511))</f>
        <v/>
      </c>
      <c r="D511" s="259"/>
      <c r="E511" s="168"/>
      <c r="F511" s="169"/>
      <c r="H511" s="167"/>
      <c r="I511" s="209" t="str">
        <f>IF(ISBLANK(Transactions!$H511),"",MONTH(Transactions!$H511))</f>
        <v/>
      </c>
      <c r="J511" s="259"/>
      <c r="K511" s="168"/>
      <c r="L511" s="169"/>
      <c r="N511" s="167"/>
      <c r="O511" s="209" t="str">
        <f>IF(ISBLANK(Transactions!$N511),"",MONTH(Transactions!$N511))</f>
        <v/>
      </c>
      <c r="P511" s="259"/>
      <c r="Q511" s="171"/>
      <c r="R511" s="169"/>
    </row>
    <row r="512" spans="2:18" ht="15.75" customHeight="1">
      <c r="B512" s="167"/>
      <c r="C512" s="209" t="str">
        <f>IF(ISBLANK(Transactions!$B512),"",MONTH(Transactions!$B512))</f>
        <v/>
      </c>
      <c r="D512" s="259"/>
      <c r="E512" s="168"/>
      <c r="F512" s="169"/>
      <c r="H512" s="167"/>
      <c r="I512" s="209" t="str">
        <f>IF(ISBLANK(Transactions!$H512),"",MONTH(Transactions!$H512))</f>
        <v/>
      </c>
      <c r="J512" s="259"/>
      <c r="K512" s="168"/>
      <c r="L512" s="169"/>
      <c r="N512" s="167"/>
      <c r="O512" s="209" t="str">
        <f>IF(ISBLANK(Transactions!$N512),"",MONTH(Transactions!$N512))</f>
        <v/>
      </c>
      <c r="P512" s="259"/>
      <c r="Q512" s="171"/>
      <c r="R512" s="169"/>
    </row>
    <row r="513" spans="2:18" ht="15.75" customHeight="1">
      <c r="B513" s="167"/>
      <c r="C513" s="209" t="str">
        <f>IF(ISBLANK(Transactions!$B513),"",MONTH(Transactions!$B513))</f>
        <v/>
      </c>
      <c r="D513" s="259"/>
      <c r="E513" s="168"/>
      <c r="F513" s="169"/>
      <c r="H513" s="167"/>
      <c r="I513" s="209" t="str">
        <f>IF(ISBLANK(Transactions!$H513),"",MONTH(Transactions!$H513))</f>
        <v/>
      </c>
      <c r="J513" s="259"/>
      <c r="K513" s="168"/>
      <c r="L513" s="169"/>
      <c r="N513" s="167"/>
      <c r="O513" s="209" t="str">
        <f>IF(ISBLANK(Transactions!$N513),"",MONTH(Transactions!$N513))</f>
        <v/>
      </c>
      <c r="P513" s="259"/>
      <c r="Q513" s="171"/>
      <c r="R513" s="169"/>
    </row>
    <row r="514" spans="2:18" ht="15.75" customHeight="1">
      <c r="B514" s="167"/>
      <c r="C514" s="209" t="str">
        <f>IF(ISBLANK(Transactions!$B514),"",MONTH(Transactions!$B514))</f>
        <v/>
      </c>
      <c r="D514" s="259"/>
      <c r="E514" s="168"/>
      <c r="F514" s="169"/>
      <c r="H514" s="167"/>
      <c r="I514" s="209" t="str">
        <f>IF(ISBLANK(Transactions!$H514),"",MONTH(Transactions!$H514))</f>
        <v/>
      </c>
      <c r="J514" s="259"/>
      <c r="K514" s="168"/>
      <c r="L514" s="169"/>
      <c r="N514" s="167"/>
      <c r="O514" s="209" t="str">
        <f>IF(ISBLANK(Transactions!$N514),"",MONTH(Transactions!$N514))</f>
        <v/>
      </c>
      <c r="P514" s="259"/>
      <c r="Q514" s="171"/>
      <c r="R514" s="169"/>
    </row>
    <row r="515" spans="2:18" ht="15.75" customHeight="1">
      <c r="B515" s="167"/>
      <c r="C515" s="209" t="str">
        <f>IF(ISBLANK(Transactions!$B515),"",MONTH(Transactions!$B515))</f>
        <v/>
      </c>
      <c r="D515" s="259"/>
      <c r="E515" s="168"/>
      <c r="F515" s="169"/>
      <c r="H515" s="167"/>
      <c r="I515" s="209" t="str">
        <f>IF(ISBLANK(Transactions!$H515),"",MONTH(Transactions!$H515))</f>
        <v/>
      </c>
      <c r="J515" s="259"/>
      <c r="K515" s="168"/>
      <c r="L515" s="169"/>
      <c r="N515" s="167"/>
      <c r="O515" s="209" t="str">
        <f>IF(ISBLANK(Transactions!$N515),"",MONTH(Transactions!$N515))</f>
        <v/>
      </c>
      <c r="P515" s="259"/>
      <c r="Q515" s="171"/>
      <c r="R515" s="169"/>
    </row>
    <row r="516" spans="2:18" ht="15.75" customHeight="1">
      <c r="B516" s="167"/>
      <c r="C516" s="209" t="str">
        <f>IF(ISBLANK(Transactions!$B516),"",MONTH(Transactions!$B516))</f>
        <v/>
      </c>
      <c r="D516" s="259"/>
      <c r="E516" s="168"/>
      <c r="F516" s="169"/>
      <c r="H516" s="167"/>
      <c r="I516" s="209" t="str">
        <f>IF(ISBLANK(Transactions!$H516),"",MONTH(Transactions!$H516))</f>
        <v/>
      </c>
      <c r="J516" s="259"/>
      <c r="K516" s="168"/>
      <c r="L516" s="169"/>
      <c r="N516" s="167"/>
      <c r="O516" s="209" t="str">
        <f>IF(ISBLANK(Transactions!$N516),"",MONTH(Transactions!$N516))</f>
        <v/>
      </c>
      <c r="P516" s="259"/>
      <c r="Q516" s="171"/>
      <c r="R516" s="169"/>
    </row>
    <row r="517" spans="2:18" ht="15.75" customHeight="1">
      <c r="B517" s="167"/>
      <c r="C517" s="209" t="str">
        <f>IF(ISBLANK(Transactions!$B517),"",MONTH(Transactions!$B517))</f>
        <v/>
      </c>
      <c r="D517" s="259"/>
      <c r="E517" s="168"/>
      <c r="F517" s="169"/>
      <c r="H517" s="167"/>
      <c r="I517" s="209" t="str">
        <f>IF(ISBLANK(Transactions!$H517),"",MONTH(Transactions!$H517))</f>
        <v/>
      </c>
      <c r="J517" s="259"/>
      <c r="K517" s="168"/>
      <c r="L517" s="169"/>
      <c r="N517" s="167"/>
      <c r="O517" s="209" t="str">
        <f>IF(ISBLANK(Transactions!$N517),"",MONTH(Transactions!$N517))</f>
        <v/>
      </c>
      <c r="P517" s="259"/>
      <c r="Q517" s="171"/>
      <c r="R517" s="169"/>
    </row>
    <row r="518" spans="2:18" ht="15.75" customHeight="1">
      <c r="B518" s="167"/>
      <c r="C518" s="209" t="str">
        <f>IF(ISBLANK(Transactions!$B518),"",MONTH(Transactions!$B518))</f>
        <v/>
      </c>
      <c r="D518" s="259"/>
      <c r="E518" s="168"/>
      <c r="F518" s="169"/>
      <c r="H518" s="167"/>
      <c r="I518" s="209" t="str">
        <f>IF(ISBLANK(Transactions!$H518),"",MONTH(Transactions!$H518))</f>
        <v/>
      </c>
      <c r="J518" s="259"/>
      <c r="K518" s="168"/>
      <c r="L518" s="169"/>
      <c r="N518" s="167"/>
      <c r="O518" s="209" t="str">
        <f>IF(ISBLANK(Transactions!$N518),"",MONTH(Transactions!$N518))</f>
        <v/>
      </c>
      <c r="P518" s="259"/>
      <c r="Q518" s="171"/>
      <c r="R518" s="169"/>
    </row>
    <row r="519" spans="2:18" ht="15.75" customHeight="1">
      <c r="B519" s="167"/>
      <c r="C519" s="209" t="str">
        <f>IF(ISBLANK(Transactions!$B519),"",MONTH(Transactions!$B519))</f>
        <v/>
      </c>
      <c r="D519" s="259"/>
      <c r="E519" s="168"/>
      <c r="F519" s="169"/>
      <c r="H519" s="167"/>
      <c r="I519" s="209" t="str">
        <f>IF(ISBLANK(Transactions!$H519),"",MONTH(Transactions!$H519))</f>
        <v/>
      </c>
      <c r="J519" s="259"/>
      <c r="K519" s="168"/>
      <c r="L519" s="169"/>
      <c r="N519" s="167"/>
      <c r="O519" s="209" t="str">
        <f>IF(ISBLANK(Transactions!$N519),"",MONTH(Transactions!$N519))</f>
        <v/>
      </c>
      <c r="P519" s="259"/>
      <c r="Q519" s="171"/>
      <c r="R519" s="169"/>
    </row>
    <row r="520" spans="2:18" ht="15.75" customHeight="1">
      <c r="B520" s="167"/>
      <c r="C520" s="209" t="str">
        <f>IF(ISBLANK(Transactions!$B520),"",MONTH(Transactions!$B520))</f>
        <v/>
      </c>
      <c r="D520" s="259"/>
      <c r="E520" s="168"/>
      <c r="F520" s="169"/>
      <c r="H520" s="167"/>
      <c r="I520" s="209" t="str">
        <f>IF(ISBLANK(Transactions!$H520),"",MONTH(Transactions!$H520))</f>
        <v/>
      </c>
      <c r="J520" s="259"/>
      <c r="K520" s="168"/>
      <c r="L520" s="169"/>
      <c r="N520" s="167"/>
      <c r="O520" s="209" t="str">
        <f>IF(ISBLANK(Transactions!$N520),"",MONTH(Transactions!$N520))</f>
        <v/>
      </c>
      <c r="P520" s="259"/>
      <c r="Q520" s="171"/>
      <c r="R520" s="169"/>
    </row>
    <row r="521" spans="2:18" ht="15.75" customHeight="1">
      <c r="B521" s="167"/>
      <c r="C521" s="209" t="str">
        <f>IF(ISBLANK(Transactions!$B521),"",MONTH(Transactions!$B521))</f>
        <v/>
      </c>
      <c r="D521" s="259"/>
      <c r="E521" s="168"/>
      <c r="F521" s="169"/>
      <c r="H521" s="167"/>
      <c r="I521" s="209" t="str">
        <f>IF(ISBLANK(Transactions!$H521),"",MONTH(Transactions!$H521))</f>
        <v/>
      </c>
      <c r="J521" s="259"/>
      <c r="K521" s="168"/>
      <c r="L521" s="169"/>
      <c r="N521" s="167"/>
      <c r="O521" s="209" t="str">
        <f>IF(ISBLANK(Transactions!$N521),"",MONTH(Transactions!$N521))</f>
        <v/>
      </c>
      <c r="P521" s="259"/>
      <c r="Q521" s="171"/>
      <c r="R521" s="169"/>
    </row>
    <row r="522" spans="2:18" ht="15.75" customHeight="1">
      <c r="B522" s="167"/>
      <c r="C522" s="209" t="str">
        <f>IF(ISBLANK(Transactions!$B522),"",MONTH(Transactions!$B522))</f>
        <v/>
      </c>
      <c r="D522" s="259"/>
      <c r="E522" s="168"/>
      <c r="F522" s="169"/>
      <c r="H522" s="167"/>
      <c r="I522" s="209" t="str">
        <f>IF(ISBLANK(Transactions!$H522),"",MONTH(Transactions!$H522))</f>
        <v/>
      </c>
      <c r="J522" s="259"/>
      <c r="K522" s="168"/>
      <c r="L522" s="169"/>
      <c r="N522" s="167"/>
      <c r="O522" s="209" t="str">
        <f>IF(ISBLANK(Transactions!$N522),"",MONTH(Transactions!$N522))</f>
        <v/>
      </c>
      <c r="P522" s="259"/>
      <c r="Q522" s="171"/>
      <c r="R522" s="169"/>
    </row>
    <row r="523" spans="2:18" ht="15.75" customHeight="1">
      <c r="B523" s="167"/>
      <c r="C523" s="209" t="str">
        <f>IF(ISBLANK(Transactions!$B523),"",MONTH(Transactions!$B523))</f>
        <v/>
      </c>
      <c r="D523" s="259"/>
      <c r="E523" s="168"/>
      <c r="F523" s="169"/>
      <c r="H523" s="167"/>
      <c r="I523" s="209" t="str">
        <f>IF(ISBLANK(Transactions!$H523),"",MONTH(Transactions!$H523))</f>
        <v/>
      </c>
      <c r="J523" s="259"/>
      <c r="K523" s="168"/>
      <c r="L523" s="169"/>
      <c r="N523" s="167"/>
      <c r="O523" s="209" t="str">
        <f>IF(ISBLANK(Transactions!$N523),"",MONTH(Transactions!$N523))</f>
        <v/>
      </c>
      <c r="P523" s="259"/>
      <c r="Q523" s="171"/>
      <c r="R523" s="169"/>
    </row>
    <row r="524" spans="2:18" ht="15.75" customHeight="1">
      <c r="B524" s="167"/>
      <c r="C524" s="209" t="str">
        <f>IF(ISBLANK(Transactions!$B524),"",MONTH(Transactions!$B524))</f>
        <v/>
      </c>
      <c r="D524" s="259"/>
      <c r="E524" s="168"/>
      <c r="F524" s="169"/>
      <c r="H524" s="167"/>
      <c r="I524" s="209" t="str">
        <f>IF(ISBLANK(Transactions!$H524),"",MONTH(Transactions!$H524))</f>
        <v/>
      </c>
      <c r="J524" s="259"/>
      <c r="K524" s="168"/>
      <c r="L524" s="169"/>
      <c r="N524" s="167"/>
      <c r="O524" s="209" t="str">
        <f>IF(ISBLANK(Transactions!$N524),"",MONTH(Transactions!$N524))</f>
        <v/>
      </c>
      <c r="P524" s="259"/>
      <c r="Q524" s="171"/>
      <c r="R524" s="169"/>
    </row>
    <row r="525" spans="2:18" ht="15.75" customHeight="1">
      <c r="B525" s="167"/>
      <c r="C525" s="209" t="str">
        <f>IF(ISBLANK(Transactions!$B525),"",MONTH(Transactions!$B525))</f>
        <v/>
      </c>
      <c r="D525" s="259"/>
      <c r="E525" s="168"/>
      <c r="F525" s="169"/>
      <c r="H525" s="167"/>
      <c r="I525" s="209" t="str">
        <f>IF(ISBLANK(Transactions!$H525),"",MONTH(Transactions!$H525))</f>
        <v/>
      </c>
      <c r="J525" s="259"/>
      <c r="K525" s="168"/>
      <c r="L525" s="169"/>
      <c r="N525" s="167"/>
      <c r="O525" s="209" t="str">
        <f>IF(ISBLANK(Transactions!$N525),"",MONTH(Transactions!$N525))</f>
        <v/>
      </c>
      <c r="P525" s="259"/>
      <c r="Q525" s="171"/>
      <c r="R525" s="169"/>
    </row>
    <row r="526" spans="2:18" ht="15.75" customHeight="1">
      <c r="B526" s="167"/>
      <c r="C526" s="209" t="str">
        <f>IF(ISBLANK(Transactions!$B526),"",MONTH(Transactions!$B526))</f>
        <v/>
      </c>
      <c r="D526" s="259"/>
      <c r="E526" s="168"/>
      <c r="F526" s="169"/>
      <c r="H526" s="167"/>
      <c r="I526" s="209" t="str">
        <f>IF(ISBLANK(Transactions!$H526),"",MONTH(Transactions!$H526))</f>
        <v/>
      </c>
      <c r="J526" s="259"/>
      <c r="K526" s="168"/>
      <c r="L526" s="169"/>
      <c r="N526" s="167"/>
      <c r="O526" s="209" t="str">
        <f>IF(ISBLANK(Transactions!$N526),"",MONTH(Transactions!$N526))</f>
        <v/>
      </c>
      <c r="P526" s="259"/>
      <c r="Q526" s="171"/>
      <c r="R526" s="169"/>
    </row>
    <row r="527" spans="2:18" ht="15.75" customHeight="1">
      <c r="B527" s="167"/>
      <c r="C527" s="209" t="str">
        <f>IF(ISBLANK(Transactions!$B527),"",MONTH(Transactions!$B527))</f>
        <v/>
      </c>
      <c r="D527" s="259"/>
      <c r="E527" s="168"/>
      <c r="F527" s="169"/>
      <c r="H527" s="167"/>
      <c r="I527" s="209" t="str">
        <f>IF(ISBLANK(Transactions!$H527),"",MONTH(Transactions!$H527))</f>
        <v/>
      </c>
      <c r="J527" s="259"/>
      <c r="K527" s="168"/>
      <c r="L527" s="169"/>
      <c r="N527" s="167"/>
      <c r="O527" s="209" t="str">
        <f>IF(ISBLANK(Transactions!$N527),"",MONTH(Transactions!$N527))</f>
        <v/>
      </c>
      <c r="P527" s="259"/>
      <c r="Q527" s="171"/>
      <c r="R527" s="169"/>
    </row>
    <row r="528" spans="2:18" ht="15.75" customHeight="1">
      <c r="B528" s="167"/>
      <c r="C528" s="209" t="str">
        <f>IF(ISBLANK(Transactions!$B528),"",MONTH(Transactions!$B528))</f>
        <v/>
      </c>
      <c r="D528" s="259"/>
      <c r="E528" s="168"/>
      <c r="F528" s="169"/>
      <c r="H528" s="167"/>
      <c r="I528" s="209" t="str">
        <f>IF(ISBLANK(Transactions!$H528),"",MONTH(Transactions!$H528))</f>
        <v/>
      </c>
      <c r="J528" s="259"/>
      <c r="K528" s="168"/>
      <c r="L528" s="169"/>
      <c r="N528" s="167"/>
      <c r="O528" s="209" t="str">
        <f>IF(ISBLANK(Transactions!$N528),"",MONTH(Transactions!$N528))</f>
        <v/>
      </c>
      <c r="P528" s="259"/>
      <c r="Q528" s="171"/>
      <c r="R528" s="169"/>
    </row>
    <row r="529" spans="2:18" ht="15.75" customHeight="1">
      <c r="B529" s="167"/>
      <c r="C529" s="209" t="str">
        <f>IF(ISBLANK(Transactions!$B529),"",MONTH(Transactions!$B529))</f>
        <v/>
      </c>
      <c r="D529" s="259"/>
      <c r="E529" s="168"/>
      <c r="F529" s="169"/>
      <c r="H529" s="167"/>
      <c r="I529" s="209" t="str">
        <f>IF(ISBLANK(Transactions!$H529),"",MONTH(Transactions!$H529))</f>
        <v/>
      </c>
      <c r="J529" s="259"/>
      <c r="K529" s="168"/>
      <c r="L529" s="169"/>
      <c r="N529" s="167"/>
      <c r="O529" s="209" t="str">
        <f>IF(ISBLANK(Transactions!$N529),"",MONTH(Transactions!$N529))</f>
        <v/>
      </c>
      <c r="P529" s="259"/>
      <c r="Q529" s="171"/>
      <c r="R529" s="169"/>
    </row>
    <row r="530" spans="2:18" ht="15.75" customHeight="1">
      <c r="B530" s="167"/>
      <c r="C530" s="209" t="str">
        <f>IF(ISBLANK(Transactions!$B530),"",MONTH(Transactions!$B530))</f>
        <v/>
      </c>
      <c r="D530" s="259"/>
      <c r="E530" s="168"/>
      <c r="F530" s="169"/>
      <c r="H530" s="167"/>
      <c r="I530" s="209" t="str">
        <f>IF(ISBLANK(Transactions!$H530),"",MONTH(Transactions!$H530))</f>
        <v/>
      </c>
      <c r="J530" s="259"/>
      <c r="K530" s="168"/>
      <c r="L530" s="169"/>
      <c r="N530" s="167"/>
      <c r="O530" s="209" t="str">
        <f>IF(ISBLANK(Transactions!$N530),"",MONTH(Transactions!$N530))</f>
        <v/>
      </c>
      <c r="P530" s="259"/>
      <c r="Q530" s="171"/>
      <c r="R530" s="169"/>
    </row>
    <row r="531" spans="2:18" ht="15.75" customHeight="1">
      <c r="B531" s="167"/>
      <c r="C531" s="209" t="str">
        <f>IF(ISBLANK(Transactions!$B531),"",MONTH(Transactions!$B531))</f>
        <v/>
      </c>
      <c r="D531" s="259"/>
      <c r="E531" s="168"/>
      <c r="F531" s="169"/>
      <c r="H531" s="167"/>
      <c r="I531" s="209" t="str">
        <f>IF(ISBLANK(Transactions!$H531),"",MONTH(Transactions!$H531))</f>
        <v/>
      </c>
      <c r="J531" s="259"/>
      <c r="K531" s="168"/>
      <c r="L531" s="169"/>
      <c r="N531" s="167"/>
      <c r="O531" s="209" t="str">
        <f>IF(ISBLANK(Transactions!$N531),"",MONTH(Transactions!$N531))</f>
        <v/>
      </c>
      <c r="P531" s="259"/>
      <c r="Q531" s="171"/>
      <c r="R531" s="169"/>
    </row>
    <row r="532" spans="2:18" ht="15.75" customHeight="1">
      <c r="B532" s="167"/>
      <c r="C532" s="209" t="str">
        <f>IF(ISBLANK(Transactions!$B532),"",MONTH(Transactions!$B532))</f>
        <v/>
      </c>
      <c r="D532" s="259"/>
      <c r="E532" s="168"/>
      <c r="F532" s="169"/>
      <c r="H532" s="167"/>
      <c r="I532" s="209" t="str">
        <f>IF(ISBLANK(Transactions!$H532),"",MONTH(Transactions!$H532))</f>
        <v/>
      </c>
      <c r="J532" s="259"/>
      <c r="K532" s="168"/>
      <c r="L532" s="169"/>
      <c r="N532" s="167"/>
      <c r="O532" s="209" t="str">
        <f>IF(ISBLANK(Transactions!$N532),"",MONTH(Transactions!$N532))</f>
        <v/>
      </c>
      <c r="P532" s="259"/>
      <c r="Q532" s="171"/>
      <c r="R532" s="169"/>
    </row>
    <row r="533" spans="2:18" ht="15.75" customHeight="1">
      <c r="B533" s="167"/>
      <c r="C533" s="209" t="str">
        <f>IF(ISBLANK(Transactions!$B533),"",MONTH(Transactions!$B533))</f>
        <v/>
      </c>
      <c r="D533" s="259"/>
      <c r="E533" s="168"/>
      <c r="F533" s="169"/>
      <c r="H533" s="167"/>
      <c r="I533" s="209" t="str">
        <f>IF(ISBLANK(Transactions!$H533),"",MONTH(Transactions!$H533))</f>
        <v/>
      </c>
      <c r="J533" s="259"/>
      <c r="K533" s="168"/>
      <c r="L533" s="169"/>
      <c r="N533" s="167"/>
      <c r="O533" s="209" t="str">
        <f>IF(ISBLANK(Transactions!$N533),"",MONTH(Transactions!$N533))</f>
        <v/>
      </c>
      <c r="P533" s="259"/>
      <c r="Q533" s="171"/>
      <c r="R533" s="169"/>
    </row>
    <row r="534" spans="2:18" ht="15.75" customHeight="1">
      <c r="B534" s="167"/>
      <c r="C534" s="209" t="str">
        <f>IF(ISBLANK(Transactions!$B534),"",MONTH(Transactions!$B534))</f>
        <v/>
      </c>
      <c r="D534" s="259"/>
      <c r="E534" s="168"/>
      <c r="F534" s="169"/>
      <c r="H534" s="167"/>
      <c r="I534" s="209" t="str">
        <f>IF(ISBLANK(Transactions!$H534),"",MONTH(Transactions!$H534))</f>
        <v/>
      </c>
      <c r="J534" s="259"/>
      <c r="K534" s="168"/>
      <c r="L534" s="169"/>
      <c r="N534" s="167"/>
      <c r="O534" s="209" t="str">
        <f>IF(ISBLANK(Transactions!$N534),"",MONTH(Transactions!$N534))</f>
        <v/>
      </c>
      <c r="P534" s="259"/>
      <c r="Q534" s="171"/>
      <c r="R534" s="169"/>
    </row>
    <row r="535" spans="2:18" ht="15.75" customHeight="1">
      <c r="B535" s="167"/>
      <c r="C535" s="209" t="str">
        <f>IF(ISBLANK(Transactions!$B535),"",MONTH(Transactions!$B535))</f>
        <v/>
      </c>
      <c r="D535" s="259"/>
      <c r="E535" s="168"/>
      <c r="F535" s="169"/>
      <c r="H535" s="167"/>
      <c r="I535" s="209" t="str">
        <f>IF(ISBLANK(Transactions!$H535),"",MONTH(Transactions!$H535))</f>
        <v/>
      </c>
      <c r="J535" s="259"/>
      <c r="K535" s="168"/>
      <c r="L535" s="169"/>
      <c r="N535" s="167"/>
      <c r="O535" s="209" t="str">
        <f>IF(ISBLANK(Transactions!$N535),"",MONTH(Transactions!$N535))</f>
        <v/>
      </c>
      <c r="P535" s="259"/>
      <c r="Q535" s="171"/>
      <c r="R535" s="169"/>
    </row>
    <row r="536" spans="2:18" ht="15.75" customHeight="1">
      <c r="B536" s="167"/>
      <c r="C536" s="209" t="str">
        <f>IF(ISBLANK(Transactions!$B536),"",MONTH(Transactions!$B536))</f>
        <v/>
      </c>
      <c r="D536" s="259"/>
      <c r="E536" s="168"/>
      <c r="F536" s="169"/>
      <c r="H536" s="167"/>
      <c r="I536" s="209" t="str">
        <f>IF(ISBLANK(Transactions!$H536),"",MONTH(Transactions!$H536))</f>
        <v/>
      </c>
      <c r="J536" s="259"/>
      <c r="K536" s="168"/>
      <c r="L536" s="169"/>
      <c r="N536" s="167"/>
      <c r="O536" s="209" t="str">
        <f>IF(ISBLANK(Transactions!$N536),"",MONTH(Transactions!$N536))</f>
        <v/>
      </c>
      <c r="P536" s="259"/>
      <c r="Q536" s="171"/>
      <c r="R536" s="169"/>
    </row>
    <row r="537" spans="2:18" ht="15.75" customHeight="1">
      <c r="B537" s="167"/>
      <c r="C537" s="209" t="str">
        <f>IF(ISBLANK(Transactions!$B537),"",MONTH(Transactions!$B537))</f>
        <v/>
      </c>
      <c r="D537" s="259"/>
      <c r="E537" s="168"/>
      <c r="F537" s="169"/>
      <c r="H537" s="167"/>
      <c r="I537" s="209" t="str">
        <f>IF(ISBLANK(Transactions!$H537),"",MONTH(Transactions!$H537))</f>
        <v/>
      </c>
      <c r="J537" s="259"/>
      <c r="K537" s="168"/>
      <c r="L537" s="169"/>
      <c r="N537" s="167"/>
      <c r="O537" s="209" t="str">
        <f>IF(ISBLANK(Transactions!$N537),"",MONTH(Transactions!$N537))</f>
        <v/>
      </c>
      <c r="P537" s="259"/>
      <c r="Q537" s="171"/>
      <c r="R537" s="169"/>
    </row>
    <row r="538" spans="2:18" ht="15.75" customHeight="1">
      <c r="B538" s="167"/>
      <c r="C538" s="209" t="str">
        <f>IF(ISBLANK(Transactions!$B538),"",MONTH(Transactions!$B538))</f>
        <v/>
      </c>
      <c r="D538" s="259"/>
      <c r="E538" s="168"/>
      <c r="F538" s="169"/>
      <c r="H538" s="167"/>
      <c r="I538" s="209" t="str">
        <f>IF(ISBLANK(Transactions!$H538),"",MONTH(Transactions!$H538))</f>
        <v/>
      </c>
      <c r="J538" s="259"/>
      <c r="K538" s="168"/>
      <c r="L538" s="169"/>
      <c r="N538" s="167"/>
      <c r="O538" s="209" t="str">
        <f>IF(ISBLANK(Transactions!$N538),"",MONTH(Transactions!$N538))</f>
        <v/>
      </c>
      <c r="P538" s="259"/>
      <c r="Q538" s="171"/>
      <c r="R538" s="169"/>
    </row>
    <row r="539" spans="2:18" ht="15.75" customHeight="1">
      <c r="B539" s="167"/>
      <c r="C539" s="209" t="str">
        <f>IF(ISBLANK(Transactions!$B539),"",MONTH(Transactions!$B539))</f>
        <v/>
      </c>
      <c r="D539" s="259"/>
      <c r="E539" s="168"/>
      <c r="F539" s="169"/>
      <c r="H539" s="167"/>
      <c r="I539" s="209" t="str">
        <f>IF(ISBLANK(Transactions!$H539),"",MONTH(Transactions!$H539))</f>
        <v/>
      </c>
      <c r="J539" s="259"/>
      <c r="K539" s="168"/>
      <c r="L539" s="169"/>
      <c r="N539" s="167"/>
      <c r="O539" s="209" t="str">
        <f>IF(ISBLANK(Transactions!$N539),"",MONTH(Transactions!$N539))</f>
        <v/>
      </c>
      <c r="P539" s="259"/>
      <c r="Q539" s="171"/>
      <c r="R539" s="169"/>
    </row>
    <row r="540" spans="2:18" ht="15.75" customHeight="1">
      <c r="B540" s="167"/>
      <c r="C540" s="209" t="str">
        <f>IF(ISBLANK(Transactions!$B540),"",MONTH(Transactions!$B540))</f>
        <v/>
      </c>
      <c r="D540" s="259"/>
      <c r="E540" s="168"/>
      <c r="F540" s="169"/>
      <c r="H540" s="167"/>
      <c r="I540" s="209" t="str">
        <f>IF(ISBLANK(Transactions!$H540),"",MONTH(Transactions!$H540))</f>
        <v/>
      </c>
      <c r="J540" s="259"/>
      <c r="K540" s="168"/>
      <c r="L540" s="169"/>
      <c r="N540" s="167"/>
      <c r="O540" s="209" t="str">
        <f>IF(ISBLANK(Transactions!$N540),"",MONTH(Transactions!$N540))</f>
        <v/>
      </c>
      <c r="P540" s="259"/>
      <c r="Q540" s="171"/>
      <c r="R540" s="169"/>
    </row>
    <row r="541" spans="2:18" ht="15.75" customHeight="1">
      <c r="B541" s="167"/>
      <c r="C541" s="209" t="str">
        <f>IF(ISBLANK(Transactions!$B541),"",MONTH(Transactions!$B541))</f>
        <v/>
      </c>
      <c r="D541" s="259"/>
      <c r="E541" s="168"/>
      <c r="F541" s="169"/>
      <c r="H541" s="167"/>
      <c r="I541" s="209" t="str">
        <f>IF(ISBLANK(Transactions!$H541),"",MONTH(Transactions!$H541))</f>
        <v/>
      </c>
      <c r="J541" s="259"/>
      <c r="K541" s="168"/>
      <c r="L541" s="169"/>
      <c r="N541" s="167"/>
      <c r="O541" s="209" t="str">
        <f>IF(ISBLANK(Transactions!$N541),"",MONTH(Transactions!$N541))</f>
        <v/>
      </c>
      <c r="P541" s="259"/>
      <c r="Q541" s="171"/>
      <c r="R541" s="169"/>
    </row>
    <row r="542" spans="2:18" ht="15.75" customHeight="1">
      <c r="B542" s="167"/>
      <c r="C542" s="209" t="str">
        <f>IF(ISBLANK(Transactions!$B542),"",MONTH(Transactions!$B542))</f>
        <v/>
      </c>
      <c r="D542" s="259"/>
      <c r="E542" s="168"/>
      <c r="F542" s="169"/>
      <c r="H542" s="167"/>
      <c r="I542" s="209" t="str">
        <f>IF(ISBLANK(Transactions!$H542),"",MONTH(Transactions!$H542))</f>
        <v/>
      </c>
      <c r="J542" s="259"/>
      <c r="K542" s="168"/>
      <c r="L542" s="169"/>
      <c r="N542" s="167"/>
      <c r="O542" s="209" t="str">
        <f>IF(ISBLANK(Transactions!$N542),"",MONTH(Transactions!$N542))</f>
        <v/>
      </c>
      <c r="P542" s="259"/>
      <c r="Q542" s="171"/>
      <c r="R542" s="169"/>
    </row>
    <row r="543" spans="2:18" ht="15.75" customHeight="1">
      <c r="B543" s="167"/>
      <c r="C543" s="209" t="str">
        <f>IF(ISBLANK(Transactions!$B543),"",MONTH(Transactions!$B543))</f>
        <v/>
      </c>
      <c r="D543" s="259"/>
      <c r="E543" s="168"/>
      <c r="F543" s="169"/>
      <c r="H543" s="167"/>
      <c r="I543" s="209" t="str">
        <f>IF(ISBLANK(Transactions!$H543),"",MONTH(Transactions!$H543))</f>
        <v/>
      </c>
      <c r="J543" s="259"/>
      <c r="K543" s="168"/>
      <c r="L543" s="169"/>
      <c r="N543" s="167"/>
      <c r="O543" s="209" t="str">
        <f>IF(ISBLANK(Transactions!$N543),"",MONTH(Transactions!$N543))</f>
        <v/>
      </c>
      <c r="P543" s="259"/>
      <c r="Q543" s="171"/>
      <c r="R543" s="169"/>
    </row>
    <row r="544" spans="2:18" ht="15.75" customHeight="1">
      <c r="B544" s="167"/>
      <c r="C544" s="209" t="str">
        <f>IF(ISBLANK(Transactions!$B544),"",MONTH(Transactions!$B544))</f>
        <v/>
      </c>
      <c r="D544" s="259"/>
      <c r="E544" s="168"/>
      <c r="F544" s="169"/>
      <c r="H544" s="167"/>
      <c r="I544" s="209" t="str">
        <f>IF(ISBLANK(Transactions!$H544),"",MONTH(Transactions!$H544))</f>
        <v/>
      </c>
      <c r="J544" s="259"/>
      <c r="K544" s="168"/>
      <c r="L544" s="169"/>
      <c r="N544" s="167"/>
      <c r="O544" s="209" t="str">
        <f>IF(ISBLANK(Transactions!$N544),"",MONTH(Transactions!$N544))</f>
        <v/>
      </c>
      <c r="P544" s="259"/>
      <c r="Q544" s="171"/>
      <c r="R544" s="169"/>
    </row>
    <row r="545" spans="2:18" ht="15.75" customHeight="1">
      <c r="B545" s="167"/>
      <c r="C545" s="209" t="str">
        <f>IF(ISBLANK(Transactions!$B545),"",MONTH(Transactions!$B545))</f>
        <v/>
      </c>
      <c r="D545" s="259"/>
      <c r="E545" s="168"/>
      <c r="F545" s="169"/>
      <c r="H545" s="167"/>
      <c r="I545" s="209" t="str">
        <f>IF(ISBLANK(Transactions!$H545),"",MONTH(Transactions!$H545))</f>
        <v/>
      </c>
      <c r="J545" s="259"/>
      <c r="K545" s="168"/>
      <c r="L545" s="169"/>
      <c r="N545" s="167"/>
      <c r="O545" s="209" t="str">
        <f>IF(ISBLANK(Transactions!$N545),"",MONTH(Transactions!$N545))</f>
        <v/>
      </c>
      <c r="P545" s="259"/>
      <c r="Q545" s="171"/>
      <c r="R545" s="169"/>
    </row>
    <row r="546" spans="2:18" ht="15.75" customHeight="1">
      <c r="B546" s="167"/>
      <c r="C546" s="209" t="str">
        <f>IF(ISBLANK(Transactions!$B546),"",MONTH(Transactions!$B546))</f>
        <v/>
      </c>
      <c r="D546" s="259"/>
      <c r="E546" s="168"/>
      <c r="F546" s="169"/>
      <c r="H546" s="167"/>
      <c r="I546" s="209" t="str">
        <f>IF(ISBLANK(Transactions!$H546),"",MONTH(Transactions!$H546))</f>
        <v/>
      </c>
      <c r="J546" s="259"/>
      <c r="K546" s="168"/>
      <c r="L546" s="169"/>
      <c r="N546" s="167"/>
      <c r="O546" s="209" t="str">
        <f>IF(ISBLANK(Transactions!$N546),"",MONTH(Transactions!$N546))</f>
        <v/>
      </c>
      <c r="P546" s="259"/>
      <c r="Q546" s="171"/>
      <c r="R546" s="169"/>
    </row>
    <row r="547" spans="2:18" ht="15.75" customHeight="1">
      <c r="B547" s="167"/>
      <c r="C547" s="209" t="str">
        <f>IF(ISBLANK(Transactions!$B547),"",MONTH(Transactions!$B547))</f>
        <v/>
      </c>
      <c r="D547" s="259"/>
      <c r="E547" s="168"/>
      <c r="F547" s="169"/>
      <c r="H547" s="167"/>
      <c r="I547" s="209" t="str">
        <f>IF(ISBLANK(Transactions!$H547),"",MONTH(Transactions!$H547))</f>
        <v/>
      </c>
      <c r="J547" s="259"/>
      <c r="K547" s="168"/>
      <c r="L547" s="169"/>
      <c r="N547" s="167"/>
      <c r="O547" s="209" t="str">
        <f>IF(ISBLANK(Transactions!$N547),"",MONTH(Transactions!$N547))</f>
        <v/>
      </c>
      <c r="P547" s="259"/>
      <c r="Q547" s="171"/>
      <c r="R547" s="169"/>
    </row>
    <row r="548" spans="2:18" ht="15.75" customHeight="1">
      <c r="B548" s="167"/>
      <c r="C548" s="209" t="str">
        <f>IF(ISBLANK(Transactions!$B548),"",MONTH(Transactions!$B548))</f>
        <v/>
      </c>
      <c r="D548" s="259"/>
      <c r="E548" s="168"/>
      <c r="F548" s="169"/>
      <c r="H548" s="167"/>
      <c r="I548" s="209" t="str">
        <f>IF(ISBLANK(Transactions!$H548),"",MONTH(Transactions!$H548))</f>
        <v/>
      </c>
      <c r="J548" s="259"/>
      <c r="K548" s="168"/>
      <c r="L548" s="169"/>
      <c r="N548" s="167"/>
      <c r="O548" s="209" t="str">
        <f>IF(ISBLANK(Transactions!$N548),"",MONTH(Transactions!$N548))</f>
        <v/>
      </c>
      <c r="P548" s="259"/>
      <c r="Q548" s="171"/>
      <c r="R548" s="169"/>
    </row>
    <row r="549" spans="2:18" ht="15.75" customHeight="1">
      <c r="B549" s="167"/>
      <c r="C549" s="209" t="str">
        <f>IF(ISBLANK(Transactions!$B549),"",MONTH(Transactions!$B549))</f>
        <v/>
      </c>
      <c r="D549" s="259"/>
      <c r="E549" s="168"/>
      <c r="F549" s="169"/>
      <c r="H549" s="167"/>
      <c r="I549" s="209" t="str">
        <f>IF(ISBLANK(Transactions!$H549),"",MONTH(Transactions!$H549))</f>
        <v/>
      </c>
      <c r="J549" s="259"/>
      <c r="K549" s="168"/>
      <c r="L549" s="169"/>
      <c r="N549" s="167"/>
      <c r="O549" s="209" t="str">
        <f>IF(ISBLANK(Transactions!$N549),"",MONTH(Transactions!$N549))</f>
        <v/>
      </c>
      <c r="P549" s="259"/>
      <c r="Q549" s="171"/>
      <c r="R549" s="169"/>
    </row>
    <row r="550" spans="2:18" ht="15.75" customHeight="1">
      <c r="B550" s="167"/>
      <c r="C550" s="209" t="str">
        <f>IF(ISBLANK(Transactions!$B550),"",MONTH(Transactions!$B550))</f>
        <v/>
      </c>
      <c r="D550" s="259"/>
      <c r="E550" s="168"/>
      <c r="F550" s="169"/>
      <c r="H550" s="167"/>
      <c r="I550" s="209" t="str">
        <f>IF(ISBLANK(Transactions!$H550),"",MONTH(Transactions!$H550))</f>
        <v/>
      </c>
      <c r="J550" s="259"/>
      <c r="K550" s="168"/>
      <c r="L550" s="169"/>
      <c r="N550" s="167"/>
      <c r="O550" s="209" t="str">
        <f>IF(ISBLANK(Transactions!$N550),"",MONTH(Transactions!$N550))</f>
        <v/>
      </c>
      <c r="P550" s="259"/>
      <c r="Q550" s="171"/>
      <c r="R550" s="169"/>
    </row>
    <row r="551" spans="2:18" ht="15.75" customHeight="1">
      <c r="B551" s="167"/>
      <c r="C551" s="209" t="str">
        <f>IF(ISBLANK(Transactions!$B551),"",MONTH(Transactions!$B551))</f>
        <v/>
      </c>
      <c r="D551" s="259"/>
      <c r="E551" s="168"/>
      <c r="F551" s="169"/>
      <c r="H551" s="167"/>
      <c r="I551" s="209" t="str">
        <f>IF(ISBLANK(Transactions!$H551),"",MONTH(Transactions!$H551))</f>
        <v/>
      </c>
      <c r="J551" s="259"/>
      <c r="K551" s="168"/>
      <c r="L551" s="169"/>
      <c r="N551" s="167"/>
      <c r="O551" s="209" t="str">
        <f>IF(ISBLANK(Transactions!$N551),"",MONTH(Transactions!$N551))</f>
        <v/>
      </c>
      <c r="P551" s="259"/>
      <c r="Q551" s="171"/>
      <c r="R551" s="169"/>
    </row>
    <row r="552" spans="2:18" ht="15.75" customHeight="1">
      <c r="B552" s="167"/>
      <c r="C552" s="209" t="str">
        <f>IF(ISBLANK(Transactions!$B552),"",MONTH(Transactions!$B552))</f>
        <v/>
      </c>
      <c r="D552" s="259"/>
      <c r="E552" s="168"/>
      <c r="F552" s="169"/>
      <c r="H552" s="167"/>
      <c r="I552" s="209" t="str">
        <f>IF(ISBLANK(Transactions!$H552),"",MONTH(Transactions!$H552))</f>
        <v/>
      </c>
      <c r="J552" s="259"/>
      <c r="K552" s="168"/>
      <c r="L552" s="169"/>
      <c r="N552" s="167"/>
      <c r="O552" s="209" t="str">
        <f>IF(ISBLANK(Transactions!$N552),"",MONTH(Transactions!$N552))</f>
        <v/>
      </c>
      <c r="P552" s="259"/>
      <c r="Q552" s="171"/>
      <c r="R552" s="169"/>
    </row>
    <row r="553" spans="2:18" ht="15.75" customHeight="1">
      <c r="B553" s="167"/>
      <c r="C553" s="209" t="str">
        <f>IF(ISBLANK(Transactions!$B553),"",MONTH(Transactions!$B553))</f>
        <v/>
      </c>
      <c r="D553" s="259"/>
      <c r="E553" s="168"/>
      <c r="F553" s="169"/>
      <c r="H553" s="167"/>
      <c r="I553" s="209" t="str">
        <f>IF(ISBLANK(Transactions!$H553),"",MONTH(Transactions!$H553))</f>
        <v/>
      </c>
      <c r="J553" s="259"/>
      <c r="K553" s="168"/>
      <c r="L553" s="169"/>
      <c r="N553" s="167"/>
      <c r="O553" s="209" t="str">
        <f>IF(ISBLANK(Transactions!$N553),"",MONTH(Transactions!$N553))</f>
        <v/>
      </c>
      <c r="P553" s="259"/>
      <c r="Q553" s="171"/>
      <c r="R553" s="169"/>
    </row>
    <row r="554" spans="2:18" ht="15.75" customHeight="1">
      <c r="B554" s="167"/>
      <c r="C554" s="209" t="str">
        <f>IF(ISBLANK(Transactions!$B554),"",MONTH(Transactions!$B554))</f>
        <v/>
      </c>
      <c r="D554" s="259"/>
      <c r="E554" s="168"/>
      <c r="F554" s="169"/>
      <c r="H554" s="167"/>
      <c r="I554" s="209" t="str">
        <f>IF(ISBLANK(Transactions!$H554),"",MONTH(Transactions!$H554))</f>
        <v/>
      </c>
      <c r="J554" s="259"/>
      <c r="K554" s="168"/>
      <c r="L554" s="169"/>
      <c r="N554" s="167"/>
      <c r="O554" s="209" t="str">
        <f>IF(ISBLANK(Transactions!$N554),"",MONTH(Transactions!$N554))</f>
        <v/>
      </c>
      <c r="P554" s="259"/>
      <c r="Q554" s="171"/>
      <c r="R554" s="169"/>
    </row>
    <row r="555" spans="2:18" ht="15.75" customHeight="1">
      <c r="B555" s="167"/>
      <c r="C555" s="209" t="str">
        <f>IF(ISBLANK(Transactions!$B555),"",MONTH(Transactions!$B555))</f>
        <v/>
      </c>
      <c r="D555" s="259"/>
      <c r="E555" s="168"/>
      <c r="F555" s="169"/>
      <c r="H555" s="167"/>
      <c r="I555" s="209" t="str">
        <f>IF(ISBLANK(Transactions!$H555),"",MONTH(Transactions!$H555))</f>
        <v/>
      </c>
      <c r="J555" s="259"/>
      <c r="K555" s="168"/>
      <c r="L555" s="169"/>
      <c r="N555" s="167"/>
      <c r="O555" s="209" t="str">
        <f>IF(ISBLANK(Transactions!$N555),"",MONTH(Transactions!$N555))</f>
        <v/>
      </c>
      <c r="P555" s="259"/>
      <c r="Q555" s="171"/>
      <c r="R555" s="169"/>
    </row>
    <row r="556" spans="2:18" ht="15.75" customHeight="1">
      <c r="B556" s="167"/>
      <c r="C556" s="209" t="str">
        <f>IF(ISBLANK(Transactions!$B556),"",MONTH(Transactions!$B556))</f>
        <v/>
      </c>
      <c r="D556" s="259"/>
      <c r="E556" s="168"/>
      <c r="F556" s="169"/>
      <c r="H556" s="167"/>
      <c r="I556" s="209" t="str">
        <f>IF(ISBLANK(Transactions!$H556),"",MONTH(Transactions!$H556))</f>
        <v/>
      </c>
      <c r="J556" s="259"/>
      <c r="K556" s="168"/>
      <c r="L556" s="169"/>
      <c r="N556" s="167"/>
      <c r="O556" s="209" t="str">
        <f>IF(ISBLANK(Transactions!$N556),"",MONTH(Transactions!$N556))</f>
        <v/>
      </c>
      <c r="P556" s="259"/>
      <c r="Q556" s="171"/>
      <c r="R556" s="169"/>
    </row>
    <row r="557" spans="2:18" ht="15.75" customHeight="1">
      <c r="B557" s="167"/>
      <c r="C557" s="209" t="str">
        <f>IF(ISBLANK(Transactions!$B557),"",MONTH(Transactions!$B557))</f>
        <v/>
      </c>
      <c r="D557" s="259"/>
      <c r="E557" s="168"/>
      <c r="F557" s="169"/>
      <c r="H557" s="167"/>
      <c r="I557" s="209" t="str">
        <f>IF(ISBLANK(Transactions!$H557),"",MONTH(Transactions!$H557))</f>
        <v/>
      </c>
      <c r="J557" s="259"/>
      <c r="K557" s="168"/>
      <c r="L557" s="169"/>
      <c r="N557" s="167"/>
      <c r="O557" s="209" t="str">
        <f>IF(ISBLANK(Transactions!$N557),"",MONTH(Transactions!$N557))</f>
        <v/>
      </c>
      <c r="P557" s="259"/>
      <c r="Q557" s="171"/>
      <c r="R557" s="169"/>
    </row>
    <row r="558" spans="2:18" ht="15.75" customHeight="1">
      <c r="B558" s="167"/>
      <c r="C558" s="209" t="str">
        <f>IF(ISBLANK(Transactions!$B558),"",MONTH(Transactions!$B558))</f>
        <v/>
      </c>
      <c r="D558" s="259"/>
      <c r="E558" s="168"/>
      <c r="F558" s="169"/>
      <c r="H558" s="167"/>
      <c r="I558" s="209" t="str">
        <f>IF(ISBLANK(Transactions!$H558),"",MONTH(Transactions!$H558))</f>
        <v/>
      </c>
      <c r="J558" s="259"/>
      <c r="K558" s="168"/>
      <c r="L558" s="169"/>
      <c r="N558" s="167"/>
      <c r="O558" s="209" t="str">
        <f>IF(ISBLANK(Transactions!$N558),"",MONTH(Transactions!$N558))</f>
        <v/>
      </c>
      <c r="P558" s="259"/>
      <c r="Q558" s="171"/>
      <c r="R558" s="169"/>
    </row>
    <row r="559" spans="2:18" ht="15.75" customHeight="1">
      <c r="B559" s="167"/>
      <c r="C559" s="209" t="str">
        <f>IF(ISBLANK(Transactions!$B559),"",MONTH(Transactions!$B559))</f>
        <v/>
      </c>
      <c r="D559" s="259"/>
      <c r="E559" s="168"/>
      <c r="F559" s="169"/>
      <c r="H559" s="167"/>
      <c r="I559" s="209" t="str">
        <f>IF(ISBLANK(Transactions!$H559),"",MONTH(Transactions!$H559))</f>
        <v/>
      </c>
      <c r="J559" s="259"/>
      <c r="K559" s="168"/>
      <c r="L559" s="169"/>
      <c r="N559" s="167"/>
      <c r="O559" s="209" t="str">
        <f>IF(ISBLANK(Transactions!$N559),"",MONTH(Transactions!$N559))</f>
        <v/>
      </c>
      <c r="P559" s="259"/>
      <c r="Q559" s="171"/>
      <c r="R559" s="169"/>
    </row>
    <row r="560" spans="2:18" ht="15.75" customHeight="1">
      <c r="B560" s="167"/>
      <c r="C560" s="209" t="str">
        <f>IF(ISBLANK(Transactions!$B560),"",MONTH(Transactions!$B560))</f>
        <v/>
      </c>
      <c r="D560" s="259"/>
      <c r="E560" s="168"/>
      <c r="F560" s="169"/>
      <c r="H560" s="167"/>
      <c r="I560" s="209" t="str">
        <f>IF(ISBLANK(Transactions!$H560),"",MONTH(Transactions!$H560))</f>
        <v/>
      </c>
      <c r="J560" s="259"/>
      <c r="K560" s="168"/>
      <c r="L560" s="169"/>
      <c r="N560" s="167"/>
      <c r="O560" s="209" t="str">
        <f>IF(ISBLANK(Transactions!$N560),"",MONTH(Transactions!$N560))</f>
        <v/>
      </c>
      <c r="P560" s="259"/>
      <c r="Q560" s="171"/>
      <c r="R560" s="169"/>
    </row>
    <row r="561" spans="2:18" ht="15.75" customHeight="1">
      <c r="B561" s="167"/>
      <c r="C561" s="209" t="str">
        <f>IF(ISBLANK(Transactions!$B561),"",MONTH(Transactions!$B561))</f>
        <v/>
      </c>
      <c r="D561" s="259"/>
      <c r="E561" s="168"/>
      <c r="F561" s="169"/>
      <c r="H561" s="167"/>
      <c r="I561" s="209" t="str">
        <f>IF(ISBLANK(Transactions!$H561),"",MONTH(Transactions!$H561))</f>
        <v/>
      </c>
      <c r="J561" s="259"/>
      <c r="K561" s="168"/>
      <c r="L561" s="169"/>
      <c r="N561" s="167"/>
      <c r="O561" s="209" t="str">
        <f>IF(ISBLANK(Transactions!$N561),"",MONTH(Transactions!$N561))</f>
        <v/>
      </c>
      <c r="P561" s="259"/>
      <c r="Q561" s="171"/>
      <c r="R561" s="169"/>
    </row>
    <row r="562" spans="2:18" ht="15.75" customHeight="1">
      <c r="B562" s="167"/>
      <c r="C562" s="209" t="str">
        <f>IF(ISBLANK(Transactions!$B562),"",MONTH(Transactions!$B562))</f>
        <v/>
      </c>
      <c r="D562" s="259"/>
      <c r="E562" s="168"/>
      <c r="F562" s="169"/>
      <c r="H562" s="167"/>
      <c r="I562" s="209" t="str">
        <f>IF(ISBLANK(Transactions!$H562),"",MONTH(Transactions!$H562))</f>
        <v/>
      </c>
      <c r="J562" s="259"/>
      <c r="K562" s="168"/>
      <c r="L562" s="169"/>
      <c r="N562" s="167"/>
      <c r="O562" s="209" t="str">
        <f>IF(ISBLANK(Transactions!$N562),"",MONTH(Transactions!$N562))</f>
        <v/>
      </c>
      <c r="P562" s="259"/>
      <c r="Q562" s="171"/>
      <c r="R562" s="169"/>
    </row>
    <row r="563" spans="2:18" ht="15.75" customHeight="1">
      <c r="B563" s="167"/>
      <c r="C563" s="209" t="str">
        <f>IF(ISBLANK(Transactions!$B563),"",MONTH(Transactions!$B563))</f>
        <v/>
      </c>
      <c r="D563" s="259"/>
      <c r="E563" s="168"/>
      <c r="F563" s="169"/>
      <c r="H563" s="167"/>
      <c r="I563" s="209" t="str">
        <f>IF(ISBLANK(Transactions!$H563),"",MONTH(Transactions!$H563))</f>
        <v/>
      </c>
      <c r="J563" s="259"/>
      <c r="K563" s="168"/>
      <c r="L563" s="169"/>
      <c r="N563" s="167"/>
      <c r="O563" s="209" t="str">
        <f>IF(ISBLANK(Transactions!$N563),"",MONTH(Transactions!$N563))</f>
        <v/>
      </c>
      <c r="P563" s="259"/>
      <c r="Q563" s="171"/>
      <c r="R563" s="169"/>
    </row>
    <row r="564" spans="2:18" ht="15.75" customHeight="1">
      <c r="B564" s="167"/>
      <c r="C564" s="209" t="str">
        <f>IF(ISBLANK(Transactions!$B564),"",MONTH(Transactions!$B564))</f>
        <v/>
      </c>
      <c r="D564" s="259"/>
      <c r="E564" s="168"/>
      <c r="F564" s="169"/>
      <c r="H564" s="167"/>
      <c r="I564" s="209" t="str">
        <f>IF(ISBLANK(Transactions!$H564),"",MONTH(Transactions!$H564))</f>
        <v/>
      </c>
      <c r="J564" s="259"/>
      <c r="K564" s="168"/>
      <c r="L564" s="169"/>
      <c r="N564" s="167"/>
      <c r="O564" s="209" t="str">
        <f>IF(ISBLANK(Transactions!$N564),"",MONTH(Transactions!$N564))</f>
        <v/>
      </c>
      <c r="P564" s="259"/>
      <c r="Q564" s="171"/>
      <c r="R564" s="169"/>
    </row>
    <row r="565" spans="2:18" ht="15.75" customHeight="1">
      <c r="B565" s="167"/>
      <c r="C565" s="209" t="str">
        <f>IF(ISBLANK(Transactions!$B565),"",MONTH(Transactions!$B565))</f>
        <v/>
      </c>
      <c r="D565" s="259"/>
      <c r="E565" s="168"/>
      <c r="F565" s="169"/>
      <c r="H565" s="167"/>
      <c r="I565" s="209" t="str">
        <f>IF(ISBLANK(Transactions!$H565),"",MONTH(Transactions!$H565))</f>
        <v/>
      </c>
      <c r="J565" s="259"/>
      <c r="K565" s="168"/>
      <c r="L565" s="169"/>
      <c r="N565" s="167"/>
      <c r="O565" s="209" t="str">
        <f>IF(ISBLANK(Transactions!$N565),"",MONTH(Transactions!$N565))</f>
        <v/>
      </c>
      <c r="P565" s="259"/>
      <c r="Q565" s="171"/>
      <c r="R565" s="169"/>
    </row>
    <row r="566" spans="2:18" ht="15.75" customHeight="1">
      <c r="B566" s="167"/>
      <c r="C566" s="209" t="str">
        <f>IF(ISBLANK(Transactions!$B566),"",MONTH(Transactions!$B566))</f>
        <v/>
      </c>
      <c r="D566" s="259"/>
      <c r="E566" s="168"/>
      <c r="F566" s="169"/>
      <c r="H566" s="167"/>
      <c r="I566" s="209" t="str">
        <f>IF(ISBLANK(Transactions!$H566),"",MONTH(Transactions!$H566))</f>
        <v/>
      </c>
      <c r="J566" s="259"/>
      <c r="K566" s="168"/>
      <c r="L566" s="169"/>
      <c r="N566" s="167"/>
      <c r="O566" s="209" t="str">
        <f>IF(ISBLANK(Transactions!$N566),"",MONTH(Transactions!$N566))</f>
        <v/>
      </c>
      <c r="P566" s="259"/>
      <c r="Q566" s="171"/>
      <c r="R566" s="169"/>
    </row>
    <row r="567" spans="2:18" ht="15.75" customHeight="1">
      <c r="B567" s="167"/>
      <c r="C567" s="209" t="str">
        <f>IF(ISBLANK(Transactions!$B567),"",MONTH(Transactions!$B567))</f>
        <v/>
      </c>
      <c r="D567" s="259"/>
      <c r="E567" s="168"/>
      <c r="F567" s="169"/>
      <c r="H567" s="167"/>
      <c r="I567" s="209" t="str">
        <f>IF(ISBLANK(Transactions!$H567),"",MONTH(Transactions!$H567))</f>
        <v/>
      </c>
      <c r="J567" s="259"/>
      <c r="K567" s="168"/>
      <c r="L567" s="169"/>
      <c r="N567" s="167"/>
      <c r="O567" s="209" t="str">
        <f>IF(ISBLANK(Transactions!$N567),"",MONTH(Transactions!$N567))</f>
        <v/>
      </c>
      <c r="P567" s="259"/>
      <c r="Q567" s="171"/>
      <c r="R567" s="169"/>
    </row>
    <row r="568" spans="2:18" ht="15.75" customHeight="1">
      <c r="B568" s="167"/>
      <c r="C568" s="209" t="str">
        <f>IF(ISBLANK(Transactions!$B568),"",MONTH(Transactions!$B568))</f>
        <v/>
      </c>
      <c r="D568" s="259"/>
      <c r="E568" s="168"/>
      <c r="F568" s="169"/>
      <c r="H568" s="167"/>
      <c r="I568" s="209" t="str">
        <f>IF(ISBLANK(Transactions!$H568),"",MONTH(Transactions!$H568))</f>
        <v/>
      </c>
      <c r="J568" s="259"/>
      <c r="K568" s="168"/>
      <c r="L568" s="169"/>
      <c r="N568" s="167"/>
      <c r="O568" s="209" t="str">
        <f>IF(ISBLANK(Transactions!$N568),"",MONTH(Transactions!$N568))</f>
        <v/>
      </c>
      <c r="P568" s="259"/>
      <c r="Q568" s="171"/>
      <c r="R568" s="169"/>
    </row>
    <row r="569" spans="2:18" ht="15.75" customHeight="1">
      <c r="B569" s="167"/>
      <c r="C569" s="209" t="str">
        <f>IF(ISBLANK(Transactions!$B569),"",MONTH(Transactions!$B569))</f>
        <v/>
      </c>
      <c r="D569" s="259"/>
      <c r="E569" s="168"/>
      <c r="F569" s="169"/>
      <c r="H569" s="167"/>
      <c r="I569" s="209" t="str">
        <f>IF(ISBLANK(Transactions!$H569),"",MONTH(Transactions!$H569))</f>
        <v/>
      </c>
      <c r="J569" s="259"/>
      <c r="K569" s="168"/>
      <c r="L569" s="169"/>
      <c r="N569" s="167"/>
      <c r="O569" s="209" t="str">
        <f>IF(ISBLANK(Transactions!$N569),"",MONTH(Transactions!$N569))</f>
        <v/>
      </c>
      <c r="P569" s="259"/>
      <c r="Q569" s="171"/>
      <c r="R569" s="169"/>
    </row>
    <row r="570" spans="2:18" ht="15.75" customHeight="1">
      <c r="B570" s="167"/>
      <c r="C570" s="209" t="str">
        <f>IF(ISBLANK(Transactions!$B570),"",MONTH(Transactions!$B570))</f>
        <v/>
      </c>
      <c r="D570" s="259"/>
      <c r="E570" s="168"/>
      <c r="F570" s="169"/>
      <c r="H570" s="167"/>
      <c r="I570" s="209" t="str">
        <f>IF(ISBLANK(Transactions!$H570),"",MONTH(Transactions!$H570))</f>
        <v/>
      </c>
      <c r="J570" s="259"/>
      <c r="K570" s="168"/>
      <c r="L570" s="169"/>
      <c r="N570" s="167"/>
      <c r="O570" s="209" t="str">
        <f>IF(ISBLANK(Transactions!$N570),"",MONTH(Transactions!$N570))</f>
        <v/>
      </c>
      <c r="P570" s="259"/>
      <c r="Q570" s="171"/>
      <c r="R570" s="169"/>
    </row>
    <row r="571" spans="2:18" ht="15.75" customHeight="1">
      <c r="B571" s="167"/>
      <c r="C571" s="209" t="str">
        <f>IF(ISBLANK(Transactions!$B571),"",MONTH(Transactions!$B571))</f>
        <v/>
      </c>
      <c r="D571" s="259"/>
      <c r="E571" s="168"/>
      <c r="F571" s="169"/>
      <c r="H571" s="167"/>
      <c r="I571" s="209" t="str">
        <f>IF(ISBLANK(Transactions!$H571),"",MONTH(Transactions!$H571))</f>
        <v/>
      </c>
      <c r="J571" s="259"/>
      <c r="K571" s="168"/>
      <c r="L571" s="169"/>
      <c r="N571" s="167"/>
      <c r="O571" s="209" t="str">
        <f>IF(ISBLANK(Transactions!$N571),"",MONTH(Transactions!$N571))</f>
        <v/>
      </c>
      <c r="P571" s="259"/>
      <c r="Q571" s="171"/>
      <c r="R571" s="169"/>
    </row>
    <row r="572" spans="2:18" ht="15.75" customHeight="1">
      <c r="B572" s="167"/>
      <c r="C572" s="209" t="str">
        <f>IF(ISBLANK(Transactions!$B572),"",MONTH(Transactions!$B572))</f>
        <v/>
      </c>
      <c r="D572" s="259"/>
      <c r="E572" s="168"/>
      <c r="F572" s="169"/>
      <c r="H572" s="167"/>
      <c r="I572" s="209" t="str">
        <f>IF(ISBLANK(Transactions!$H572),"",MONTH(Transactions!$H572))</f>
        <v/>
      </c>
      <c r="J572" s="259"/>
      <c r="K572" s="168"/>
      <c r="L572" s="169"/>
      <c r="N572" s="167"/>
      <c r="O572" s="209" t="str">
        <f>IF(ISBLANK(Transactions!$N572),"",MONTH(Transactions!$N572))</f>
        <v/>
      </c>
      <c r="P572" s="259"/>
      <c r="Q572" s="171"/>
      <c r="R572" s="169"/>
    </row>
    <row r="573" spans="2:18" ht="15.75" customHeight="1">
      <c r="B573" s="167"/>
      <c r="C573" s="209" t="str">
        <f>IF(ISBLANK(Transactions!$B573),"",MONTH(Transactions!$B573))</f>
        <v/>
      </c>
      <c r="D573" s="259"/>
      <c r="E573" s="168"/>
      <c r="F573" s="169"/>
      <c r="H573" s="167"/>
      <c r="I573" s="209" t="str">
        <f>IF(ISBLANK(Transactions!$H573),"",MONTH(Transactions!$H573))</f>
        <v/>
      </c>
      <c r="J573" s="259"/>
      <c r="K573" s="168"/>
      <c r="L573" s="169"/>
      <c r="N573" s="167"/>
      <c r="O573" s="209" t="str">
        <f>IF(ISBLANK(Transactions!$N573),"",MONTH(Transactions!$N573))</f>
        <v/>
      </c>
      <c r="P573" s="259"/>
      <c r="Q573" s="171"/>
      <c r="R573" s="169"/>
    </row>
    <row r="574" spans="2:18" ht="15.75" customHeight="1">
      <c r="B574" s="167"/>
      <c r="C574" s="209" t="str">
        <f>IF(ISBLANK(Transactions!$B574),"",MONTH(Transactions!$B574))</f>
        <v/>
      </c>
      <c r="D574" s="259"/>
      <c r="E574" s="168"/>
      <c r="F574" s="169"/>
      <c r="H574" s="167"/>
      <c r="I574" s="209" t="str">
        <f>IF(ISBLANK(Transactions!$H574),"",MONTH(Transactions!$H574))</f>
        <v/>
      </c>
      <c r="J574" s="259"/>
      <c r="K574" s="168"/>
      <c r="L574" s="169"/>
      <c r="N574" s="167"/>
      <c r="O574" s="209" t="str">
        <f>IF(ISBLANK(Transactions!$N574),"",MONTH(Transactions!$N574))</f>
        <v/>
      </c>
      <c r="P574" s="259"/>
      <c r="Q574" s="171"/>
      <c r="R574" s="169"/>
    </row>
    <row r="575" spans="2:18" ht="15.75" customHeight="1">
      <c r="B575" s="167"/>
      <c r="C575" s="209" t="str">
        <f>IF(ISBLANK(Transactions!$B575),"",MONTH(Transactions!$B575))</f>
        <v/>
      </c>
      <c r="D575" s="259"/>
      <c r="E575" s="168"/>
      <c r="F575" s="169"/>
      <c r="H575" s="167"/>
      <c r="I575" s="209" t="str">
        <f>IF(ISBLANK(Transactions!$H575),"",MONTH(Transactions!$H575))</f>
        <v/>
      </c>
      <c r="J575" s="259"/>
      <c r="K575" s="168"/>
      <c r="L575" s="169"/>
      <c r="N575" s="167"/>
      <c r="O575" s="209" t="str">
        <f>IF(ISBLANK(Transactions!$N575),"",MONTH(Transactions!$N575))</f>
        <v/>
      </c>
      <c r="P575" s="259"/>
      <c r="Q575" s="171"/>
      <c r="R575" s="169"/>
    </row>
    <row r="576" spans="2:18" ht="15.75" customHeight="1">
      <c r="B576" s="167"/>
      <c r="C576" s="209" t="str">
        <f>IF(ISBLANK(Transactions!$B576),"",MONTH(Transactions!$B576))</f>
        <v/>
      </c>
      <c r="D576" s="259"/>
      <c r="E576" s="168"/>
      <c r="F576" s="169"/>
      <c r="H576" s="167"/>
      <c r="I576" s="209" t="str">
        <f>IF(ISBLANK(Transactions!$H576),"",MONTH(Transactions!$H576))</f>
        <v/>
      </c>
      <c r="J576" s="259"/>
      <c r="K576" s="168"/>
      <c r="L576" s="169"/>
      <c r="N576" s="167"/>
      <c r="O576" s="209" t="str">
        <f>IF(ISBLANK(Transactions!$N576),"",MONTH(Transactions!$N576))</f>
        <v/>
      </c>
      <c r="P576" s="259"/>
      <c r="Q576" s="171"/>
      <c r="R576" s="169"/>
    </row>
    <row r="577" spans="2:18" ht="15.75" customHeight="1">
      <c r="B577" s="167"/>
      <c r="C577" s="209" t="str">
        <f>IF(ISBLANK(Transactions!$B577),"",MONTH(Transactions!$B577))</f>
        <v/>
      </c>
      <c r="D577" s="259"/>
      <c r="E577" s="168"/>
      <c r="F577" s="169"/>
      <c r="H577" s="167"/>
      <c r="I577" s="209" t="str">
        <f>IF(ISBLANK(Transactions!$H577),"",MONTH(Transactions!$H577))</f>
        <v/>
      </c>
      <c r="J577" s="259"/>
      <c r="K577" s="168"/>
      <c r="L577" s="169"/>
      <c r="N577" s="167"/>
      <c r="O577" s="209" t="str">
        <f>IF(ISBLANK(Transactions!$N577),"",MONTH(Transactions!$N577))</f>
        <v/>
      </c>
      <c r="P577" s="259"/>
      <c r="Q577" s="171"/>
      <c r="R577" s="169"/>
    </row>
    <row r="578" spans="2:18" ht="15.75" customHeight="1">
      <c r="B578" s="167"/>
      <c r="C578" s="209" t="str">
        <f>IF(ISBLANK(Transactions!$B578),"",MONTH(Transactions!$B578))</f>
        <v/>
      </c>
      <c r="D578" s="259"/>
      <c r="E578" s="168"/>
      <c r="F578" s="169"/>
      <c r="H578" s="167"/>
      <c r="I578" s="209" t="str">
        <f>IF(ISBLANK(Transactions!$H578),"",MONTH(Transactions!$H578))</f>
        <v/>
      </c>
      <c r="J578" s="259"/>
      <c r="K578" s="168"/>
      <c r="L578" s="169"/>
      <c r="N578" s="167"/>
      <c r="O578" s="209" t="str">
        <f>IF(ISBLANK(Transactions!$N578),"",MONTH(Transactions!$N578))</f>
        <v/>
      </c>
      <c r="P578" s="259"/>
      <c r="Q578" s="171"/>
      <c r="R578" s="169"/>
    </row>
    <row r="579" spans="2:18" ht="15.75" customHeight="1">
      <c r="B579" s="167"/>
      <c r="C579" s="209" t="str">
        <f>IF(ISBLANK(Transactions!$B579),"",MONTH(Transactions!$B579))</f>
        <v/>
      </c>
      <c r="D579" s="259"/>
      <c r="E579" s="168"/>
      <c r="F579" s="169"/>
      <c r="H579" s="167"/>
      <c r="I579" s="209" t="str">
        <f>IF(ISBLANK(Transactions!$H579),"",MONTH(Transactions!$H579))</f>
        <v/>
      </c>
      <c r="J579" s="259"/>
      <c r="K579" s="168"/>
      <c r="L579" s="169"/>
      <c r="N579" s="167"/>
      <c r="O579" s="209" t="str">
        <f>IF(ISBLANK(Transactions!$N579),"",MONTH(Transactions!$N579))</f>
        <v/>
      </c>
      <c r="P579" s="259"/>
      <c r="Q579" s="171"/>
      <c r="R579" s="169"/>
    </row>
    <row r="580" spans="2:18" ht="15.75" customHeight="1">
      <c r="B580" s="167"/>
      <c r="C580" s="209" t="str">
        <f>IF(ISBLANK(Transactions!$B580),"",MONTH(Transactions!$B580))</f>
        <v/>
      </c>
      <c r="D580" s="259"/>
      <c r="E580" s="168"/>
      <c r="F580" s="169"/>
      <c r="H580" s="167"/>
      <c r="I580" s="209" t="str">
        <f>IF(ISBLANK(Transactions!$H580),"",MONTH(Transactions!$H580))</f>
        <v/>
      </c>
      <c r="J580" s="259"/>
      <c r="K580" s="168"/>
      <c r="L580" s="169"/>
      <c r="N580" s="167"/>
      <c r="O580" s="209" t="str">
        <f>IF(ISBLANK(Transactions!$N580),"",MONTH(Transactions!$N580))</f>
        <v/>
      </c>
      <c r="P580" s="259"/>
      <c r="Q580" s="171"/>
      <c r="R580" s="169"/>
    </row>
    <row r="581" spans="2:18" ht="15.75" customHeight="1">
      <c r="B581" s="167"/>
      <c r="C581" s="209" t="str">
        <f>IF(ISBLANK(Transactions!$B581),"",MONTH(Transactions!$B581))</f>
        <v/>
      </c>
      <c r="D581" s="259"/>
      <c r="E581" s="168"/>
      <c r="F581" s="169"/>
      <c r="H581" s="167"/>
      <c r="I581" s="209" t="str">
        <f>IF(ISBLANK(Transactions!$H581),"",MONTH(Transactions!$H581))</f>
        <v/>
      </c>
      <c r="J581" s="259"/>
      <c r="K581" s="168"/>
      <c r="L581" s="169"/>
      <c r="N581" s="167"/>
      <c r="O581" s="209" t="str">
        <f>IF(ISBLANK(Transactions!$N581),"",MONTH(Transactions!$N581))</f>
        <v/>
      </c>
      <c r="P581" s="259"/>
      <c r="Q581" s="171"/>
      <c r="R581" s="169"/>
    </row>
    <row r="582" spans="2:18" ht="15.75" customHeight="1">
      <c r="B582" s="167"/>
      <c r="C582" s="209" t="str">
        <f>IF(ISBLANK(Transactions!$B582),"",MONTH(Transactions!$B582))</f>
        <v/>
      </c>
      <c r="D582" s="259"/>
      <c r="E582" s="168"/>
      <c r="F582" s="169"/>
      <c r="H582" s="167"/>
      <c r="I582" s="209" t="str">
        <f>IF(ISBLANK(Transactions!$H582),"",MONTH(Transactions!$H582))</f>
        <v/>
      </c>
      <c r="J582" s="259"/>
      <c r="K582" s="168"/>
      <c r="L582" s="169"/>
      <c r="N582" s="167"/>
      <c r="O582" s="209" t="str">
        <f>IF(ISBLANK(Transactions!$N582),"",MONTH(Transactions!$N582))</f>
        <v/>
      </c>
      <c r="P582" s="259"/>
      <c r="Q582" s="171"/>
      <c r="R582" s="169"/>
    </row>
    <row r="583" spans="2:18" ht="15.75" customHeight="1">
      <c r="B583" s="167"/>
      <c r="C583" s="209" t="str">
        <f>IF(ISBLANK(Transactions!$B583),"",MONTH(Transactions!$B583))</f>
        <v/>
      </c>
      <c r="D583" s="259"/>
      <c r="E583" s="168"/>
      <c r="F583" s="169"/>
      <c r="H583" s="167"/>
      <c r="I583" s="209" t="str">
        <f>IF(ISBLANK(Transactions!$H583),"",MONTH(Transactions!$H583))</f>
        <v/>
      </c>
      <c r="J583" s="259"/>
      <c r="K583" s="168"/>
      <c r="L583" s="169"/>
      <c r="N583" s="167"/>
      <c r="O583" s="209" t="str">
        <f>IF(ISBLANK(Transactions!$N583),"",MONTH(Transactions!$N583))</f>
        <v/>
      </c>
      <c r="P583" s="259"/>
      <c r="Q583" s="171"/>
      <c r="R583" s="169"/>
    </row>
    <row r="584" spans="2:18" ht="15.75" customHeight="1">
      <c r="B584" s="167"/>
      <c r="C584" s="209" t="str">
        <f>IF(ISBLANK(Transactions!$B584),"",MONTH(Transactions!$B584))</f>
        <v/>
      </c>
      <c r="D584" s="259"/>
      <c r="E584" s="168"/>
      <c r="F584" s="169"/>
      <c r="H584" s="167"/>
      <c r="I584" s="209" t="str">
        <f>IF(ISBLANK(Transactions!$H584),"",MONTH(Transactions!$H584))</f>
        <v/>
      </c>
      <c r="J584" s="259"/>
      <c r="K584" s="168"/>
      <c r="L584" s="169"/>
      <c r="N584" s="167"/>
      <c r="O584" s="209" t="str">
        <f>IF(ISBLANK(Transactions!$N584),"",MONTH(Transactions!$N584))</f>
        <v/>
      </c>
      <c r="P584" s="259"/>
      <c r="Q584" s="171"/>
      <c r="R584" s="169"/>
    </row>
    <row r="585" spans="2:18" ht="15.75" customHeight="1">
      <c r="B585" s="167"/>
      <c r="C585" s="209" t="str">
        <f>IF(ISBLANK(Transactions!$B585),"",MONTH(Transactions!$B585))</f>
        <v/>
      </c>
      <c r="D585" s="259"/>
      <c r="E585" s="168"/>
      <c r="F585" s="169"/>
      <c r="H585" s="167"/>
      <c r="I585" s="209" t="str">
        <f>IF(ISBLANK(Transactions!$H585),"",MONTH(Transactions!$H585))</f>
        <v/>
      </c>
      <c r="J585" s="259"/>
      <c r="K585" s="168"/>
      <c r="L585" s="169"/>
      <c r="N585" s="167"/>
      <c r="O585" s="209" t="str">
        <f>IF(ISBLANK(Transactions!$N585),"",MONTH(Transactions!$N585))</f>
        <v/>
      </c>
      <c r="P585" s="259"/>
      <c r="Q585" s="171"/>
      <c r="R585" s="169"/>
    </row>
    <row r="586" spans="2:18" ht="15.75" customHeight="1">
      <c r="B586" s="167"/>
      <c r="C586" s="209" t="str">
        <f>IF(ISBLANK(Transactions!$B586),"",MONTH(Transactions!$B586))</f>
        <v/>
      </c>
      <c r="D586" s="259"/>
      <c r="E586" s="168"/>
      <c r="F586" s="169"/>
      <c r="H586" s="167"/>
      <c r="I586" s="209" t="str">
        <f>IF(ISBLANK(Transactions!$H586),"",MONTH(Transactions!$H586))</f>
        <v/>
      </c>
      <c r="J586" s="259"/>
      <c r="K586" s="168"/>
      <c r="L586" s="169"/>
      <c r="N586" s="167"/>
      <c r="O586" s="209" t="str">
        <f>IF(ISBLANK(Transactions!$N586),"",MONTH(Transactions!$N586))</f>
        <v/>
      </c>
      <c r="P586" s="259"/>
      <c r="Q586" s="171"/>
      <c r="R586" s="169"/>
    </row>
    <row r="587" spans="2:18" ht="15.75" customHeight="1">
      <c r="B587" s="167"/>
      <c r="C587" s="209" t="str">
        <f>IF(ISBLANK(Transactions!$B587),"",MONTH(Transactions!$B587))</f>
        <v/>
      </c>
      <c r="D587" s="259"/>
      <c r="E587" s="168"/>
      <c r="F587" s="169"/>
      <c r="H587" s="167"/>
      <c r="I587" s="209" t="str">
        <f>IF(ISBLANK(Transactions!$H587),"",MONTH(Transactions!$H587))</f>
        <v/>
      </c>
      <c r="J587" s="259"/>
      <c r="K587" s="168"/>
      <c r="L587" s="169"/>
      <c r="N587" s="167"/>
      <c r="O587" s="209" t="str">
        <f>IF(ISBLANK(Transactions!$N587),"",MONTH(Transactions!$N587))</f>
        <v/>
      </c>
      <c r="P587" s="259"/>
      <c r="Q587" s="171"/>
      <c r="R587" s="169"/>
    </row>
    <row r="588" spans="2:18" ht="15.75" customHeight="1">
      <c r="B588" s="167"/>
      <c r="C588" s="209" t="str">
        <f>IF(ISBLANK(Transactions!$B588),"",MONTH(Transactions!$B588))</f>
        <v/>
      </c>
      <c r="D588" s="259"/>
      <c r="E588" s="168"/>
      <c r="F588" s="169"/>
      <c r="H588" s="167"/>
      <c r="I588" s="209" t="str">
        <f>IF(ISBLANK(Transactions!$H588),"",MONTH(Transactions!$H588))</f>
        <v/>
      </c>
      <c r="J588" s="259"/>
      <c r="K588" s="168"/>
      <c r="L588" s="169"/>
      <c r="N588" s="167"/>
      <c r="O588" s="209" t="str">
        <f>IF(ISBLANK(Transactions!$N588),"",MONTH(Transactions!$N588))</f>
        <v/>
      </c>
      <c r="P588" s="259"/>
      <c r="Q588" s="171"/>
      <c r="R588" s="169"/>
    </row>
    <row r="589" spans="2:18" ht="15.75" customHeight="1">
      <c r="B589" s="167"/>
      <c r="C589" s="209" t="str">
        <f>IF(ISBLANK(Transactions!$B589),"",MONTH(Transactions!$B589))</f>
        <v/>
      </c>
      <c r="D589" s="259"/>
      <c r="E589" s="168"/>
      <c r="F589" s="169"/>
      <c r="H589" s="167"/>
      <c r="I589" s="209" t="str">
        <f>IF(ISBLANK(Transactions!$H589),"",MONTH(Transactions!$H589))</f>
        <v/>
      </c>
      <c r="J589" s="259"/>
      <c r="K589" s="168"/>
      <c r="L589" s="169"/>
      <c r="N589" s="167"/>
      <c r="O589" s="209" t="str">
        <f>IF(ISBLANK(Transactions!$N589),"",MONTH(Transactions!$N589))</f>
        <v/>
      </c>
      <c r="P589" s="259"/>
      <c r="Q589" s="171"/>
      <c r="R589" s="169"/>
    </row>
    <row r="590" spans="2:18" ht="15.75" customHeight="1">
      <c r="B590" s="167"/>
      <c r="C590" s="209" t="str">
        <f>IF(ISBLANK(Transactions!$B590),"",MONTH(Transactions!$B590))</f>
        <v/>
      </c>
      <c r="D590" s="259"/>
      <c r="E590" s="168"/>
      <c r="F590" s="169"/>
      <c r="H590" s="167"/>
      <c r="I590" s="209" t="str">
        <f>IF(ISBLANK(Transactions!$H590),"",MONTH(Transactions!$H590))</f>
        <v/>
      </c>
      <c r="J590" s="259"/>
      <c r="K590" s="168"/>
      <c r="L590" s="169"/>
      <c r="N590" s="167"/>
      <c r="O590" s="209" t="str">
        <f>IF(ISBLANK(Transactions!$N590),"",MONTH(Transactions!$N590))</f>
        <v/>
      </c>
      <c r="P590" s="259"/>
      <c r="Q590" s="171"/>
      <c r="R590" s="169"/>
    </row>
    <row r="591" spans="2:18" ht="15.75" customHeight="1">
      <c r="B591" s="167"/>
      <c r="C591" s="209" t="str">
        <f>IF(ISBLANK(Transactions!$B591),"",MONTH(Transactions!$B591))</f>
        <v/>
      </c>
      <c r="D591" s="259"/>
      <c r="E591" s="168"/>
      <c r="F591" s="169"/>
      <c r="H591" s="167"/>
      <c r="I591" s="209" t="str">
        <f>IF(ISBLANK(Transactions!$H591),"",MONTH(Transactions!$H591))</f>
        <v/>
      </c>
      <c r="J591" s="259"/>
      <c r="K591" s="168"/>
      <c r="L591" s="169"/>
      <c r="N591" s="167"/>
      <c r="O591" s="209" t="str">
        <f>IF(ISBLANK(Transactions!$N591),"",MONTH(Transactions!$N591))</f>
        <v/>
      </c>
      <c r="P591" s="259"/>
      <c r="Q591" s="171"/>
      <c r="R591" s="169"/>
    </row>
    <row r="592" spans="2:18" ht="15.75" customHeight="1">
      <c r="B592" s="167"/>
      <c r="C592" s="209" t="str">
        <f>IF(ISBLANK(Transactions!$B592),"",MONTH(Transactions!$B592))</f>
        <v/>
      </c>
      <c r="D592" s="259"/>
      <c r="E592" s="168"/>
      <c r="F592" s="169"/>
      <c r="H592" s="167"/>
      <c r="I592" s="209" t="str">
        <f>IF(ISBLANK(Transactions!$H592),"",MONTH(Transactions!$H592))</f>
        <v/>
      </c>
      <c r="J592" s="259"/>
      <c r="K592" s="168"/>
      <c r="L592" s="169"/>
      <c r="N592" s="167"/>
      <c r="O592" s="209" t="str">
        <f>IF(ISBLANK(Transactions!$N592),"",MONTH(Transactions!$N592))</f>
        <v/>
      </c>
      <c r="P592" s="259"/>
      <c r="Q592" s="171"/>
      <c r="R592" s="169"/>
    </row>
    <row r="593" spans="2:18" ht="15.75" customHeight="1">
      <c r="B593" s="167"/>
      <c r="C593" s="209" t="str">
        <f>IF(ISBLANK(Transactions!$B593),"",MONTH(Transactions!$B593))</f>
        <v/>
      </c>
      <c r="D593" s="259"/>
      <c r="E593" s="168"/>
      <c r="F593" s="169"/>
      <c r="H593" s="167"/>
      <c r="I593" s="209" t="str">
        <f>IF(ISBLANK(Transactions!$H593),"",MONTH(Transactions!$H593))</f>
        <v/>
      </c>
      <c r="J593" s="259"/>
      <c r="K593" s="168"/>
      <c r="L593" s="169"/>
      <c r="N593" s="167"/>
      <c r="O593" s="209" t="str">
        <f>IF(ISBLANK(Transactions!$N593),"",MONTH(Transactions!$N593))</f>
        <v/>
      </c>
      <c r="P593" s="259"/>
      <c r="Q593" s="171"/>
      <c r="R593" s="169"/>
    </row>
    <row r="594" spans="2:18" ht="15.75" customHeight="1">
      <c r="B594" s="167"/>
      <c r="C594" s="209" t="str">
        <f>IF(ISBLANK(Transactions!$B594),"",MONTH(Transactions!$B594))</f>
        <v/>
      </c>
      <c r="D594" s="259"/>
      <c r="E594" s="168"/>
      <c r="F594" s="169"/>
      <c r="H594" s="167"/>
      <c r="I594" s="209" t="str">
        <f>IF(ISBLANK(Transactions!$H594),"",MONTH(Transactions!$H594))</f>
        <v/>
      </c>
      <c r="J594" s="259"/>
      <c r="K594" s="168"/>
      <c r="L594" s="169"/>
      <c r="N594" s="167"/>
      <c r="O594" s="209" t="str">
        <f>IF(ISBLANK(Transactions!$N594),"",MONTH(Transactions!$N594))</f>
        <v/>
      </c>
      <c r="P594" s="259"/>
      <c r="Q594" s="171"/>
      <c r="R594" s="169"/>
    </row>
    <row r="595" spans="2:18" ht="15.75" customHeight="1">
      <c r="B595" s="167"/>
      <c r="C595" s="209" t="str">
        <f>IF(ISBLANK(Transactions!$B595),"",MONTH(Transactions!$B595))</f>
        <v/>
      </c>
      <c r="D595" s="259"/>
      <c r="E595" s="168"/>
      <c r="F595" s="169"/>
      <c r="H595" s="167"/>
      <c r="I595" s="209" t="str">
        <f>IF(ISBLANK(Transactions!$H595),"",MONTH(Transactions!$H595))</f>
        <v/>
      </c>
      <c r="J595" s="259"/>
      <c r="K595" s="168"/>
      <c r="L595" s="169"/>
      <c r="N595" s="167"/>
      <c r="O595" s="209" t="str">
        <f>IF(ISBLANK(Transactions!$N595),"",MONTH(Transactions!$N595))</f>
        <v/>
      </c>
      <c r="P595" s="259"/>
      <c r="Q595" s="171"/>
      <c r="R595" s="169"/>
    </row>
    <row r="596" spans="2:18" ht="15.75" customHeight="1">
      <c r="B596" s="167"/>
      <c r="C596" s="209" t="str">
        <f>IF(ISBLANK(Transactions!$B596),"",MONTH(Transactions!$B596))</f>
        <v/>
      </c>
      <c r="D596" s="259"/>
      <c r="E596" s="168"/>
      <c r="F596" s="169"/>
      <c r="H596" s="167"/>
      <c r="I596" s="209" t="str">
        <f>IF(ISBLANK(Transactions!$H596),"",MONTH(Transactions!$H596))</f>
        <v/>
      </c>
      <c r="J596" s="259"/>
      <c r="K596" s="168"/>
      <c r="L596" s="169"/>
      <c r="N596" s="167"/>
      <c r="O596" s="209" t="str">
        <f>IF(ISBLANK(Transactions!$N596),"",MONTH(Transactions!$N596))</f>
        <v/>
      </c>
      <c r="P596" s="259"/>
      <c r="Q596" s="171"/>
      <c r="R596" s="169"/>
    </row>
    <row r="597" spans="2:18" ht="15.75" customHeight="1">
      <c r="B597" s="167"/>
      <c r="C597" s="209" t="str">
        <f>IF(ISBLANK(Transactions!$B597),"",MONTH(Transactions!$B597))</f>
        <v/>
      </c>
      <c r="D597" s="259"/>
      <c r="E597" s="168"/>
      <c r="F597" s="169"/>
      <c r="H597" s="167"/>
      <c r="I597" s="209" t="str">
        <f>IF(ISBLANK(Transactions!$H597),"",MONTH(Transactions!$H597))</f>
        <v/>
      </c>
      <c r="J597" s="259"/>
      <c r="K597" s="168"/>
      <c r="L597" s="169"/>
      <c r="N597" s="167"/>
      <c r="O597" s="209" t="str">
        <f>IF(ISBLANK(Transactions!$N597),"",MONTH(Transactions!$N597))</f>
        <v/>
      </c>
      <c r="P597" s="259"/>
      <c r="Q597" s="171"/>
      <c r="R597" s="169"/>
    </row>
    <row r="598" spans="2:18" ht="15.75" customHeight="1">
      <c r="B598" s="167"/>
      <c r="C598" s="209" t="str">
        <f>IF(ISBLANK(Transactions!$B598),"",MONTH(Transactions!$B598))</f>
        <v/>
      </c>
      <c r="D598" s="259"/>
      <c r="E598" s="168"/>
      <c r="F598" s="169"/>
      <c r="H598" s="167"/>
      <c r="I598" s="209" t="str">
        <f>IF(ISBLANK(Transactions!$H598),"",MONTH(Transactions!$H598))</f>
        <v/>
      </c>
      <c r="J598" s="259"/>
      <c r="K598" s="168"/>
      <c r="L598" s="169"/>
      <c r="N598" s="167"/>
      <c r="O598" s="209" t="str">
        <f>IF(ISBLANK(Transactions!$N598),"",MONTH(Transactions!$N598))</f>
        <v/>
      </c>
      <c r="P598" s="259"/>
      <c r="Q598" s="171"/>
      <c r="R598" s="169"/>
    </row>
    <row r="599" spans="2:18" ht="15.75" customHeight="1">
      <c r="B599" s="167"/>
      <c r="C599" s="209" t="str">
        <f>IF(ISBLANK(Transactions!$B599),"",MONTH(Transactions!$B599))</f>
        <v/>
      </c>
      <c r="D599" s="259"/>
      <c r="E599" s="168"/>
      <c r="F599" s="169"/>
      <c r="H599" s="167"/>
      <c r="I599" s="209" t="str">
        <f>IF(ISBLANK(Transactions!$H599),"",MONTH(Transactions!$H599))</f>
        <v/>
      </c>
      <c r="J599" s="259"/>
      <c r="K599" s="168"/>
      <c r="L599" s="169"/>
      <c r="N599" s="167"/>
      <c r="O599" s="209" t="str">
        <f>IF(ISBLANK(Transactions!$N599),"",MONTH(Transactions!$N599))</f>
        <v/>
      </c>
      <c r="P599" s="259"/>
      <c r="Q599" s="171"/>
      <c r="R599" s="169"/>
    </row>
    <row r="600" spans="2:18" ht="15.75" customHeight="1">
      <c r="B600" s="167"/>
      <c r="C600" s="209" t="str">
        <f>IF(ISBLANK(Transactions!$B600),"",MONTH(Transactions!$B600))</f>
        <v/>
      </c>
      <c r="D600" s="259"/>
      <c r="E600" s="168"/>
      <c r="F600" s="169"/>
      <c r="H600" s="167"/>
      <c r="I600" s="209" t="str">
        <f>IF(ISBLANK(Transactions!$H600),"",MONTH(Transactions!$H600))</f>
        <v/>
      </c>
      <c r="J600" s="259"/>
      <c r="K600" s="168"/>
      <c r="L600" s="169"/>
      <c r="N600" s="167"/>
      <c r="O600" s="209" t="str">
        <f>IF(ISBLANK(Transactions!$N600),"",MONTH(Transactions!$N600))</f>
        <v/>
      </c>
      <c r="P600" s="259"/>
      <c r="Q600" s="171"/>
      <c r="R600" s="169"/>
    </row>
    <row r="601" spans="2:18" ht="15.75" customHeight="1">
      <c r="B601" s="167"/>
      <c r="C601" s="209" t="str">
        <f>IF(ISBLANK(Transactions!$B601),"",MONTH(Transactions!$B601))</f>
        <v/>
      </c>
      <c r="D601" s="259"/>
      <c r="E601" s="168"/>
      <c r="F601" s="169"/>
      <c r="H601" s="167"/>
      <c r="I601" s="209" t="str">
        <f>IF(ISBLANK(Transactions!$H601),"",MONTH(Transactions!$H601))</f>
        <v/>
      </c>
      <c r="J601" s="259"/>
      <c r="K601" s="168"/>
      <c r="L601" s="169"/>
      <c r="N601" s="167"/>
      <c r="O601" s="209" t="str">
        <f>IF(ISBLANK(Transactions!$N601),"",MONTH(Transactions!$N601))</f>
        <v/>
      </c>
      <c r="P601" s="259"/>
      <c r="Q601" s="171"/>
      <c r="R601" s="169"/>
    </row>
    <row r="602" spans="2:18" ht="15.75" customHeight="1">
      <c r="B602" s="167"/>
      <c r="C602" s="209" t="str">
        <f>IF(ISBLANK(Transactions!$B602),"",MONTH(Transactions!$B602))</f>
        <v/>
      </c>
      <c r="D602" s="259"/>
      <c r="E602" s="168"/>
      <c r="F602" s="169"/>
      <c r="H602" s="167"/>
      <c r="I602" s="209" t="str">
        <f>IF(ISBLANK(Transactions!$H602),"",MONTH(Transactions!$H602))</f>
        <v/>
      </c>
      <c r="J602" s="259"/>
      <c r="K602" s="168"/>
      <c r="L602" s="169"/>
      <c r="N602" s="167"/>
      <c r="O602" s="209" t="str">
        <f>IF(ISBLANK(Transactions!$N602),"",MONTH(Transactions!$N602))</f>
        <v/>
      </c>
      <c r="P602" s="259"/>
      <c r="Q602" s="171"/>
      <c r="R602" s="169"/>
    </row>
    <row r="603" spans="2:18" ht="15.75" customHeight="1">
      <c r="B603" s="167"/>
      <c r="C603" s="209" t="str">
        <f>IF(ISBLANK(Transactions!$B603),"",MONTH(Transactions!$B603))</f>
        <v/>
      </c>
      <c r="D603" s="259"/>
      <c r="E603" s="168"/>
      <c r="F603" s="169"/>
      <c r="H603" s="167"/>
      <c r="I603" s="209" t="str">
        <f>IF(ISBLANK(Transactions!$H603),"",MONTH(Transactions!$H603))</f>
        <v/>
      </c>
      <c r="J603" s="259"/>
      <c r="K603" s="168"/>
      <c r="L603" s="169"/>
      <c r="N603" s="167"/>
      <c r="O603" s="209" t="str">
        <f>IF(ISBLANK(Transactions!$N603),"",MONTH(Transactions!$N603))</f>
        <v/>
      </c>
      <c r="P603" s="259"/>
      <c r="Q603" s="171"/>
      <c r="R603" s="169"/>
    </row>
    <row r="604" spans="2:18" ht="15.75" customHeight="1">
      <c r="B604" s="167"/>
      <c r="C604" s="209" t="str">
        <f>IF(ISBLANK(Transactions!$B604),"",MONTH(Transactions!$B604))</f>
        <v/>
      </c>
      <c r="D604" s="259"/>
      <c r="E604" s="168"/>
      <c r="F604" s="169"/>
      <c r="H604" s="167"/>
      <c r="I604" s="209" t="str">
        <f>IF(ISBLANK(Transactions!$H604),"",MONTH(Transactions!$H604))</f>
        <v/>
      </c>
      <c r="J604" s="259"/>
      <c r="K604" s="168"/>
      <c r="L604" s="169"/>
      <c r="N604" s="167"/>
      <c r="O604" s="209" t="str">
        <f>IF(ISBLANK(Transactions!$N604),"",MONTH(Transactions!$N604))</f>
        <v/>
      </c>
      <c r="P604" s="259"/>
      <c r="Q604" s="171"/>
      <c r="R604" s="169"/>
    </row>
    <row r="605" spans="2:18" ht="15.75" customHeight="1">
      <c r="B605" s="167"/>
      <c r="C605" s="209" t="str">
        <f>IF(ISBLANK(Transactions!$B605),"",MONTH(Transactions!$B605))</f>
        <v/>
      </c>
      <c r="D605" s="259"/>
      <c r="E605" s="168"/>
      <c r="F605" s="169"/>
      <c r="H605" s="167"/>
      <c r="I605" s="209" t="str">
        <f>IF(ISBLANK(Transactions!$H605),"",MONTH(Transactions!$H605))</f>
        <v/>
      </c>
      <c r="J605" s="259"/>
      <c r="K605" s="168"/>
      <c r="L605" s="169"/>
      <c r="N605" s="167"/>
      <c r="O605" s="209" t="str">
        <f>IF(ISBLANK(Transactions!$N605),"",MONTH(Transactions!$N605))</f>
        <v/>
      </c>
      <c r="P605" s="259"/>
      <c r="Q605" s="171"/>
      <c r="R605" s="169"/>
    </row>
    <row r="606" spans="2:18" ht="15.75" customHeight="1">
      <c r="B606" s="167"/>
      <c r="C606" s="209" t="str">
        <f>IF(ISBLANK(Transactions!$B606),"",MONTH(Transactions!$B606))</f>
        <v/>
      </c>
      <c r="D606" s="259"/>
      <c r="E606" s="168"/>
      <c r="F606" s="169"/>
      <c r="H606" s="167"/>
      <c r="I606" s="209" t="str">
        <f>IF(ISBLANK(Transactions!$H606),"",MONTH(Transactions!$H606))</f>
        <v/>
      </c>
      <c r="J606" s="259"/>
      <c r="K606" s="168"/>
      <c r="L606" s="169"/>
      <c r="N606" s="167"/>
      <c r="O606" s="209" t="str">
        <f>IF(ISBLANK(Transactions!$N606),"",MONTH(Transactions!$N606))</f>
        <v/>
      </c>
      <c r="P606" s="259"/>
      <c r="Q606" s="171"/>
      <c r="R606" s="169"/>
    </row>
    <row r="607" spans="2:18" ht="15.75" customHeight="1">
      <c r="B607" s="167"/>
      <c r="C607" s="209" t="str">
        <f>IF(ISBLANK(Transactions!$B607),"",MONTH(Transactions!$B607))</f>
        <v/>
      </c>
      <c r="D607" s="259"/>
      <c r="E607" s="168"/>
      <c r="F607" s="169"/>
      <c r="H607" s="167"/>
      <c r="I607" s="209" t="str">
        <f>IF(ISBLANK(Transactions!$H607),"",MONTH(Transactions!$H607))</f>
        <v/>
      </c>
      <c r="J607" s="259"/>
      <c r="K607" s="168"/>
      <c r="L607" s="169"/>
      <c r="N607" s="167"/>
      <c r="O607" s="209" t="str">
        <f>IF(ISBLANK(Transactions!$N607),"",MONTH(Transactions!$N607))</f>
        <v/>
      </c>
      <c r="P607" s="259"/>
      <c r="Q607" s="171"/>
      <c r="R607" s="169"/>
    </row>
    <row r="608" spans="2:18" ht="15.75" customHeight="1">
      <c r="B608" s="167"/>
      <c r="C608" s="209" t="str">
        <f>IF(ISBLANK(Transactions!$B608),"",MONTH(Transactions!$B608))</f>
        <v/>
      </c>
      <c r="D608" s="259"/>
      <c r="E608" s="168"/>
      <c r="F608" s="169"/>
      <c r="H608" s="167"/>
      <c r="I608" s="209" t="str">
        <f>IF(ISBLANK(Transactions!$H608),"",MONTH(Transactions!$H608))</f>
        <v/>
      </c>
      <c r="J608" s="259"/>
      <c r="K608" s="168"/>
      <c r="L608" s="169"/>
      <c r="N608" s="167"/>
      <c r="O608" s="209" t="str">
        <f>IF(ISBLANK(Transactions!$N608),"",MONTH(Transactions!$N608))</f>
        <v/>
      </c>
      <c r="P608" s="259"/>
      <c r="Q608" s="171"/>
      <c r="R608" s="169"/>
    </row>
    <row r="609" spans="2:18" ht="15.75" customHeight="1">
      <c r="B609" s="167"/>
      <c r="C609" s="209" t="str">
        <f>IF(ISBLANK(Transactions!$B609),"",MONTH(Transactions!$B609))</f>
        <v/>
      </c>
      <c r="D609" s="259"/>
      <c r="E609" s="168"/>
      <c r="F609" s="169"/>
      <c r="H609" s="167"/>
      <c r="I609" s="209" t="str">
        <f>IF(ISBLANK(Transactions!$H609),"",MONTH(Transactions!$H609))</f>
        <v/>
      </c>
      <c r="J609" s="259"/>
      <c r="K609" s="168"/>
      <c r="L609" s="169"/>
      <c r="N609" s="167"/>
      <c r="O609" s="209" t="str">
        <f>IF(ISBLANK(Transactions!$N609),"",MONTH(Transactions!$N609))</f>
        <v/>
      </c>
      <c r="P609" s="259"/>
      <c r="Q609" s="171"/>
      <c r="R609" s="169"/>
    </row>
    <row r="610" spans="2:18" ht="15.75" customHeight="1">
      <c r="B610" s="167"/>
      <c r="C610" s="209" t="str">
        <f>IF(ISBLANK(Transactions!$B610),"",MONTH(Transactions!$B610))</f>
        <v/>
      </c>
      <c r="D610" s="259"/>
      <c r="E610" s="168"/>
      <c r="F610" s="169"/>
      <c r="H610" s="167"/>
      <c r="I610" s="209" t="str">
        <f>IF(ISBLANK(Transactions!$H610),"",MONTH(Transactions!$H610))</f>
        <v/>
      </c>
      <c r="J610" s="259"/>
      <c r="K610" s="168"/>
      <c r="L610" s="169"/>
      <c r="N610" s="167"/>
      <c r="O610" s="209" t="str">
        <f>IF(ISBLANK(Transactions!$N610),"",MONTH(Transactions!$N610))</f>
        <v/>
      </c>
      <c r="P610" s="259"/>
      <c r="Q610" s="171"/>
      <c r="R610" s="169"/>
    </row>
    <row r="611" spans="2:18" ht="15.75" customHeight="1">
      <c r="B611" s="167"/>
      <c r="C611" s="209" t="str">
        <f>IF(ISBLANK(Transactions!$B611),"",MONTH(Transactions!$B611))</f>
        <v/>
      </c>
      <c r="D611" s="259"/>
      <c r="E611" s="168"/>
      <c r="F611" s="169"/>
      <c r="H611" s="167"/>
      <c r="I611" s="209" t="str">
        <f>IF(ISBLANK(Transactions!$H611),"",MONTH(Transactions!$H611))</f>
        <v/>
      </c>
      <c r="J611" s="259"/>
      <c r="K611" s="168"/>
      <c r="L611" s="169"/>
      <c r="N611" s="167"/>
      <c r="O611" s="209" t="str">
        <f>IF(ISBLANK(Transactions!$N611),"",MONTH(Transactions!$N611))</f>
        <v/>
      </c>
      <c r="P611" s="259"/>
      <c r="Q611" s="171"/>
      <c r="R611" s="169"/>
    </row>
    <row r="612" spans="2:18" ht="15.75" customHeight="1">
      <c r="B612" s="167"/>
      <c r="C612" s="209" t="str">
        <f>IF(ISBLANK(Transactions!$B612),"",MONTH(Transactions!$B612))</f>
        <v/>
      </c>
      <c r="D612" s="259"/>
      <c r="E612" s="168"/>
      <c r="F612" s="169"/>
      <c r="H612" s="167"/>
      <c r="I612" s="209" t="str">
        <f>IF(ISBLANK(Transactions!$H612),"",MONTH(Transactions!$H612))</f>
        <v/>
      </c>
      <c r="J612" s="259"/>
      <c r="K612" s="168"/>
      <c r="L612" s="169"/>
      <c r="N612" s="167"/>
      <c r="O612" s="209" t="str">
        <f>IF(ISBLANK(Transactions!$N612),"",MONTH(Transactions!$N612))</f>
        <v/>
      </c>
      <c r="P612" s="259"/>
      <c r="Q612" s="171"/>
      <c r="R612" s="169"/>
    </row>
    <row r="613" spans="2:18" ht="15.75" customHeight="1">
      <c r="B613" s="167"/>
      <c r="C613" s="209" t="str">
        <f>IF(ISBLANK(Transactions!$B613),"",MONTH(Transactions!$B613))</f>
        <v/>
      </c>
      <c r="D613" s="259"/>
      <c r="E613" s="168"/>
      <c r="F613" s="169"/>
      <c r="H613" s="167"/>
      <c r="I613" s="209" t="str">
        <f>IF(ISBLANK(Transactions!$H613),"",MONTH(Transactions!$H613))</f>
        <v/>
      </c>
      <c r="J613" s="259"/>
      <c r="K613" s="168"/>
      <c r="L613" s="169"/>
      <c r="N613" s="167"/>
      <c r="O613" s="209" t="str">
        <f>IF(ISBLANK(Transactions!$N613),"",MONTH(Transactions!$N613))</f>
        <v/>
      </c>
      <c r="P613" s="259"/>
      <c r="Q613" s="171"/>
      <c r="R613" s="169"/>
    </row>
    <row r="614" spans="2:18" ht="15.75" customHeight="1">
      <c r="B614" s="167"/>
      <c r="C614" s="209" t="str">
        <f>IF(ISBLANK(Transactions!$B614),"",MONTH(Transactions!$B614))</f>
        <v/>
      </c>
      <c r="D614" s="259"/>
      <c r="E614" s="168"/>
      <c r="F614" s="169"/>
      <c r="H614" s="167"/>
      <c r="I614" s="209" t="str">
        <f>IF(ISBLANK(Transactions!$H614),"",MONTH(Transactions!$H614))</f>
        <v/>
      </c>
      <c r="J614" s="259"/>
      <c r="K614" s="168"/>
      <c r="L614" s="169"/>
      <c r="N614" s="167"/>
      <c r="O614" s="209" t="str">
        <f>IF(ISBLANK(Transactions!$N614),"",MONTH(Transactions!$N614))</f>
        <v/>
      </c>
      <c r="P614" s="259"/>
      <c r="Q614" s="171"/>
      <c r="R614" s="169"/>
    </row>
    <row r="615" spans="2:18" ht="15.75" customHeight="1">
      <c r="B615" s="167"/>
      <c r="C615" s="209" t="str">
        <f>IF(ISBLANK(Transactions!$B615),"",MONTH(Transactions!$B615))</f>
        <v/>
      </c>
      <c r="D615" s="259"/>
      <c r="E615" s="168"/>
      <c r="F615" s="169"/>
      <c r="H615" s="167"/>
      <c r="I615" s="209" t="str">
        <f>IF(ISBLANK(Transactions!$H615),"",MONTH(Transactions!$H615))</f>
        <v/>
      </c>
      <c r="J615" s="259"/>
      <c r="K615" s="168"/>
      <c r="L615" s="169"/>
      <c r="N615" s="167"/>
      <c r="O615" s="209" t="str">
        <f>IF(ISBLANK(Transactions!$N615),"",MONTH(Transactions!$N615))</f>
        <v/>
      </c>
      <c r="P615" s="259"/>
      <c r="Q615" s="171"/>
      <c r="R615" s="169"/>
    </row>
    <row r="616" spans="2:18" ht="15.75" customHeight="1">
      <c r="B616" s="167"/>
      <c r="C616" s="209" t="str">
        <f>IF(ISBLANK(Transactions!$B616),"",MONTH(Transactions!$B616))</f>
        <v/>
      </c>
      <c r="D616" s="259"/>
      <c r="E616" s="168"/>
      <c r="F616" s="169"/>
      <c r="H616" s="167"/>
      <c r="I616" s="209" t="str">
        <f>IF(ISBLANK(Transactions!$H616),"",MONTH(Transactions!$H616))</f>
        <v/>
      </c>
      <c r="J616" s="259"/>
      <c r="K616" s="168"/>
      <c r="L616" s="169"/>
      <c r="N616" s="167"/>
      <c r="O616" s="209" t="str">
        <f>IF(ISBLANK(Transactions!$N616),"",MONTH(Transactions!$N616))</f>
        <v/>
      </c>
      <c r="P616" s="259"/>
      <c r="Q616" s="171"/>
      <c r="R616" s="169"/>
    </row>
    <row r="617" spans="2:18" ht="15.75" customHeight="1">
      <c r="B617" s="167"/>
      <c r="C617" s="209" t="str">
        <f>IF(ISBLANK(Transactions!$B617),"",MONTH(Transactions!$B617))</f>
        <v/>
      </c>
      <c r="D617" s="259"/>
      <c r="E617" s="168"/>
      <c r="F617" s="169"/>
      <c r="H617" s="167"/>
      <c r="I617" s="209" t="str">
        <f>IF(ISBLANK(Transactions!$H617),"",MONTH(Transactions!$H617))</f>
        <v/>
      </c>
      <c r="J617" s="259"/>
      <c r="K617" s="168"/>
      <c r="L617" s="169"/>
      <c r="N617" s="167"/>
      <c r="O617" s="209" t="str">
        <f>IF(ISBLANK(Transactions!$N617),"",MONTH(Transactions!$N617))</f>
        <v/>
      </c>
      <c r="P617" s="259"/>
      <c r="Q617" s="171"/>
      <c r="R617" s="169"/>
    </row>
    <row r="618" spans="2:18" ht="15.75" customHeight="1">
      <c r="B618" s="167"/>
      <c r="C618" s="209" t="str">
        <f>IF(ISBLANK(Transactions!$B618),"",MONTH(Transactions!$B618))</f>
        <v/>
      </c>
      <c r="D618" s="259"/>
      <c r="E618" s="168"/>
      <c r="F618" s="169"/>
      <c r="H618" s="167"/>
      <c r="I618" s="209" t="str">
        <f>IF(ISBLANK(Transactions!$H618),"",MONTH(Transactions!$H618))</f>
        <v/>
      </c>
      <c r="J618" s="259"/>
      <c r="K618" s="168"/>
      <c r="L618" s="169"/>
      <c r="N618" s="167"/>
      <c r="O618" s="209" t="str">
        <f>IF(ISBLANK(Transactions!$N618),"",MONTH(Transactions!$N618))</f>
        <v/>
      </c>
      <c r="P618" s="259"/>
      <c r="Q618" s="171"/>
      <c r="R618" s="169"/>
    </row>
    <row r="619" spans="2:18" ht="15.75" customHeight="1">
      <c r="B619" s="167"/>
      <c r="C619" s="209" t="str">
        <f>IF(ISBLANK(Transactions!$B619),"",MONTH(Transactions!$B619))</f>
        <v/>
      </c>
      <c r="D619" s="259"/>
      <c r="E619" s="168"/>
      <c r="F619" s="169"/>
      <c r="H619" s="167"/>
      <c r="I619" s="209" t="str">
        <f>IF(ISBLANK(Transactions!$H619),"",MONTH(Transactions!$H619))</f>
        <v/>
      </c>
      <c r="J619" s="259"/>
      <c r="K619" s="168"/>
      <c r="L619" s="169"/>
      <c r="N619" s="167"/>
      <c r="O619" s="209" t="str">
        <f>IF(ISBLANK(Transactions!$N619),"",MONTH(Transactions!$N619))</f>
        <v/>
      </c>
      <c r="P619" s="259"/>
      <c r="Q619" s="171"/>
      <c r="R619" s="169"/>
    </row>
    <row r="620" spans="2:18" ht="15.75" customHeight="1">
      <c r="B620" s="167"/>
      <c r="C620" s="209" t="str">
        <f>IF(ISBLANK(Transactions!$B620),"",MONTH(Transactions!$B620))</f>
        <v/>
      </c>
      <c r="D620" s="259"/>
      <c r="E620" s="168"/>
      <c r="F620" s="169"/>
      <c r="H620" s="167"/>
      <c r="I620" s="209" t="str">
        <f>IF(ISBLANK(Transactions!$H620),"",MONTH(Transactions!$H620))</f>
        <v/>
      </c>
      <c r="J620" s="259"/>
      <c r="K620" s="168"/>
      <c r="L620" s="169"/>
      <c r="N620" s="167"/>
      <c r="O620" s="209" t="str">
        <f>IF(ISBLANK(Transactions!$N620),"",MONTH(Transactions!$N620))</f>
        <v/>
      </c>
      <c r="P620" s="259"/>
      <c r="Q620" s="171"/>
      <c r="R620" s="169"/>
    </row>
    <row r="621" spans="2:18" ht="15.75" customHeight="1">
      <c r="B621" s="167"/>
      <c r="C621" s="209" t="str">
        <f>IF(ISBLANK(Transactions!$B621),"",MONTH(Transactions!$B621))</f>
        <v/>
      </c>
      <c r="D621" s="259"/>
      <c r="E621" s="168"/>
      <c r="F621" s="169"/>
      <c r="H621" s="167"/>
      <c r="I621" s="209" t="str">
        <f>IF(ISBLANK(Transactions!$H621),"",MONTH(Transactions!$H621))</f>
        <v/>
      </c>
      <c r="J621" s="259"/>
      <c r="K621" s="168"/>
      <c r="L621" s="169"/>
      <c r="N621" s="167"/>
      <c r="O621" s="209" t="str">
        <f>IF(ISBLANK(Transactions!$N621),"",MONTH(Transactions!$N621))</f>
        <v/>
      </c>
      <c r="P621" s="259"/>
      <c r="Q621" s="171"/>
      <c r="R621" s="169"/>
    </row>
    <row r="622" spans="2:18" ht="15.75" customHeight="1">
      <c r="B622" s="167"/>
      <c r="C622" s="209" t="str">
        <f>IF(ISBLANK(Transactions!$B622),"",MONTH(Transactions!$B622))</f>
        <v/>
      </c>
      <c r="D622" s="259"/>
      <c r="E622" s="168"/>
      <c r="F622" s="169"/>
      <c r="H622" s="167"/>
      <c r="I622" s="209" t="str">
        <f>IF(ISBLANK(Transactions!$H622),"",MONTH(Transactions!$H622))</f>
        <v/>
      </c>
      <c r="J622" s="259"/>
      <c r="K622" s="168"/>
      <c r="L622" s="169"/>
      <c r="N622" s="167"/>
      <c r="O622" s="209" t="str">
        <f>IF(ISBLANK(Transactions!$N622),"",MONTH(Transactions!$N622))</f>
        <v/>
      </c>
      <c r="P622" s="259"/>
      <c r="Q622" s="171"/>
      <c r="R622" s="169"/>
    </row>
    <row r="623" spans="2:18" ht="15.75" customHeight="1">
      <c r="B623" s="167"/>
      <c r="C623" s="209" t="str">
        <f>IF(ISBLANK(Transactions!$B623),"",MONTH(Transactions!$B623))</f>
        <v/>
      </c>
      <c r="D623" s="259"/>
      <c r="E623" s="168"/>
      <c r="F623" s="169"/>
      <c r="H623" s="167"/>
      <c r="I623" s="209" t="str">
        <f>IF(ISBLANK(Transactions!$H623),"",MONTH(Transactions!$H623))</f>
        <v/>
      </c>
      <c r="J623" s="259"/>
      <c r="K623" s="168"/>
      <c r="L623" s="169"/>
      <c r="N623" s="167"/>
      <c r="O623" s="209" t="str">
        <f>IF(ISBLANK(Transactions!$N623),"",MONTH(Transactions!$N623))</f>
        <v/>
      </c>
      <c r="P623" s="259"/>
      <c r="Q623" s="171"/>
      <c r="R623" s="169"/>
    </row>
    <row r="624" spans="2:18" ht="15.75" customHeight="1">
      <c r="B624" s="167"/>
      <c r="C624" s="209" t="str">
        <f>IF(ISBLANK(Transactions!$B624),"",MONTH(Transactions!$B624))</f>
        <v/>
      </c>
      <c r="D624" s="259"/>
      <c r="E624" s="168"/>
      <c r="F624" s="169"/>
      <c r="H624" s="167"/>
      <c r="I624" s="209" t="str">
        <f>IF(ISBLANK(Transactions!$H624),"",MONTH(Transactions!$H624))</f>
        <v/>
      </c>
      <c r="J624" s="259"/>
      <c r="K624" s="168"/>
      <c r="L624" s="169"/>
      <c r="N624" s="167"/>
      <c r="O624" s="209" t="str">
        <f>IF(ISBLANK(Transactions!$N624),"",MONTH(Transactions!$N624))</f>
        <v/>
      </c>
      <c r="P624" s="259"/>
      <c r="Q624" s="171"/>
      <c r="R624" s="169"/>
    </row>
    <row r="625" spans="2:18" ht="15.75" customHeight="1">
      <c r="B625" s="167"/>
      <c r="C625" s="209" t="str">
        <f>IF(ISBLANK(Transactions!$B625),"",MONTH(Transactions!$B625))</f>
        <v/>
      </c>
      <c r="D625" s="259"/>
      <c r="E625" s="168"/>
      <c r="F625" s="169"/>
      <c r="H625" s="167"/>
      <c r="I625" s="209" t="str">
        <f>IF(ISBLANK(Transactions!$H625),"",MONTH(Transactions!$H625))</f>
        <v/>
      </c>
      <c r="J625" s="259"/>
      <c r="K625" s="168"/>
      <c r="L625" s="169"/>
      <c r="N625" s="167"/>
      <c r="O625" s="209" t="str">
        <f>IF(ISBLANK(Transactions!$N625),"",MONTH(Transactions!$N625))</f>
        <v/>
      </c>
      <c r="P625" s="259"/>
      <c r="Q625" s="171"/>
      <c r="R625" s="169"/>
    </row>
    <row r="626" spans="2:18" ht="15.75" customHeight="1">
      <c r="B626" s="167"/>
      <c r="C626" s="209" t="str">
        <f>IF(ISBLANK(Transactions!$B626),"",MONTH(Transactions!$B626))</f>
        <v/>
      </c>
      <c r="D626" s="259"/>
      <c r="E626" s="168"/>
      <c r="F626" s="169"/>
      <c r="H626" s="167"/>
      <c r="I626" s="209" t="str">
        <f>IF(ISBLANK(Transactions!$H626),"",MONTH(Transactions!$H626))</f>
        <v/>
      </c>
      <c r="J626" s="259"/>
      <c r="K626" s="168"/>
      <c r="L626" s="169"/>
      <c r="N626" s="167"/>
      <c r="O626" s="209" t="str">
        <f>IF(ISBLANK(Transactions!$N626),"",MONTH(Transactions!$N626))</f>
        <v/>
      </c>
      <c r="P626" s="259"/>
      <c r="Q626" s="171"/>
      <c r="R626" s="169"/>
    </row>
    <row r="627" spans="2:18" ht="15.75" customHeight="1">
      <c r="B627" s="167"/>
      <c r="C627" s="209" t="str">
        <f>IF(ISBLANK(Transactions!$B627),"",MONTH(Transactions!$B627))</f>
        <v/>
      </c>
      <c r="D627" s="259"/>
      <c r="E627" s="168"/>
      <c r="F627" s="169"/>
      <c r="H627" s="167"/>
      <c r="I627" s="209" t="str">
        <f>IF(ISBLANK(Transactions!$H627),"",MONTH(Transactions!$H627))</f>
        <v/>
      </c>
      <c r="J627" s="259"/>
      <c r="K627" s="168"/>
      <c r="L627" s="169"/>
      <c r="N627" s="167"/>
      <c r="O627" s="209" t="str">
        <f>IF(ISBLANK(Transactions!$N627),"",MONTH(Transactions!$N627))</f>
        <v/>
      </c>
      <c r="P627" s="259"/>
      <c r="Q627" s="171"/>
      <c r="R627" s="169"/>
    </row>
    <row r="628" spans="2:18" ht="15.75" customHeight="1">
      <c r="B628" s="167"/>
      <c r="C628" s="209" t="str">
        <f>IF(ISBLANK(Transactions!$B628),"",MONTH(Transactions!$B628))</f>
        <v/>
      </c>
      <c r="D628" s="259"/>
      <c r="E628" s="168"/>
      <c r="F628" s="169"/>
      <c r="H628" s="167"/>
      <c r="I628" s="209" t="str">
        <f>IF(ISBLANK(Transactions!$H628),"",MONTH(Transactions!$H628))</f>
        <v/>
      </c>
      <c r="J628" s="259"/>
      <c r="K628" s="168"/>
      <c r="L628" s="169"/>
      <c r="N628" s="167"/>
      <c r="O628" s="209" t="str">
        <f>IF(ISBLANK(Transactions!$N628),"",MONTH(Transactions!$N628))</f>
        <v/>
      </c>
      <c r="P628" s="259"/>
      <c r="Q628" s="171"/>
      <c r="R628" s="169"/>
    </row>
    <row r="629" spans="2:18" ht="15.75" customHeight="1">
      <c r="B629" s="167"/>
      <c r="C629" s="209" t="str">
        <f>IF(ISBLANK(Transactions!$B629),"",MONTH(Transactions!$B629))</f>
        <v/>
      </c>
      <c r="D629" s="259"/>
      <c r="E629" s="168"/>
      <c r="F629" s="169"/>
      <c r="H629" s="167"/>
      <c r="I629" s="209" t="str">
        <f>IF(ISBLANK(Transactions!$H629),"",MONTH(Transactions!$H629))</f>
        <v/>
      </c>
      <c r="J629" s="259"/>
      <c r="K629" s="168"/>
      <c r="L629" s="169"/>
      <c r="N629" s="167"/>
      <c r="O629" s="209" t="str">
        <f>IF(ISBLANK(Transactions!$N629),"",MONTH(Transactions!$N629))</f>
        <v/>
      </c>
      <c r="P629" s="259"/>
      <c r="Q629" s="171"/>
      <c r="R629" s="169"/>
    </row>
    <row r="630" spans="2:18" ht="15.75" customHeight="1">
      <c r="B630" s="167"/>
      <c r="C630" s="209" t="str">
        <f>IF(ISBLANK(Transactions!$B630),"",MONTH(Transactions!$B630))</f>
        <v/>
      </c>
      <c r="D630" s="259"/>
      <c r="E630" s="168"/>
      <c r="F630" s="169"/>
      <c r="H630" s="167"/>
      <c r="I630" s="209" t="str">
        <f>IF(ISBLANK(Transactions!$H630),"",MONTH(Transactions!$H630))</f>
        <v/>
      </c>
      <c r="J630" s="259"/>
      <c r="K630" s="168"/>
      <c r="L630" s="169"/>
      <c r="N630" s="167"/>
      <c r="O630" s="209" t="str">
        <f>IF(ISBLANK(Transactions!$N630),"",MONTH(Transactions!$N630))</f>
        <v/>
      </c>
      <c r="P630" s="259"/>
      <c r="Q630" s="171"/>
      <c r="R630" s="169"/>
    </row>
    <row r="631" spans="2:18" ht="15.75" customHeight="1">
      <c r="B631" s="167"/>
      <c r="C631" s="209" t="str">
        <f>IF(ISBLANK(Transactions!$B631),"",MONTH(Transactions!$B631))</f>
        <v/>
      </c>
      <c r="D631" s="259"/>
      <c r="E631" s="168"/>
      <c r="F631" s="169"/>
      <c r="H631" s="167"/>
      <c r="I631" s="209" t="str">
        <f>IF(ISBLANK(Transactions!$H631),"",MONTH(Transactions!$H631))</f>
        <v/>
      </c>
      <c r="J631" s="259"/>
      <c r="K631" s="168"/>
      <c r="L631" s="169"/>
      <c r="N631" s="167"/>
      <c r="O631" s="209" t="str">
        <f>IF(ISBLANK(Transactions!$N631),"",MONTH(Transactions!$N631))</f>
        <v/>
      </c>
      <c r="P631" s="259"/>
      <c r="Q631" s="171"/>
      <c r="R631" s="169"/>
    </row>
    <row r="632" spans="2:18" ht="15.75" customHeight="1">
      <c r="B632" s="167"/>
      <c r="C632" s="209" t="str">
        <f>IF(ISBLANK(Transactions!$B632),"",MONTH(Transactions!$B632))</f>
        <v/>
      </c>
      <c r="D632" s="259"/>
      <c r="E632" s="168"/>
      <c r="F632" s="169"/>
      <c r="H632" s="167"/>
      <c r="I632" s="209" t="str">
        <f>IF(ISBLANK(Transactions!$H632),"",MONTH(Transactions!$H632))</f>
        <v/>
      </c>
      <c r="J632" s="259"/>
      <c r="K632" s="168"/>
      <c r="L632" s="169"/>
      <c r="N632" s="167"/>
      <c r="O632" s="209" t="str">
        <f>IF(ISBLANK(Transactions!$N632),"",MONTH(Transactions!$N632))</f>
        <v/>
      </c>
      <c r="P632" s="259"/>
      <c r="Q632" s="171"/>
      <c r="R632" s="169"/>
    </row>
    <row r="633" spans="2:18" ht="15.75" customHeight="1">
      <c r="B633" s="167"/>
      <c r="C633" s="209" t="str">
        <f>IF(ISBLANK(Transactions!$B633),"",MONTH(Transactions!$B633))</f>
        <v/>
      </c>
      <c r="D633" s="259"/>
      <c r="E633" s="168"/>
      <c r="F633" s="169"/>
      <c r="H633" s="167"/>
      <c r="I633" s="209" t="str">
        <f>IF(ISBLANK(Transactions!$H633),"",MONTH(Transactions!$H633))</f>
        <v/>
      </c>
      <c r="J633" s="259"/>
      <c r="K633" s="168"/>
      <c r="L633" s="169"/>
      <c r="N633" s="167"/>
      <c r="O633" s="209" t="str">
        <f>IF(ISBLANK(Transactions!$N633),"",MONTH(Transactions!$N633))</f>
        <v/>
      </c>
      <c r="P633" s="259"/>
      <c r="Q633" s="171"/>
      <c r="R633" s="169"/>
    </row>
    <row r="634" spans="2:18" ht="15.75" customHeight="1">
      <c r="B634" s="167"/>
      <c r="C634" s="209" t="str">
        <f>IF(ISBLANK(Transactions!$B634),"",MONTH(Transactions!$B634))</f>
        <v/>
      </c>
      <c r="D634" s="259"/>
      <c r="E634" s="168"/>
      <c r="F634" s="169"/>
      <c r="H634" s="167"/>
      <c r="I634" s="209" t="str">
        <f>IF(ISBLANK(Transactions!$H634),"",MONTH(Transactions!$H634))</f>
        <v/>
      </c>
      <c r="J634" s="259"/>
      <c r="K634" s="168"/>
      <c r="L634" s="169"/>
      <c r="N634" s="167"/>
      <c r="O634" s="209" t="str">
        <f>IF(ISBLANK(Transactions!$N634),"",MONTH(Transactions!$N634))</f>
        <v/>
      </c>
      <c r="P634" s="259"/>
      <c r="Q634" s="171"/>
      <c r="R634" s="169"/>
    </row>
    <row r="635" spans="2:18" ht="15.75" customHeight="1">
      <c r="B635" s="167"/>
      <c r="C635" s="209" t="str">
        <f>IF(ISBLANK(Transactions!$B635),"",MONTH(Transactions!$B635))</f>
        <v/>
      </c>
      <c r="D635" s="259"/>
      <c r="E635" s="168"/>
      <c r="F635" s="169"/>
      <c r="H635" s="167"/>
      <c r="I635" s="209" t="str">
        <f>IF(ISBLANK(Transactions!$H635),"",MONTH(Transactions!$H635))</f>
        <v/>
      </c>
      <c r="J635" s="259"/>
      <c r="K635" s="168"/>
      <c r="L635" s="169"/>
      <c r="N635" s="167"/>
      <c r="O635" s="209" t="str">
        <f>IF(ISBLANK(Transactions!$N635),"",MONTH(Transactions!$N635))</f>
        <v/>
      </c>
      <c r="P635" s="259"/>
      <c r="Q635" s="171"/>
      <c r="R635" s="169"/>
    </row>
    <row r="636" spans="2:18" ht="15.75" customHeight="1">
      <c r="B636" s="167"/>
      <c r="C636" s="209" t="str">
        <f>IF(ISBLANK(Transactions!$B636),"",MONTH(Transactions!$B636))</f>
        <v/>
      </c>
      <c r="D636" s="259"/>
      <c r="E636" s="168"/>
      <c r="F636" s="169"/>
      <c r="H636" s="167"/>
      <c r="I636" s="209" t="str">
        <f>IF(ISBLANK(Transactions!$H636),"",MONTH(Transactions!$H636))</f>
        <v/>
      </c>
      <c r="J636" s="259"/>
      <c r="K636" s="168"/>
      <c r="L636" s="169"/>
      <c r="N636" s="167"/>
      <c r="O636" s="209" t="str">
        <f>IF(ISBLANK(Transactions!$N636),"",MONTH(Transactions!$N636))</f>
        <v/>
      </c>
      <c r="P636" s="259"/>
      <c r="Q636" s="171"/>
      <c r="R636" s="169"/>
    </row>
    <row r="637" spans="2:18" ht="15.75" customHeight="1">
      <c r="B637" s="167"/>
      <c r="C637" s="209" t="str">
        <f>IF(ISBLANK(Transactions!$B637),"",MONTH(Transactions!$B637))</f>
        <v/>
      </c>
      <c r="D637" s="259"/>
      <c r="E637" s="168"/>
      <c r="F637" s="169"/>
      <c r="H637" s="167"/>
      <c r="I637" s="209" t="str">
        <f>IF(ISBLANK(Transactions!$H637),"",MONTH(Transactions!$H637))</f>
        <v/>
      </c>
      <c r="J637" s="259"/>
      <c r="K637" s="168"/>
      <c r="L637" s="169"/>
      <c r="N637" s="167"/>
      <c r="O637" s="209" t="str">
        <f>IF(ISBLANK(Transactions!$N637),"",MONTH(Transactions!$N637))</f>
        <v/>
      </c>
      <c r="P637" s="259"/>
      <c r="Q637" s="171"/>
      <c r="R637" s="169"/>
    </row>
    <row r="638" spans="2:18" ht="15.75" customHeight="1">
      <c r="B638" s="167"/>
      <c r="C638" s="209" t="str">
        <f>IF(ISBLANK(Transactions!$B638),"",MONTH(Transactions!$B638))</f>
        <v/>
      </c>
      <c r="D638" s="259"/>
      <c r="E638" s="168"/>
      <c r="F638" s="169"/>
      <c r="H638" s="167"/>
      <c r="I638" s="209" t="str">
        <f>IF(ISBLANK(Transactions!$H638),"",MONTH(Transactions!$H638))</f>
        <v/>
      </c>
      <c r="J638" s="259"/>
      <c r="K638" s="168"/>
      <c r="L638" s="169"/>
      <c r="N638" s="167"/>
      <c r="O638" s="209" t="str">
        <f>IF(ISBLANK(Transactions!$N638),"",MONTH(Transactions!$N638))</f>
        <v/>
      </c>
      <c r="P638" s="259"/>
      <c r="Q638" s="171"/>
      <c r="R638" s="169"/>
    </row>
    <row r="639" spans="2:18" ht="15.75" customHeight="1">
      <c r="B639" s="167"/>
      <c r="C639" s="209" t="str">
        <f>IF(ISBLANK(Transactions!$B639),"",MONTH(Transactions!$B639))</f>
        <v/>
      </c>
      <c r="D639" s="259"/>
      <c r="E639" s="168"/>
      <c r="F639" s="169"/>
      <c r="H639" s="167"/>
      <c r="I639" s="209" t="str">
        <f>IF(ISBLANK(Transactions!$H639),"",MONTH(Transactions!$H639))</f>
        <v/>
      </c>
      <c r="J639" s="259"/>
      <c r="K639" s="168"/>
      <c r="L639" s="169"/>
      <c r="N639" s="167"/>
      <c r="O639" s="209" t="str">
        <f>IF(ISBLANK(Transactions!$N639),"",MONTH(Transactions!$N639))</f>
        <v/>
      </c>
      <c r="P639" s="259"/>
      <c r="Q639" s="171"/>
      <c r="R639" s="169"/>
    </row>
    <row r="640" spans="2:18" ht="15.75" customHeight="1">
      <c r="B640" s="167"/>
      <c r="C640" s="209" t="str">
        <f>IF(ISBLANK(Transactions!$B640),"",MONTH(Transactions!$B640))</f>
        <v/>
      </c>
      <c r="D640" s="259"/>
      <c r="E640" s="168"/>
      <c r="F640" s="169"/>
      <c r="H640" s="167"/>
      <c r="I640" s="209" t="str">
        <f>IF(ISBLANK(Transactions!$H640),"",MONTH(Transactions!$H640))</f>
        <v/>
      </c>
      <c r="J640" s="259"/>
      <c r="K640" s="168"/>
      <c r="L640" s="169"/>
      <c r="N640" s="167"/>
      <c r="O640" s="209" t="str">
        <f>IF(ISBLANK(Transactions!$N640),"",MONTH(Transactions!$N640))</f>
        <v/>
      </c>
      <c r="P640" s="259"/>
      <c r="Q640" s="171"/>
      <c r="R640" s="169"/>
    </row>
    <row r="641" spans="2:18" ht="15.75" customHeight="1">
      <c r="B641" s="167"/>
      <c r="C641" s="209" t="str">
        <f>IF(ISBLANK(Transactions!$B641),"",MONTH(Transactions!$B641))</f>
        <v/>
      </c>
      <c r="D641" s="259"/>
      <c r="E641" s="168"/>
      <c r="F641" s="169"/>
      <c r="H641" s="167"/>
      <c r="I641" s="209" t="str">
        <f>IF(ISBLANK(Transactions!$H641),"",MONTH(Transactions!$H641))</f>
        <v/>
      </c>
      <c r="J641" s="259"/>
      <c r="K641" s="168"/>
      <c r="L641" s="169"/>
      <c r="N641" s="167"/>
      <c r="O641" s="209" t="str">
        <f>IF(ISBLANK(Transactions!$N641),"",MONTH(Transactions!$N641))</f>
        <v/>
      </c>
      <c r="P641" s="259"/>
      <c r="Q641" s="171"/>
      <c r="R641" s="169"/>
    </row>
    <row r="642" spans="2:18" ht="15.75" customHeight="1">
      <c r="B642" s="167"/>
      <c r="C642" s="209" t="str">
        <f>IF(ISBLANK(Transactions!$B642),"",MONTH(Transactions!$B642))</f>
        <v/>
      </c>
      <c r="D642" s="259"/>
      <c r="E642" s="168"/>
      <c r="F642" s="169"/>
      <c r="H642" s="167"/>
      <c r="I642" s="209" t="str">
        <f>IF(ISBLANK(Transactions!$H642),"",MONTH(Transactions!$H642))</f>
        <v/>
      </c>
      <c r="J642" s="259"/>
      <c r="K642" s="168"/>
      <c r="L642" s="169"/>
      <c r="N642" s="167"/>
      <c r="O642" s="209" t="str">
        <f>IF(ISBLANK(Transactions!$N642),"",MONTH(Transactions!$N642))</f>
        <v/>
      </c>
      <c r="P642" s="259"/>
      <c r="Q642" s="171"/>
      <c r="R642" s="169"/>
    </row>
    <row r="643" spans="2:18" ht="15.75" customHeight="1">
      <c r="B643" s="167"/>
      <c r="C643" s="209" t="str">
        <f>IF(ISBLANK(Transactions!$B643),"",MONTH(Transactions!$B643))</f>
        <v/>
      </c>
      <c r="D643" s="259"/>
      <c r="E643" s="168"/>
      <c r="F643" s="169"/>
      <c r="H643" s="167"/>
      <c r="I643" s="209" t="str">
        <f>IF(ISBLANK(Transactions!$H643),"",MONTH(Transactions!$H643))</f>
        <v/>
      </c>
      <c r="J643" s="259"/>
      <c r="K643" s="168"/>
      <c r="L643" s="169"/>
      <c r="N643" s="167"/>
      <c r="O643" s="209" t="str">
        <f>IF(ISBLANK(Transactions!$N643),"",MONTH(Transactions!$N643))</f>
        <v/>
      </c>
      <c r="P643" s="259"/>
      <c r="Q643" s="171"/>
      <c r="R643" s="169"/>
    </row>
    <row r="644" spans="2:18" ht="15.75" customHeight="1">
      <c r="B644" s="167"/>
      <c r="C644" s="209" t="str">
        <f>IF(ISBLANK(Transactions!$B644),"",MONTH(Transactions!$B644))</f>
        <v/>
      </c>
      <c r="D644" s="259"/>
      <c r="E644" s="168"/>
      <c r="F644" s="169"/>
      <c r="H644" s="167"/>
      <c r="I644" s="209" t="str">
        <f>IF(ISBLANK(Transactions!$H644),"",MONTH(Transactions!$H644))</f>
        <v/>
      </c>
      <c r="J644" s="259"/>
      <c r="K644" s="168"/>
      <c r="L644" s="169"/>
      <c r="N644" s="167"/>
      <c r="O644" s="209" t="str">
        <f>IF(ISBLANK(Transactions!$N644),"",MONTH(Transactions!$N644))</f>
        <v/>
      </c>
      <c r="P644" s="259"/>
      <c r="Q644" s="171"/>
      <c r="R644" s="169"/>
    </row>
    <row r="645" spans="2:18" ht="15.75" customHeight="1">
      <c r="B645" s="167"/>
      <c r="C645" s="209" t="str">
        <f>IF(ISBLANK(Transactions!$B645),"",MONTH(Transactions!$B645))</f>
        <v/>
      </c>
      <c r="D645" s="259"/>
      <c r="E645" s="168"/>
      <c r="F645" s="169"/>
      <c r="H645" s="167"/>
      <c r="I645" s="209" t="str">
        <f>IF(ISBLANK(Transactions!$H645),"",MONTH(Transactions!$H645))</f>
        <v/>
      </c>
      <c r="J645" s="259"/>
      <c r="K645" s="168"/>
      <c r="L645" s="169"/>
      <c r="N645" s="167"/>
      <c r="O645" s="209" t="str">
        <f>IF(ISBLANK(Transactions!$N645),"",MONTH(Transactions!$N645))</f>
        <v/>
      </c>
      <c r="P645" s="259"/>
      <c r="Q645" s="171"/>
      <c r="R645" s="169"/>
    </row>
    <row r="646" spans="2:18" ht="15.75" customHeight="1">
      <c r="B646" s="167"/>
      <c r="C646" s="209" t="str">
        <f>IF(ISBLANK(Transactions!$B646),"",MONTH(Transactions!$B646))</f>
        <v/>
      </c>
      <c r="D646" s="259"/>
      <c r="E646" s="168"/>
      <c r="F646" s="169"/>
      <c r="H646" s="167"/>
      <c r="I646" s="209" t="str">
        <f>IF(ISBLANK(Transactions!$H646),"",MONTH(Transactions!$H646))</f>
        <v/>
      </c>
      <c r="J646" s="259"/>
      <c r="K646" s="168"/>
      <c r="L646" s="169"/>
      <c r="N646" s="167"/>
      <c r="O646" s="209" t="str">
        <f>IF(ISBLANK(Transactions!$N646),"",MONTH(Transactions!$N646))</f>
        <v/>
      </c>
      <c r="P646" s="259"/>
      <c r="Q646" s="171"/>
      <c r="R646" s="169"/>
    </row>
    <row r="647" spans="2:18" ht="15.75" customHeight="1">
      <c r="B647" s="167"/>
      <c r="C647" s="209" t="str">
        <f>IF(ISBLANK(Transactions!$B647),"",MONTH(Transactions!$B647))</f>
        <v/>
      </c>
      <c r="D647" s="259"/>
      <c r="E647" s="168"/>
      <c r="F647" s="169"/>
      <c r="H647" s="167"/>
      <c r="I647" s="209" t="str">
        <f>IF(ISBLANK(Transactions!$H647),"",MONTH(Transactions!$H647))</f>
        <v/>
      </c>
      <c r="J647" s="259"/>
      <c r="K647" s="168"/>
      <c r="L647" s="169"/>
      <c r="N647" s="167"/>
      <c r="O647" s="209" t="str">
        <f>IF(ISBLANK(Transactions!$N647),"",MONTH(Transactions!$N647))</f>
        <v/>
      </c>
      <c r="P647" s="259"/>
      <c r="Q647" s="171"/>
      <c r="R647" s="169"/>
    </row>
    <row r="648" spans="2:18" ht="15.75" customHeight="1">
      <c r="B648" s="167"/>
      <c r="C648" s="209" t="str">
        <f>IF(ISBLANK(Transactions!$B648),"",MONTH(Transactions!$B648))</f>
        <v/>
      </c>
      <c r="D648" s="259"/>
      <c r="E648" s="168"/>
      <c r="F648" s="169"/>
      <c r="H648" s="167"/>
      <c r="I648" s="209" t="str">
        <f>IF(ISBLANK(Transactions!$H648),"",MONTH(Transactions!$H648))</f>
        <v/>
      </c>
      <c r="J648" s="259"/>
      <c r="K648" s="168"/>
      <c r="L648" s="169"/>
      <c r="N648" s="167"/>
      <c r="O648" s="209" t="str">
        <f>IF(ISBLANK(Transactions!$N648),"",MONTH(Transactions!$N648))</f>
        <v/>
      </c>
      <c r="P648" s="259"/>
      <c r="Q648" s="171"/>
      <c r="R648" s="169"/>
    </row>
    <row r="649" spans="2:18" ht="15.75" customHeight="1">
      <c r="B649" s="167"/>
      <c r="C649" s="209" t="str">
        <f>IF(ISBLANK(Transactions!$B649),"",MONTH(Transactions!$B649))</f>
        <v/>
      </c>
      <c r="D649" s="259"/>
      <c r="E649" s="168"/>
      <c r="F649" s="169"/>
      <c r="H649" s="167"/>
      <c r="I649" s="209" t="str">
        <f>IF(ISBLANK(Transactions!$H649),"",MONTH(Transactions!$H649))</f>
        <v/>
      </c>
      <c r="J649" s="259"/>
      <c r="K649" s="168"/>
      <c r="L649" s="169"/>
      <c r="N649" s="167"/>
      <c r="O649" s="209" t="str">
        <f>IF(ISBLANK(Transactions!$N649),"",MONTH(Transactions!$N649))</f>
        <v/>
      </c>
      <c r="P649" s="259"/>
      <c r="Q649" s="171"/>
      <c r="R649" s="169"/>
    </row>
    <row r="650" spans="2:18" ht="15.75" customHeight="1">
      <c r="B650" s="167"/>
      <c r="C650" s="209" t="str">
        <f>IF(ISBLANK(Transactions!$B650),"",MONTH(Transactions!$B650))</f>
        <v/>
      </c>
      <c r="D650" s="259"/>
      <c r="E650" s="168"/>
      <c r="F650" s="169"/>
      <c r="H650" s="167"/>
      <c r="I650" s="209" t="str">
        <f>IF(ISBLANK(Transactions!$H650),"",MONTH(Transactions!$H650))</f>
        <v/>
      </c>
      <c r="J650" s="259"/>
      <c r="K650" s="168"/>
      <c r="L650" s="169"/>
      <c r="N650" s="167"/>
      <c r="O650" s="209" t="str">
        <f>IF(ISBLANK(Transactions!$N650),"",MONTH(Transactions!$N650))</f>
        <v/>
      </c>
      <c r="P650" s="259"/>
      <c r="Q650" s="171"/>
      <c r="R650" s="169"/>
    </row>
    <row r="651" spans="2:18" ht="15.75" customHeight="1">
      <c r="B651" s="167"/>
      <c r="C651" s="209" t="str">
        <f>IF(ISBLANK(Transactions!$B651),"",MONTH(Transactions!$B651))</f>
        <v/>
      </c>
      <c r="D651" s="259"/>
      <c r="E651" s="168"/>
      <c r="F651" s="169"/>
      <c r="H651" s="167"/>
      <c r="I651" s="209" t="str">
        <f>IF(ISBLANK(Transactions!$H651),"",MONTH(Transactions!$H651))</f>
        <v/>
      </c>
      <c r="J651" s="259"/>
      <c r="K651" s="168"/>
      <c r="L651" s="169"/>
      <c r="N651" s="167"/>
      <c r="O651" s="209" t="str">
        <f>IF(ISBLANK(Transactions!$N651),"",MONTH(Transactions!$N651))</f>
        <v/>
      </c>
      <c r="P651" s="259"/>
      <c r="Q651" s="171"/>
      <c r="R651" s="169"/>
    </row>
    <row r="652" spans="2:18" ht="15.75" customHeight="1">
      <c r="B652" s="167"/>
      <c r="C652" s="209" t="str">
        <f>IF(ISBLANK(Transactions!$B652),"",MONTH(Transactions!$B652))</f>
        <v/>
      </c>
      <c r="D652" s="259"/>
      <c r="E652" s="168"/>
      <c r="F652" s="169"/>
      <c r="H652" s="167"/>
      <c r="I652" s="209" t="str">
        <f>IF(ISBLANK(Transactions!$H652),"",MONTH(Transactions!$H652))</f>
        <v/>
      </c>
      <c r="J652" s="259"/>
      <c r="K652" s="168"/>
      <c r="L652" s="169"/>
      <c r="N652" s="167"/>
      <c r="O652" s="209" t="str">
        <f>IF(ISBLANK(Transactions!$N652),"",MONTH(Transactions!$N652))</f>
        <v/>
      </c>
      <c r="P652" s="259"/>
      <c r="Q652" s="171"/>
      <c r="R652" s="169"/>
    </row>
    <row r="653" spans="2:18" ht="15.75" customHeight="1">
      <c r="B653" s="167"/>
      <c r="C653" s="209" t="str">
        <f>IF(ISBLANK(Transactions!$B653),"",MONTH(Transactions!$B653))</f>
        <v/>
      </c>
      <c r="D653" s="259"/>
      <c r="E653" s="168"/>
      <c r="F653" s="169"/>
      <c r="H653" s="167"/>
      <c r="I653" s="209" t="str">
        <f>IF(ISBLANK(Transactions!$H653),"",MONTH(Transactions!$H653))</f>
        <v/>
      </c>
      <c r="J653" s="259"/>
      <c r="K653" s="168"/>
      <c r="L653" s="169"/>
      <c r="N653" s="167"/>
      <c r="O653" s="209" t="str">
        <f>IF(ISBLANK(Transactions!$N653),"",MONTH(Transactions!$N653))</f>
        <v/>
      </c>
      <c r="P653" s="259"/>
      <c r="Q653" s="171"/>
      <c r="R653" s="169"/>
    </row>
    <row r="654" spans="2:18" ht="15.75" customHeight="1">
      <c r="B654" s="167"/>
      <c r="C654" s="209" t="str">
        <f>IF(ISBLANK(Transactions!$B654),"",MONTH(Transactions!$B654))</f>
        <v/>
      </c>
      <c r="D654" s="259"/>
      <c r="E654" s="168"/>
      <c r="F654" s="169"/>
      <c r="H654" s="167"/>
      <c r="I654" s="209" t="str">
        <f>IF(ISBLANK(Transactions!$H654),"",MONTH(Transactions!$H654))</f>
        <v/>
      </c>
      <c r="J654" s="259"/>
      <c r="K654" s="168"/>
      <c r="L654" s="169"/>
      <c r="N654" s="167"/>
      <c r="O654" s="209" t="str">
        <f>IF(ISBLANK(Transactions!$N654),"",MONTH(Transactions!$N654))</f>
        <v/>
      </c>
      <c r="P654" s="259"/>
      <c r="Q654" s="171"/>
      <c r="R654" s="169"/>
    </row>
    <row r="655" spans="2:18" ht="15.75" customHeight="1">
      <c r="B655" s="167"/>
      <c r="C655" s="209" t="str">
        <f>IF(ISBLANK(Transactions!$B655),"",MONTH(Transactions!$B655))</f>
        <v/>
      </c>
      <c r="D655" s="259"/>
      <c r="E655" s="168"/>
      <c r="F655" s="169"/>
      <c r="H655" s="167"/>
      <c r="I655" s="209" t="str">
        <f>IF(ISBLANK(Transactions!$H655),"",MONTH(Transactions!$H655))</f>
        <v/>
      </c>
      <c r="J655" s="259"/>
      <c r="K655" s="168"/>
      <c r="L655" s="169"/>
      <c r="N655" s="167"/>
      <c r="O655" s="209" t="str">
        <f>IF(ISBLANK(Transactions!$N655),"",MONTH(Transactions!$N655))</f>
        <v/>
      </c>
      <c r="P655" s="259"/>
      <c r="Q655" s="171"/>
      <c r="R655" s="169"/>
    </row>
    <row r="656" spans="2:18" ht="15.75" customHeight="1">
      <c r="B656" s="167"/>
      <c r="C656" s="209" t="str">
        <f>IF(ISBLANK(Transactions!$B656),"",MONTH(Transactions!$B656))</f>
        <v/>
      </c>
      <c r="D656" s="259"/>
      <c r="E656" s="168"/>
      <c r="F656" s="169"/>
      <c r="H656" s="167"/>
      <c r="I656" s="209" t="str">
        <f>IF(ISBLANK(Transactions!$H656),"",MONTH(Transactions!$H656))</f>
        <v/>
      </c>
      <c r="J656" s="259"/>
      <c r="K656" s="168"/>
      <c r="L656" s="169"/>
      <c r="N656" s="167"/>
      <c r="O656" s="209" t="str">
        <f>IF(ISBLANK(Transactions!$N656),"",MONTH(Transactions!$N656))</f>
        <v/>
      </c>
      <c r="P656" s="259"/>
      <c r="Q656" s="171"/>
      <c r="R656" s="169"/>
    </row>
    <row r="657" spans="2:18" ht="15.75" customHeight="1">
      <c r="B657" s="167"/>
      <c r="C657" s="209" t="str">
        <f>IF(ISBLANK(Transactions!$B657),"",MONTH(Transactions!$B657))</f>
        <v/>
      </c>
      <c r="D657" s="259"/>
      <c r="E657" s="168"/>
      <c r="F657" s="169"/>
      <c r="H657" s="167"/>
      <c r="I657" s="209" t="str">
        <f>IF(ISBLANK(Transactions!$H657),"",MONTH(Transactions!$H657))</f>
        <v/>
      </c>
      <c r="J657" s="259"/>
      <c r="K657" s="168"/>
      <c r="L657" s="169"/>
      <c r="N657" s="167"/>
      <c r="O657" s="209" t="str">
        <f>IF(ISBLANK(Transactions!$N657),"",MONTH(Transactions!$N657))</f>
        <v/>
      </c>
      <c r="P657" s="259"/>
      <c r="Q657" s="171"/>
      <c r="R657" s="169"/>
    </row>
    <row r="658" spans="2:18" ht="15.75" customHeight="1">
      <c r="B658" s="167"/>
      <c r="C658" s="209" t="str">
        <f>IF(ISBLANK(Transactions!$B658),"",MONTH(Transactions!$B658))</f>
        <v/>
      </c>
      <c r="D658" s="259"/>
      <c r="E658" s="168"/>
      <c r="F658" s="169"/>
      <c r="H658" s="167"/>
      <c r="I658" s="209" t="str">
        <f>IF(ISBLANK(Transactions!$H658),"",MONTH(Transactions!$H658))</f>
        <v/>
      </c>
      <c r="J658" s="259"/>
      <c r="K658" s="168"/>
      <c r="L658" s="169"/>
      <c r="N658" s="167"/>
      <c r="O658" s="209" t="str">
        <f>IF(ISBLANK(Transactions!$N658),"",MONTH(Transactions!$N658))</f>
        <v/>
      </c>
      <c r="P658" s="259"/>
      <c r="Q658" s="171"/>
      <c r="R658" s="169"/>
    </row>
    <row r="659" spans="2:18" ht="15.75" customHeight="1">
      <c r="B659" s="167"/>
      <c r="C659" s="209" t="str">
        <f>IF(ISBLANK(Transactions!$B659),"",MONTH(Transactions!$B659))</f>
        <v/>
      </c>
      <c r="D659" s="259"/>
      <c r="E659" s="168"/>
      <c r="F659" s="169"/>
      <c r="H659" s="167"/>
      <c r="I659" s="209" t="str">
        <f>IF(ISBLANK(Transactions!$H659),"",MONTH(Transactions!$H659))</f>
        <v/>
      </c>
      <c r="J659" s="259"/>
      <c r="K659" s="168"/>
      <c r="L659" s="169"/>
      <c r="N659" s="167"/>
      <c r="O659" s="209" t="str">
        <f>IF(ISBLANK(Transactions!$N659),"",MONTH(Transactions!$N659))</f>
        <v/>
      </c>
      <c r="P659" s="259"/>
      <c r="Q659" s="171"/>
      <c r="R659" s="169"/>
    </row>
    <row r="660" spans="2:18" ht="15.75" customHeight="1">
      <c r="B660" s="167"/>
      <c r="C660" s="209" t="str">
        <f>IF(ISBLANK(Transactions!$B660),"",MONTH(Transactions!$B660))</f>
        <v/>
      </c>
      <c r="D660" s="259"/>
      <c r="E660" s="168"/>
      <c r="F660" s="169"/>
      <c r="H660" s="167"/>
      <c r="I660" s="209" t="str">
        <f>IF(ISBLANK(Transactions!$H660),"",MONTH(Transactions!$H660))</f>
        <v/>
      </c>
      <c r="J660" s="259"/>
      <c r="K660" s="168"/>
      <c r="L660" s="169"/>
      <c r="N660" s="167"/>
      <c r="O660" s="209" t="str">
        <f>IF(ISBLANK(Transactions!$N660),"",MONTH(Transactions!$N660))</f>
        <v/>
      </c>
      <c r="P660" s="259"/>
      <c r="Q660" s="171"/>
      <c r="R660" s="169"/>
    </row>
    <row r="661" spans="2:18" ht="15.75" customHeight="1">
      <c r="B661" s="167"/>
      <c r="C661" s="209" t="str">
        <f>IF(ISBLANK(Transactions!$B661),"",MONTH(Transactions!$B661))</f>
        <v/>
      </c>
      <c r="D661" s="259"/>
      <c r="E661" s="168"/>
      <c r="F661" s="169"/>
      <c r="H661" s="167"/>
      <c r="I661" s="209" t="str">
        <f>IF(ISBLANK(Transactions!$H661),"",MONTH(Transactions!$H661))</f>
        <v/>
      </c>
      <c r="J661" s="259"/>
      <c r="K661" s="168"/>
      <c r="L661" s="169"/>
      <c r="N661" s="167"/>
      <c r="O661" s="209" t="str">
        <f>IF(ISBLANK(Transactions!$N661),"",MONTH(Transactions!$N661))</f>
        <v/>
      </c>
      <c r="P661" s="259"/>
      <c r="Q661" s="171"/>
      <c r="R661" s="169"/>
    </row>
    <row r="662" spans="2:18" ht="15.75" customHeight="1">
      <c r="B662" s="167"/>
      <c r="C662" s="209" t="str">
        <f>IF(ISBLANK(Transactions!$B662),"",MONTH(Transactions!$B662))</f>
        <v/>
      </c>
      <c r="D662" s="259"/>
      <c r="E662" s="168"/>
      <c r="F662" s="169"/>
      <c r="H662" s="167"/>
      <c r="I662" s="209" t="str">
        <f>IF(ISBLANK(Transactions!$H662),"",MONTH(Transactions!$H662))</f>
        <v/>
      </c>
      <c r="J662" s="259"/>
      <c r="K662" s="168"/>
      <c r="L662" s="169"/>
      <c r="N662" s="167"/>
      <c r="O662" s="209" t="str">
        <f>IF(ISBLANK(Transactions!$N662),"",MONTH(Transactions!$N662))</f>
        <v/>
      </c>
      <c r="P662" s="259"/>
      <c r="Q662" s="171"/>
      <c r="R662" s="169"/>
    </row>
    <row r="663" spans="2:18" ht="15.75" customHeight="1">
      <c r="B663" s="167"/>
      <c r="C663" s="209" t="str">
        <f>IF(ISBLANK(Transactions!$B663),"",MONTH(Transactions!$B663))</f>
        <v/>
      </c>
      <c r="D663" s="259"/>
      <c r="E663" s="168"/>
      <c r="F663" s="169"/>
      <c r="H663" s="167"/>
      <c r="I663" s="209" t="str">
        <f>IF(ISBLANK(Transactions!$H663),"",MONTH(Transactions!$H663))</f>
        <v/>
      </c>
      <c r="J663" s="259"/>
      <c r="K663" s="168"/>
      <c r="L663" s="169"/>
      <c r="N663" s="167"/>
      <c r="O663" s="209" t="str">
        <f>IF(ISBLANK(Transactions!$N663),"",MONTH(Transactions!$N663))</f>
        <v/>
      </c>
      <c r="P663" s="259"/>
      <c r="Q663" s="171"/>
      <c r="R663" s="169"/>
    </row>
    <row r="664" spans="2:18" ht="15.75" customHeight="1">
      <c r="B664" s="167"/>
      <c r="C664" s="209" t="str">
        <f>IF(ISBLANK(Transactions!$B664),"",MONTH(Transactions!$B664))</f>
        <v/>
      </c>
      <c r="D664" s="259"/>
      <c r="E664" s="168"/>
      <c r="F664" s="169"/>
      <c r="H664" s="167"/>
      <c r="I664" s="209" t="str">
        <f>IF(ISBLANK(Transactions!$H664),"",MONTH(Transactions!$H664))</f>
        <v/>
      </c>
      <c r="J664" s="259"/>
      <c r="K664" s="168"/>
      <c r="L664" s="169"/>
      <c r="N664" s="167"/>
      <c r="O664" s="209" t="str">
        <f>IF(ISBLANK(Transactions!$N664),"",MONTH(Transactions!$N664))</f>
        <v/>
      </c>
      <c r="P664" s="259"/>
      <c r="Q664" s="171"/>
      <c r="R664" s="169"/>
    </row>
    <row r="665" spans="2:18" ht="15.75" customHeight="1">
      <c r="B665" s="167"/>
      <c r="C665" s="209" t="str">
        <f>IF(ISBLANK(Transactions!$B665),"",MONTH(Transactions!$B665))</f>
        <v/>
      </c>
      <c r="D665" s="259"/>
      <c r="E665" s="168"/>
      <c r="F665" s="169"/>
      <c r="H665" s="167"/>
      <c r="I665" s="209" t="str">
        <f>IF(ISBLANK(Transactions!$H665),"",MONTH(Transactions!$H665))</f>
        <v/>
      </c>
      <c r="J665" s="259"/>
      <c r="K665" s="168"/>
      <c r="L665" s="169"/>
      <c r="N665" s="167"/>
      <c r="O665" s="209" t="str">
        <f>IF(ISBLANK(Transactions!$N665),"",MONTH(Transactions!$N665))</f>
        <v/>
      </c>
      <c r="P665" s="259"/>
      <c r="Q665" s="171"/>
      <c r="R665" s="169"/>
    </row>
    <row r="666" spans="2:18" ht="15.75" customHeight="1">
      <c r="B666" s="167"/>
      <c r="C666" s="209" t="str">
        <f>IF(ISBLANK(Transactions!$B666),"",MONTH(Transactions!$B666))</f>
        <v/>
      </c>
      <c r="D666" s="259"/>
      <c r="E666" s="168"/>
      <c r="F666" s="169"/>
      <c r="H666" s="167"/>
      <c r="I666" s="209" t="str">
        <f>IF(ISBLANK(Transactions!$H666),"",MONTH(Transactions!$H666))</f>
        <v/>
      </c>
      <c r="J666" s="259"/>
      <c r="K666" s="168"/>
      <c r="L666" s="169"/>
      <c r="N666" s="167"/>
      <c r="O666" s="209" t="str">
        <f>IF(ISBLANK(Transactions!$N666),"",MONTH(Transactions!$N666))</f>
        <v/>
      </c>
      <c r="P666" s="259"/>
      <c r="Q666" s="171"/>
      <c r="R666" s="169"/>
    </row>
    <row r="667" spans="2:18" ht="15.75" customHeight="1">
      <c r="B667" s="167"/>
      <c r="C667" s="209" t="str">
        <f>IF(ISBLANK(Transactions!$B667),"",MONTH(Transactions!$B667))</f>
        <v/>
      </c>
      <c r="D667" s="259"/>
      <c r="E667" s="168"/>
      <c r="F667" s="169"/>
      <c r="H667" s="167"/>
      <c r="I667" s="209" t="str">
        <f>IF(ISBLANK(Transactions!$H667),"",MONTH(Transactions!$H667))</f>
        <v/>
      </c>
      <c r="J667" s="259"/>
      <c r="K667" s="168"/>
      <c r="L667" s="169"/>
      <c r="N667" s="167"/>
      <c r="O667" s="209" t="str">
        <f>IF(ISBLANK(Transactions!$N667),"",MONTH(Transactions!$N667))</f>
        <v/>
      </c>
      <c r="P667" s="259"/>
      <c r="Q667" s="171"/>
      <c r="R667" s="169"/>
    </row>
    <row r="668" spans="2:18" ht="15.75" customHeight="1">
      <c r="B668" s="167"/>
      <c r="C668" s="209" t="str">
        <f>IF(ISBLANK(Transactions!$B668),"",MONTH(Transactions!$B668))</f>
        <v/>
      </c>
      <c r="D668" s="259"/>
      <c r="E668" s="168"/>
      <c r="F668" s="169"/>
      <c r="H668" s="167"/>
      <c r="I668" s="209" t="str">
        <f>IF(ISBLANK(Transactions!$H668),"",MONTH(Transactions!$H668))</f>
        <v/>
      </c>
      <c r="J668" s="259"/>
      <c r="K668" s="168"/>
      <c r="L668" s="169"/>
      <c r="N668" s="167"/>
      <c r="O668" s="209" t="str">
        <f>IF(ISBLANK(Transactions!$N668),"",MONTH(Transactions!$N668))</f>
        <v/>
      </c>
      <c r="P668" s="259"/>
      <c r="Q668" s="171"/>
      <c r="R668" s="169"/>
    </row>
    <row r="669" spans="2:18" ht="15.75" customHeight="1">
      <c r="B669" s="167"/>
      <c r="C669" s="209" t="str">
        <f>IF(ISBLANK(Transactions!$B669),"",MONTH(Transactions!$B669))</f>
        <v/>
      </c>
      <c r="D669" s="259"/>
      <c r="E669" s="168"/>
      <c r="F669" s="169"/>
      <c r="H669" s="167"/>
      <c r="I669" s="209" t="str">
        <f>IF(ISBLANK(Transactions!$H669),"",MONTH(Transactions!$H669))</f>
        <v/>
      </c>
      <c r="J669" s="259"/>
      <c r="K669" s="168"/>
      <c r="L669" s="169"/>
      <c r="N669" s="167"/>
      <c r="O669" s="209" t="str">
        <f>IF(ISBLANK(Transactions!$N669),"",MONTH(Transactions!$N669))</f>
        <v/>
      </c>
      <c r="P669" s="259"/>
      <c r="Q669" s="171"/>
      <c r="R669" s="169"/>
    </row>
    <row r="670" spans="2:18" ht="15.75" customHeight="1">
      <c r="B670" s="167"/>
      <c r="C670" s="209" t="str">
        <f>IF(ISBLANK(Transactions!$B670),"",MONTH(Transactions!$B670))</f>
        <v/>
      </c>
      <c r="D670" s="259"/>
      <c r="E670" s="168"/>
      <c r="F670" s="169"/>
      <c r="H670" s="167"/>
      <c r="I670" s="209" t="str">
        <f>IF(ISBLANK(Transactions!$H670),"",MONTH(Transactions!$H670))</f>
        <v/>
      </c>
      <c r="J670" s="259"/>
      <c r="K670" s="168"/>
      <c r="L670" s="169"/>
      <c r="N670" s="167"/>
      <c r="O670" s="209" t="str">
        <f>IF(ISBLANK(Transactions!$N670),"",MONTH(Transactions!$N670))</f>
        <v/>
      </c>
      <c r="P670" s="259"/>
      <c r="Q670" s="171"/>
      <c r="R670" s="169"/>
    </row>
    <row r="671" spans="2:18" ht="15.75" customHeight="1">
      <c r="B671" s="167"/>
      <c r="C671" s="209" t="str">
        <f>IF(ISBLANK(Transactions!$B671),"",MONTH(Transactions!$B671))</f>
        <v/>
      </c>
      <c r="D671" s="259"/>
      <c r="E671" s="168"/>
      <c r="F671" s="169"/>
      <c r="H671" s="167"/>
      <c r="I671" s="209" t="str">
        <f>IF(ISBLANK(Transactions!$H671),"",MONTH(Transactions!$H671))</f>
        <v/>
      </c>
      <c r="J671" s="259"/>
      <c r="K671" s="168"/>
      <c r="L671" s="169"/>
      <c r="N671" s="167"/>
      <c r="O671" s="209" t="str">
        <f>IF(ISBLANK(Transactions!$N671),"",MONTH(Transactions!$N671))</f>
        <v/>
      </c>
      <c r="P671" s="259"/>
      <c r="Q671" s="171"/>
      <c r="R671" s="169"/>
    </row>
    <row r="672" spans="2:18" ht="15.75" customHeight="1">
      <c r="B672" s="167"/>
      <c r="C672" s="209" t="str">
        <f>IF(ISBLANK(Transactions!$B672),"",MONTH(Transactions!$B672))</f>
        <v/>
      </c>
      <c r="D672" s="259"/>
      <c r="E672" s="168"/>
      <c r="F672" s="169"/>
      <c r="H672" s="167"/>
      <c r="I672" s="209" t="str">
        <f>IF(ISBLANK(Transactions!$H672),"",MONTH(Transactions!$H672))</f>
        <v/>
      </c>
      <c r="J672" s="259"/>
      <c r="K672" s="168"/>
      <c r="L672" s="169"/>
      <c r="N672" s="167"/>
      <c r="O672" s="209" t="str">
        <f>IF(ISBLANK(Transactions!$N672),"",MONTH(Transactions!$N672))</f>
        <v/>
      </c>
      <c r="P672" s="259"/>
      <c r="Q672" s="171"/>
      <c r="R672" s="169"/>
    </row>
    <row r="673" spans="2:18" ht="15.75" customHeight="1">
      <c r="B673" s="167"/>
      <c r="C673" s="209" t="str">
        <f>IF(ISBLANK(Transactions!$B673),"",MONTH(Transactions!$B673))</f>
        <v/>
      </c>
      <c r="D673" s="259"/>
      <c r="E673" s="168"/>
      <c r="F673" s="169"/>
      <c r="H673" s="167"/>
      <c r="I673" s="209" t="str">
        <f>IF(ISBLANK(Transactions!$H673),"",MONTH(Transactions!$H673))</f>
        <v/>
      </c>
      <c r="J673" s="259"/>
      <c r="K673" s="168"/>
      <c r="L673" s="169"/>
      <c r="N673" s="167"/>
      <c r="O673" s="209" t="str">
        <f>IF(ISBLANK(Transactions!$N673),"",MONTH(Transactions!$N673))</f>
        <v/>
      </c>
      <c r="P673" s="259"/>
      <c r="Q673" s="171"/>
      <c r="R673" s="169"/>
    </row>
    <row r="674" spans="2:18" ht="15.75" customHeight="1">
      <c r="B674" s="167"/>
      <c r="C674" s="209" t="str">
        <f>IF(ISBLANK(Transactions!$B674),"",MONTH(Transactions!$B674))</f>
        <v/>
      </c>
      <c r="D674" s="259"/>
      <c r="E674" s="168"/>
      <c r="F674" s="169"/>
      <c r="H674" s="167"/>
      <c r="I674" s="209" t="str">
        <f>IF(ISBLANK(Transactions!$H674),"",MONTH(Transactions!$H674))</f>
        <v/>
      </c>
      <c r="J674" s="259"/>
      <c r="K674" s="168"/>
      <c r="L674" s="169"/>
      <c r="N674" s="167"/>
      <c r="O674" s="209" t="str">
        <f>IF(ISBLANK(Transactions!$N674),"",MONTH(Transactions!$N674))</f>
        <v/>
      </c>
      <c r="P674" s="259"/>
      <c r="Q674" s="171"/>
      <c r="R674" s="169"/>
    </row>
    <row r="675" spans="2:18" ht="15.75" customHeight="1">
      <c r="B675" s="167"/>
      <c r="C675" s="209" t="str">
        <f>IF(ISBLANK(Transactions!$B675),"",MONTH(Transactions!$B675))</f>
        <v/>
      </c>
      <c r="D675" s="259"/>
      <c r="E675" s="168"/>
      <c r="F675" s="169"/>
      <c r="H675" s="167"/>
      <c r="I675" s="209" t="str">
        <f>IF(ISBLANK(Transactions!$H675),"",MONTH(Transactions!$H675))</f>
        <v/>
      </c>
      <c r="J675" s="259"/>
      <c r="K675" s="168"/>
      <c r="L675" s="169"/>
      <c r="N675" s="167"/>
      <c r="O675" s="209" t="str">
        <f>IF(ISBLANK(Transactions!$N675),"",MONTH(Transactions!$N675))</f>
        <v/>
      </c>
      <c r="P675" s="259"/>
      <c r="Q675" s="171"/>
      <c r="R675" s="169"/>
    </row>
    <row r="676" spans="2:18" ht="15.75" customHeight="1">
      <c r="B676" s="167"/>
      <c r="C676" s="209" t="str">
        <f>IF(ISBLANK(Transactions!$B676),"",MONTH(Transactions!$B676))</f>
        <v/>
      </c>
      <c r="D676" s="259"/>
      <c r="E676" s="168"/>
      <c r="F676" s="169"/>
      <c r="H676" s="167"/>
      <c r="I676" s="209" t="str">
        <f>IF(ISBLANK(Transactions!$H676),"",MONTH(Transactions!$H676))</f>
        <v/>
      </c>
      <c r="J676" s="259"/>
      <c r="K676" s="168"/>
      <c r="L676" s="169"/>
      <c r="N676" s="167"/>
      <c r="O676" s="209" t="str">
        <f>IF(ISBLANK(Transactions!$N676),"",MONTH(Transactions!$N676))</f>
        <v/>
      </c>
      <c r="P676" s="259"/>
      <c r="Q676" s="171"/>
      <c r="R676" s="169"/>
    </row>
    <row r="677" spans="2:18" ht="15.75" customHeight="1">
      <c r="B677" s="167"/>
      <c r="C677" s="209" t="str">
        <f>IF(ISBLANK(Transactions!$B677),"",MONTH(Transactions!$B677))</f>
        <v/>
      </c>
      <c r="D677" s="259"/>
      <c r="E677" s="168"/>
      <c r="F677" s="169"/>
      <c r="H677" s="167"/>
      <c r="I677" s="209" t="str">
        <f>IF(ISBLANK(Transactions!$H677),"",MONTH(Transactions!$H677))</f>
        <v/>
      </c>
      <c r="J677" s="259"/>
      <c r="K677" s="168"/>
      <c r="L677" s="169"/>
      <c r="N677" s="167"/>
      <c r="O677" s="209" t="str">
        <f>IF(ISBLANK(Transactions!$N677),"",MONTH(Transactions!$N677))</f>
        <v/>
      </c>
      <c r="P677" s="259"/>
      <c r="Q677" s="171"/>
      <c r="R677" s="169"/>
    </row>
    <row r="678" spans="2:18" ht="15.75" customHeight="1">
      <c r="B678" s="167"/>
      <c r="C678" s="209" t="str">
        <f>IF(ISBLANK(Transactions!$B678),"",MONTH(Transactions!$B678))</f>
        <v/>
      </c>
      <c r="D678" s="259"/>
      <c r="E678" s="168"/>
      <c r="F678" s="169"/>
      <c r="H678" s="167"/>
      <c r="I678" s="209" t="str">
        <f>IF(ISBLANK(Transactions!$H678),"",MONTH(Transactions!$H678))</f>
        <v/>
      </c>
      <c r="J678" s="259"/>
      <c r="K678" s="168"/>
      <c r="L678" s="169"/>
      <c r="N678" s="167"/>
      <c r="O678" s="209" t="str">
        <f>IF(ISBLANK(Transactions!$N678),"",MONTH(Transactions!$N678))</f>
        <v/>
      </c>
      <c r="P678" s="259"/>
      <c r="Q678" s="171"/>
      <c r="R678" s="169"/>
    </row>
    <row r="679" spans="2:18" ht="15.75" customHeight="1">
      <c r="B679" s="167"/>
      <c r="C679" s="209" t="str">
        <f>IF(ISBLANK(Transactions!$B679),"",MONTH(Transactions!$B679))</f>
        <v/>
      </c>
      <c r="D679" s="259"/>
      <c r="E679" s="168"/>
      <c r="F679" s="169"/>
      <c r="H679" s="167"/>
      <c r="I679" s="209" t="str">
        <f>IF(ISBLANK(Transactions!$H679),"",MONTH(Transactions!$H679))</f>
        <v/>
      </c>
      <c r="J679" s="259"/>
      <c r="K679" s="168"/>
      <c r="L679" s="169"/>
      <c r="N679" s="167"/>
      <c r="O679" s="209" t="str">
        <f>IF(ISBLANK(Transactions!$N679),"",MONTH(Transactions!$N679))</f>
        <v/>
      </c>
      <c r="P679" s="259"/>
      <c r="Q679" s="171"/>
      <c r="R679" s="169"/>
    </row>
    <row r="680" spans="2:18" ht="15.75" customHeight="1">
      <c r="B680" s="167"/>
      <c r="C680" s="209" t="str">
        <f>IF(ISBLANK(Transactions!$B680),"",MONTH(Transactions!$B680))</f>
        <v/>
      </c>
      <c r="D680" s="259"/>
      <c r="E680" s="168"/>
      <c r="F680" s="169"/>
      <c r="H680" s="167"/>
      <c r="I680" s="209" t="str">
        <f>IF(ISBLANK(Transactions!$H680),"",MONTH(Transactions!$H680))</f>
        <v/>
      </c>
      <c r="J680" s="259"/>
      <c r="K680" s="168"/>
      <c r="L680" s="169"/>
      <c r="N680" s="167"/>
      <c r="O680" s="209" t="str">
        <f>IF(ISBLANK(Transactions!$N680),"",MONTH(Transactions!$N680))</f>
        <v/>
      </c>
      <c r="P680" s="259"/>
      <c r="Q680" s="171"/>
      <c r="R680" s="169"/>
    </row>
    <row r="681" spans="2:18" ht="15.75" customHeight="1">
      <c r="B681" s="167"/>
      <c r="C681" s="209" t="str">
        <f>IF(ISBLANK(Transactions!$B681),"",MONTH(Transactions!$B681))</f>
        <v/>
      </c>
      <c r="D681" s="259"/>
      <c r="E681" s="168"/>
      <c r="F681" s="169"/>
      <c r="H681" s="167"/>
      <c r="I681" s="209" t="str">
        <f>IF(ISBLANK(Transactions!$H681),"",MONTH(Transactions!$H681))</f>
        <v/>
      </c>
      <c r="J681" s="259"/>
      <c r="K681" s="168"/>
      <c r="L681" s="169"/>
      <c r="N681" s="167"/>
      <c r="O681" s="209" t="str">
        <f>IF(ISBLANK(Transactions!$N681),"",MONTH(Transactions!$N681))</f>
        <v/>
      </c>
      <c r="P681" s="259"/>
      <c r="Q681" s="171"/>
      <c r="R681" s="169"/>
    </row>
    <row r="682" spans="2:18" ht="15.75" customHeight="1">
      <c r="B682" s="167"/>
      <c r="C682" s="209" t="str">
        <f>IF(ISBLANK(Transactions!$B682),"",MONTH(Transactions!$B682))</f>
        <v/>
      </c>
      <c r="D682" s="259"/>
      <c r="E682" s="168"/>
      <c r="F682" s="169"/>
      <c r="H682" s="167"/>
      <c r="I682" s="209" t="str">
        <f>IF(ISBLANK(Transactions!$H682),"",MONTH(Transactions!$H682))</f>
        <v/>
      </c>
      <c r="J682" s="259"/>
      <c r="K682" s="168"/>
      <c r="L682" s="169"/>
      <c r="N682" s="167"/>
      <c r="O682" s="209" t="str">
        <f>IF(ISBLANK(Transactions!$N682),"",MONTH(Transactions!$N682))</f>
        <v/>
      </c>
      <c r="P682" s="259"/>
      <c r="Q682" s="171"/>
      <c r="R682" s="169"/>
    </row>
    <row r="683" spans="2:18" ht="15.75" customHeight="1">
      <c r="B683" s="167"/>
      <c r="C683" s="209" t="str">
        <f>IF(ISBLANK(Transactions!$B683),"",MONTH(Transactions!$B683))</f>
        <v/>
      </c>
      <c r="D683" s="259"/>
      <c r="E683" s="168"/>
      <c r="F683" s="169"/>
      <c r="H683" s="167"/>
      <c r="I683" s="209" t="str">
        <f>IF(ISBLANK(Transactions!$H683),"",MONTH(Transactions!$H683))</f>
        <v/>
      </c>
      <c r="J683" s="259"/>
      <c r="K683" s="168"/>
      <c r="L683" s="169"/>
      <c r="N683" s="167"/>
      <c r="O683" s="209" t="str">
        <f>IF(ISBLANK(Transactions!$N683),"",MONTH(Transactions!$N683))</f>
        <v/>
      </c>
      <c r="P683" s="259"/>
      <c r="Q683" s="171"/>
      <c r="R683" s="169"/>
    </row>
    <row r="684" spans="2:18" ht="15.75" customHeight="1">
      <c r="B684" s="167"/>
      <c r="C684" s="209" t="str">
        <f>IF(ISBLANK(Transactions!$B684),"",MONTH(Transactions!$B684))</f>
        <v/>
      </c>
      <c r="D684" s="259"/>
      <c r="E684" s="168"/>
      <c r="F684" s="169"/>
      <c r="H684" s="167"/>
      <c r="I684" s="209" t="str">
        <f>IF(ISBLANK(Transactions!$H684),"",MONTH(Transactions!$H684))</f>
        <v/>
      </c>
      <c r="J684" s="259"/>
      <c r="K684" s="168"/>
      <c r="L684" s="169"/>
      <c r="N684" s="167"/>
      <c r="O684" s="209" t="str">
        <f>IF(ISBLANK(Transactions!$N684),"",MONTH(Transactions!$N684))</f>
        <v/>
      </c>
      <c r="P684" s="259"/>
      <c r="Q684" s="171"/>
      <c r="R684" s="169"/>
    </row>
    <row r="685" spans="2:18" ht="15.75" customHeight="1">
      <c r="B685" s="167"/>
      <c r="C685" s="209" t="str">
        <f>IF(ISBLANK(Transactions!$B685),"",MONTH(Transactions!$B685))</f>
        <v/>
      </c>
      <c r="D685" s="259"/>
      <c r="E685" s="168"/>
      <c r="F685" s="169"/>
      <c r="H685" s="167"/>
      <c r="I685" s="209" t="str">
        <f>IF(ISBLANK(Transactions!$H685),"",MONTH(Transactions!$H685))</f>
        <v/>
      </c>
      <c r="J685" s="259"/>
      <c r="K685" s="168"/>
      <c r="L685" s="169"/>
      <c r="N685" s="167"/>
      <c r="O685" s="209" t="str">
        <f>IF(ISBLANK(Transactions!$N685),"",MONTH(Transactions!$N685))</f>
        <v/>
      </c>
      <c r="P685" s="259"/>
      <c r="Q685" s="171"/>
      <c r="R685" s="169"/>
    </row>
    <row r="686" spans="2:18" ht="15.75" customHeight="1">
      <c r="B686" s="167"/>
      <c r="C686" s="209" t="str">
        <f>IF(ISBLANK(Transactions!$B686),"",MONTH(Transactions!$B686))</f>
        <v/>
      </c>
      <c r="D686" s="259"/>
      <c r="E686" s="168"/>
      <c r="F686" s="169"/>
      <c r="H686" s="167"/>
      <c r="I686" s="209" t="str">
        <f>IF(ISBLANK(Transactions!$H686),"",MONTH(Transactions!$H686))</f>
        <v/>
      </c>
      <c r="J686" s="259"/>
      <c r="K686" s="168"/>
      <c r="L686" s="169"/>
      <c r="N686" s="167"/>
      <c r="O686" s="209" t="str">
        <f>IF(ISBLANK(Transactions!$N686),"",MONTH(Transactions!$N686))</f>
        <v/>
      </c>
      <c r="P686" s="259"/>
      <c r="Q686" s="171"/>
      <c r="R686" s="169"/>
    </row>
    <row r="687" spans="2:18" ht="15.75" customHeight="1">
      <c r="B687" s="167"/>
      <c r="C687" s="209" t="str">
        <f>IF(ISBLANK(Transactions!$B687),"",MONTH(Transactions!$B687))</f>
        <v/>
      </c>
      <c r="D687" s="259"/>
      <c r="E687" s="168"/>
      <c r="F687" s="169"/>
      <c r="H687" s="167"/>
      <c r="I687" s="209" t="str">
        <f>IF(ISBLANK(Transactions!$H687),"",MONTH(Transactions!$H687))</f>
        <v/>
      </c>
      <c r="J687" s="259"/>
      <c r="K687" s="168"/>
      <c r="L687" s="169"/>
      <c r="N687" s="167"/>
      <c r="O687" s="209" t="str">
        <f>IF(ISBLANK(Transactions!$N687),"",MONTH(Transactions!$N687))</f>
        <v/>
      </c>
      <c r="P687" s="259"/>
      <c r="Q687" s="171"/>
      <c r="R687" s="169"/>
    </row>
    <row r="688" spans="2:18" ht="15.75" customHeight="1">
      <c r="B688" s="167"/>
      <c r="C688" s="209" t="str">
        <f>IF(ISBLANK(Transactions!$B688),"",MONTH(Transactions!$B688))</f>
        <v/>
      </c>
      <c r="D688" s="259"/>
      <c r="E688" s="168"/>
      <c r="F688" s="169"/>
      <c r="H688" s="167"/>
      <c r="I688" s="209" t="str">
        <f>IF(ISBLANK(Transactions!$H688),"",MONTH(Transactions!$H688))</f>
        <v/>
      </c>
      <c r="J688" s="259"/>
      <c r="K688" s="168"/>
      <c r="L688" s="169"/>
      <c r="N688" s="167"/>
      <c r="O688" s="209" t="str">
        <f>IF(ISBLANK(Transactions!$N688),"",MONTH(Transactions!$N688))</f>
        <v/>
      </c>
      <c r="P688" s="259"/>
      <c r="Q688" s="171"/>
      <c r="R688" s="169"/>
    </row>
    <row r="689" spans="2:18" ht="15.75" customHeight="1">
      <c r="B689" s="167"/>
      <c r="C689" s="209" t="str">
        <f>IF(ISBLANK(Transactions!$B689),"",MONTH(Transactions!$B689))</f>
        <v/>
      </c>
      <c r="D689" s="259"/>
      <c r="E689" s="168"/>
      <c r="F689" s="169"/>
      <c r="H689" s="167"/>
      <c r="I689" s="209" t="str">
        <f>IF(ISBLANK(Transactions!$H689),"",MONTH(Transactions!$H689))</f>
        <v/>
      </c>
      <c r="J689" s="259"/>
      <c r="K689" s="168"/>
      <c r="L689" s="169"/>
      <c r="N689" s="167"/>
      <c r="O689" s="209" t="str">
        <f>IF(ISBLANK(Transactions!$N689),"",MONTH(Transactions!$N689))</f>
        <v/>
      </c>
      <c r="P689" s="259"/>
      <c r="Q689" s="171"/>
      <c r="R689" s="169"/>
    </row>
    <row r="690" spans="2:18" ht="15.75" customHeight="1">
      <c r="B690" s="167"/>
      <c r="C690" s="209" t="str">
        <f>IF(ISBLANK(Transactions!$B690),"",MONTH(Transactions!$B690))</f>
        <v/>
      </c>
      <c r="D690" s="259"/>
      <c r="E690" s="168"/>
      <c r="F690" s="169"/>
      <c r="H690" s="167"/>
      <c r="I690" s="209" t="str">
        <f>IF(ISBLANK(Transactions!$H690),"",MONTH(Transactions!$H690))</f>
        <v/>
      </c>
      <c r="J690" s="259"/>
      <c r="K690" s="168"/>
      <c r="L690" s="169"/>
      <c r="N690" s="167"/>
      <c r="O690" s="209" t="str">
        <f>IF(ISBLANK(Transactions!$N690),"",MONTH(Transactions!$N690))</f>
        <v/>
      </c>
      <c r="P690" s="259"/>
      <c r="Q690" s="171"/>
      <c r="R690" s="169"/>
    </row>
    <row r="691" spans="2:18" ht="15.75" customHeight="1">
      <c r="B691" s="167"/>
      <c r="C691" s="209" t="str">
        <f>IF(ISBLANK(Transactions!$B691),"",MONTH(Transactions!$B691))</f>
        <v/>
      </c>
      <c r="D691" s="259"/>
      <c r="E691" s="168"/>
      <c r="F691" s="169"/>
      <c r="H691" s="167"/>
      <c r="I691" s="209" t="str">
        <f>IF(ISBLANK(Transactions!$H691),"",MONTH(Transactions!$H691))</f>
        <v/>
      </c>
      <c r="J691" s="259"/>
      <c r="K691" s="168"/>
      <c r="L691" s="169"/>
      <c r="N691" s="167"/>
      <c r="O691" s="209" t="str">
        <f>IF(ISBLANK(Transactions!$N691),"",MONTH(Transactions!$N691))</f>
        <v/>
      </c>
      <c r="P691" s="259"/>
      <c r="Q691" s="171"/>
      <c r="R691" s="169"/>
    </row>
    <row r="692" spans="2:18" ht="15.75" customHeight="1">
      <c r="B692" s="167"/>
      <c r="C692" s="209" t="str">
        <f>IF(ISBLANK(Transactions!$B692),"",MONTH(Transactions!$B692))</f>
        <v/>
      </c>
      <c r="D692" s="259"/>
      <c r="E692" s="168"/>
      <c r="F692" s="169"/>
      <c r="H692" s="167"/>
      <c r="I692" s="209" t="str">
        <f>IF(ISBLANK(Transactions!$H692),"",MONTH(Transactions!$H692))</f>
        <v/>
      </c>
      <c r="J692" s="259"/>
      <c r="K692" s="168"/>
      <c r="L692" s="169"/>
      <c r="N692" s="167"/>
      <c r="O692" s="209" t="str">
        <f>IF(ISBLANK(Transactions!$N692),"",MONTH(Transactions!$N692))</f>
        <v/>
      </c>
      <c r="P692" s="259"/>
      <c r="Q692" s="171"/>
      <c r="R692" s="169"/>
    </row>
    <row r="693" spans="2:18" ht="15.75" customHeight="1">
      <c r="B693" s="167"/>
      <c r="C693" s="209" t="str">
        <f>IF(ISBLANK(Transactions!$B693),"",MONTH(Transactions!$B693))</f>
        <v/>
      </c>
      <c r="D693" s="259"/>
      <c r="E693" s="168"/>
      <c r="F693" s="169"/>
      <c r="H693" s="167"/>
      <c r="I693" s="209" t="str">
        <f>IF(ISBLANK(Transactions!$H693),"",MONTH(Transactions!$H693))</f>
        <v/>
      </c>
      <c r="J693" s="259"/>
      <c r="K693" s="168"/>
      <c r="L693" s="169"/>
      <c r="N693" s="167"/>
      <c r="O693" s="209" t="str">
        <f>IF(ISBLANK(Transactions!$N693),"",MONTH(Transactions!$N693))</f>
        <v/>
      </c>
      <c r="P693" s="259"/>
      <c r="Q693" s="171"/>
      <c r="R693" s="169"/>
    </row>
    <row r="694" spans="2:18" ht="15.75" customHeight="1">
      <c r="B694" s="167"/>
      <c r="C694" s="209" t="str">
        <f>IF(ISBLANK(Transactions!$B694),"",MONTH(Transactions!$B694))</f>
        <v/>
      </c>
      <c r="D694" s="259"/>
      <c r="E694" s="168"/>
      <c r="F694" s="169"/>
      <c r="H694" s="167"/>
      <c r="I694" s="209" t="str">
        <f>IF(ISBLANK(Transactions!$H694),"",MONTH(Transactions!$H694))</f>
        <v/>
      </c>
      <c r="J694" s="259"/>
      <c r="K694" s="168"/>
      <c r="L694" s="169"/>
      <c r="N694" s="167"/>
      <c r="O694" s="209" t="str">
        <f>IF(ISBLANK(Transactions!$N694),"",MONTH(Transactions!$N694))</f>
        <v/>
      </c>
      <c r="P694" s="259"/>
      <c r="Q694" s="171"/>
      <c r="R694" s="169"/>
    </row>
    <row r="695" spans="2:18" ht="15.75" customHeight="1">
      <c r="B695" s="167"/>
      <c r="C695" s="209" t="str">
        <f>IF(ISBLANK(Transactions!$B695),"",MONTH(Transactions!$B695))</f>
        <v/>
      </c>
      <c r="D695" s="259"/>
      <c r="E695" s="168"/>
      <c r="F695" s="169"/>
      <c r="H695" s="167"/>
      <c r="I695" s="209" t="str">
        <f>IF(ISBLANK(Transactions!$H695),"",MONTH(Transactions!$H695))</f>
        <v/>
      </c>
      <c r="J695" s="259"/>
      <c r="K695" s="168"/>
      <c r="L695" s="169"/>
      <c r="N695" s="167"/>
      <c r="O695" s="209" t="str">
        <f>IF(ISBLANK(Transactions!$N695),"",MONTH(Transactions!$N695))</f>
        <v/>
      </c>
      <c r="P695" s="259"/>
      <c r="Q695" s="171"/>
      <c r="R695" s="169"/>
    </row>
    <row r="696" spans="2:18" ht="15.75" customHeight="1">
      <c r="B696" s="167"/>
      <c r="C696" s="209" t="str">
        <f>IF(ISBLANK(Transactions!$B696),"",MONTH(Transactions!$B696))</f>
        <v/>
      </c>
      <c r="D696" s="259"/>
      <c r="E696" s="168"/>
      <c r="F696" s="169"/>
      <c r="H696" s="167"/>
      <c r="I696" s="209" t="str">
        <f>IF(ISBLANK(Transactions!$H696),"",MONTH(Transactions!$H696))</f>
        <v/>
      </c>
      <c r="J696" s="259"/>
      <c r="K696" s="168"/>
      <c r="L696" s="169"/>
      <c r="N696" s="167"/>
      <c r="O696" s="209" t="str">
        <f>IF(ISBLANK(Transactions!$N696),"",MONTH(Transactions!$N696))</f>
        <v/>
      </c>
      <c r="P696" s="259"/>
      <c r="Q696" s="171"/>
      <c r="R696" s="169"/>
    </row>
    <row r="697" spans="2:18" ht="15.75" customHeight="1">
      <c r="B697" s="167"/>
      <c r="C697" s="209" t="str">
        <f>IF(ISBLANK(Transactions!$B697),"",MONTH(Transactions!$B697))</f>
        <v/>
      </c>
      <c r="D697" s="259"/>
      <c r="E697" s="168"/>
      <c r="F697" s="169"/>
      <c r="H697" s="167"/>
      <c r="I697" s="209" t="str">
        <f>IF(ISBLANK(Transactions!$H697),"",MONTH(Transactions!$H697))</f>
        <v/>
      </c>
      <c r="J697" s="259"/>
      <c r="K697" s="168"/>
      <c r="L697" s="169"/>
      <c r="N697" s="167"/>
      <c r="O697" s="209" t="str">
        <f>IF(ISBLANK(Transactions!$N697),"",MONTH(Transactions!$N697))</f>
        <v/>
      </c>
      <c r="P697" s="259"/>
      <c r="Q697" s="171"/>
      <c r="R697" s="169"/>
    </row>
    <row r="698" spans="2:18" ht="15.75" customHeight="1">
      <c r="B698" s="167"/>
      <c r="C698" s="209" t="str">
        <f>IF(ISBLANK(Transactions!$B698),"",MONTH(Transactions!$B698))</f>
        <v/>
      </c>
      <c r="D698" s="259"/>
      <c r="E698" s="168"/>
      <c r="F698" s="169"/>
      <c r="H698" s="167"/>
      <c r="I698" s="209" t="str">
        <f>IF(ISBLANK(Transactions!$H698),"",MONTH(Transactions!$H698))</f>
        <v/>
      </c>
      <c r="J698" s="259"/>
      <c r="K698" s="168"/>
      <c r="L698" s="169"/>
      <c r="N698" s="167"/>
      <c r="O698" s="209" t="str">
        <f>IF(ISBLANK(Transactions!$N698),"",MONTH(Transactions!$N698))</f>
        <v/>
      </c>
      <c r="P698" s="259"/>
      <c r="Q698" s="171"/>
      <c r="R698" s="169"/>
    </row>
    <row r="699" spans="2:18" ht="15.75" customHeight="1">
      <c r="B699" s="167"/>
      <c r="C699" s="209" t="str">
        <f>IF(ISBLANK(Transactions!$B699),"",MONTH(Transactions!$B699))</f>
        <v/>
      </c>
      <c r="D699" s="259"/>
      <c r="E699" s="168"/>
      <c r="F699" s="169"/>
      <c r="H699" s="167"/>
      <c r="I699" s="209" t="str">
        <f>IF(ISBLANK(Transactions!$H699),"",MONTH(Transactions!$H699))</f>
        <v/>
      </c>
      <c r="J699" s="259"/>
      <c r="K699" s="168"/>
      <c r="L699" s="169"/>
      <c r="N699" s="167"/>
      <c r="O699" s="209" t="str">
        <f>IF(ISBLANK(Transactions!$N699),"",MONTH(Transactions!$N699))</f>
        <v/>
      </c>
      <c r="P699" s="259"/>
      <c r="Q699" s="171"/>
      <c r="R699" s="169"/>
    </row>
    <row r="700" spans="2:18" ht="15.75" customHeight="1">
      <c r="B700" s="167"/>
      <c r="C700" s="209" t="str">
        <f>IF(ISBLANK(Transactions!$B700),"",MONTH(Transactions!$B700))</f>
        <v/>
      </c>
      <c r="D700" s="259"/>
      <c r="E700" s="168"/>
      <c r="F700" s="169"/>
      <c r="H700" s="167"/>
      <c r="I700" s="209" t="str">
        <f>IF(ISBLANK(Transactions!$H700),"",MONTH(Transactions!$H700))</f>
        <v/>
      </c>
      <c r="J700" s="259"/>
      <c r="K700" s="168"/>
      <c r="L700" s="169"/>
      <c r="N700" s="167"/>
      <c r="O700" s="209" t="str">
        <f>IF(ISBLANK(Transactions!$N700),"",MONTH(Transactions!$N700))</f>
        <v/>
      </c>
      <c r="P700" s="259"/>
      <c r="Q700" s="171"/>
      <c r="R700" s="169"/>
    </row>
    <row r="701" spans="2:18" ht="15.75" customHeight="1">
      <c r="B701" s="167"/>
      <c r="C701" s="209" t="str">
        <f>IF(ISBLANK(Transactions!$B701),"",MONTH(Transactions!$B701))</f>
        <v/>
      </c>
      <c r="D701" s="259"/>
      <c r="E701" s="168"/>
      <c r="F701" s="169"/>
      <c r="H701" s="167"/>
      <c r="I701" s="209" t="str">
        <f>IF(ISBLANK(Transactions!$H701),"",MONTH(Transactions!$H701))</f>
        <v/>
      </c>
      <c r="J701" s="259"/>
      <c r="K701" s="168"/>
      <c r="L701" s="169"/>
      <c r="N701" s="167"/>
      <c r="O701" s="209" t="str">
        <f>IF(ISBLANK(Transactions!$N701),"",MONTH(Transactions!$N701))</f>
        <v/>
      </c>
      <c r="P701" s="259"/>
      <c r="Q701" s="171"/>
      <c r="R701" s="169"/>
    </row>
    <row r="702" spans="2:18" ht="15.75" customHeight="1">
      <c r="B702" s="167"/>
      <c r="C702" s="209" t="str">
        <f>IF(ISBLANK(Transactions!$B702),"",MONTH(Transactions!$B702))</f>
        <v/>
      </c>
      <c r="D702" s="259"/>
      <c r="E702" s="168"/>
      <c r="F702" s="169"/>
      <c r="H702" s="167"/>
      <c r="I702" s="209" t="str">
        <f>IF(ISBLANK(Transactions!$H702),"",MONTH(Transactions!$H702))</f>
        <v/>
      </c>
      <c r="J702" s="259"/>
      <c r="K702" s="168"/>
      <c r="L702" s="169"/>
      <c r="N702" s="167"/>
      <c r="O702" s="209" t="str">
        <f>IF(ISBLANK(Transactions!$N702),"",MONTH(Transactions!$N702))</f>
        <v/>
      </c>
      <c r="P702" s="259"/>
      <c r="Q702" s="171"/>
      <c r="R702" s="169"/>
    </row>
    <row r="703" spans="2:18" ht="15.75" customHeight="1">
      <c r="B703" s="167"/>
      <c r="C703" s="209" t="str">
        <f>IF(ISBLANK(Transactions!$B703),"",MONTH(Transactions!$B703))</f>
        <v/>
      </c>
      <c r="D703" s="259"/>
      <c r="E703" s="168"/>
      <c r="F703" s="169"/>
      <c r="H703" s="167"/>
      <c r="I703" s="209" t="str">
        <f>IF(ISBLANK(Transactions!$H703),"",MONTH(Transactions!$H703))</f>
        <v/>
      </c>
      <c r="J703" s="259"/>
      <c r="K703" s="168"/>
      <c r="L703" s="169"/>
      <c r="N703" s="167"/>
      <c r="O703" s="209" t="str">
        <f>IF(ISBLANK(Transactions!$N703),"",MONTH(Transactions!$N703))</f>
        <v/>
      </c>
      <c r="P703" s="259"/>
      <c r="Q703" s="171"/>
      <c r="R703" s="169"/>
    </row>
    <row r="704" spans="2:18" ht="15.75" customHeight="1">
      <c r="B704" s="167"/>
      <c r="C704" s="209" t="str">
        <f>IF(ISBLANK(Transactions!$B704),"",MONTH(Transactions!$B704))</f>
        <v/>
      </c>
      <c r="D704" s="259"/>
      <c r="E704" s="168"/>
      <c r="F704" s="169"/>
      <c r="H704" s="167"/>
      <c r="I704" s="209" t="str">
        <f>IF(ISBLANK(Transactions!$H704),"",MONTH(Transactions!$H704))</f>
        <v/>
      </c>
      <c r="J704" s="259"/>
      <c r="K704" s="168"/>
      <c r="L704" s="169"/>
      <c r="N704" s="167"/>
      <c r="O704" s="209" t="str">
        <f>IF(ISBLANK(Transactions!$N704),"",MONTH(Transactions!$N704))</f>
        <v/>
      </c>
      <c r="P704" s="259"/>
      <c r="Q704" s="171"/>
      <c r="R704" s="169"/>
    </row>
    <row r="705" spans="2:18" ht="15.75" customHeight="1">
      <c r="B705" s="167"/>
      <c r="C705" s="209" t="str">
        <f>IF(ISBLANK(Transactions!$B705),"",MONTH(Transactions!$B705))</f>
        <v/>
      </c>
      <c r="D705" s="259"/>
      <c r="E705" s="168"/>
      <c r="F705" s="169"/>
      <c r="H705" s="167"/>
      <c r="I705" s="209" t="str">
        <f>IF(ISBLANK(Transactions!$H705),"",MONTH(Transactions!$H705))</f>
        <v/>
      </c>
      <c r="J705" s="259"/>
      <c r="K705" s="168"/>
      <c r="L705" s="169"/>
      <c r="N705" s="167"/>
      <c r="O705" s="209" t="str">
        <f>IF(ISBLANK(Transactions!$N705),"",MONTH(Transactions!$N705))</f>
        <v/>
      </c>
      <c r="P705" s="259"/>
      <c r="Q705" s="171"/>
      <c r="R705" s="169"/>
    </row>
    <row r="706" spans="2:18" ht="15.75" customHeight="1">
      <c r="B706" s="167"/>
      <c r="C706" s="209" t="str">
        <f>IF(ISBLANK(Transactions!$B706),"",MONTH(Transactions!$B706))</f>
        <v/>
      </c>
      <c r="D706" s="259"/>
      <c r="E706" s="168"/>
      <c r="F706" s="169"/>
      <c r="H706" s="167"/>
      <c r="I706" s="209" t="str">
        <f>IF(ISBLANK(Transactions!$H706),"",MONTH(Transactions!$H706))</f>
        <v/>
      </c>
      <c r="J706" s="259"/>
      <c r="K706" s="168"/>
      <c r="L706" s="169"/>
      <c r="N706" s="167"/>
      <c r="O706" s="209" t="str">
        <f>IF(ISBLANK(Transactions!$N706),"",MONTH(Transactions!$N706))</f>
        <v/>
      </c>
      <c r="P706" s="259"/>
      <c r="Q706" s="171"/>
      <c r="R706" s="169"/>
    </row>
    <row r="707" spans="2:18" ht="15.75" customHeight="1">
      <c r="B707" s="167"/>
      <c r="C707" s="209" t="str">
        <f>IF(ISBLANK(Transactions!$B707),"",MONTH(Transactions!$B707))</f>
        <v/>
      </c>
      <c r="D707" s="259"/>
      <c r="E707" s="168"/>
      <c r="F707" s="169"/>
      <c r="H707" s="167"/>
      <c r="I707" s="209" t="str">
        <f>IF(ISBLANK(Transactions!$H707),"",MONTH(Transactions!$H707))</f>
        <v/>
      </c>
      <c r="J707" s="259"/>
      <c r="K707" s="168"/>
      <c r="L707" s="169"/>
      <c r="N707" s="167"/>
      <c r="O707" s="209" t="str">
        <f>IF(ISBLANK(Transactions!$N707),"",MONTH(Transactions!$N707))</f>
        <v/>
      </c>
      <c r="P707" s="259"/>
      <c r="Q707" s="171"/>
      <c r="R707" s="169"/>
    </row>
    <row r="708" spans="2:18" ht="15.75" customHeight="1">
      <c r="B708" s="167"/>
      <c r="C708" s="209" t="str">
        <f>IF(ISBLANK(Transactions!$B708),"",MONTH(Transactions!$B708))</f>
        <v/>
      </c>
      <c r="D708" s="259"/>
      <c r="E708" s="168"/>
      <c r="F708" s="169"/>
      <c r="H708" s="167"/>
      <c r="I708" s="209" t="str">
        <f>IF(ISBLANK(Transactions!$H708),"",MONTH(Transactions!$H708))</f>
        <v/>
      </c>
      <c r="J708" s="259"/>
      <c r="K708" s="168"/>
      <c r="L708" s="169"/>
      <c r="N708" s="167"/>
      <c r="O708" s="209" t="str">
        <f>IF(ISBLANK(Transactions!$N708),"",MONTH(Transactions!$N708))</f>
        <v/>
      </c>
      <c r="P708" s="259"/>
      <c r="Q708" s="171"/>
      <c r="R708" s="169"/>
    </row>
    <row r="709" spans="2:18" ht="15.75" customHeight="1">
      <c r="B709" s="167"/>
      <c r="C709" s="209" t="str">
        <f>IF(ISBLANK(Transactions!$B709),"",MONTH(Transactions!$B709))</f>
        <v/>
      </c>
      <c r="D709" s="259"/>
      <c r="E709" s="168"/>
      <c r="F709" s="169"/>
      <c r="H709" s="167"/>
      <c r="I709" s="209" t="str">
        <f>IF(ISBLANK(Transactions!$H709),"",MONTH(Transactions!$H709))</f>
        <v/>
      </c>
      <c r="J709" s="259"/>
      <c r="K709" s="168"/>
      <c r="L709" s="169"/>
      <c r="N709" s="167"/>
      <c r="O709" s="209" t="str">
        <f>IF(ISBLANK(Transactions!$N709),"",MONTH(Transactions!$N709))</f>
        <v/>
      </c>
      <c r="P709" s="259"/>
      <c r="Q709" s="171"/>
      <c r="R709" s="169"/>
    </row>
    <row r="710" spans="2:18" ht="15.75" customHeight="1">
      <c r="B710" s="167"/>
      <c r="C710" s="209" t="str">
        <f>IF(ISBLANK(Transactions!$B710),"",MONTH(Transactions!$B710))</f>
        <v/>
      </c>
      <c r="D710" s="259"/>
      <c r="E710" s="168"/>
      <c r="F710" s="169"/>
      <c r="H710" s="167"/>
      <c r="I710" s="209" t="str">
        <f>IF(ISBLANK(Transactions!$H710),"",MONTH(Transactions!$H710))</f>
        <v/>
      </c>
      <c r="J710" s="259"/>
      <c r="K710" s="168"/>
      <c r="L710" s="169"/>
      <c r="N710" s="167"/>
      <c r="O710" s="209" t="str">
        <f>IF(ISBLANK(Transactions!$N710),"",MONTH(Transactions!$N710))</f>
        <v/>
      </c>
      <c r="P710" s="259"/>
      <c r="Q710" s="171"/>
      <c r="R710" s="169"/>
    </row>
    <row r="711" spans="2:18" ht="15.75" customHeight="1">
      <c r="B711" s="167"/>
      <c r="C711" s="209" t="str">
        <f>IF(ISBLANK(Transactions!$B711),"",MONTH(Transactions!$B711))</f>
        <v/>
      </c>
      <c r="D711" s="259"/>
      <c r="E711" s="168"/>
      <c r="F711" s="169"/>
      <c r="H711" s="167"/>
      <c r="I711" s="209" t="str">
        <f>IF(ISBLANK(Transactions!$H711),"",MONTH(Transactions!$H711))</f>
        <v/>
      </c>
      <c r="J711" s="259"/>
      <c r="K711" s="168"/>
      <c r="L711" s="169"/>
      <c r="N711" s="167"/>
      <c r="O711" s="209" t="str">
        <f>IF(ISBLANK(Transactions!$N711),"",MONTH(Transactions!$N711))</f>
        <v/>
      </c>
      <c r="P711" s="259"/>
      <c r="Q711" s="171"/>
      <c r="R711" s="169"/>
    </row>
    <row r="712" spans="2:18" ht="15.75" customHeight="1">
      <c r="B712" s="167"/>
      <c r="C712" s="209" t="str">
        <f>IF(ISBLANK(Transactions!$B712),"",MONTH(Transactions!$B712))</f>
        <v/>
      </c>
      <c r="D712" s="259"/>
      <c r="E712" s="168"/>
      <c r="F712" s="169"/>
      <c r="H712" s="167"/>
      <c r="I712" s="209" t="str">
        <f>IF(ISBLANK(Transactions!$H712),"",MONTH(Transactions!$H712))</f>
        <v/>
      </c>
      <c r="J712" s="259"/>
      <c r="K712" s="168"/>
      <c r="L712" s="169"/>
      <c r="N712" s="167"/>
      <c r="O712" s="209" t="str">
        <f>IF(ISBLANK(Transactions!$N712),"",MONTH(Transactions!$N712))</f>
        <v/>
      </c>
      <c r="P712" s="259"/>
      <c r="Q712" s="171"/>
      <c r="R712" s="169"/>
    </row>
    <row r="713" spans="2:18" ht="15.75" customHeight="1">
      <c r="B713" s="167"/>
      <c r="C713" s="209" t="str">
        <f>IF(ISBLANK(Transactions!$B713),"",MONTH(Transactions!$B713))</f>
        <v/>
      </c>
      <c r="D713" s="259"/>
      <c r="E713" s="168"/>
      <c r="F713" s="169"/>
      <c r="H713" s="167"/>
      <c r="I713" s="209" t="str">
        <f>IF(ISBLANK(Transactions!$H713),"",MONTH(Transactions!$H713))</f>
        <v/>
      </c>
      <c r="J713" s="259"/>
      <c r="K713" s="168"/>
      <c r="L713" s="169"/>
      <c r="N713" s="167"/>
      <c r="O713" s="209" t="str">
        <f>IF(ISBLANK(Transactions!$N713),"",MONTH(Transactions!$N713))</f>
        <v/>
      </c>
      <c r="P713" s="259"/>
      <c r="Q713" s="171"/>
      <c r="R713" s="169"/>
    </row>
    <row r="714" spans="2:18" ht="15.75" customHeight="1">
      <c r="B714" s="167"/>
      <c r="C714" s="209" t="str">
        <f>IF(ISBLANK(Transactions!$B714),"",MONTH(Transactions!$B714))</f>
        <v/>
      </c>
      <c r="D714" s="259"/>
      <c r="E714" s="168"/>
      <c r="F714" s="169"/>
      <c r="H714" s="167"/>
      <c r="I714" s="209" t="str">
        <f>IF(ISBLANK(Transactions!$H714),"",MONTH(Transactions!$H714))</f>
        <v/>
      </c>
      <c r="J714" s="259"/>
      <c r="K714" s="168"/>
      <c r="L714" s="169"/>
      <c r="N714" s="167"/>
      <c r="O714" s="209" t="str">
        <f>IF(ISBLANK(Transactions!$N714),"",MONTH(Transactions!$N714))</f>
        <v/>
      </c>
      <c r="P714" s="259"/>
      <c r="Q714" s="171"/>
      <c r="R714" s="169"/>
    </row>
    <row r="715" spans="2:18" ht="15.75" customHeight="1">
      <c r="B715" s="167"/>
      <c r="C715" s="209" t="str">
        <f>IF(ISBLANK(Transactions!$B715),"",MONTH(Transactions!$B715))</f>
        <v/>
      </c>
      <c r="D715" s="259"/>
      <c r="E715" s="168"/>
      <c r="F715" s="169"/>
      <c r="H715" s="167"/>
      <c r="I715" s="209" t="str">
        <f>IF(ISBLANK(Transactions!$H715),"",MONTH(Transactions!$H715))</f>
        <v/>
      </c>
      <c r="J715" s="259"/>
      <c r="K715" s="168"/>
      <c r="L715" s="169"/>
      <c r="N715" s="167"/>
      <c r="O715" s="209" t="str">
        <f>IF(ISBLANK(Transactions!$N715),"",MONTH(Transactions!$N715))</f>
        <v/>
      </c>
      <c r="P715" s="259"/>
      <c r="Q715" s="171"/>
      <c r="R715" s="169"/>
    </row>
    <row r="716" spans="2:18" ht="15.75" customHeight="1">
      <c r="B716" s="167"/>
      <c r="C716" s="209" t="str">
        <f>IF(ISBLANK(Transactions!$B716),"",MONTH(Transactions!$B716))</f>
        <v/>
      </c>
      <c r="D716" s="259"/>
      <c r="E716" s="168"/>
      <c r="F716" s="169"/>
      <c r="H716" s="167"/>
      <c r="I716" s="209" t="str">
        <f>IF(ISBLANK(Transactions!$H716),"",MONTH(Transactions!$H716))</f>
        <v/>
      </c>
      <c r="J716" s="259"/>
      <c r="K716" s="168"/>
      <c r="L716" s="169"/>
      <c r="N716" s="167"/>
      <c r="O716" s="209" t="str">
        <f>IF(ISBLANK(Transactions!$N716),"",MONTH(Transactions!$N716))</f>
        <v/>
      </c>
      <c r="P716" s="259"/>
      <c r="Q716" s="171"/>
      <c r="R716" s="169"/>
    </row>
    <row r="717" spans="2:18" ht="15.75" customHeight="1">
      <c r="B717" s="167"/>
      <c r="C717" s="209" t="str">
        <f>IF(ISBLANK(Transactions!$B717),"",MONTH(Transactions!$B717))</f>
        <v/>
      </c>
      <c r="D717" s="259"/>
      <c r="E717" s="168"/>
      <c r="F717" s="169"/>
      <c r="H717" s="167"/>
      <c r="I717" s="209" t="str">
        <f>IF(ISBLANK(Transactions!$H717),"",MONTH(Transactions!$H717))</f>
        <v/>
      </c>
      <c r="J717" s="259"/>
      <c r="K717" s="168"/>
      <c r="L717" s="169"/>
      <c r="N717" s="167"/>
      <c r="O717" s="209" t="str">
        <f>IF(ISBLANK(Transactions!$N717),"",MONTH(Transactions!$N717))</f>
        <v/>
      </c>
      <c r="P717" s="259"/>
      <c r="Q717" s="171"/>
      <c r="R717" s="169"/>
    </row>
    <row r="718" spans="2:18" ht="15.75" customHeight="1">
      <c r="B718" s="167"/>
      <c r="C718" s="209" t="str">
        <f>IF(ISBLANK(Transactions!$B718),"",MONTH(Transactions!$B718))</f>
        <v/>
      </c>
      <c r="D718" s="259"/>
      <c r="E718" s="168"/>
      <c r="F718" s="169"/>
      <c r="H718" s="167"/>
      <c r="I718" s="209" t="str">
        <f>IF(ISBLANK(Transactions!$H718),"",MONTH(Transactions!$H718))</f>
        <v/>
      </c>
      <c r="J718" s="259"/>
      <c r="K718" s="168"/>
      <c r="L718" s="169"/>
      <c r="N718" s="167"/>
      <c r="O718" s="209" t="str">
        <f>IF(ISBLANK(Transactions!$N718),"",MONTH(Transactions!$N718))</f>
        <v/>
      </c>
      <c r="P718" s="259"/>
      <c r="Q718" s="171"/>
      <c r="R718" s="169"/>
    </row>
    <row r="719" spans="2:18" ht="15.75" customHeight="1">
      <c r="B719" s="167"/>
      <c r="C719" s="209" t="str">
        <f>IF(ISBLANK(Transactions!$B719),"",MONTH(Transactions!$B719))</f>
        <v/>
      </c>
      <c r="D719" s="259"/>
      <c r="E719" s="168"/>
      <c r="F719" s="169"/>
      <c r="H719" s="167"/>
      <c r="I719" s="209" t="str">
        <f>IF(ISBLANK(Transactions!$H719),"",MONTH(Transactions!$H719))</f>
        <v/>
      </c>
      <c r="J719" s="259"/>
      <c r="K719" s="168"/>
      <c r="L719" s="169"/>
      <c r="N719" s="167"/>
      <c r="O719" s="209" t="str">
        <f>IF(ISBLANK(Transactions!$N719),"",MONTH(Transactions!$N719))</f>
        <v/>
      </c>
      <c r="P719" s="259"/>
      <c r="Q719" s="171"/>
      <c r="R719" s="169"/>
    </row>
    <row r="720" spans="2:18" ht="15.75" customHeight="1">
      <c r="B720" s="167"/>
      <c r="C720" s="209" t="str">
        <f>IF(ISBLANK(Transactions!$B720),"",MONTH(Transactions!$B720))</f>
        <v/>
      </c>
      <c r="D720" s="259"/>
      <c r="E720" s="168"/>
      <c r="F720" s="169"/>
      <c r="H720" s="167"/>
      <c r="I720" s="209" t="str">
        <f>IF(ISBLANK(Transactions!$H720),"",MONTH(Transactions!$H720))</f>
        <v/>
      </c>
      <c r="J720" s="259"/>
      <c r="K720" s="168"/>
      <c r="L720" s="169"/>
      <c r="N720" s="167"/>
      <c r="O720" s="209" t="str">
        <f>IF(ISBLANK(Transactions!$N720),"",MONTH(Transactions!$N720))</f>
        <v/>
      </c>
      <c r="P720" s="259"/>
      <c r="Q720" s="171"/>
      <c r="R720" s="169"/>
    </row>
    <row r="721" spans="2:18" ht="15.75" customHeight="1">
      <c r="B721" s="167"/>
      <c r="C721" s="209" t="str">
        <f>IF(ISBLANK(Transactions!$B721),"",MONTH(Transactions!$B721))</f>
        <v/>
      </c>
      <c r="D721" s="259"/>
      <c r="E721" s="168"/>
      <c r="F721" s="169"/>
      <c r="H721" s="167"/>
      <c r="I721" s="209" t="str">
        <f>IF(ISBLANK(Transactions!$H721),"",MONTH(Transactions!$H721))</f>
        <v/>
      </c>
      <c r="J721" s="259"/>
      <c r="K721" s="168"/>
      <c r="L721" s="169"/>
      <c r="N721" s="167"/>
      <c r="O721" s="209" t="str">
        <f>IF(ISBLANK(Transactions!$N721),"",MONTH(Transactions!$N721))</f>
        <v/>
      </c>
      <c r="P721" s="259"/>
      <c r="Q721" s="171"/>
      <c r="R721" s="169"/>
    </row>
    <row r="722" spans="2:18" ht="15.75" customHeight="1">
      <c r="B722" s="167"/>
      <c r="C722" s="209" t="str">
        <f>IF(ISBLANK(Transactions!$B722),"",MONTH(Transactions!$B722))</f>
        <v/>
      </c>
      <c r="D722" s="259"/>
      <c r="E722" s="168"/>
      <c r="F722" s="169"/>
      <c r="H722" s="167"/>
      <c r="I722" s="209" t="str">
        <f>IF(ISBLANK(Transactions!$H722),"",MONTH(Transactions!$H722))</f>
        <v/>
      </c>
      <c r="J722" s="259"/>
      <c r="K722" s="168"/>
      <c r="L722" s="169"/>
      <c r="N722" s="167"/>
      <c r="O722" s="209" t="str">
        <f>IF(ISBLANK(Transactions!$N722),"",MONTH(Transactions!$N722))</f>
        <v/>
      </c>
      <c r="P722" s="259"/>
      <c r="Q722" s="171"/>
      <c r="R722" s="169"/>
    </row>
    <row r="723" spans="2:18" ht="15.75" customHeight="1">
      <c r="B723" s="167"/>
      <c r="C723" s="209" t="str">
        <f>IF(ISBLANK(Transactions!$B723),"",MONTH(Transactions!$B723))</f>
        <v/>
      </c>
      <c r="D723" s="259"/>
      <c r="E723" s="168"/>
      <c r="F723" s="169"/>
      <c r="H723" s="167"/>
      <c r="I723" s="209" t="str">
        <f>IF(ISBLANK(Transactions!$H723),"",MONTH(Transactions!$H723))</f>
        <v/>
      </c>
      <c r="J723" s="259"/>
      <c r="K723" s="168"/>
      <c r="L723" s="169"/>
      <c r="N723" s="167"/>
      <c r="O723" s="209" t="str">
        <f>IF(ISBLANK(Transactions!$N723),"",MONTH(Transactions!$N723))</f>
        <v/>
      </c>
      <c r="P723" s="259"/>
      <c r="Q723" s="171"/>
      <c r="R723" s="169"/>
    </row>
    <row r="724" spans="2:18" ht="15.75" customHeight="1">
      <c r="B724" s="167"/>
      <c r="C724" s="209" t="str">
        <f>IF(ISBLANK(Transactions!$B724),"",MONTH(Transactions!$B724))</f>
        <v/>
      </c>
      <c r="D724" s="259"/>
      <c r="E724" s="168"/>
      <c r="F724" s="169"/>
      <c r="H724" s="167"/>
      <c r="I724" s="209" t="str">
        <f>IF(ISBLANK(Transactions!$H724),"",MONTH(Transactions!$H724))</f>
        <v/>
      </c>
      <c r="J724" s="259"/>
      <c r="K724" s="168"/>
      <c r="L724" s="169"/>
      <c r="N724" s="167"/>
      <c r="O724" s="209" t="str">
        <f>IF(ISBLANK(Transactions!$N724),"",MONTH(Transactions!$N724))</f>
        <v/>
      </c>
      <c r="P724" s="259"/>
      <c r="Q724" s="171"/>
      <c r="R724" s="169"/>
    </row>
    <row r="725" spans="2:18" ht="15.75" customHeight="1">
      <c r="B725" s="167"/>
      <c r="C725" s="209" t="str">
        <f>IF(ISBLANK(Transactions!$B725),"",MONTH(Transactions!$B725))</f>
        <v/>
      </c>
      <c r="D725" s="259"/>
      <c r="E725" s="168"/>
      <c r="F725" s="169"/>
      <c r="H725" s="167"/>
      <c r="I725" s="209" t="str">
        <f>IF(ISBLANK(Transactions!$H725),"",MONTH(Transactions!$H725))</f>
        <v/>
      </c>
      <c r="J725" s="259"/>
      <c r="K725" s="168"/>
      <c r="L725" s="169"/>
      <c r="N725" s="167"/>
      <c r="O725" s="209" t="str">
        <f>IF(ISBLANK(Transactions!$N725),"",MONTH(Transactions!$N725))</f>
        <v/>
      </c>
      <c r="P725" s="259"/>
      <c r="Q725" s="171"/>
      <c r="R725" s="169"/>
    </row>
    <row r="726" spans="2:18" ht="15.75" customHeight="1">
      <c r="B726" s="167"/>
      <c r="C726" s="209" t="str">
        <f>IF(ISBLANK(Transactions!$B726),"",MONTH(Transactions!$B726))</f>
        <v/>
      </c>
      <c r="D726" s="259"/>
      <c r="E726" s="168"/>
      <c r="F726" s="169"/>
      <c r="H726" s="167"/>
      <c r="I726" s="209" t="str">
        <f>IF(ISBLANK(Transactions!$H726),"",MONTH(Transactions!$H726))</f>
        <v/>
      </c>
      <c r="J726" s="259"/>
      <c r="K726" s="168"/>
      <c r="L726" s="169"/>
      <c r="N726" s="167"/>
      <c r="O726" s="209" t="str">
        <f>IF(ISBLANK(Transactions!$N726),"",MONTH(Transactions!$N726))</f>
        <v/>
      </c>
      <c r="P726" s="259"/>
      <c r="Q726" s="171"/>
      <c r="R726" s="169"/>
    </row>
    <row r="727" spans="2:18" ht="15.75" customHeight="1">
      <c r="B727" s="167"/>
      <c r="C727" s="209" t="str">
        <f>IF(ISBLANK(Transactions!$B727),"",MONTH(Transactions!$B727))</f>
        <v/>
      </c>
      <c r="D727" s="259"/>
      <c r="E727" s="168"/>
      <c r="F727" s="169"/>
      <c r="H727" s="167"/>
      <c r="I727" s="209" t="str">
        <f>IF(ISBLANK(Transactions!$H727),"",MONTH(Transactions!$H727))</f>
        <v/>
      </c>
      <c r="J727" s="259"/>
      <c r="K727" s="168"/>
      <c r="L727" s="169"/>
      <c r="N727" s="167"/>
      <c r="O727" s="209" t="str">
        <f>IF(ISBLANK(Transactions!$N727),"",MONTH(Transactions!$N727))</f>
        <v/>
      </c>
      <c r="P727" s="259"/>
      <c r="Q727" s="171"/>
      <c r="R727" s="169"/>
    </row>
    <row r="728" spans="2:18" ht="15.75" customHeight="1">
      <c r="B728" s="167"/>
      <c r="C728" s="209" t="str">
        <f>IF(ISBLANK(Transactions!$B728),"",MONTH(Transactions!$B728))</f>
        <v/>
      </c>
      <c r="D728" s="259"/>
      <c r="E728" s="168"/>
      <c r="F728" s="169"/>
      <c r="H728" s="167"/>
      <c r="I728" s="209" t="str">
        <f>IF(ISBLANK(Transactions!$H728),"",MONTH(Transactions!$H728))</f>
        <v/>
      </c>
      <c r="J728" s="259"/>
      <c r="K728" s="168"/>
      <c r="L728" s="169"/>
      <c r="N728" s="167"/>
      <c r="O728" s="209" t="str">
        <f>IF(ISBLANK(Transactions!$N728),"",MONTH(Transactions!$N728))</f>
        <v/>
      </c>
      <c r="P728" s="259"/>
      <c r="Q728" s="171"/>
      <c r="R728" s="169"/>
    </row>
    <row r="729" spans="2:18" ht="15.75" customHeight="1">
      <c r="B729" s="167"/>
      <c r="C729" s="209" t="str">
        <f>IF(ISBLANK(Transactions!$B729),"",MONTH(Transactions!$B729))</f>
        <v/>
      </c>
      <c r="D729" s="259"/>
      <c r="E729" s="168"/>
      <c r="F729" s="169"/>
      <c r="H729" s="167"/>
      <c r="I729" s="209" t="str">
        <f>IF(ISBLANK(Transactions!$H729),"",MONTH(Transactions!$H729))</f>
        <v/>
      </c>
      <c r="J729" s="259"/>
      <c r="K729" s="168"/>
      <c r="L729" s="169"/>
      <c r="N729" s="167"/>
      <c r="O729" s="209" t="str">
        <f>IF(ISBLANK(Transactions!$N729),"",MONTH(Transactions!$N729))</f>
        <v/>
      </c>
      <c r="P729" s="259"/>
      <c r="Q729" s="171"/>
      <c r="R729" s="169"/>
    </row>
    <row r="730" spans="2:18" ht="15.75" customHeight="1">
      <c r="B730" s="167"/>
      <c r="C730" s="209" t="str">
        <f>IF(ISBLANK(Transactions!$B730),"",MONTH(Transactions!$B730))</f>
        <v/>
      </c>
      <c r="D730" s="259"/>
      <c r="E730" s="168"/>
      <c r="F730" s="169"/>
      <c r="H730" s="167"/>
      <c r="I730" s="209" t="str">
        <f>IF(ISBLANK(Transactions!$H730),"",MONTH(Transactions!$H730))</f>
        <v/>
      </c>
      <c r="J730" s="259"/>
      <c r="K730" s="168"/>
      <c r="L730" s="169"/>
      <c r="N730" s="167"/>
      <c r="O730" s="209" t="str">
        <f>IF(ISBLANK(Transactions!$N730),"",MONTH(Transactions!$N730))</f>
        <v/>
      </c>
      <c r="P730" s="259"/>
      <c r="Q730" s="171"/>
      <c r="R730" s="169"/>
    </row>
    <row r="731" spans="2:18" ht="15.75" customHeight="1">
      <c r="B731" s="167"/>
      <c r="C731" s="209" t="str">
        <f>IF(ISBLANK(Transactions!$B731),"",MONTH(Transactions!$B731))</f>
        <v/>
      </c>
      <c r="D731" s="259"/>
      <c r="E731" s="168"/>
      <c r="F731" s="169"/>
      <c r="H731" s="167"/>
      <c r="I731" s="209" t="str">
        <f>IF(ISBLANK(Transactions!$H731),"",MONTH(Transactions!$H731))</f>
        <v/>
      </c>
      <c r="J731" s="259"/>
      <c r="K731" s="168"/>
      <c r="L731" s="169"/>
      <c r="N731" s="167"/>
      <c r="O731" s="209" t="str">
        <f>IF(ISBLANK(Transactions!$N731),"",MONTH(Transactions!$N731))</f>
        <v/>
      </c>
      <c r="P731" s="259"/>
      <c r="Q731" s="171"/>
      <c r="R731" s="169"/>
    </row>
    <row r="732" spans="2:18" ht="15.75" customHeight="1">
      <c r="B732" s="167"/>
      <c r="C732" s="209" t="str">
        <f>IF(ISBLANK(Transactions!$B732),"",MONTH(Transactions!$B732))</f>
        <v/>
      </c>
      <c r="D732" s="259"/>
      <c r="E732" s="168"/>
      <c r="F732" s="169"/>
      <c r="H732" s="167"/>
      <c r="I732" s="209" t="str">
        <f>IF(ISBLANK(Transactions!$H732),"",MONTH(Transactions!$H732))</f>
        <v/>
      </c>
      <c r="J732" s="259"/>
      <c r="K732" s="168"/>
      <c r="L732" s="169"/>
      <c r="N732" s="167"/>
      <c r="O732" s="209" t="str">
        <f>IF(ISBLANK(Transactions!$N732),"",MONTH(Transactions!$N732))</f>
        <v/>
      </c>
      <c r="P732" s="259"/>
      <c r="Q732" s="171"/>
      <c r="R732" s="169"/>
    </row>
    <row r="733" spans="2:18" ht="15.75" customHeight="1">
      <c r="B733" s="167"/>
      <c r="C733" s="209" t="str">
        <f>IF(ISBLANK(Transactions!$B733),"",MONTH(Transactions!$B733))</f>
        <v/>
      </c>
      <c r="D733" s="259"/>
      <c r="E733" s="168"/>
      <c r="F733" s="169"/>
      <c r="H733" s="167"/>
      <c r="I733" s="209" t="str">
        <f>IF(ISBLANK(Transactions!$H733),"",MONTH(Transactions!$H733))</f>
        <v/>
      </c>
      <c r="J733" s="259"/>
      <c r="K733" s="168"/>
      <c r="L733" s="169"/>
      <c r="N733" s="167"/>
      <c r="O733" s="209" t="str">
        <f>IF(ISBLANK(Transactions!$N733),"",MONTH(Transactions!$N733))</f>
        <v/>
      </c>
      <c r="P733" s="259"/>
      <c r="Q733" s="171"/>
      <c r="R733" s="169"/>
    </row>
    <row r="734" spans="2:18" ht="15.75" customHeight="1">
      <c r="B734" s="167"/>
      <c r="C734" s="209" t="str">
        <f>IF(ISBLANK(Transactions!$B734),"",MONTH(Transactions!$B734))</f>
        <v/>
      </c>
      <c r="D734" s="259"/>
      <c r="E734" s="168"/>
      <c r="F734" s="169"/>
      <c r="H734" s="167"/>
      <c r="I734" s="209" t="str">
        <f>IF(ISBLANK(Transactions!$H734),"",MONTH(Transactions!$H734))</f>
        <v/>
      </c>
      <c r="J734" s="259"/>
      <c r="K734" s="168"/>
      <c r="L734" s="169"/>
      <c r="N734" s="167"/>
      <c r="O734" s="209" t="str">
        <f>IF(ISBLANK(Transactions!$N734),"",MONTH(Transactions!$N734))</f>
        <v/>
      </c>
      <c r="P734" s="259"/>
      <c r="Q734" s="171"/>
      <c r="R734" s="169"/>
    </row>
    <row r="735" spans="2:18" ht="15.75" customHeight="1">
      <c r="B735" s="167"/>
      <c r="C735" s="209" t="str">
        <f>IF(ISBLANK(Transactions!$B735),"",MONTH(Transactions!$B735))</f>
        <v/>
      </c>
      <c r="D735" s="259"/>
      <c r="E735" s="168"/>
      <c r="F735" s="169"/>
      <c r="H735" s="167"/>
      <c r="I735" s="209" t="str">
        <f>IF(ISBLANK(Transactions!$H735),"",MONTH(Transactions!$H735))</f>
        <v/>
      </c>
      <c r="J735" s="259"/>
      <c r="K735" s="168"/>
      <c r="L735" s="169"/>
      <c r="N735" s="167"/>
      <c r="O735" s="209" t="str">
        <f>IF(ISBLANK(Transactions!$N735),"",MONTH(Transactions!$N735))</f>
        <v/>
      </c>
      <c r="P735" s="259"/>
      <c r="Q735" s="171"/>
      <c r="R735" s="169"/>
    </row>
    <row r="736" spans="2:18" ht="15.75" customHeight="1">
      <c r="B736" s="167"/>
      <c r="C736" s="209" t="str">
        <f>IF(ISBLANK(Transactions!$B736),"",MONTH(Transactions!$B736))</f>
        <v/>
      </c>
      <c r="D736" s="259"/>
      <c r="E736" s="168"/>
      <c r="F736" s="169"/>
      <c r="H736" s="167"/>
      <c r="I736" s="209" t="str">
        <f>IF(ISBLANK(Transactions!$H736),"",MONTH(Transactions!$H736))</f>
        <v/>
      </c>
      <c r="J736" s="259"/>
      <c r="K736" s="168"/>
      <c r="L736" s="169"/>
      <c r="N736" s="167"/>
      <c r="O736" s="209" t="str">
        <f>IF(ISBLANK(Transactions!$N736),"",MONTH(Transactions!$N736))</f>
        <v/>
      </c>
      <c r="P736" s="259"/>
      <c r="Q736" s="171"/>
      <c r="R736" s="169"/>
    </row>
    <row r="737" spans="2:18" ht="15.75" customHeight="1">
      <c r="B737" s="167"/>
      <c r="C737" s="209" t="str">
        <f>IF(ISBLANK(Transactions!$B737),"",MONTH(Transactions!$B737))</f>
        <v/>
      </c>
      <c r="D737" s="259"/>
      <c r="E737" s="168"/>
      <c r="F737" s="169"/>
      <c r="H737" s="167"/>
      <c r="I737" s="209" t="str">
        <f>IF(ISBLANK(Transactions!$H737),"",MONTH(Transactions!$H737))</f>
        <v/>
      </c>
      <c r="J737" s="259"/>
      <c r="K737" s="168"/>
      <c r="L737" s="169"/>
      <c r="N737" s="167"/>
      <c r="O737" s="209" t="str">
        <f>IF(ISBLANK(Transactions!$N737),"",MONTH(Transactions!$N737))</f>
        <v/>
      </c>
      <c r="P737" s="259"/>
      <c r="Q737" s="171"/>
      <c r="R737" s="169"/>
    </row>
    <row r="738" spans="2:18" ht="15.75" customHeight="1">
      <c r="B738" s="167"/>
      <c r="C738" s="209" t="str">
        <f>IF(ISBLANK(Transactions!$B738),"",MONTH(Transactions!$B738))</f>
        <v/>
      </c>
      <c r="D738" s="259"/>
      <c r="E738" s="168"/>
      <c r="F738" s="169"/>
      <c r="H738" s="167"/>
      <c r="I738" s="209" t="str">
        <f>IF(ISBLANK(Transactions!$H738),"",MONTH(Transactions!$H738))</f>
        <v/>
      </c>
      <c r="J738" s="259"/>
      <c r="K738" s="168"/>
      <c r="L738" s="169"/>
      <c r="N738" s="167"/>
      <c r="O738" s="209" t="str">
        <f>IF(ISBLANK(Transactions!$N738),"",MONTH(Transactions!$N738))</f>
        <v/>
      </c>
      <c r="P738" s="259"/>
      <c r="Q738" s="171"/>
      <c r="R738" s="169"/>
    </row>
    <row r="739" spans="2:18" ht="15.75" customHeight="1">
      <c r="B739" s="167"/>
      <c r="C739" s="209" t="str">
        <f>IF(ISBLANK(Transactions!$B739),"",MONTH(Transactions!$B739))</f>
        <v/>
      </c>
      <c r="D739" s="259"/>
      <c r="E739" s="168"/>
      <c r="F739" s="169"/>
      <c r="H739" s="167"/>
      <c r="I739" s="209" t="str">
        <f>IF(ISBLANK(Transactions!$H739),"",MONTH(Transactions!$H739))</f>
        <v/>
      </c>
      <c r="J739" s="259"/>
      <c r="K739" s="168"/>
      <c r="L739" s="169"/>
      <c r="N739" s="167"/>
      <c r="O739" s="209" t="str">
        <f>IF(ISBLANK(Transactions!$N739),"",MONTH(Transactions!$N739))</f>
        <v/>
      </c>
      <c r="P739" s="259"/>
      <c r="Q739" s="171"/>
      <c r="R739" s="169"/>
    </row>
    <row r="740" spans="2:18" ht="15.75" customHeight="1">
      <c r="B740" s="167"/>
      <c r="C740" s="209" t="str">
        <f>IF(ISBLANK(Transactions!$B740),"",MONTH(Transactions!$B740))</f>
        <v/>
      </c>
      <c r="D740" s="259"/>
      <c r="E740" s="168"/>
      <c r="F740" s="169"/>
      <c r="H740" s="167"/>
      <c r="I740" s="209" t="str">
        <f>IF(ISBLANK(Transactions!$H740),"",MONTH(Transactions!$H740))</f>
        <v/>
      </c>
      <c r="J740" s="259"/>
      <c r="K740" s="168"/>
      <c r="L740" s="169"/>
      <c r="N740" s="167"/>
      <c r="O740" s="209" t="str">
        <f>IF(ISBLANK(Transactions!$N740),"",MONTH(Transactions!$N740))</f>
        <v/>
      </c>
      <c r="P740" s="259"/>
      <c r="Q740" s="171"/>
      <c r="R740" s="169"/>
    </row>
    <row r="741" spans="2:18" ht="15.75" customHeight="1">
      <c r="B741" s="167"/>
      <c r="C741" s="209" t="str">
        <f>IF(ISBLANK(Transactions!$B741),"",MONTH(Transactions!$B741))</f>
        <v/>
      </c>
      <c r="D741" s="259"/>
      <c r="E741" s="168"/>
      <c r="F741" s="169"/>
      <c r="H741" s="167"/>
      <c r="I741" s="209" t="str">
        <f>IF(ISBLANK(Transactions!$H741),"",MONTH(Transactions!$H741))</f>
        <v/>
      </c>
      <c r="J741" s="259"/>
      <c r="K741" s="168"/>
      <c r="L741" s="169"/>
      <c r="N741" s="167"/>
      <c r="O741" s="209" t="str">
        <f>IF(ISBLANK(Transactions!$N741),"",MONTH(Transactions!$N741))</f>
        <v/>
      </c>
      <c r="P741" s="259"/>
      <c r="Q741" s="171"/>
      <c r="R741" s="169"/>
    </row>
    <row r="742" spans="2:18" ht="15.75" customHeight="1">
      <c r="B742" s="167"/>
      <c r="C742" s="209" t="str">
        <f>IF(ISBLANK(Transactions!$B742),"",MONTH(Transactions!$B742))</f>
        <v/>
      </c>
      <c r="D742" s="259"/>
      <c r="E742" s="168"/>
      <c r="F742" s="169"/>
      <c r="H742" s="167"/>
      <c r="I742" s="209" t="str">
        <f>IF(ISBLANK(Transactions!$H742),"",MONTH(Transactions!$H742))</f>
        <v/>
      </c>
      <c r="J742" s="259"/>
      <c r="K742" s="168"/>
      <c r="L742" s="169"/>
      <c r="N742" s="167"/>
      <c r="O742" s="209" t="str">
        <f>IF(ISBLANK(Transactions!$N742),"",MONTH(Transactions!$N742))</f>
        <v/>
      </c>
      <c r="P742" s="259"/>
      <c r="Q742" s="171"/>
      <c r="R742" s="169"/>
    </row>
    <row r="743" spans="2:18" ht="15.75" customHeight="1">
      <c r="B743" s="167"/>
      <c r="C743" s="209" t="str">
        <f>IF(ISBLANK(Transactions!$B743),"",MONTH(Transactions!$B743))</f>
        <v/>
      </c>
      <c r="D743" s="259"/>
      <c r="E743" s="168"/>
      <c r="F743" s="169"/>
      <c r="H743" s="167"/>
      <c r="I743" s="209" t="str">
        <f>IF(ISBLANK(Transactions!$H743),"",MONTH(Transactions!$H743))</f>
        <v/>
      </c>
      <c r="J743" s="259"/>
      <c r="K743" s="168"/>
      <c r="L743" s="169"/>
      <c r="N743" s="167"/>
      <c r="O743" s="209" t="str">
        <f>IF(ISBLANK(Transactions!$N743),"",MONTH(Transactions!$N743))</f>
        <v/>
      </c>
      <c r="P743" s="259"/>
      <c r="Q743" s="171"/>
      <c r="R743" s="169"/>
    </row>
    <row r="744" spans="2:18" ht="15.75" customHeight="1">
      <c r="B744" s="167"/>
      <c r="C744" s="209" t="str">
        <f>IF(ISBLANK(Transactions!$B744),"",MONTH(Transactions!$B744))</f>
        <v/>
      </c>
      <c r="D744" s="259"/>
      <c r="E744" s="168"/>
      <c r="F744" s="169"/>
      <c r="H744" s="167"/>
      <c r="I744" s="209" t="str">
        <f>IF(ISBLANK(Transactions!$H744),"",MONTH(Transactions!$H744))</f>
        <v/>
      </c>
      <c r="J744" s="259"/>
      <c r="K744" s="168"/>
      <c r="L744" s="169"/>
      <c r="N744" s="167"/>
      <c r="O744" s="209" t="str">
        <f>IF(ISBLANK(Transactions!$N744),"",MONTH(Transactions!$N744))</f>
        <v/>
      </c>
      <c r="P744" s="259"/>
      <c r="Q744" s="171"/>
      <c r="R744" s="169"/>
    </row>
    <row r="745" spans="2:18" ht="15.75" customHeight="1">
      <c r="B745" s="167"/>
      <c r="C745" s="209" t="str">
        <f>IF(ISBLANK(Transactions!$B745),"",MONTH(Transactions!$B745))</f>
        <v/>
      </c>
      <c r="D745" s="259"/>
      <c r="E745" s="168"/>
      <c r="F745" s="169"/>
      <c r="H745" s="167"/>
      <c r="I745" s="209" t="str">
        <f>IF(ISBLANK(Transactions!$H745),"",MONTH(Transactions!$H745))</f>
        <v/>
      </c>
      <c r="J745" s="259"/>
      <c r="K745" s="168"/>
      <c r="L745" s="169"/>
      <c r="N745" s="167"/>
      <c r="O745" s="209" t="str">
        <f>IF(ISBLANK(Transactions!$N745),"",MONTH(Transactions!$N745))</f>
        <v/>
      </c>
      <c r="P745" s="259"/>
      <c r="Q745" s="171"/>
      <c r="R745" s="169"/>
    </row>
    <row r="746" spans="2:18" ht="15.75" customHeight="1">
      <c r="B746" s="167"/>
      <c r="C746" s="209" t="str">
        <f>IF(ISBLANK(Transactions!$B746),"",MONTH(Transactions!$B746))</f>
        <v/>
      </c>
      <c r="D746" s="259"/>
      <c r="E746" s="168"/>
      <c r="F746" s="169"/>
      <c r="H746" s="167"/>
      <c r="I746" s="209" t="str">
        <f>IF(ISBLANK(Transactions!$H746),"",MONTH(Transactions!$H746))</f>
        <v/>
      </c>
      <c r="J746" s="259"/>
      <c r="K746" s="168"/>
      <c r="L746" s="169"/>
      <c r="N746" s="167"/>
      <c r="O746" s="209" t="str">
        <f>IF(ISBLANK(Transactions!$N746),"",MONTH(Transactions!$N746))</f>
        <v/>
      </c>
      <c r="P746" s="259"/>
      <c r="Q746" s="171"/>
      <c r="R746" s="169"/>
    </row>
    <row r="747" spans="2:18" ht="15.75" customHeight="1">
      <c r="B747" s="167"/>
      <c r="C747" s="209" t="str">
        <f>IF(ISBLANK(Transactions!$B747),"",MONTH(Transactions!$B747))</f>
        <v/>
      </c>
      <c r="D747" s="259"/>
      <c r="E747" s="168"/>
      <c r="F747" s="169"/>
      <c r="H747" s="167"/>
      <c r="I747" s="209" t="str">
        <f>IF(ISBLANK(Transactions!$H747),"",MONTH(Transactions!$H747))</f>
        <v/>
      </c>
      <c r="J747" s="259"/>
      <c r="K747" s="168"/>
      <c r="L747" s="169"/>
      <c r="N747" s="167"/>
      <c r="O747" s="209" t="str">
        <f>IF(ISBLANK(Transactions!$N747),"",MONTH(Transactions!$N747))</f>
        <v/>
      </c>
      <c r="P747" s="259"/>
      <c r="Q747" s="171"/>
      <c r="R747" s="169"/>
    </row>
    <row r="748" spans="2:18" ht="15.75" customHeight="1">
      <c r="B748" s="167"/>
      <c r="C748" s="209" t="str">
        <f>IF(ISBLANK(Transactions!$B748),"",MONTH(Transactions!$B748))</f>
        <v/>
      </c>
      <c r="D748" s="259"/>
      <c r="E748" s="168"/>
      <c r="F748" s="169"/>
      <c r="H748" s="167"/>
      <c r="I748" s="209" t="str">
        <f>IF(ISBLANK(Transactions!$H748),"",MONTH(Transactions!$H748))</f>
        <v/>
      </c>
      <c r="J748" s="259"/>
      <c r="K748" s="168"/>
      <c r="L748" s="169"/>
      <c r="N748" s="167"/>
      <c r="O748" s="209" t="str">
        <f>IF(ISBLANK(Transactions!$N748),"",MONTH(Transactions!$N748))</f>
        <v/>
      </c>
      <c r="P748" s="259"/>
      <c r="Q748" s="171"/>
      <c r="R748" s="169"/>
    </row>
    <row r="749" spans="2:18" ht="15.75" customHeight="1">
      <c r="B749" s="167"/>
      <c r="C749" s="209" t="str">
        <f>IF(ISBLANK(Transactions!$B749),"",MONTH(Transactions!$B749))</f>
        <v/>
      </c>
      <c r="D749" s="259"/>
      <c r="E749" s="168"/>
      <c r="F749" s="169"/>
      <c r="H749" s="167"/>
      <c r="I749" s="209" t="str">
        <f>IF(ISBLANK(Transactions!$H749),"",MONTH(Transactions!$H749))</f>
        <v/>
      </c>
      <c r="J749" s="259"/>
      <c r="K749" s="168"/>
      <c r="L749" s="169"/>
      <c r="N749" s="167"/>
      <c r="O749" s="209" t="str">
        <f>IF(ISBLANK(Transactions!$N749),"",MONTH(Transactions!$N749))</f>
        <v/>
      </c>
      <c r="P749" s="259"/>
      <c r="Q749" s="171"/>
      <c r="R749" s="169"/>
    </row>
    <row r="750" spans="2:18" ht="15.75" customHeight="1">
      <c r="B750" s="167"/>
      <c r="C750" s="209" t="str">
        <f>IF(ISBLANK(Transactions!$B750),"",MONTH(Transactions!$B750))</f>
        <v/>
      </c>
      <c r="D750" s="259"/>
      <c r="E750" s="168"/>
      <c r="F750" s="169"/>
      <c r="H750" s="167"/>
      <c r="I750" s="209" t="str">
        <f>IF(ISBLANK(Transactions!$H750),"",MONTH(Transactions!$H750))</f>
        <v/>
      </c>
      <c r="J750" s="259"/>
      <c r="K750" s="168"/>
      <c r="L750" s="169"/>
      <c r="N750" s="167"/>
      <c r="O750" s="209" t="str">
        <f>IF(ISBLANK(Transactions!$N750),"",MONTH(Transactions!$N750))</f>
        <v/>
      </c>
      <c r="P750" s="259"/>
      <c r="Q750" s="171"/>
      <c r="R750" s="169"/>
    </row>
    <row r="751" spans="2:18" ht="15.75" customHeight="1">
      <c r="B751" s="167"/>
      <c r="C751" s="209" t="str">
        <f>IF(ISBLANK(Transactions!$B751),"",MONTH(Transactions!$B751))</f>
        <v/>
      </c>
      <c r="D751" s="259"/>
      <c r="E751" s="168"/>
      <c r="F751" s="169"/>
      <c r="H751" s="167"/>
      <c r="I751" s="209" t="str">
        <f>IF(ISBLANK(Transactions!$H751),"",MONTH(Transactions!$H751))</f>
        <v/>
      </c>
      <c r="J751" s="259"/>
      <c r="K751" s="168"/>
      <c r="L751" s="169"/>
      <c r="N751" s="167"/>
      <c r="O751" s="209" t="str">
        <f>IF(ISBLANK(Transactions!$N751),"",MONTH(Transactions!$N751))</f>
        <v/>
      </c>
      <c r="P751" s="259"/>
      <c r="Q751" s="171"/>
      <c r="R751" s="169"/>
    </row>
    <row r="752" spans="2:18" ht="15.75" customHeight="1">
      <c r="B752" s="167"/>
      <c r="C752" s="209" t="str">
        <f>IF(ISBLANK(Transactions!$B752),"",MONTH(Transactions!$B752))</f>
        <v/>
      </c>
      <c r="D752" s="259"/>
      <c r="E752" s="168"/>
      <c r="F752" s="169"/>
      <c r="H752" s="167"/>
      <c r="I752" s="209" t="str">
        <f>IF(ISBLANK(Transactions!$H752),"",MONTH(Transactions!$H752))</f>
        <v/>
      </c>
      <c r="J752" s="259"/>
      <c r="K752" s="168"/>
      <c r="L752" s="169"/>
      <c r="N752" s="167"/>
      <c r="O752" s="209" t="str">
        <f>IF(ISBLANK(Transactions!$N752),"",MONTH(Transactions!$N752))</f>
        <v/>
      </c>
      <c r="P752" s="259"/>
      <c r="Q752" s="171"/>
      <c r="R752" s="169"/>
    </row>
    <row r="753" spans="2:18" ht="15.75" customHeight="1">
      <c r="B753" s="167"/>
      <c r="C753" s="209" t="str">
        <f>IF(ISBLANK(Transactions!$B753),"",MONTH(Transactions!$B753))</f>
        <v/>
      </c>
      <c r="D753" s="259"/>
      <c r="E753" s="168"/>
      <c r="F753" s="169"/>
      <c r="H753" s="167"/>
      <c r="I753" s="209" t="str">
        <f>IF(ISBLANK(Transactions!$H753),"",MONTH(Transactions!$H753))</f>
        <v/>
      </c>
      <c r="J753" s="259"/>
      <c r="K753" s="168"/>
      <c r="L753" s="169"/>
      <c r="N753" s="167"/>
      <c r="O753" s="209" t="str">
        <f>IF(ISBLANK(Transactions!$N753),"",MONTH(Transactions!$N753))</f>
        <v/>
      </c>
      <c r="P753" s="259"/>
      <c r="Q753" s="171"/>
      <c r="R753" s="169"/>
    </row>
    <row r="754" spans="2:18" ht="15.75" customHeight="1">
      <c r="B754" s="167"/>
      <c r="C754" s="209" t="str">
        <f>IF(ISBLANK(Transactions!$B754),"",MONTH(Transactions!$B754))</f>
        <v/>
      </c>
      <c r="D754" s="259"/>
      <c r="E754" s="168"/>
      <c r="F754" s="169"/>
      <c r="H754" s="167"/>
      <c r="I754" s="209" t="str">
        <f>IF(ISBLANK(Transactions!$H754),"",MONTH(Transactions!$H754))</f>
        <v/>
      </c>
      <c r="J754" s="259"/>
      <c r="K754" s="168"/>
      <c r="L754" s="169"/>
      <c r="N754" s="167"/>
      <c r="O754" s="209" t="str">
        <f>IF(ISBLANK(Transactions!$N754),"",MONTH(Transactions!$N754))</f>
        <v/>
      </c>
      <c r="P754" s="259"/>
      <c r="Q754" s="171"/>
      <c r="R754" s="169"/>
    </row>
    <row r="755" spans="2:18" ht="15.75" customHeight="1">
      <c r="B755" s="167"/>
      <c r="C755" s="209" t="str">
        <f>IF(ISBLANK(Transactions!$B755),"",MONTH(Transactions!$B755))</f>
        <v/>
      </c>
      <c r="D755" s="259"/>
      <c r="E755" s="168"/>
      <c r="F755" s="169"/>
      <c r="H755" s="167"/>
      <c r="I755" s="209" t="str">
        <f>IF(ISBLANK(Transactions!$H755),"",MONTH(Transactions!$H755))</f>
        <v/>
      </c>
      <c r="J755" s="259"/>
      <c r="K755" s="168"/>
      <c r="L755" s="169"/>
      <c r="N755" s="167"/>
      <c r="O755" s="209" t="str">
        <f>IF(ISBLANK(Transactions!$N755),"",MONTH(Transactions!$N755))</f>
        <v/>
      </c>
      <c r="P755" s="259"/>
      <c r="Q755" s="171"/>
      <c r="R755" s="169"/>
    </row>
    <row r="756" spans="2:18" ht="15.75" customHeight="1">
      <c r="B756" s="167"/>
      <c r="C756" s="209" t="str">
        <f>IF(ISBLANK(Transactions!$B756),"",MONTH(Transactions!$B756))</f>
        <v/>
      </c>
      <c r="D756" s="259"/>
      <c r="E756" s="168"/>
      <c r="F756" s="169"/>
      <c r="H756" s="167"/>
      <c r="I756" s="209" t="str">
        <f>IF(ISBLANK(Transactions!$H756),"",MONTH(Transactions!$H756))</f>
        <v/>
      </c>
      <c r="J756" s="259"/>
      <c r="K756" s="168"/>
      <c r="L756" s="169"/>
      <c r="N756" s="167"/>
      <c r="O756" s="209" t="str">
        <f>IF(ISBLANK(Transactions!$N756),"",MONTH(Transactions!$N756))</f>
        <v/>
      </c>
      <c r="P756" s="259"/>
      <c r="Q756" s="171"/>
      <c r="R756" s="169"/>
    </row>
    <row r="757" spans="2:18" ht="15.75" customHeight="1">
      <c r="B757" s="167"/>
      <c r="C757" s="209" t="str">
        <f>IF(ISBLANK(Transactions!$B757),"",MONTH(Transactions!$B757))</f>
        <v/>
      </c>
      <c r="D757" s="259"/>
      <c r="E757" s="168"/>
      <c r="F757" s="169"/>
      <c r="H757" s="167"/>
      <c r="I757" s="209" t="str">
        <f>IF(ISBLANK(Transactions!$H757),"",MONTH(Transactions!$H757))</f>
        <v/>
      </c>
      <c r="J757" s="259"/>
      <c r="K757" s="168"/>
      <c r="L757" s="169"/>
      <c r="N757" s="167"/>
      <c r="O757" s="209" t="str">
        <f>IF(ISBLANK(Transactions!$N757),"",MONTH(Transactions!$N757))</f>
        <v/>
      </c>
      <c r="P757" s="259"/>
      <c r="Q757" s="171"/>
      <c r="R757" s="169"/>
    </row>
    <row r="758" spans="2:18" ht="15.75" customHeight="1">
      <c r="B758" s="167"/>
      <c r="C758" s="209" t="str">
        <f>IF(ISBLANK(Transactions!$B758),"",MONTH(Transactions!$B758))</f>
        <v/>
      </c>
      <c r="D758" s="259"/>
      <c r="E758" s="168"/>
      <c r="F758" s="169"/>
      <c r="H758" s="167"/>
      <c r="I758" s="209" t="str">
        <f>IF(ISBLANK(Transactions!$H758),"",MONTH(Transactions!$H758))</f>
        <v/>
      </c>
      <c r="J758" s="259"/>
      <c r="K758" s="168"/>
      <c r="L758" s="169"/>
      <c r="N758" s="167"/>
      <c r="O758" s="209" t="str">
        <f>IF(ISBLANK(Transactions!$N758),"",MONTH(Transactions!$N758))</f>
        <v/>
      </c>
      <c r="P758" s="259"/>
      <c r="Q758" s="171"/>
      <c r="R758" s="169"/>
    </row>
    <row r="759" spans="2:18" ht="15.75" customHeight="1">
      <c r="B759" s="167"/>
      <c r="C759" s="209" t="str">
        <f>IF(ISBLANK(Transactions!$B759),"",MONTH(Transactions!$B759))</f>
        <v/>
      </c>
      <c r="D759" s="259"/>
      <c r="E759" s="168"/>
      <c r="F759" s="169"/>
      <c r="H759" s="167"/>
      <c r="I759" s="209" t="str">
        <f>IF(ISBLANK(Transactions!$H759),"",MONTH(Transactions!$H759))</f>
        <v/>
      </c>
      <c r="J759" s="259"/>
      <c r="K759" s="168"/>
      <c r="L759" s="169"/>
      <c r="N759" s="167"/>
      <c r="O759" s="209" t="str">
        <f>IF(ISBLANK(Transactions!$N759),"",MONTH(Transactions!$N759))</f>
        <v/>
      </c>
      <c r="P759" s="259"/>
      <c r="Q759" s="171"/>
      <c r="R759" s="169"/>
    </row>
    <row r="760" spans="2:18" ht="15.75" customHeight="1">
      <c r="B760" s="167"/>
      <c r="C760" s="209" t="str">
        <f>IF(ISBLANK(Transactions!$B760),"",MONTH(Transactions!$B760))</f>
        <v/>
      </c>
      <c r="D760" s="259"/>
      <c r="E760" s="168"/>
      <c r="F760" s="169"/>
      <c r="H760" s="167"/>
      <c r="I760" s="209" t="str">
        <f>IF(ISBLANK(Transactions!$H760),"",MONTH(Transactions!$H760))</f>
        <v/>
      </c>
      <c r="J760" s="259"/>
      <c r="K760" s="168"/>
      <c r="L760" s="169"/>
      <c r="N760" s="167"/>
      <c r="O760" s="209" t="str">
        <f>IF(ISBLANK(Transactions!$N760),"",MONTH(Transactions!$N760))</f>
        <v/>
      </c>
      <c r="P760" s="259"/>
      <c r="Q760" s="171"/>
      <c r="R760" s="169"/>
    </row>
    <row r="761" spans="2:18" ht="15.75" customHeight="1">
      <c r="B761" s="167"/>
      <c r="C761" s="209" t="str">
        <f>IF(ISBLANK(Transactions!$B761),"",MONTH(Transactions!$B761))</f>
        <v/>
      </c>
      <c r="D761" s="259"/>
      <c r="E761" s="168"/>
      <c r="F761" s="169"/>
      <c r="H761" s="167"/>
      <c r="I761" s="209" t="str">
        <f>IF(ISBLANK(Transactions!$H761),"",MONTH(Transactions!$H761))</f>
        <v/>
      </c>
      <c r="J761" s="259"/>
      <c r="K761" s="168"/>
      <c r="L761" s="169"/>
      <c r="N761" s="167"/>
      <c r="O761" s="209" t="str">
        <f>IF(ISBLANK(Transactions!$N761),"",MONTH(Transactions!$N761))</f>
        <v/>
      </c>
      <c r="P761" s="259"/>
      <c r="Q761" s="171"/>
      <c r="R761" s="169"/>
    </row>
    <row r="762" spans="2:18" ht="15.75" customHeight="1">
      <c r="B762" s="167"/>
      <c r="C762" s="209" t="str">
        <f>IF(ISBLANK(Transactions!$B762),"",MONTH(Transactions!$B762))</f>
        <v/>
      </c>
      <c r="D762" s="259"/>
      <c r="E762" s="168"/>
      <c r="F762" s="169"/>
      <c r="H762" s="167"/>
      <c r="I762" s="209" t="str">
        <f>IF(ISBLANK(Transactions!$H762),"",MONTH(Transactions!$H762))</f>
        <v/>
      </c>
      <c r="J762" s="259"/>
      <c r="K762" s="168"/>
      <c r="L762" s="169"/>
      <c r="N762" s="167"/>
      <c r="O762" s="209" t="str">
        <f>IF(ISBLANK(Transactions!$N762),"",MONTH(Transactions!$N762))</f>
        <v/>
      </c>
      <c r="P762" s="259"/>
      <c r="Q762" s="171"/>
      <c r="R762" s="169"/>
    </row>
    <row r="763" spans="2:18" ht="15.75" customHeight="1">
      <c r="B763" s="167"/>
      <c r="C763" s="209" t="str">
        <f>IF(ISBLANK(Transactions!$B763),"",MONTH(Transactions!$B763))</f>
        <v/>
      </c>
      <c r="D763" s="259"/>
      <c r="E763" s="168"/>
      <c r="F763" s="169"/>
      <c r="H763" s="167"/>
      <c r="I763" s="209" t="str">
        <f>IF(ISBLANK(Transactions!$H763),"",MONTH(Transactions!$H763))</f>
        <v/>
      </c>
      <c r="J763" s="259"/>
      <c r="K763" s="168"/>
      <c r="L763" s="169"/>
      <c r="N763" s="167"/>
      <c r="O763" s="209" t="str">
        <f>IF(ISBLANK(Transactions!$N763),"",MONTH(Transactions!$N763))</f>
        <v/>
      </c>
      <c r="P763" s="259"/>
      <c r="Q763" s="171"/>
      <c r="R763" s="169"/>
    </row>
    <row r="764" spans="2:18" ht="15.75" customHeight="1">
      <c r="B764" s="167"/>
      <c r="C764" s="209" t="str">
        <f>IF(ISBLANK(Transactions!$B764),"",MONTH(Transactions!$B764))</f>
        <v/>
      </c>
      <c r="D764" s="259"/>
      <c r="E764" s="168"/>
      <c r="F764" s="169"/>
      <c r="H764" s="167"/>
      <c r="I764" s="209" t="str">
        <f>IF(ISBLANK(Transactions!$H764),"",MONTH(Transactions!$H764))</f>
        <v/>
      </c>
      <c r="J764" s="259"/>
      <c r="K764" s="168"/>
      <c r="L764" s="169"/>
      <c r="N764" s="167"/>
      <c r="O764" s="209" t="str">
        <f>IF(ISBLANK(Transactions!$N764),"",MONTH(Transactions!$N764))</f>
        <v/>
      </c>
      <c r="P764" s="259"/>
      <c r="Q764" s="171"/>
      <c r="R764" s="169"/>
    </row>
    <row r="765" spans="2:18" ht="15.75" customHeight="1">
      <c r="B765" s="167"/>
      <c r="C765" s="209" t="str">
        <f>IF(ISBLANK(Transactions!$B765),"",MONTH(Transactions!$B765))</f>
        <v/>
      </c>
      <c r="D765" s="259"/>
      <c r="E765" s="168"/>
      <c r="F765" s="169"/>
      <c r="H765" s="167"/>
      <c r="I765" s="209" t="str">
        <f>IF(ISBLANK(Transactions!$H765),"",MONTH(Transactions!$H765))</f>
        <v/>
      </c>
      <c r="J765" s="259"/>
      <c r="K765" s="168"/>
      <c r="L765" s="169"/>
      <c r="N765" s="167"/>
      <c r="O765" s="209" t="str">
        <f>IF(ISBLANK(Transactions!$N765),"",MONTH(Transactions!$N765))</f>
        <v/>
      </c>
      <c r="P765" s="259"/>
      <c r="Q765" s="171"/>
      <c r="R765" s="169"/>
    </row>
    <row r="766" spans="2:18" ht="15.75" customHeight="1">
      <c r="B766" s="167"/>
      <c r="C766" s="209" t="str">
        <f>IF(ISBLANK(Transactions!$B766),"",MONTH(Transactions!$B766))</f>
        <v/>
      </c>
      <c r="D766" s="259"/>
      <c r="E766" s="168"/>
      <c r="F766" s="169"/>
      <c r="H766" s="167"/>
      <c r="I766" s="209" t="str">
        <f>IF(ISBLANK(Transactions!$H766),"",MONTH(Transactions!$H766))</f>
        <v/>
      </c>
      <c r="J766" s="259"/>
      <c r="K766" s="168"/>
      <c r="L766" s="169"/>
      <c r="N766" s="167"/>
      <c r="O766" s="209" t="str">
        <f>IF(ISBLANK(Transactions!$N766),"",MONTH(Transactions!$N766))</f>
        <v/>
      </c>
      <c r="P766" s="259"/>
      <c r="Q766" s="171"/>
      <c r="R766" s="169"/>
    </row>
    <row r="767" spans="2:18" ht="15.75" customHeight="1">
      <c r="B767" s="167"/>
      <c r="C767" s="209" t="str">
        <f>IF(ISBLANK(Transactions!$B767),"",MONTH(Transactions!$B767))</f>
        <v/>
      </c>
      <c r="D767" s="259"/>
      <c r="E767" s="168"/>
      <c r="F767" s="169"/>
      <c r="H767" s="167"/>
      <c r="I767" s="209" t="str">
        <f>IF(ISBLANK(Transactions!$H767),"",MONTH(Transactions!$H767))</f>
        <v/>
      </c>
      <c r="J767" s="259"/>
      <c r="K767" s="168"/>
      <c r="L767" s="169"/>
      <c r="N767" s="167"/>
      <c r="O767" s="209" t="str">
        <f>IF(ISBLANK(Transactions!$N767),"",MONTH(Transactions!$N767))</f>
        <v/>
      </c>
      <c r="P767" s="259"/>
      <c r="Q767" s="171"/>
      <c r="R767" s="169"/>
    </row>
    <row r="768" spans="2:18" ht="15.75" customHeight="1">
      <c r="B768" s="167"/>
      <c r="C768" s="209" t="str">
        <f>IF(ISBLANK(Transactions!$B768),"",MONTH(Transactions!$B768))</f>
        <v/>
      </c>
      <c r="D768" s="259"/>
      <c r="E768" s="168"/>
      <c r="F768" s="169"/>
      <c r="H768" s="167"/>
      <c r="I768" s="209" t="str">
        <f>IF(ISBLANK(Transactions!$H768),"",MONTH(Transactions!$H768))</f>
        <v/>
      </c>
      <c r="J768" s="259"/>
      <c r="K768" s="168"/>
      <c r="L768" s="169"/>
      <c r="N768" s="167"/>
      <c r="O768" s="209" t="str">
        <f>IF(ISBLANK(Transactions!$N768),"",MONTH(Transactions!$N768))</f>
        <v/>
      </c>
      <c r="P768" s="259"/>
      <c r="Q768" s="171"/>
      <c r="R768" s="169"/>
    </row>
    <row r="769" spans="2:18" ht="15.75" customHeight="1">
      <c r="B769" s="167"/>
      <c r="C769" s="209" t="str">
        <f>IF(ISBLANK(Transactions!$B769),"",MONTH(Transactions!$B769))</f>
        <v/>
      </c>
      <c r="D769" s="259"/>
      <c r="E769" s="168"/>
      <c r="F769" s="169"/>
      <c r="H769" s="167"/>
      <c r="I769" s="209" t="str">
        <f>IF(ISBLANK(Transactions!$H769),"",MONTH(Transactions!$H769))</f>
        <v/>
      </c>
      <c r="J769" s="259"/>
      <c r="K769" s="168"/>
      <c r="L769" s="169"/>
      <c r="N769" s="167"/>
      <c r="O769" s="209" t="str">
        <f>IF(ISBLANK(Transactions!$N769),"",MONTH(Transactions!$N769))</f>
        <v/>
      </c>
      <c r="P769" s="259"/>
      <c r="Q769" s="171"/>
      <c r="R769" s="169"/>
    </row>
    <row r="770" spans="2:18" ht="15.75" customHeight="1">
      <c r="B770" s="167"/>
      <c r="C770" s="209" t="str">
        <f>IF(ISBLANK(Transactions!$B770),"",MONTH(Transactions!$B770))</f>
        <v/>
      </c>
      <c r="D770" s="259"/>
      <c r="E770" s="168"/>
      <c r="F770" s="169"/>
      <c r="H770" s="167"/>
      <c r="I770" s="209" t="str">
        <f>IF(ISBLANK(Transactions!$H770),"",MONTH(Transactions!$H770))</f>
        <v/>
      </c>
      <c r="J770" s="259"/>
      <c r="K770" s="168"/>
      <c r="L770" s="169"/>
      <c r="N770" s="167"/>
      <c r="O770" s="209" t="str">
        <f>IF(ISBLANK(Transactions!$N770),"",MONTH(Transactions!$N770))</f>
        <v/>
      </c>
      <c r="P770" s="259"/>
      <c r="Q770" s="171"/>
      <c r="R770" s="169"/>
    </row>
    <row r="771" spans="2:18" ht="15.75" customHeight="1">
      <c r="B771" s="167"/>
      <c r="C771" s="209" t="str">
        <f>IF(ISBLANK(Transactions!$B771),"",MONTH(Transactions!$B771))</f>
        <v/>
      </c>
      <c r="D771" s="259"/>
      <c r="E771" s="168"/>
      <c r="F771" s="169"/>
      <c r="H771" s="167"/>
      <c r="I771" s="209" t="str">
        <f>IF(ISBLANK(Transactions!$H771),"",MONTH(Transactions!$H771))</f>
        <v/>
      </c>
      <c r="J771" s="259"/>
      <c r="K771" s="168"/>
      <c r="L771" s="169"/>
      <c r="N771" s="167"/>
      <c r="O771" s="209" t="str">
        <f>IF(ISBLANK(Transactions!$N771),"",MONTH(Transactions!$N771))</f>
        <v/>
      </c>
      <c r="P771" s="259"/>
      <c r="Q771" s="171"/>
      <c r="R771" s="169"/>
    </row>
    <row r="772" spans="2:18" ht="15.75" customHeight="1">
      <c r="B772" s="167"/>
      <c r="C772" s="209" t="str">
        <f>IF(ISBLANK(Transactions!$B772),"",MONTH(Transactions!$B772))</f>
        <v/>
      </c>
      <c r="D772" s="259"/>
      <c r="E772" s="168"/>
      <c r="F772" s="169"/>
      <c r="H772" s="167"/>
      <c r="I772" s="209" t="str">
        <f>IF(ISBLANK(Transactions!$H772),"",MONTH(Transactions!$H772))</f>
        <v/>
      </c>
      <c r="J772" s="259"/>
      <c r="K772" s="168"/>
      <c r="L772" s="169"/>
      <c r="N772" s="167"/>
      <c r="O772" s="209" t="str">
        <f>IF(ISBLANK(Transactions!$N772),"",MONTH(Transactions!$N772))</f>
        <v/>
      </c>
      <c r="P772" s="259"/>
      <c r="Q772" s="171"/>
      <c r="R772" s="169"/>
    </row>
    <row r="773" spans="2:18" ht="15.75" customHeight="1">
      <c r="B773" s="167"/>
      <c r="C773" s="209" t="str">
        <f>IF(ISBLANK(Transactions!$B773),"",MONTH(Transactions!$B773))</f>
        <v/>
      </c>
      <c r="D773" s="259"/>
      <c r="E773" s="168"/>
      <c r="F773" s="169"/>
      <c r="H773" s="167"/>
      <c r="I773" s="209" t="str">
        <f>IF(ISBLANK(Transactions!$H773),"",MONTH(Transactions!$H773))</f>
        <v/>
      </c>
      <c r="J773" s="259"/>
      <c r="K773" s="168"/>
      <c r="L773" s="169"/>
      <c r="N773" s="167"/>
      <c r="O773" s="209" t="str">
        <f>IF(ISBLANK(Transactions!$N773),"",MONTH(Transactions!$N773))</f>
        <v/>
      </c>
      <c r="P773" s="259"/>
      <c r="Q773" s="171"/>
      <c r="R773" s="169"/>
    </row>
    <row r="774" spans="2:18" ht="15.75" customHeight="1">
      <c r="B774" s="167"/>
      <c r="C774" s="209" t="str">
        <f>IF(ISBLANK(Transactions!$B774),"",MONTH(Transactions!$B774))</f>
        <v/>
      </c>
      <c r="D774" s="259"/>
      <c r="E774" s="168"/>
      <c r="F774" s="169"/>
      <c r="H774" s="167"/>
      <c r="I774" s="209" t="str">
        <f>IF(ISBLANK(Transactions!$H774),"",MONTH(Transactions!$H774))</f>
        <v/>
      </c>
      <c r="J774" s="259"/>
      <c r="K774" s="168"/>
      <c r="L774" s="169"/>
      <c r="N774" s="167"/>
      <c r="O774" s="209" t="str">
        <f>IF(ISBLANK(Transactions!$N774),"",MONTH(Transactions!$N774))</f>
        <v/>
      </c>
      <c r="P774" s="259"/>
      <c r="Q774" s="171"/>
      <c r="R774" s="169"/>
    </row>
    <row r="775" spans="2:18" ht="15.75" customHeight="1">
      <c r="B775" s="167"/>
      <c r="C775" s="209" t="str">
        <f>IF(ISBLANK(Transactions!$B775),"",MONTH(Transactions!$B775))</f>
        <v/>
      </c>
      <c r="D775" s="259"/>
      <c r="E775" s="168"/>
      <c r="F775" s="169"/>
      <c r="H775" s="167"/>
      <c r="I775" s="209" t="str">
        <f>IF(ISBLANK(Transactions!$H775),"",MONTH(Transactions!$H775))</f>
        <v/>
      </c>
      <c r="J775" s="259"/>
      <c r="K775" s="168"/>
      <c r="L775" s="169"/>
      <c r="N775" s="167"/>
      <c r="O775" s="209" t="str">
        <f>IF(ISBLANK(Transactions!$N775),"",MONTH(Transactions!$N775))</f>
        <v/>
      </c>
      <c r="P775" s="259"/>
      <c r="Q775" s="171"/>
      <c r="R775" s="169"/>
    </row>
    <row r="776" spans="2:18" ht="15.75" customHeight="1">
      <c r="B776" s="167"/>
      <c r="C776" s="209" t="str">
        <f>IF(ISBLANK(Transactions!$B776),"",MONTH(Transactions!$B776))</f>
        <v/>
      </c>
      <c r="D776" s="259"/>
      <c r="E776" s="168"/>
      <c r="F776" s="169"/>
      <c r="H776" s="167"/>
      <c r="I776" s="209" t="str">
        <f>IF(ISBLANK(Transactions!$H776),"",MONTH(Transactions!$H776))</f>
        <v/>
      </c>
      <c r="J776" s="259"/>
      <c r="K776" s="168"/>
      <c r="L776" s="169"/>
      <c r="N776" s="167"/>
      <c r="O776" s="209" t="str">
        <f>IF(ISBLANK(Transactions!$N776),"",MONTH(Transactions!$N776))</f>
        <v/>
      </c>
      <c r="P776" s="259"/>
      <c r="Q776" s="171"/>
      <c r="R776" s="169"/>
    </row>
    <row r="777" spans="2:18" ht="15.75" customHeight="1">
      <c r="B777" s="167"/>
      <c r="C777" s="209" t="str">
        <f>IF(ISBLANK(Transactions!$B777),"",MONTH(Transactions!$B777))</f>
        <v/>
      </c>
      <c r="D777" s="259"/>
      <c r="E777" s="168"/>
      <c r="F777" s="169"/>
      <c r="H777" s="167"/>
      <c r="I777" s="209" t="str">
        <f>IF(ISBLANK(Transactions!$H777),"",MONTH(Transactions!$H777))</f>
        <v/>
      </c>
      <c r="J777" s="259"/>
      <c r="K777" s="168"/>
      <c r="L777" s="169"/>
      <c r="N777" s="167"/>
      <c r="O777" s="209" t="str">
        <f>IF(ISBLANK(Transactions!$N777),"",MONTH(Transactions!$N777))</f>
        <v/>
      </c>
      <c r="P777" s="259"/>
      <c r="Q777" s="171"/>
      <c r="R777" s="169"/>
    </row>
    <row r="778" spans="2:18" ht="15.75" customHeight="1">
      <c r="B778" s="167"/>
      <c r="C778" s="209" t="str">
        <f>IF(ISBLANK(Transactions!$B778),"",MONTH(Transactions!$B778))</f>
        <v/>
      </c>
      <c r="D778" s="259"/>
      <c r="E778" s="168"/>
      <c r="F778" s="169"/>
      <c r="H778" s="167"/>
      <c r="I778" s="209" t="str">
        <f>IF(ISBLANK(Transactions!$H778),"",MONTH(Transactions!$H778))</f>
        <v/>
      </c>
      <c r="J778" s="259"/>
      <c r="K778" s="168"/>
      <c r="L778" s="169"/>
      <c r="N778" s="167"/>
      <c r="O778" s="209" t="str">
        <f>IF(ISBLANK(Transactions!$N778),"",MONTH(Transactions!$N778))</f>
        <v/>
      </c>
      <c r="P778" s="259"/>
      <c r="Q778" s="171"/>
      <c r="R778" s="169"/>
    </row>
    <row r="779" spans="2:18" ht="15.75" customHeight="1">
      <c r="B779" s="167"/>
      <c r="C779" s="209" t="str">
        <f>IF(ISBLANK(Transactions!$B779),"",MONTH(Transactions!$B779))</f>
        <v/>
      </c>
      <c r="D779" s="259"/>
      <c r="E779" s="168"/>
      <c r="F779" s="169"/>
      <c r="H779" s="167"/>
      <c r="I779" s="209" t="str">
        <f>IF(ISBLANK(Transactions!$H779),"",MONTH(Transactions!$H779))</f>
        <v/>
      </c>
      <c r="J779" s="259"/>
      <c r="K779" s="168"/>
      <c r="L779" s="169"/>
      <c r="N779" s="167"/>
      <c r="O779" s="209" t="str">
        <f>IF(ISBLANK(Transactions!$N779),"",MONTH(Transactions!$N779))</f>
        <v/>
      </c>
      <c r="P779" s="259"/>
      <c r="Q779" s="171"/>
      <c r="R779" s="169"/>
    </row>
    <row r="780" spans="2:18" ht="15.75" customHeight="1">
      <c r="B780" s="167"/>
      <c r="C780" s="209" t="str">
        <f>IF(ISBLANK(Transactions!$B780),"",MONTH(Transactions!$B780))</f>
        <v/>
      </c>
      <c r="D780" s="259"/>
      <c r="E780" s="168"/>
      <c r="F780" s="169"/>
      <c r="H780" s="167"/>
      <c r="I780" s="209" t="str">
        <f>IF(ISBLANK(Transactions!$H780),"",MONTH(Transactions!$H780))</f>
        <v/>
      </c>
      <c r="J780" s="259"/>
      <c r="K780" s="168"/>
      <c r="L780" s="169"/>
      <c r="N780" s="167"/>
      <c r="O780" s="209" t="str">
        <f>IF(ISBLANK(Transactions!$N780),"",MONTH(Transactions!$N780))</f>
        <v/>
      </c>
      <c r="P780" s="259"/>
      <c r="Q780" s="171"/>
      <c r="R780" s="169"/>
    </row>
    <row r="781" spans="2:18" ht="15.75" customHeight="1">
      <c r="B781" s="167"/>
      <c r="C781" s="209" t="str">
        <f>IF(ISBLANK(Transactions!$B781),"",MONTH(Transactions!$B781))</f>
        <v/>
      </c>
      <c r="D781" s="259"/>
      <c r="E781" s="168"/>
      <c r="F781" s="169"/>
      <c r="H781" s="167"/>
      <c r="I781" s="209" t="str">
        <f>IF(ISBLANK(Transactions!$H781),"",MONTH(Transactions!$H781))</f>
        <v/>
      </c>
      <c r="J781" s="259"/>
      <c r="K781" s="168"/>
      <c r="L781" s="169"/>
      <c r="N781" s="167"/>
      <c r="O781" s="209" t="str">
        <f>IF(ISBLANK(Transactions!$N781),"",MONTH(Transactions!$N781))</f>
        <v/>
      </c>
      <c r="P781" s="259"/>
      <c r="Q781" s="171"/>
      <c r="R781" s="169"/>
    </row>
    <row r="782" spans="2:18" ht="15.75" customHeight="1">
      <c r="B782" s="167"/>
      <c r="C782" s="209" t="str">
        <f>IF(ISBLANK(Transactions!$B782),"",MONTH(Transactions!$B782))</f>
        <v/>
      </c>
      <c r="D782" s="259"/>
      <c r="E782" s="168"/>
      <c r="F782" s="169"/>
      <c r="H782" s="167"/>
      <c r="I782" s="209" t="str">
        <f>IF(ISBLANK(Transactions!$H782),"",MONTH(Transactions!$H782))</f>
        <v/>
      </c>
      <c r="J782" s="259"/>
      <c r="K782" s="168"/>
      <c r="L782" s="169"/>
      <c r="N782" s="167"/>
      <c r="O782" s="209" t="str">
        <f>IF(ISBLANK(Transactions!$N782),"",MONTH(Transactions!$N782))</f>
        <v/>
      </c>
      <c r="P782" s="259"/>
      <c r="Q782" s="171"/>
      <c r="R782" s="169"/>
    </row>
    <row r="783" spans="2:18" ht="15.75" customHeight="1">
      <c r="B783" s="167"/>
      <c r="C783" s="209" t="str">
        <f>IF(ISBLANK(Transactions!$B783),"",MONTH(Transactions!$B783))</f>
        <v/>
      </c>
      <c r="D783" s="259"/>
      <c r="E783" s="168"/>
      <c r="F783" s="169"/>
      <c r="H783" s="167"/>
      <c r="I783" s="209" t="str">
        <f>IF(ISBLANK(Transactions!$H783),"",MONTH(Transactions!$H783))</f>
        <v/>
      </c>
      <c r="J783" s="259"/>
      <c r="K783" s="168"/>
      <c r="L783" s="169"/>
      <c r="N783" s="167"/>
      <c r="O783" s="209" t="str">
        <f>IF(ISBLANK(Transactions!$N783),"",MONTH(Transactions!$N783))</f>
        <v/>
      </c>
      <c r="P783" s="259"/>
      <c r="Q783" s="171"/>
      <c r="R783" s="169"/>
    </row>
    <row r="784" spans="2:18" ht="15.75" customHeight="1">
      <c r="B784" s="167"/>
      <c r="C784" s="209" t="str">
        <f>IF(ISBLANK(Transactions!$B784),"",MONTH(Transactions!$B784))</f>
        <v/>
      </c>
      <c r="D784" s="259"/>
      <c r="E784" s="168"/>
      <c r="F784" s="169"/>
      <c r="H784" s="167"/>
      <c r="I784" s="209" t="str">
        <f>IF(ISBLANK(Transactions!$H784),"",MONTH(Transactions!$H784))</f>
        <v/>
      </c>
      <c r="J784" s="259"/>
      <c r="K784" s="168"/>
      <c r="L784" s="169"/>
      <c r="N784" s="167"/>
      <c r="O784" s="209" t="str">
        <f>IF(ISBLANK(Transactions!$N784),"",MONTH(Transactions!$N784))</f>
        <v/>
      </c>
      <c r="P784" s="259"/>
      <c r="Q784" s="171"/>
      <c r="R784" s="169"/>
    </row>
    <row r="785" spans="2:18" ht="15.75" customHeight="1">
      <c r="B785" s="167"/>
      <c r="C785" s="209" t="str">
        <f>IF(ISBLANK(Transactions!$B785),"",MONTH(Transactions!$B785))</f>
        <v/>
      </c>
      <c r="D785" s="259"/>
      <c r="E785" s="168"/>
      <c r="F785" s="169"/>
      <c r="H785" s="167"/>
      <c r="I785" s="209" t="str">
        <f>IF(ISBLANK(Transactions!$H785),"",MONTH(Transactions!$H785))</f>
        <v/>
      </c>
      <c r="J785" s="259"/>
      <c r="K785" s="168"/>
      <c r="L785" s="169"/>
      <c r="N785" s="167"/>
      <c r="O785" s="209" t="str">
        <f>IF(ISBLANK(Transactions!$N785),"",MONTH(Transactions!$N785))</f>
        <v/>
      </c>
      <c r="P785" s="259"/>
      <c r="Q785" s="171"/>
      <c r="R785" s="169"/>
    </row>
    <row r="786" spans="2:18" ht="15.75" customHeight="1">
      <c r="B786" s="167"/>
      <c r="C786" s="209" t="str">
        <f>IF(ISBLANK(Transactions!$B786),"",MONTH(Transactions!$B786))</f>
        <v/>
      </c>
      <c r="D786" s="259"/>
      <c r="E786" s="168"/>
      <c r="F786" s="169"/>
      <c r="H786" s="167"/>
      <c r="I786" s="209" t="str">
        <f>IF(ISBLANK(Transactions!$H786),"",MONTH(Transactions!$H786))</f>
        <v/>
      </c>
      <c r="J786" s="259"/>
      <c r="K786" s="168"/>
      <c r="L786" s="169"/>
      <c r="N786" s="167"/>
      <c r="O786" s="209" t="str">
        <f>IF(ISBLANK(Transactions!$N786),"",MONTH(Transactions!$N786))</f>
        <v/>
      </c>
      <c r="P786" s="259"/>
      <c r="Q786" s="171"/>
      <c r="R786" s="169"/>
    </row>
    <row r="787" spans="2:18" ht="15.75" customHeight="1">
      <c r="B787" s="167"/>
      <c r="C787" s="209" t="str">
        <f>IF(ISBLANK(Transactions!$B787),"",MONTH(Transactions!$B787))</f>
        <v/>
      </c>
      <c r="D787" s="259"/>
      <c r="E787" s="168"/>
      <c r="F787" s="169"/>
      <c r="H787" s="167"/>
      <c r="I787" s="209" t="str">
        <f>IF(ISBLANK(Transactions!$H787),"",MONTH(Transactions!$H787))</f>
        <v/>
      </c>
      <c r="J787" s="259"/>
      <c r="K787" s="168"/>
      <c r="L787" s="169"/>
      <c r="N787" s="167"/>
      <c r="O787" s="209" t="str">
        <f>IF(ISBLANK(Transactions!$N787),"",MONTH(Transactions!$N787))</f>
        <v/>
      </c>
      <c r="P787" s="259"/>
      <c r="Q787" s="171"/>
      <c r="R787" s="169"/>
    </row>
    <row r="788" spans="2:18" ht="15.75" customHeight="1">
      <c r="B788" s="167"/>
      <c r="C788" s="209" t="str">
        <f>IF(ISBLANK(Transactions!$B788),"",MONTH(Transactions!$B788))</f>
        <v/>
      </c>
      <c r="D788" s="259"/>
      <c r="E788" s="168"/>
      <c r="F788" s="169"/>
      <c r="H788" s="167"/>
      <c r="I788" s="209" t="str">
        <f>IF(ISBLANK(Transactions!$H788),"",MONTH(Transactions!$H788))</f>
        <v/>
      </c>
      <c r="J788" s="259"/>
      <c r="K788" s="168"/>
      <c r="L788" s="169"/>
      <c r="N788" s="167"/>
      <c r="O788" s="209" t="str">
        <f>IF(ISBLANK(Transactions!$N788),"",MONTH(Transactions!$N788))</f>
        <v/>
      </c>
      <c r="P788" s="259"/>
      <c r="Q788" s="171"/>
      <c r="R788" s="169"/>
    </row>
    <row r="789" spans="2:18" ht="15.75" customHeight="1">
      <c r="B789" s="167"/>
      <c r="C789" s="209" t="str">
        <f>IF(ISBLANK(Transactions!$B789),"",MONTH(Transactions!$B789))</f>
        <v/>
      </c>
      <c r="D789" s="259"/>
      <c r="E789" s="168"/>
      <c r="F789" s="169"/>
      <c r="H789" s="167"/>
      <c r="I789" s="209" t="str">
        <f>IF(ISBLANK(Transactions!$H789),"",MONTH(Transactions!$H789))</f>
        <v/>
      </c>
      <c r="J789" s="259"/>
      <c r="K789" s="168"/>
      <c r="L789" s="169"/>
      <c r="N789" s="167"/>
      <c r="O789" s="209" t="str">
        <f>IF(ISBLANK(Transactions!$N789),"",MONTH(Transactions!$N789))</f>
        <v/>
      </c>
      <c r="P789" s="259"/>
      <c r="Q789" s="171"/>
      <c r="R789" s="169"/>
    </row>
    <row r="790" spans="2:18" ht="15.75" customHeight="1">
      <c r="B790" s="167"/>
      <c r="C790" s="209" t="str">
        <f>IF(ISBLANK(Transactions!$B790),"",MONTH(Transactions!$B790))</f>
        <v/>
      </c>
      <c r="D790" s="259"/>
      <c r="E790" s="168"/>
      <c r="F790" s="169"/>
      <c r="H790" s="167"/>
      <c r="I790" s="209" t="str">
        <f>IF(ISBLANK(Transactions!$H790),"",MONTH(Transactions!$H790))</f>
        <v/>
      </c>
      <c r="J790" s="259"/>
      <c r="K790" s="168"/>
      <c r="L790" s="169"/>
      <c r="N790" s="167"/>
      <c r="O790" s="209" t="str">
        <f>IF(ISBLANK(Transactions!$N790),"",MONTH(Transactions!$N790))</f>
        <v/>
      </c>
      <c r="P790" s="259"/>
      <c r="Q790" s="171"/>
      <c r="R790" s="169"/>
    </row>
    <row r="791" spans="2:18" ht="15.75" customHeight="1">
      <c r="B791" s="167"/>
      <c r="C791" s="209" t="str">
        <f>IF(ISBLANK(Transactions!$B791),"",MONTH(Transactions!$B791))</f>
        <v/>
      </c>
      <c r="D791" s="259"/>
      <c r="E791" s="168"/>
      <c r="F791" s="169"/>
      <c r="H791" s="167"/>
      <c r="I791" s="209" t="str">
        <f>IF(ISBLANK(Transactions!$H791),"",MONTH(Transactions!$H791))</f>
        <v/>
      </c>
      <c r="J791" s="259"/>
      <c r="K791" s="168"/>
      <c r="L791" s="169"/>
      <c r="N791" s="167"/>
      <c r="O791" s="209" t="str">
        <f>IF(ISBLANK(Transactions!$N791),"",MONTH(Transactions!$N791))</f>
        <v/>
      </c>
      <c r="P791" s="259"/>
      <c r="Q791" s="171"/>
      <c r="R791" s="169"/>
    </row>
    <row r="792" spans="2:18" ht="15.75" customHeight="1">
      <c r="B792" s="167"/>
      <c r="C792" s="209" t="str">
        <f>IF(ISBLANK(Transactions!$B792),"",MONTH(Transactions!$B792))</f>
        <v/>
      </c>
      <c r="D792" s="259"/>
      <c r="E792" s="168"/>
      <c r="F792" s="169"/>
      <c r="H792" s="167"/>
      <c r="I792" s="209" t="str">
        <f>IF(ISBLANK(Transactions!$H792),"",MONTH(Transactions!$H792))</f>
        <v/>
      </c>
      <c r="J792" s="259"/>
      <c r="K792" s="168"/>
      <c r="L792" s="169"/>
      <c r="N792" s="167"/>
      <c r="O792" s="209" t="str">
        <f>IF(ISBLANK(Transactions!$N792),"",MONTH(Transactions!$N792))</f>
        <v/>
      </c>
      <c r="P792" s="259"/>
      <c r="Q792" s="171"/>
      <c r="R792" s="169"/>
    </row>
    <row r="793" spans="2:18" ht="15.75" customHeight="1">
      <c r="B793" s="167"/>
      <c r="C793" s="209" t="str">
        <f>IF(ISBLANK(Transactions!$B793),"",MONTH(Transactions!$B793))</f>
        <v/>
      </c>
      <c r="D793" s="259"/>
      <c r="E793" s="168"/>
      <c r="F793" s="169"/>
      <c r="H793" s="167"/>
      <c r="I793" s="209" t="str">
        <f>IF(ISBLANK(Transactions!$H793),"",MONTH(Transactions!$H793))</f>
        <v/>
      </c>
      <c r="J793" s="259"/>
      <c r="K793" s="168"/>
      <c r="L793" s="169"/>
      <c r="N793" s="167"/>
      <c r="O793" s="209" t="str">
        <f>IF(ISBLANK(Transactions!$N793),"",MONTH(Transactions!$N793))</f>
        <v/>
      </c>
      <c r="P793" s="259"/>
      <c r="Q793" s="171"/>
      <c r="R793" s="169"/>
    </row>
    <row r="794" spans="2:18" ht="15.75" customHeight="1">
      <c r="B794" s="167"/>
      <c r="C794" s="209" t="str">
        <f>IF(ISBLANK(Transactions!$B794),"",MONTH(Transactions!$B794))</f>
        <v/>
      </c>
      <c r="D794" s="259"/>
      <c r="E794" s="168"/>
      <c r="F794" s="169"/>
      <c r="H794" s="167"/>
      <c r="I794" s="209" t="str">
        <f>IF(ISBLANK(Transactions!$H794),"",MONTH(Transactions!$H794))</f>
        <v/>
      </c>
      <c r="J794" s="259"/>
      <c r="K794" s="168"/>
      <c r="L794" s="169"/>
      <c r="N794" s="167"/>
      <c r="O794" s="209" t="str">
        <f>IF(ISBLANK(Transactions!$N794),"",MONTH(Transactions!$N794))</f>
        <v/>
      </c>
      <c r="P794" s="259"/>
      <c r="Q794" s="171"/>
      <c r="R794" s="169"/>
    </row>
    <row r="795" spans="2:18" ht="15.75" customHeight="1">
      <c r="B795" s="167"/>
      <c r="C795" s="209" t="str">
        <f>IF(ISBLANK(Transactions!$B795),"",MONTH(Transactions!$B795))</f>
        <v/>
      </c>
      <c r="D795" s="259"/>
      <c r="E795" s="168"/>
      <c r="F795" s="169"/>
      <c r="H795" s="167"/>
      <c r="I795" s="209" t="str">
        <f>IF(ISBLANK(Transactions!$H795),"",MONTH(Transactions!$H795))</f>
        <v/>
      </c>
      <c r="J795" s="259"/>
      <c r="K795" s="168"/>
      <c r="L795" s="169"/>
      <c r="N795" s="167"/>
      <c r="O795" s="209" t="str">
        <f>IF(ISBLANK(Transactions!$N795),"",MONTH(Transactions!$N795))</f>
        <v/>
      </c>
      <c r="P795" s="259"/>
      <c r="Q795" s="171"/>
      <c r="R795" s="169"/>
    </row>
    <row r="796" spans="2:18" ht="15.75" customHeight="1">
      <c r="B796" s="167"/>
      <c r="C796" s="209" t="str">
        <f>IF(ISBLANK(Transactions!$B796),"",MONTH(Transactions!$B796))</f>
        <v/>
      </c>
      <c r="D796" s="259"/>
      <c r="E796" s="168"/>
      <c r="F796" s="169"/>
      <c r="H796" s="167"/>
      <c r="I796" s="209" t="str">
        <f>IF(ISBLANK(Transactions!$H796),"",MONTH(Transactions!$H796))</f>
        <v/>
      </c>
      <c r="J796" s="259"/>
      <c r="K796" s="168"/>
      <c r="L796" s="169"/>
      <c r="N796" s="167"/>
      <c r="O796" s="209" t="str">
        <f>IF(ISBLANK(Transactions!$N796),"",MONTH(Transactions!$N796))</f>
        <v/>
      </c>
      <c r="P796" s="259"/>
      <c r="Q796" s="171"/>
      <c r="R796" s="169"/>
    </row>
    <row r="797" spans="2:18" ht="15.75" customHeight="1">
      <c r="B797" s="167"/>
      <c r="C797" s="209" t="str">
        <f>IF(ISBLANK(Transactions!$B797),"",MONTH(Transactions!$B797))</f>
        <v/>
      </c>
      <c r="D797" s="259"/>
      <c r="E797" s="168"/>
      <c r="F797" s="169"/>
      <c r="H797" s="167"/>
      <c r="I797" s="209" t="str">
        <f>IF(ISBLANK(Transactions!$H797),"",MONTH(Transactions!$H797))</f>
        <v/>
      </c>
      <c r="J797" s="259"/>
      <c r="K797" s="168"/>
      <c r="L797" s="169"/>
      <c r="N797" s="167"/>
      <c r="O797" s="209" t="str">
        <f>IF(ISBLANK(Transactions!$N797),"",MONTH(Transactions!$N797))</f>
        <v/>
      </c>
      <c r="P797" s="259"/>
      <c r="Q797" s="171"/>
      <c r="R797" s="169"/>
    </row>
    <row r="798" spans="2:18" ht="15.75" customHeight="1">
      <c r="B798" s="167"/>
      <c r="C798" s="209" t="str">
        <f>IF(ISBLANK(Transactions!$B798),"",MONTH(Transactions!$B798))</f>
        <v/>
      </c>
      <c r="D798" s="259"/>
      <c r="E798" s="168"/>
      <c r="F798" s="169"/>
      <c r="H798" s="167"/>
      <c r="I798" s="209" t="str">
        <f>IF(ISBLANK(Transactions!$H798),"",MONTH(Transactions!$H798))</f>
        <v/>
      </c>
      <c r="J798" s="259"/>
      <c r="K798" s="168"/>
      <c r="L798" s="169"/>
      <c r="N798" s="167"/>
      <c r="O798" s="209" t="str">
        <f>IF(ISBLANK(Transactions!$N798),"",MONTH(Transactions!$N798))</f>
        <v/>
      </c>
      <c r="P798" s="259"/>
      <c r="Q798" s="171"/>
      <c r="R798" s="169"/>
    </row>
    <row r="799" spans="2:18" ht="15.75" customHeight="1">
      <c r="B799" s="167"/>
      <c r="C799" s="209" t="str">
        <f>IF(ISBLANK(Transactions!$B799),"",MONTH(Transactions!$B799))</f>
        <v/>
      </c>
      <c r="D799" s="259"/>
      <c r="E799" s="168"/>
      <c r="F799" s="169"/>
      <c r="H799" s="167"/>
      <c r="I799" s="209" t="str">
        <f>IF(ISBLANK(Transactions!$H799),"",MONTH(Transactions!$H799))</f>
        <v/>
      </c>
      <c r="J799" s="259"/>
      <c r="K799" s="168"/>
      <c r="L799" s="169"/>
      <c r="N799" s="167"/>
      <c r="O799" s="209" t="str">
        <f>IF(ISBLANK(Transactions!$N799),"",MONTH(Transactions!$N799))</f>
        <v/>
      </c>
      <c r="P799" s="259"/>
      <c r="Q799" s="171"/>
      <c r="R799" s="169"/>
    </row>
    <row r="800" spans="2:18" ht="15.75" customHeight="1">
      <c r="B800" s="167"/>
      <c r="C800" s="209" t="str">
        <f>IF(ISBLANK(Transactions!$B800),"",MONTH(Transactions!$B800))</f>
        <v/>
      </c>
      <c r="D800" s="259"/>
      <c r="E800" s="168"/>
      <c r="F800" s="169"/>
      <c r="H800" s="167"/>
      <c r="I800" s="209" t="str">
        <f>IF(ISBLANK(Transactions!$H800),"",MONTH(Transactions!$H800))</f>
        <v/>
      </c>
      <c r="J800" s="259"/>
      <c r="K800" s="168"/>
      <c r="L800" s="169"/>
      <c r="N800" s="167"/>
      <c r="O800" s="209" t="str">
        <f>IF(ISBLANK(Transactions!$N800),"",MONTH(Transactions!$N800))</f>
        <v/>
      </c>
      <c r="P800" s="259"/>
      <c r="Q800" s="171"/>
      <c r="R800" s="169"/>
    </row>
    <row r="801" spans="2:18" ht="15.75" customHeight="1">
      <c r="B801" s="167"/>
      <c r="C801" s="209" t="str">
        <f>IF(ISBLANK(Transactions!$B801),"",MONTH(Transactions!$B801))</f>
        <v/>
      </c>
      <c r="D801" s="259"/>
      <c r="E801" s="168"/>
      <c r="F801" s="169"/>
      <c r="H801" s="167"/>
      <c r="I801" s="209" t="str">
        <f>IF(ISBLANK(Transactions!$H801),"",MONTH(Transactions!$H801))</f>
        <v/>
      </c>
      <c r="J801" s="259"/>
      <c r="K801" s="168"/>
      <c r="L801" s="169"/>
      <c r="N801" s="167"/>
      <c r="O801" s="209" t="str">
        <f>IF(ISBLANK(Transactions!$N801),"",MONTH(Transactions!$N801))</f>
        <v/>
      </c>
      <c r="P801" s="259"/>
      <c r="Q801" s="171"/>
      <c r="R801" s="169"/>
    </row>
    <row r="802" spans="2:18" ht="15.75" customHeight="1">
      <c r="B802" s="167"/>
      <c r="C802" s="209" t="str">
        <f>IF(ISBLANK(Transactions!$B802),"",MONTH(Transactions!$B802))</f>
        <v/>
      </c>
      <c r="D802" s="259"/>
      <c r="E802" s="168"/>
      <c r="F802" s="169"/>
      <c r="H802" s="167"/>
      <c r="I802" s="209" t="str">
        <f>IF(ISBLANK(Transactions!$H802),"",MONTH(Transactions!$H802))</f>
        <v/>
      </c>
      <c r="J802" s="259"/>
      <c r="K802" s="168"/>
      <c r="L802" s="169"/>
      <c r="N802" s="167"/>
      <c r="O802" s="209" t="str">
        <f>IF(ISBLANK(Transactions!$N802),"",MONTH(Transactions!$N802))</f>
        <v/>
      </c>
      <c r="P802" s="259"/>
      <c r="Q802" s="171"/>
      <c r="R802" s="169"/>
    </row>
    <row r="803" spans="2:18" ht="15.75" customHeight="1">
      <c r="B803" s="167"/>
      <c r="C803" s="209" t="str">
        <f>IF(ISBLANK(Transactions!$B803),"",MONTH(Transactions!$B803))</f>
        <v/>
      </c>
      <c r="D803" s="259"/>
      <c r="E803" s="168"/>
      <c r="F803" s="169"/>
      <c r="H803" s="167"/>
      <c r="I803" s="209" t="str">
        <f>IF(ISBLANK(Transactions!$H803),"",MONTH(Transactions!$H803))</f>
        <v/>
      </c>
      <c r="J803" s="259"/>
      <c r="K803" s="168"/>
      <c r="L803" s="169"/>
      <c r="N803" s="167"/>
      <c r="O803" s="209" t="str">
        <f>IF(ISBLANK(Transactions!$N803),"",MONTH(Transactions!$N803))</f>
        <v/>
      </c>
      <c r="P803" s="259"/>
      <c r="Q803" s="171"/>
      <c r="R803" s="169"/>
    </row>
    <row r="804" spans="2:18" ht="15.75" customHeight="1">
      <c r="B804" s="167"/>
      <c r="C804" s="209" t="str">
        <f>IF(ISBLANK(Transactions!$B804),"",MONTH(Transactions!$B804))</f>
        <v/>
      </c>
      <c r="D804" s="259"/>
      <c r="E804" s="168"/>
      <c r="F804" s="169"/>
      <c r="H804" s="167"/>
      <c r="I804" s="209" t="str">
        <f>IF(ISBLANK(Transactions!$H804),"",MONTH(Transactions!$H804))</f>
        <v/>
      </c>
      <c r="J804" s="259"/>
      <c r="K804" s="168"/>
      <c r="L804" s="169"/>
      <c r="N804" s="167"/>
      <c r="O804" s="209" t="str">
        <f>IF(ISBLANK(Transactions!$N804),"",MONTH(Transactions!$N804))</f>
        <v/>
      </c>
      <c r="P804" s="259"/>
      <c r="Q804" s="171"/>
      <c r="R804" s="169"/>
    </row>
    <row r="805" spans="2:18" ht="15.75" customHeight="1">
      <c r="B805" s="167"/>
      <c r="C805" s="209" t="str">
        <f>IF(ISBLANK(Transactions!$B805),"",MONTH(Transactions!$B805))</f>
        <v/>
      </c>
      <c r="D805" s="259"/>
      <c r="E805" s="168"/>
      <c r="F805" s="169"/>
      <c r="H805" s="167"/>
      <c r="I805" s="209" t="str">
        <f>IF(ISBLANK(Transactions!$H805),"",MONTH(Transactions!$H805))</f>
        <v/>
      </c>
      <c r="J805" s="259"/>
      <c r="K805" s="168"/>
      <c r="L805" s="169"/>
      <c r="N805" s="167"/>
      <c r="O805" s="209" t="str">
        <f>IF(ISBLANK(Transactions!$N805),"",MONTH(Transactions!$N805))</f>
        <v/>
      </c>
      <c r="P805" s="259"/>
      <c r="Q805" s="171"/>
      <c r="R805" s="169"/>
    </row>
    <row r="806" spans="2:18" ht="15.75" customHeight="1">
      <c r="B806" s="167"/>
      <c r="C806" s="209" t="str">
        <f>IF(ISBLANK(Transactions!$B806),"",MONTH(Transactions!$B806))</f>
        <v/>
      </c>
      <c r="D806" s="259"/>
      <c r="E806" s="168"/>
      <c r="F806" s="169"/>
      <c r="H806" s="167"/>
      <c r="I806" s="209" t="str">
        <f>IF(ISBLANK(Transactions!$H806),"",MONTH(Transactions!$H806))</f>
        <v/>
      </c>
      <c r="J806" s="259"/>
      <c r="K806" s="168"/>
      <c r="L806" s="169"/>
      <c r="N806" s="167"/>
      <c r="O806" s="209" t="str">
        <f>IF(ISBLANK(Transactions!$N806),"",MONTH(Transactions!$N806))</f>
        <v/>
      </c>
      <c r="P806" s="259"/>
      <c r="Q806" s="171"/>
      <c r="R806" s="169"/>
    </row>
    <row r="807" spans="2:18" ht="15.75" customHeight="1">
      <c r="B807" s="167"/>
      <c r="C807" s="209" t="str">
        <f>IF(ISBLANK(Transactions!$B807),"",MONTH(Transactions!$B807))</f>
        <v/>
      </c>
      <c r="D807" s="259"/>
      <c r="E807" s="168"/>
      <c r="F807" s="169"/>
      <c r="H807" s="167"/>
      <c r="I807" s="209" t="str">
        <f>IF(ISBLANK(Transactions!$H807),"",MONTH(Transactions!$H807))</f>
        <v/>
      </c>
      <c r="J807" s="259"/>
      <c r="K807" s="168"/>
      <c r="L807" s="169"/>
      <c r="N807" s="167"/>
      <c r="O807" s="209" t="str">
        <f>IF(ISBLANK(Transactions!$N807),"",MONTH(Transactions!$N807))</f>
        <v/>
      </c>
      <c r="P807" s="259"/>
      <c r="Q807" s="171"/>
      <c r="R807" s="169"/>
    </row>
    <row r="808" spans="2:18" ht="15.75" customHeight="1">
      <c r="B808" s="167"/>
      <c r="C808" s="209" t="str">
        <f>IF(ISBLANK(Transactions!$B808),"",MONTH(Transactions!$B808))</f>
        <v/>
      </c>
      <c r="D808" s="259"/>
      <c r="E808" s="168"/>
      <c r="F808" s="169"/>
      <c r="H808" s="167"/>
      <c r="I808" s="209" t="str">
        <f>IF(ISBLANK(Transactions!$H808),"",MONTH(Transactions!$H808))</f>
        <v/>
      </c>
      <c r="J808" s="259"/>
      <c r="K808" s="168"/>
      <c r="L808" s="169"/>
      <c r="N808" s="167"/>
      <c r="O808" s="209" t="str">
        <f>IF(ISBLANK(Transactions!$N808),"",MONTH(Transactions!$N808))</f>
        <v/>
      </c>
      <c r="P808" s="259"/>
      <c r="Q808" s="171"/>
      <c r="R808" s="169"/>
    </row>
    <row r="809" spans="2:18" ht="15.75" customHeight="1">
      <c r="B809" s="167"/>
      <c r="C809" s="209" t="str">
        <f>IF(ISBLANK(Transactions!$B809),"",MONTH(Transactions!$B809))</f>
        <v/>
      </c>
      <c r="D809" s="259"/>
      <c r="E809" s="168"/>
      <c r="F809" s="169"/>
      <c r="H809" s="167"/>
      <c r="I809" s="209" t="str">
        <f>IF(ISBLANK(Transactions!$H809),"",MONTH(Transactions!$H809))</f>
        <v/>
      </c>
      <c r="J809" s="259"/>
      <c r="K809" s="168"/>
      <c r="L809" s="169"/>
      <c r="N809" s="167"/>
      <c r="O809" s="209" t="str">
        <f>IF(ISBLANK(Transactions!$N809),"",MONTH(Transactions!$N809))</f>
        <v/>
      </c>
      <c r="P809" s="259"/>
      <c r="Q809" s="171"/>
      <c r="R809" s="169"/>
    </row>
    <row r="810" spans="2:18" ht="15.75" customHeight="1">
      <c r="B810" s="167"/>
      <c r="C810" s="209" t="str">
        <f>IF(ISBLANK(Transactions!$B810),"",MONTH(Transactions!$B810))</f>
        <v/>
      </c>
      <c r="D810" s="259"/>
      <c r="E810" s="168"/>
      <c r="F810" s="169"/>
      <c r="H810" s="167"/>
      <c r="I810" s="209" t="str">
        <f>IF(ISBLANK(Transactions!$H810),"",MONTH(Transactions!$H810))</f>
        <v/>
      </c>
      <c r="J810" s="259"/>
      <c r="K810" s="168"/>
      <c r="L810" s="169"/>
      <c r="N810" s="167"/>
      <c r="O810" s="209" t="str">
        <f>IF(ISBLANK(Transactions!$N810),"",MONTH(Transactions!$N810))</f>
        <v/>
      </c>
      <c r="P810" s="259"/>
      <c r="Q810" s="171"/>
      <c r="R810" s="169"/>
    </row>
    <row r="811" spans="2:18" ht="15.75" customHeight="1">
      <c r="B811" s="167"/>
      <c r="C811" s="209" t="str">
        <f>IF(ISBLANK(Transactions!$B811),"",MONTH(Transactions!$B811))</f>
        <v/>
      </c>
      <c r="D811" s="259"/>
      <c r="E811" s="168"/>
      <c r="F811" s="169"/>
      <c r="H811" s="167"/>
      <c r="I811" s="209" t="str">
        <f>IF(ISBLANK(Transactions!$H811),"",MONTH(Transactions!$H811))</f>
        <v/>
      </c>
      <c r="J811" s="259"/>
      <c r="K811" s="168"/>
      <c r="L811" s="169"/>
      <c r="N811" s="167"/>
      <c r="O811" s="209" t="str">
        <f>IF(ISBLANK(Transactions!$N811),"",MONTH(Transactions!$N811))</f>
        <v/>
      </c>
      <c r="P811" s="259"/>
      <c r="Q811" s="171"/>
      <c r="R811" s="169"/>
    </row>
    <row r="812" spans="2:18" ht="15.75" customHeight="1">
      <c r="B812" s="167"/>
      <c r="C812" s="209" t="str">
        <f>IF(ISBLANK(Transactions!$B812),"",MONTH(Transactions!$B812))</f>
        <v/>
      </c>
      <c r="D812" s="259"/>
      <c r="E812" s="168"/>
      <c r="F812" s="169"/>
      <c r="H812" s="167"/>
      <c r="I812" s="209" t="str">
        <f>IF(ISBLANK(Transactions!$H812),"",MONTH(Transactions!$H812))</f>
        <v/>
      </c>
      <c r="J812" s="259"/>
      <c r="K812" s="168"/>
      <c r="L812" s="169"/>
      <c r="N812" s="167"/>
      <c r="O812" s="209" t="str">
        <f>IF(ISBLANK(Transactions!$N812),"",MONTH(Transactions!$N812))</f>
        <v/>
      </c>
      <c r="P812" s="259"/>
      <c r="Q812" s="171"/>
      <c r="R812" s="169"/>
    </row>
    <row r="813" spans="2:18" ht="15.75" customHeight="1">
      <c r="B813" s="167"/>
      <c r="C813" s="209" t="str">
        <f>IF(ISBLANK(Transactions!$B813),"",MONTH(Transactions!$B813))</f>
        <v/>
      </c>
      <c r="D813" s="259"/>
      <c r="E813" s="168"/>
      <c r="F813" s="169"/>
      <c r="H813" s="167"/>
      <c r="I813" s="209" t="str">
        <f>IF(ISBLANK(Transactions!$H813),"",MONTH(Transactions!$H813))</f>
        <v/>
      </c>
      <c r="J813" s="259"/>
      <c r="K813" s="168"/>
      <c r="L813" s="169"/>
      <c r="N813" s="167"/>
      <c r="O813" s="209" t="str">
        <f>IF(ISBLANK(Transactions!$N813),"",MONTH(Transactions!$N813))</f>
        <v/>
      </c>
      <c r="P813" s="259"/>
      <c r="Q813" s="171"/>
      <c r="R813" s="169"/>
    </row>
    <row r="814" spans="2:18" ht="15.75" customHeight="1">
      <c r="B814" s="167"/>
      <c r="C814" s="209" t="str">
        <f>IF(ISBLANK(Transactions!$B814),"",MONTH(Transactions!$B814))</f>
        <v/>
      </c>
      <c r="D814" s="259"/>
      <c r="E814" s="168"/>
      <c r="F814" s="169"/>
      <c r="H814" s="167"/>
      <c r="I814" s="209" t="str">
        <f>IF(ISBLANK(Transactions!$H814),"",MONTH(Transactions!$H814))</f>
        <v/>
      </c>
      <c r="J814" s="259"/>
      <c r="K814" s="168"/>
      <c r="L814" s="169"/>
      <c r="N814" s="167"/>
      <c r="O814" s="209" t="str">
        <f>IF(ISBLANK(Transactions!$N814),"",MONTH(Transactions!$N814))</f>
        <v/>
      </c>
      <c r="P814" s="259"/>
      <c r="Q814" s="171"/>
      <c r="R814" s="169"/>
    </row>
    <row r="815" spans="2:18" ht="15.75" customHeight="1">
      <c r="B815" s="167"/>
      <c r="C815" s="209" t="str">
        <f>IF(ISBLANK(Transactions!$B815),"",MONTH(Transactions!$B815))</f>
        <v/>
      </c>
      <c r="D815" s="259"/>
      <c r="E815" s="168"/>
      <c r="F815" s="169"/>
      <c r="H815" s="167"/>
      <c r="I815" s="209" t="str">
        <f>IF(ISBLANK(Transactions!$H815),"",MONTH(Transactions!$H815))</f>
        <v/>
      </c>
      <c r="J815" s="259"/>
      <c r="K815" s="168"/>
      <c r="L815" s="169"/>
      <c r="N815" s="167"/>
      <c r="O815" s="209" t="str">
        <f>IF(ISBLANK(Transactions!$N815),"",MONTH(Transactions!$N815))</f>
        <v/>
      </c>
      <c r="P815" s="259"/>
      <c r="Q815" s="171"/>
      <c r="R815" s="169"/>
    </row>
    <row r="816" spans="2:18" ht="15.75" customHeight="1">
      <c r="B816" s="167"/>
      <c r="C816" s="209" t="str">
        <f>IF(ISBLANK(Transactions!$B816),"",MONTH(Transactions!$B816))</f>
        <v/>
      </c>
      <c r="D816" s="259"/>
      <c r="E816" s="168"/>
      <c r="F816" s="169"/>
      <c r="H816" s="167"/>
      <c r="I816" s="209" t="str">
        <f>IF(ISBLANK(Transactions!$H816),"",MONTH(Transactions!$H816))</f>
        <v/>
      </c>
      <c r="J816" s="259"/>
      <c r="K816" s="168"/>
      <c r="L816" s="169"/>
      <c r="N816" s="167"/>
      <c r="O816" s="209" t="str">
        <f>IF(ISBLANK(Transactions!$N816),"",MONTH(Transactions!$N816))</f>
        <v/>
      </c>
      <c r="P816" s="259"/>
      <c r="Q816" s="171"/>
      <c r="R816" s="169"/>
    </row>
    <row r="817" spans="2:18" ht="15.75" customHeight="1">
      <c r="B817" s="167"/>
      <c r="C817" s="209" t="str">
        <f>IF(ISBLANK(Transactions!$B817),"",MONTH(Transactions!$B817))</f>
        <v/>
      </c>
      <c r="D817" s="259"/>
      <c r="E817" s="168"/>
      <c r="F817" s="169"/>
      <c r="H817" s="167"/>
      <c r="I817" s="209" t="str">
        <f>IF(ISBLANK(Transactions!$H817),"",MONTH(Transactions!$H817))</f>
        <v/>
      </c>
      <c r="J817" s="259"/>
      <c r="K817" s="168"/>
      <c r="L817" s="169"/>
      <c r="N817" s="167"/>
      <c r="O817" s="209" t="str">
        <f>IF(ISBLANK(Transactions!$N817),"",MONTH(Transactions!$N817))</f>
        <v/>
      </c>
      <c r="P817" s="259"/>
      <c r="Q817" s="171"/>
      <c r="R817" s="169"/>
    </row>
    <row r="818" spans="2:18" ht="15.75" customHeight="1">
      <c r="B818" s="167"/>
      <c r="C818" s="209" t="str">
        <f>IF(ISBLANK(Transactions!$B818),"",MONTH(Transactions!$B818))</f>
        <v/>
      </c>
      <c r="D818" s="259"/>
      <c r="E818" s="168"/>
      <c r="F818" s="169"/>
      <c r="H818" s="167"/>
      <c r="I818" s="209" t="str">
        <f>IF(ISBLANK(Transactions!$H818),"",MONTH(Transactions!$H818))</f>
        <v/>
      </c>
      <c r="J818" s="259"/>
      <c r="K818" s="168"/>
      <c r="L818" s="169"/>
      <c r="N818" s="167"/>
      <c r="O818" s="209" t="str">
        <f>IF(ISBLANK(Transactions!$N818),"",MONTH(Transactions!$N818))</f>
        <v/>
      </c>
      <c r="P818" s="259"/>
      <c r="Q818" s="171"/>
      <c r="R818" s="169"/>
    </row>
    <row r="819" spans="2:18" ht="15.75" customHeight="1">
      <c r="B819" s="167"/>
      <c r="C819" s="209" t="str">
        <f>IF(ISBLANK(Transactions!$B819),"",MONTH(Transactions!$B819))</f>
        <v/>
      </c>
      <c r="D819" s="259"/>
      <c r="E819" s="168"/>
      <c r="F819" s="169"/>
      <c r="H819" s="167"/>
      <c r="I819" s="209" t="str">
        <f>IF(ISBLANK(Transactions!$H819),"",MONTH(Transactions!$H819))</f>
        <v/>
      </c>
      <c r="J819" s="259"/>
      <c r="K819" s="168"/>
      <c r="L819" s="169"/>
      <c r="N819" s="167"/>
      <c r="O819" s="209" t="str">
        <f>IF(ISBLANK(Transactions!$N819),"",MONTH(Transactions!$N819))</f>
        <v/>
      </c>
      <c r="P819" s="259"/>
      <c r="Q819" s="171"/>
      <c r="R819" s="169"/>
    </row>
    <row r="820" spans="2:18" ht="15.75" customHeight="1">
      <c r="B820" s="167"/>
      <c r="C820" s="209" t="str">
        <f>IF(ISBLANK(Transactions!$B820),"",MONTH(Transactions!$B820))</f>
        <v/>
      </c>
      <c r="D820" s="259"/>
      <c r="E820" s="168"/>
      <c r="F820" s="169"/>
      <c r="H820" s="167"/>
      <c r="I820" s="209" t="str">
        <f>IF(ISBLANK(Transactions!$H820),"",MONTH(Transactions!$H820))</f>
        <v/>
      </c>
      <c r="J820" s="259"/>
      <c r="K820" s="168"/>
      <c r="L820" s="169"/>
      <c r="N820" s="167"/>
      <c r="O820" s="209" t="str">
        <f>IF(ISBLANK(Transactions!$N820),"",MONTH(Transactions!$N820))</f>
        <v/>
      </c>
      <c r="P820" s="259"/>
      <c r="Q820" s="171"/>
      <c r="R820" s="169"/>
    </row>
    <row r="821" spans="2:18" ht="15.75" customHeight="1">
      <c r="B821" s="167"/>
      <c r="C821" s="209" t="str">
        <f>IF(ISBLANK(Transactions!$B821),"",MONTH(Transactions!$B821))</f>
        <v/>
      </c>
      <c r="D821" s="259"/>
      <c r="E821" s="168"/>
      <c r="F821" s="169"/>
      <c r="H821" s="167"/>
      <c r="I821" s="209" t="str">
        <f>IF(ISBLANK(Transactions!$H821),"",MONTH(Transactions!$H821))</f>
        <v/>
      </c>
      <c r="J821" s="259"/>
      <c r="K821" s="168"/>
      <c r="L821" s="169"/>
      <c r="N821" s="167"/>
      <c r="O821" s="209" t="str">
        <f>IF(ISBLANK(Transactions!$N821),"",MONTH(Transactions!$N821))</f>
        <v/>
      </c>
      <c r="P821" s="259"/>
      <c r="Q821" s="171"/>
      <c r="R821" s="169"/>
    </row>
    <row r="822" spans="2:18" ht="15.75" customHeight="1">
      <c r="B822" s="167"/>
      <c r="C822" s="209" t="str">
        <f>IF(ISBLANK(Transactions!$B822),"",MONTH(Transactions!$B822))</f>
        <v/>
      </c>
      <c r="D822" s="259"/>
      <c r="E822" s="168"/>
      <c r="F822" s="169"/>
      <c r="H822" s="167"/>
      <c r="I822" s="209" t="str">
        <f>IF(ISBLANK(Transactions!$H822),"",MONTH(Transactions!$H822))</f>
        <v/>
      </c>
      <c r="J822" s="259"/>
      <c r="K822" s="168"/>
      <c r="L822" s="169"/>
      <c r="N822" s="167"/>
      <c r="O822" s="209" t="str">
        <f>IF(ISBLANK(Transactions!$N822),"",MONTH(Transactions!$N822))</f>
        <v/>
      </c>
      <c r="P822" s="259"/>
      <c r="Q822" s="171"/>
      <c r="R822" s="169"/>
    </row>
    <row r="823" spans="2:18" ht="15.75" customHeight="1">
      <c r="B823" s="167"/>
      <c r="C823" s="209" t="str">
        <f>IF(ISBLANK(Transactions!$B823),"",MONTH(Transactions!$B823))</f>
        <v/>
      </c>
      <c r="D823" s="259"/>
      <c r="E823" s="168"/>
      <c r="F823" s="169"/>
      <c r="H823" s="167"/>
      <c r="I823" s="209" t="str">
        <f>IF(ISBLANK(Transactions!$H823),"",MONTH(Transactions!$H823))</f>
        <v/>
      </c>
      <c r="J823" s="259"/>
      <c r="K823" s="168"/>
      <c r="L823" s="169"/>
      <c r="N823" s="167"/>
      <c r="O823" s="209" t="str">
        <f>IF(ISBLANK(Transactions!$N823),"",MONTH(Transactions!$N823))</f>
        <v/>
      </c>
      <c r="P823" s="259"/>
      <c r="Q823" s="171"/>
      <c r="R823" s="169"/>
    </row>
    <row r="824" spans="2:18" ht="15.75" customHeight="1">
      <c r="B824" s="167"/>
      <c r="C824" s="209" t="str">
        <f>IF(ISBLANK(Transactions!$B824),"",MONTH(Transactions!$B824))</f>
        <v/>
      </c>
      <c r="D824" s="259"/>
      <c r="E824" s="168"/>
      <c r="F824" s="169"/>
      <c r="H824" s="167"/>
      <c r="I824" s="209" t="str">
        <f>IF(ISBLANK(Transactions!$H824),"",MONTH(Transactions!$H824))</f>
        <v/>
      </c>
      <c r="J824" s="259"/>
      <c r="K824" s="168"/>
      <c r="L824" s="169"/>
      <c r="N824" s="167"/>
      <c r="O824" s="209" t="str">
        <f>IF(ISBLANK(Transactions!$N824),"",MONTH(Transactions!$N824))</f>
        <v/>
      </c>
      <c r="P824" s="259"/>
      <c r="Q824" s="171"/>
      <c r="R824" s="169"/>
    </row>
    <row r="825" spans="2:18" ht="15.75" customHeight="1">
      <c r="B825" s="167"/>
      <c r="C825" s="209" t="str">
        <f>IF(ISBLANK(Transactions!$B825),"",MONTH(Transactions!$B825))</f>
        <v/>
      </c>
      <c r="D825" s="259"/>
      <c r="E825" s="168"/>
      <c r="F825" s="169"/>
      <c r="H825" s="167"/>
      <c r="I825" s="209" t="str">
        <f>IF(ISBLANK(Transactions!$H825),"",MONTH(Transactions!$H825))</f>
        <v/>
      </c>
      <c r="J825" s="259"/>
      <c r="K825" s="168"/>
      <c r="L825" s="169"/>
      <c r="N825" s="167"/>
      <c r="O825" s="209" t="str">
        <f>IF(ISBLANK(Transactions!$N825),"",MONTH(Transactions!$N825))</f>
        <v/>
      </c>
      <c r="P825" s="259"/>
      <c r="Q825" s="171"/>
      <c r="R825" s="169"/>
    </row>
    <row r="826" spans="2:18" ht="15.75" customHeight="1">
      <c r="B826" s="167"/>
      <c r="C826" s="209" t="str">
        <f>IF(ISBLANK(Transactions!$B826),"",MONTH(Transactions!$B826))</f>
        <v/>
      </c>
      <c r="D826" s="259"/>
      <c r="E826" s="168"/>
      <c r="F826" s="169"/>
      <c r="H826" s="167"/>
      <c r="I826" s="209" t="str">
        <f>IF(ISBLANK(Transactions!$H826),"",MONTH(Transactions!$H826))</f>
        <v/>
      </c>
      <c r="J826" s="259"/>
      <c r="K826" s="168"/>
      <c r="L826" s="169"/>
      <c r="N826" s="167"/>
      <c r="O826" s="209" t="str">
        <f>IF(ISBLANK(Transactions!$N826),"",MONTH(Transactions!$N826))</f>
        <v/>
      </c>
      <c r="P826" s="259"/>
      <c r="Q826" s="171"/>
      <c r="R826" s="169"/>
    </row>
    <row r="827" spans="2:18" ht="15.75" customHeight="1">
      <c r="B827" s="167"/>
      <c r="C827" s="209" t="str">
        <f>IF(ISBLANK(Transactions!$B827),"",MONTH(Transactions!$B827))</f>
        <v/>
      </c>
      <c r="D827" s="259"/>
      <c r="E827" s="168"/>
      <c r="F827" s="169"/>
      <c r="H827" s="167"/>
      <c r="I827" s="209" t="str">
        <f>IF(ISBLANK(Transactions!$H827),"",MONTH(Transactions!$H827))</f>
        <v/>
      </c>
      <c r="J827" s="259"/>
      <c r="K827" s="168"/>
      <c r="L827" s="169"/>
      <c r="N827" s="167"/>
      <c r="O827" s="209" t="str">
        <f>IF(ISBLANK(Transactions!$N827),"",MONTH(Transactions!$N827))</f>
        <v/>
      </c>
      <c r="P827" s="259"/>
      <c r="Q827" s="171"/>
      <c r="R827" s="169"/>
    </row>
    <row r="828" spans="2:18" ht="15.75" customHeight="1">
      <c r="B828" s="167"/>
      <c r="C828" s="209" t="str">
        <f>IF(ISBLANK(Transactions!$B828),"",MONTH(Transactions!$B828))</f>
        <v/>
      </c>
      <c r="D828" s="259"/>
      <c r="E828" s="168"/>
      <c r="F828" s="169"/>
      <c r="H828" s="167"/>
      <c r="I828" s="209" t="str">
        <f>IF(ISBLANK(Transactions!$H828),"",MONTH(Transactions!$H828))</f>
        <v/>
      </c>
      <c r="J828" s="259"/>
      <c r="K828" s="168"/>
      <c r="L828" s="169"/>
      <c r="N828" s="167"/>
      <c r="O828" s="209" t="str">
        <f>IF(ISBLANK(Transactions!$N828),"",MONTH(Transactions!$N828))</f>
        <v/>
      </c>
      <c r="P828" s="259"/>
      <c r="Q828" s="171"/>
      <c r="R828" s="169"/>
    </row>
    <row r="829" spans="2:18" ht="15.75" customHeight="1">
      <c r="B829" s="167"/>
      <c r="C829" s="209" t="str">
        <f>IF(ISBLANK(Transactions!$B829),"",MONTH(Transactions!$B829))</f>
        <v/>
      </c>
      <c r="D829" s="259"/>
      <c r="E829" s="168"/>
      <c r="F829" s="169"/>
      <c r="H829" s="167"/>
      <c r="I829" s="209" t="str">
        <f>IF(ISBLANK(Transactions!$H829),"",MONTH(Transactions!$H829))</f>
        <v/>
      </c>
      <c r="J829" s="259"/>
      <c r="K829" s="168"/>
      <c r="L829" s="169"/>
      <c r="N829" s="167"/>
      <c r="O829" s="209" t="str">
        <f>IF(ISBLANK(Transactions!$N829),"",MONTH(Transactions!$N829))</f>
        <v/>
      </c>
      <c r="P829" s="259"/>
      <c r="Q829" s="171"/>
      <c r="R829" s="169"/>
    </row>
    <row r="830" spans="2:18" ht="15.75" customHeight="1">
      <c r="B830" s="167"/>
      <c r="C830" s="209" t="str">
        <f>IF(ISBLANK(Transactions!$B830),"",MONTH(Transactions!$B830))</f>
        <v/>
      </c>
      <c r="D830" s="259"/>
      <c r="E830" s="168"/>
      <c r="F830" s="169"/>
      <c r="H830" s="167"/>
      <c r="I830" s="209" t="str">
        <f>IF(ISBLANK(Transactions!$H830),"",MONTH(Transactions!$H830))</f>
        <v/>
      </c>
      <c r="J830" s="259"/>
      <c r="K830" s="168"/>
      <c r="L830" s="169"/>
      <c r="N830" s="167"/>
      <c r="O830" s="209" t="str">
        <f>IF(ISBLANK(Transactions!$N830),"",MONTH(Transactions!$N830))</f>
        <v/>
      </c>
      <c r="P830" s="259"/>
      <c r="Q830" s="171"/>
      <c r="R830" s="169"/>
    </row>
    <row r="831" spans="2:18" ht="15.75" customHeight="1">
      <c r="B831" s="167"/>
      <c r="C831" s="209" t="str">
        <f>IF(ISBLANK(Transactions!$B831),"",MONTH(Transactions!$B831))</f>
        <v/>
      </c>
      <c r="D831" s="259"/>
      <c r="E831" s="168"/>
      <c r="F831" s="169"/>
      <c r="H831" s="167"/>
      <c r="I831" s="209" t="str">
        <f>IF(ISBLANK(Transactions!$H831),"",MONTH(Transactions!$H831))</f>
        <v/>
      </c>
      <c r="J831" s="259"/>
      <c r="K831" s="168"/>
      <c r="L831" s="169"/>
      <c r="N831" s="167"/>
      <c r="O831" s="209" t="str">
        <f>IF(ISBLANK(Transactions!$N831),"",MONTH(Transactions!$N831))</f>
        <v/>
      </c>
      <c r="P831" s="259"/>
      <c r="Q831" s="171"/>
      <c r="R831" s="169"/>
    </row>
    <row r="832" spans="2:18" ht="15.75" customHeight="1">
      <c r="B832" s="167"/>
      <c r="C832" s="209" t="str">
        <f>IF(ISBLANK(Transactions!$B832),"",MONTH(Transactions!$B832))</f>
        <v/>
      </c>
      <c r="D832" s="259"/>
      <c r="E832" s="168"/>
      <c r="F832" s="169"/>
      <c r="H832" s="167"/>
      <c r="I832" s="209" t="str">
        <f>IF(ISBLANK(Transactions!$H832),"",MONTH(Transactions!$H832))</f>
        <v/>
      </c>
      <c r="J832" s="259"/>
      <c r="K832" s="168"/>
      <c r="L832" s="169"/>
      <c r="N832" s="167"/>
      <c r="O832" s="209" t="str">
        <f>IF(ISBLANK(Transactions!$N832),"",MONTH(Transactions!$N832))</f>
        <v/>
      </c>
      <c r="P832" s="259"/>
      <c r="Q832" s="171"/>
      <c r="R832" s="169"/>
    </row>
    <row r="833" spans="2:18" ht="15.75" customHeight="1">
      <c r="B833" s="167"/>
      <c r="C833" s="209" t="str">
        <f>IF(ISBLANK(Transactions!$B833),"",MONTH(Transactions!$B833))</f>
        <v/>
      </c>
      <c r="D833" s="259"/>
      <c r="E833" s="168"/>
      <c r="F833" s="169"/>
      <c r="H833" s="167"/>
      <c r="I833" s="209" t="str">
        <f>IF(ISBLANK(Transactions!$H833),"",MONTH(Transactions!$H833))</f>
        <v/>
      </c>
      <c r="J833" s="259"/>
      <c r="K833" s="168"/>
      <c r="L833" s="169"/>
      <c r="N833" s="167"/>
      <c r="O833" s="209" t="str">
        <f>IF(ISBLANK(Transactions!$N833),"",MONTH(Transactions!$N833))</f>
        <v/>
      </c>
      <c r="P833" s="259"/>
      <c r="Q833" s="171"/>
      <c r="R833" s="169"/>
    </row>
    <row r="834" spans="2:18" ht="15.75" customHeight="1">
      <c r="B834" s="167"/>
      <c r="C834" s="209" t="str">
        <f>IF(ISBLANK(Transactions!$B834),"",MONTH(Transactions!$B834))</f>
        <v/>
      </c>
      <c r="D834" s="259"/>
      <c r="E834" s="168"/>
      <c r="F834" s="169"/>
      <c r="H834" s="167"/>
      <c r="I834" s="209" t="str">
        <f>IF(ISBLANK(Transactions!$H834),"",MONTH(Transactions!$H834))</f>
        <v/>
      </c>
      <c r="J834" s="259"/>
      <c r="K834" s="168"/>
      <c r="L834" s="169"/>
      <c r="N834" s="167"/>
      <c r="O834" s="209" t="str">
        <f>IF(ISBLANK(Transactions!$N834),"",MONTH(Transactions!$N834))</f>
        <v/>
      </c>
      <c r="P834" s="259"/>
      <c r="Q834" s="171"/>
      <c r="R834" s="169"/>
    </row>
    <row r="835" spans="2:18" ht="15.75" customHeight="1">
      <c r="B835" s="167"/>
      <c r="C835" s="209" t="str">
        <f>IF(ISBLANK(Transactions!$B835),"",MONTH(Transactions!$B835))</f>
        <v/>
      </c>
      <c r="D835" s="259"/>
      <c r="E835" s="168"/>
      <c r="F835" s="169"/>
      <c r="H835" s="167"/>
      <c r="I835" s="209" t="str">
        <f>IF(ISBLANK(Transactions!$H835),"",MONTH(Transactions!$H835))</f>
        <v/>
      </c>
      <c r="J835" s="259"/>
      <c r="K835" s="168"/>
      <c r="L835" s="169"/>
      <c r="N835" s="167"/>
      <c r="O835" s="209" t="str">
        <f>IF(ISBLANK(Transactions!$N835),"",MONTH(Transactions!$N835))</f>
        <v/>
      </c>
      <c r="P835" s="259"/>
      <c r="Q835" s="171"/>
      <c r="R835" s="169"/>
    </row>
    <row r="836" spans="2:18" ht="15.75" customHeight="1">
      <c r="B836" s="167"/>
      <c r="C836" s="209" t="str">
        <f>IF(ISBLANK(Transactions!$B836),"",MONTH(Transactions!$B836))</f>
        <v/>
      </c>
      <c r="D836" s="259"/>
      <c r="E836" s="168"/>
      <c r="F836" s="169"/>
      <c r="H836" s="167"/>
      <c r="I836" s="209" t="str">
        <f>IF(ISBLANK(Transactions!$H836),"",MONTH(Transactions!$H836))</f>
        <v/>
      </c>
      <c r="J836" s="259"/>
      <c r="K836" s="168"/>
      <c r="L836" s="169"/>
      <c r="N836" s="167"/>
      <c r="O836" s="209" t="str">
        <f>IF(ISBLANK(Transactions!$N836),"",MONTH(Transactions!$N836))</f>
        <v/>
      </c>
      <c r="P836" s="259"/>
      <c r="Q836" s="171"/>
      <c r="R836" s="169"/>
    </row>
    <row r="837" spans="2:18" ht="15.75" customHeight="1">
      <c r="B837" s="167"/>
      <c r="C837" s="209" t="str">
        <f>IF(ISBLANK(Transactions!$B837),"",MONTH(Transactions!$B837))</f>
        <v/>
      </c>
      <c r="D837" s="259"/>
      <c r="E837" s="168"/>
      <c r="F837" s="169"/>
      <c r="H837" s="167"/>
      <c r="I837" s="209" t="str">
        <f>IF(ISBLANK(Transactions!$H837),"",MONTH(Transactions!$H837))</f>
        <v/>
      </c>
      <c r="J837" s="259"/>
      <c r="K837" s="168"/>
      <c r="L837" s="169"/>
      <c r="N837" s="167"/>
      <c r="O837" s="209" t="str">
        <f>IF(ISBLANK(Transactions!$N837),"",MONTH(Transactions!$N837))</f>
        <v/>
      </c>
      <c r="P837" s="259"/>
      <c r="Q837" s="171"/>
      <c r="R837" s="169"/>
    </row>
    <row r="838" spans="2:18" ht="15.75" customHeight="1">
      <c r="B838" s="167"/>
      <c r="C838" s="209" t="str">
        <f>IF(ISBLANK(Transactions!$B838),"",MONTH(Transactions!$B838))</f>
        <v/>
      </c>
      <c r="D838" s="259"/>
      <c r="E838" s="168"/>
      <c r="F838" s="169"/>
      <c r="H838" s="167"/>
      <c r="I838" s="209" t="str">
        <f>IF(ISBLANK(Transactions!$H838),"",MONTH(Transactions!$H838))</f>
        <v/>
      </c>
      <c r="J838" s="259"/>
      <c r="K838" s="168"/>
      <c r="L838" s="169"/>
      <c r="N838" s="167"/>
      <c r="O838" s="209" t="str">
        <f>IF(ISBLANK(Transactions!$N838),"",MONTH(Transactions!$N838))</f>
        <v/>
      </c>
      <c r="P838" s="259"/>
      <c r="Q838" s="171"/>
      <c r="R838" s="169"/>
    </row>
    <row r="839" spans="2:18" ht="15.75" customHeight="1">
      <c r="B839" s="167"/>
      <c r="C839" s="209" t="str">
        <f>IF(ISBLANK(Transactions!$B839),"",MONTH(Transactions!$B839))</f>
        <v/>
      </c>
      <c r="D839" s="259"/>
      <c r="E839" s="168"/>
      <c r="F839" s="169"/>
      <c r="H839" s="167"/>
      <c r="I839" s="209" t="str">
        <f>IF(ISBLANK(Transactions!$H839),"",MONTH(Transactions!$H839))</f>
        <v/>
      </c>
      <c r="J839" s="259"/>
      <c r="K839" s="168"/>
      <c r="L839" s="169"/>
      <c r="N839" s="167"/>
      <c r="O839" s="209" t="str">
        <f>IF(ISBLANK(Transactions!$N839),"",MONTH(Transactions!$N839))</f>
        <v/>
      </c>
      <c r="P839" s="259"/>
      <c r="Q839" s="171"/>
      <c r="R839" s="169"/>
    </row>
    <row r="840" spans="2:18" ht="15.75" customHeight="1">
      <c r="B840" s="167"/>
      <c r="C840" s="209" t="str">
        <f>IF(ISBLANK(Transactions!$B840),"",MONTH(Transactions!$B840))</f>
        <v/>
      </c>
      <c r="D840" s="259"/>
      <c r="E840" s="168"/>
      <c r="F840" s="169"/>
      <c r="H840" s="167"/>
      <c r="I840" s="209" t="str">
        <f>IF(ISBLANK(Transactions!$H840),"",MONTH(Transactions!$H840))</f>
        <v/>
      </c>
      <c r="J840" s="259"/>
      <c r="K840" s="168"/>
      <c r="L840" s="169"/>
      <c r="N840" s="167"/>
      <c r="O840" s="209" t="str">
        <f>IF(ISBLANK(Transactions!$N840),"",MONTH(Transactions!$N840))</f>
        <v/>
      </c>
      <c r="P840" s="259"/>
      <c r="Q840" s="171"/>
      <c r="R840" s="169"/>
    </row>
    <row r="841" spans="2:18" ht="15.75" customHeight="1">
      <c r="B841" s="167"/>
      <c r="C841" s="209" t="str">
        <f>IF(ISBLANK(Transactions!$B841),"",MONTH(Transactions!$B841))</f>
        <v/>
      </c>
      <c r="D841" s="259"/>
      <c r="E841" s="168"/>
      <c r="F841" s="169"/>
      <c r="H841" s="167"/>
      <c r="I841" s="209" t="str">
        <f>IF(ISBLANK(Transactions!$H841),"",MONTH(Transactions!$H841))</f>
        <v/>
      </c>
      <c r="J841" s="259"/>
      <c r="K841" s="168"/>
      <c r="L841" s="169"/>
      <c r="N841" s="167"/>
      <c r="O841" s="209" t="str">
        <f>IF(ISBLANK(Transactions!$N841),"",MONTH(Transactions!$N841))</f>
        <v/>
      </c>
      <c r="P841" s="259"/>
      <c r="Q841" s="171"/>
      <c r="R841" s="169"/>
    </row>
    <row r="842" spans="2:18" ht="15.75" customHeight="1">
      <c r="B842" s="167"/>
      <c r="C842" s="209" t="str">
        <f>IF(ISBLANK(Transactions!$B842),"",MONTH(Transactions!$B842))</f>
        <v/>
      </c>
      <c r="D842" s="259"/>
      <c r="E842" s="168"/>
      <c r="F842" s="169"/>
      <c r="H842" s="167"/>
      <c r="I842" s="209" t="str">
        <f>IF(ISBLANK(Transactions!$H842),"",MONTH(Transactions!$H842))</f>
        <v/>
      </c>
      <c r="J842" s="259"/>
      <c r="K842" s="168"/>
      <c r="L842" s="169"/>
      <c r="N842" s="167"/>
      <c r="O842" s="209" t="str">
        <f>IF(ISBLANK(Transactions!$N842),"",MONTH(Transactions!$N842))</f>
        <v/>
      </c>
      <c r="P842" s="259"/>
      <c r="Q842" s="171"/>
      <c r="R842" s="169"/>
    </row>
    <row r="843" spans="2:18" ht="15.75" customHeight="1">
      <c r="B843" s="167"/>
      <c r="C843" s="209" t="str">
        <f>IF(ISBLANK(Transactions!$B843),"",MONTH(Transactions!$B843))</f>
        <v/>
      </c>
      <c r="D843" s="259"/>
      <c r="E843" s="168"/>
      <c r="F843" s="169"/>
      <c r="H843" s="167"/>
      <c r="I843" s="209" t="str">
        <f>IF(ISBLANK(Transactions!$H843),"",MONTH(Transactions!$H843))</f>
        <v/>
      </c>
      <c r="J843" s="259"/>
      <c r="K843" s="168"/>
      <c r="L843" s="169"/>
      <c r="N843" s="167"/>
      <c r="O843" s="209" t="str">
        <f>IF(ISBLANK(Transactions!$N843),"",MONTH(Transactions!$N843))</f>
        <v/>
      </c>
      <c r="P843" s="259"/>
      <c r="Q843" s="171"/>
      <c r="R843" s="169"/>
    </row>
    <row r="844" spans="2:18" ht="15.75" customHeight="1">
      <c r="B844" s="167"/>
      <c r="C844" s="209" t="str">
        <f>IF(ISBLANK(Transactions!$B844),"",MONTH(Transactions!$B844))</f>
        <v/>
      </c>
      <c r="D844" s="259"/>
      <c r="E844" s="168"/>
      <c r="F844" s="169"/>
      <c r="H844" s="167"/>
      <c r="I844" s="209" t="str">
        <f>IF(ISBLANK(Transactions!$H844),"",MONTH(Transactions!$H844))</f>
        <v/>
      </c>
      <c r="J844" s="259"/>
      <c r="K844" s="168"/>
      <c r="L844" s="169"/>
      <c r="N844" s="167"/>
      <c r="O844" s="209" t="str">
        <f>IF(ISBLANK(Transactions!$N844),"",MONTH(Transactions!$N844))</f>
        <v/>
      </c>
      <c r="P844" s="259"/>
      <c r="Q844" s="171"/>
      <c r="R844" s="169"/>
    </row>
    <row r="845" spans="2:18" ht="15.75" customHeight="1">
      <c r="B845" s="167"/>
      <c r="C845" s="209" t="str">
        <f>IF(ISBLANK(Transactions!$B845),"",MONTH(Transactions!$B845))</f>
        <v/>
      </c>
      <c r="D845" s="259"/>
      <c r="E845" s="168"/>
      <c r="F845" s="169"/>
      <c r="H845" s="167"/>
      <c r="I845" s="209" t="str">
        <f>IF(ISBLANK(Transactions!$H845),"",MONTH(Transactions!$H845))</f>
        <v/>
      </c>
      <c r="J845" s="259"/>
      <c r="K845" s="168"/>
      <c r="L845" s="169"/>
      <c r="N845" s="167"/>
      <c r="O845" s="209" t="str">
        <f>IF(ISBLANK(Transactions!$N845),"",MONTH(Transactions!$N845))</f>
        <v/>
      </c>
      <c r="P845" s="259"/>
      <c r="Q845" s="171"/>
      <c r="R845" s="169"/>
    </row>
    <row r="846" spans="2:18" ht="15.75" customHeight="1">
      <c r="B846" s="167"/>
      <c r="C846" s="209" t="str">
        <f>IF(ISBLANK(Transactions!$B846),"",MONTH(Transactions!$B846))</f>
        <v/>
      </c>
      <c r="D846" s="259"/>
      <c r="E846" s="168"/>
      <c r="F846" s="169"/>
      <c r="H846" s="167"/>
      <c r="I846" s="209" t="str">
        <f>IF(ISBLANK(Transactions!$H846),"",MONTH(Transactions!$H846))</f>
        <v/>
      </c>
      <c r="J846" s="259"/>
      <c r="K846" s="168"/>
      <c r="L846" s="169"/>
      <c r="N846" s="167"/>
      <c r="O846" s="209" t="str">
        <f>IF(ISBLANK(Transactions!$N846),"",MONTH(Transactions!$N846))</f>
        <v/>
      </c>
      <c r="P846" s="259"/>
      <c r="Q846" s="171"/>
      <c r="R846" s="169"/>
    </row>
    <row r="847" spans="2:18" ht="15.75" customHeight="1">
      <c r="B847" s="167"/>
      <c r="C847" s="209" t="str">
        <f>IF(ISBLANK(Transactions!$B847),"",MONTH(Transactions!$B847))</f>
        <v/>
      </c>
      <c r="D847" s="259"/>
      <c r="E847" s="168"/>
      <c r="F847" s="169"/>
      <c r="H847" s="167"/>
      <c r="I847" s="209" t="str">
        <f>IF(ISBLANK(Transactions!$H847),"",MONTH(Transactions!$H847))</f>
        <v/>
      </c>
      <c r="J847" s="259"/>
      <c r="K847" s="168"/>
      <c r="L847" s="169"/>
      <c r="N847" s="167"/>
      <c r="O847" s="209" t="str">
        <f>IF(ISBLANK(Transactions!$N847),"",MONTH(Transactions!$N847))</f>
        <v/>
      </c>
      <c r="P847" s="259"/>
      <c r="Q847" s="171"/>
      <c r="R847" s="169"/>
    </row>
    <row r="848" spans="2:18" ht="15.75" customHeight="1">
      <c r="B848" s="167"/>
      <c r="C848" s="209" t="str">
        <f>IF(ISBLANK(Transactions!$B848),"",MONTH(Transactions!$B848))</f>
        <v/>
      </c>
      <c r="D848" s="259"/>
      <c r="E848" s="168"/>
      <c r="F848" s="169"/>
      <c r="H848" s="167"/>
      <c r="I848" s="209" t="str">
        <f>IF(ISBLANK(Transactions!$H848),"",MONTH(Transactions!$H848))</f>
        <v/>
      </c>
      <c r="J848" s="259"/>
      <c r="K848" s="168"/>
      <c r="L848" s="169"/>
      <c r="N848" s="167"/>
      <c r="O848" s="209" t="str">
        <f>IF(ISBLANK(Transactions!$N848),"",MONTH(Transactions!$N848))</f>
        <v/>
      </c>
      <c r="P848" s="259"/>
      <c r="Q848" s="171"/>
      <c r="R848" s="169"/>
    </row>
    <row r="849" spans="2:18" ht="15.75" customHeight="1">
      <c r="B849" s="167"/>
      <c r="C849" s="209" t="str">
        <f>IF(ISBLANK(Transactions!$B849),"",MONTH(Transactions!$B849))</f>
        <v/>
      </c>
      <c r="D849" s="259"/>
      <c r="E849" s="168"/>
      <c r="F849" s="169"/>
      <c r="H849" s="167"/>
      <c r="I849" s="209" t="str">
        <f>IF(ISBLANK(Transactions!$H849),"",MONTH(Transactions!$H849))</f>
        <v/>
      </c>
      <c r="J849" s="259"/>
      <c r="K849" s="168"/>
      <c r="L849" s="169"/>
      <c r="N849" s="167"/>
      <c r="O849" s="209" t="str">
        <f>IF(ISBLANK(Transactions!$N849),"",MONTH(Transactions!$N849))</f>
        <v/>
      </c>
      <c r="P849" s="259"/>
      <c r="Q849" s="171"/>
      <c r="R849" s="169"/>
    </row>
    <row r="850" spans="2:18" ht="15.75" customHeight="1">
      <c r="B850" s="167"/>
      <c r="C850" s="209" t="str">
        <f>IF(ISBLANK(Transactions!$B850),"",MONTH(Transactions!$B850))</f>
        <v/>
      </c>
      <c r="D850" s="259"/>
      <c r="E850" s="168"/>
      <c r="F850" s="169"/>
      <c r="H850" s="167"/>
      <c r="I850" s="209" t="str">
        <f>IF(ISBLANK(Transactions!$H850),"",MONTH(Transactions!$H850))</f>
        <v/>
      </c>
      <c r="J850" s="259"/>
      <c r="K850" s="168"/>
      <c r="L850" s="169"/>
      <c r="N850" s="167"/>
      <c r="O850" s="209" t="str">
        <f>IF(ISBLANK(Transactions!$N850),"",MONTH(Transactions!$N850))</f>
        <v/>
      </c>
      <c r="P850" s="259"/>
      <c r="Q850" s="171"/>
      <c r="R850" s="169"/>
    </row>
    <row r="851" spans="2:18" ht="15.75" customHeight="1">
      <c r="B851" s="167"/>
      <c r="C851" s="209" t="str">
        <f>IF(ISBLANK(Transactions!$B851),"",MONTH(Transactions!$B851))</f>
        <v/>
      </c>
      <c r="D851" s="259"/>
      <c r="E851" s="168"/>
      <c r="F851" s="169"/>
      <c r="H851" s="167"/>
      <c r="I851" s="209" t="str">
        <f>IF(ISBLANK(Transactions!$H851),"",MONTH(Transactions!$H851))</f>
        <v/>
      </c>
      <c r="J851" s="259"/>
      <c r="K851" s="168"/>
      <c r="L851" s="169"/>
      <c r="N851" s="167"/>
      <c r="O851" s="209" t="str">
        <f>IF(ISBLANK(Transactions!$N851),"",MONTH(Transactions!$N851))</f>
        <v/>
      </c>
      <c r="P851" s="259"/>
      <c r="Q851" s="171"/>
      <c r="R851" s="169"/>
    </row>
    <row r="852" spans="2:18" ht="15.75" customHeight="1">
      <c r="B852" s="167"/>
      <c r="C852" s="209" t="str">
        <f>IF(ISBLANK(Transactions!$B852),"",MONTH(Transactions!$B852))</f>
        <v/>
      </c>
      <c r="D852" s="259"/>
      <c r="E852" s="168"/>
      <c r="F852" s="169"/>
      <c r="H852" s="167"/>
      <c r="I852" s="209" t="str">
        <f>IF(ISBLANK(Transactions!$H852),"",MONTH(Transactions!$H852))</f>
        <v/>
      </c>
      <c r="J852" s="259"/>
      <c r="K852" s="168"/>
      <c r="L852" s="169"/>
      <c r="N852" s="167"/>
      <c r="O852" s="209" t="str">
        <f>IF(ISBLANK(Transactions!$N852),"",MONTH(Transactions!$N852))</f>
        <v/>
      </c>
      <c r="P852" s="259"/>
      <c r="Q852" s="171"/>
      <c r="R852" s="169"/>
    </row>
    <row r="853" spans="2:18" ht="15.75" customHeight="1">
      <c r="B853" s="167"/>
      <c r="C853" s="209" t="str">
        <f>IF(ISBLANK(Transactions!$B853),"",MONTH(Transactions!$B853))</f>
        <v/>
      </c>
      <c r="D853" s="259"/>
      <c r="E853" s="168"/>
      <c r="F853" s="169"/>
      <c r="H853" s="167"/>
      <c r="I853" s="209" t="str">
        <f>IF(ISBLANK(Transactions!$H853),"",MONTH(Transactions!$H853))</f>
        <v/>
      </c>
      <c r="J853" s="259"/>
      <c r="K853" s="168"/>
      <c r="L853" s="169"/>
      <c r="N853" s="167"/>
      <c r="O853" s="209" t="str">
        <f>IF(ISBLANK(Transactions!$N853),"",MONTH(Transactions!$N853))</f>
        <v/>
      </c>
      <c r="P853" s="259"/>
      <c r="Q853" s="171"/>
      <c r="R853" s="169"/>
    </row>
    <row r="854" spans="2:18" ht="15.75" customHeight="1">
      <c r="B854" s="167"/>
      <c r="C854" s="209" t="str">
        <f>IF(ISBLANK(Transactions!$B854),"",MONTH(Transactions!$B854))</f>
        <v/>
      </c>
      <c r="D854" s="259"/>
      <c r="E854" s="168"/>
      <c r="F854" s="169"/>
      <c r="H854" s="167"/>
      <c r="I854" s="209" t="str">
        <f>IF(ISBLANK(Transactions!$H854),"",MONTH(Transactions!$H854))</f>
        <v/>
      </c>
      <c r="J854" s="259"/>
      <c r="K854" s="168"/>
      <c r="L854" s="169"/>
      <c r="N854" s="167"/>
      <c r="O854" s="209" t="str">
        <f>IF(ISBLANK(Transactions!$N854),"",MONTH(Transactions!$N854))</f>
        <v/>
      </c>
      <c r="P854" s="259"/>
      <c r="Q854" s="171"/>
      <c r="R854" s="169"/>
    </row>
    <row r="855" spans="2:18" ht="15.75" customHeight="1">
      <c r="B855" s="167"/>
      <c r="C855" s="209" t="str">
        <f>IF(ISBLANK(Transactions!$B855),"",MONTH(Transactions!$B855))</f>
        <v/>
      </c>
      <c r="D855" s="259"/>
      <c r="E855" s="168"/>
      <c r="F855" s="169"/>
      <c r="H855" s="167"/>
      <c r="I855" s="209" t="str">
        <f>IF(ISBLANK(Transactions!$H855),"",MONTH(Transactions!$H855))</f>
        <v/>
      </c>
      <c r="J855" s="259"/>
      <c r="K855" s="168"/>
      <c r="L855" s="169"/>
      <c r="N855" s="167"/>
      <c r="O855" s="209" t="str">
        <f>IF(ISBLANK(Transactions!$N855),"",MONTH(Transactions!$N855))</f>
        <v/>
      </c>
      <c r="P855" s="259"/>
      <c r="Q855" s="171"/>
      <c r="R855" s="169"/>
    </row>
    <row r="856" spans="2:18" ht="15.75" customHeight="1">
      <c r="B856" s="167"/>
      <c r="C856" s="209" t="str">
        <f>IF(ISBLANK(Transactions!$B856),"",MONTH(Transactions!$B856))</f>
        <v/>
      </c>
      <c r="D856" s="259"/>
      <c r="E856" s="168"/>
      <c r="F856" s="169"/>
      <c r="H856" s="167"/>
      <c r="I856" s="209" t="str">
        <f>IF(ISBLANK(Transactions!$H856),"",MONTH(Transactions!$H856))</f>
        <v/>
      </c>
      <c r="J856" s="259"/>
      <c r="K856" s="168"/>
      <c r="L856" s="169"/>
      <c r="N856" s="167"/>
      <c r="O856" s="209" t="str">
        <f>IF(ISBLANK(Transactions!$N856),"",MONTH(Transactions!$N856))</f>
        <v/>
      </c>
      <c r="P856" s="259"/>
      <c r="Q856" s="171"/>
      <c r="R856" s="169"/>
    </row>
    <row r="857" spans="2:18" ht="15.75" customHeight="1">
      <c r="B857" s="167"/>
      <c r="C857" s="209" t="str">
        <f>IF(ISBLANK(Transactions!$B857),"",MONTH(Transactions!$B857))</f>
        <v/>
      </c>
      <c r="D857" s="259"/>
      <c r="E857" s="168"/>
      <c r="F857" s="169"/>
      <c r="H857" s="167"/>
      <c r="I857" s="209" t="str">
        <f>IF(ISBLANK(Transactions!$H857),"",MONTH(Transactions!$H857))</f>
        <v/>
      </c>
      <c r="J857" s="259"/>
      <c r="K857" s="168"/>
      <c r="L857" s="169"/>
      <c r="N857" s="167"/>
      <c r="O857" s="209" t="str">
        <f>IF(ISBLANK(Transactions!$N857),"",MONTH(Transactions!$N857))</f>
        <v/>
      </c>
      <c r="P857" s="259"/>
      <c r="Q857" s="171"/>
      <c r="R857" s="169"/>
    </row>
    <row r="858" spans="2:18" ht="15.75" customHeight="1">
      <c r="B858" s="167"/>
      <c r="C858" s="209" t="str">
        <f>IF(ISBLANK(Transactions!$B858),"",MONTH(Transactions!$B858))</f>
        <v/>
      </c>
      <c r="D858" s="259"/>
      <c r="E858" s="168"/>
      <c r="F858" s="169"/>
      <c r="H858" s="167"/>
      <c r="I858" s="209" t="str">
        <f>IF(ISBLANK(Transactions!$H858),"",MONTH(Transactions!$H858))</f>
        <v/>
      </c>
      <c r="J858" s="259"/>
      <c r="K858" s="168"/>
      <c r="L858" s="169"/>
      <c r="N858" s="167"/>
      <c r="O858" s="209" t="str">
        <f>IF(ISBLANK(Transactions!$N858),"",MONTH(Transactions!$N858))</f>
        <v/>
      </c>
      <c r="P858" s="259"/>
      <c r="Q858" s="171"/>
      <c r="R858" s="169"/>
    </row>
    <row r="859" spans="2:18" ht="15.75" customHeight="1">
      <c r="B859" s="167"/>
      <c r="C859" s="209" t="str">
        <f>IF(ISBLANK(Transactions!$B859),"",MONTH(Transactions!$B859))</f>
        <v/>
      </c>
      <c r="D859" s="259"/>
      <c r="E859" s="168"/>
      <c r="F859" s="169"/>
      <c r="H859" s="167"/>
      <c r="I859" s="209" t="str">
        <f>IF(ISBLANK(Transactions!$H859),"",MONTH(Transactions!$H859))</f>
        <v/>
      </c>
      <c r="J859" s="259"/>
      <c r="K859" s="168"/>
      <c r="L859" s="169"/>
      <c r="N859" s="167"/>
      <c r="O859" s="209" t="str">
        <f>IF(ISBLANK(Transactions!$N859),"",MONTH(Transactions!$N859))</f>
        <v/>
      </c>
      <c r="P859" s="259"/>
      <c r="Q859" s="171"/>
      <c r="R859" s="169"/>
    </row>
    <row r="860" spans="2:18" ht="15.75" customHeight="1">
      <c r="B860" s="167"/>
      <c r="C860" s="209" t="str">
        <f>IF(ISBLANK(Transactions!$B860),"",MONTH(Transactions!$B860))</f>
        <v/>
      </c>
      <c r="D860" s="259"/>
      <c r="E860" s="168"/>
      <c r="F860" s="169"/>
      <c r="H860" s="167"/>
      <c r="I860" s="209" t="str">
        <f>IF(ISBLANK(Transactions!$H860),"",MONTH(Transactions!$H860))</f>
        <v/>
      </c>
      <c r="J860" s="259"/>
      <c r="K860" s="168"/>
      <c r="L860" s="169"/>
      <c r="N860" s="167"/>
      <c r="O860" s="209" t="str">
        <f>IF(ISBLANK(Transactions!$N860),"",MONTH(Transactions!$N860))</f>
        <v/>
      </c>
      <c r="P860" s="259"/>
      <c r="Q860" s="171"/>
      <c r="R860" s="169"/>
    </row>
    <row r="861" spans="2:18" ht="15.75" customHeight="1">
      <c r="B861" s="167"/>
      <c r="C861" s="209" t="str">
        <f>IF(ISBLANK(Transactions!$B861),"",MONTH(Transactions!$B861))</f>
        <v/>
      </c>
      <c r="D861" s="259"/>
      <c r="E861" s="168"/>
      <c r="F861" s="169"/>
      <c r="H861" s="167"/>
      <c r="I861" s="209" t="str">
        <f>IF(ISBLANK(Transactions!$H861),"",MONTH(Transactions!$H861))</f>
        <v/>
      </c>
      <c r="J861" s="259"/>
      <c r="K861" s="168"/>
      <c r="L861" s="169"/>
      <c r="N861" s="167"/>
      <c r="O861" s="209" t="str">
        <f>IF(ISBLANK(Transactions!$N861),"",MONTH(Transactions!$N861))</f>
        <v/>
      </c>
      <c r="P861" s="259"/>
      <c r="Q861" s="171"/>
      <c r="R861" s="169"/>
    </row>
    <row r="862" spans="2:18" ht="15.75" customHeight="1">
      <c r="B862" s="167"/>
      <c r="C862" s="209" t="str">
        <f>IF(ISBLANK(Transactions!$B862),"",MONTH(Transactions!$B862))</f>
        <v/>
      </c>
      <c r="D862" s="259"/>
      <c r="E862" s="168"/>
      <c r="F862" s="169"/>
      <c r="H862" s="167"/>
      <c r="I862" s="209" t="str">
        <f>IF(ISBLANK(Transactions!$H862),"",MONTH(Transactions!$H862))</f>
        <v/>
      </c>
      <c r="J862" s="259"/>
      <c r="K862" s="168"/>
      <c r="L862" s="169"/>
      <c r="N862" s="167"/>
      <c r="O862" s="209" t="str">
        <f>IF(ISBLANK(Transactions!$N862),"",MONTH(Transactions!$N862))</f>
        <v/>
      </c>
      <c r="P862" s="259"/>
      <c r="Q862" s="171"/>
      <c r="R862" s="169"/>
    </row>
    <row r="863" spans="2:18" ht="15.75" customHeight="1">
      <c r="B863" s="167"/>
      <c r="C863" s="209" t="str">
        <f>IF(ISBLANK(Transactions!$B863),"",MONTH(Transactions!$B863))</f>
        <v/>
      </c>
      <c r="D863" s="259"/>
      <c r="E863" s="168"/>
      <c r="F863" s="169"/>
      <c r="H863" s="167"/>
      <c r="I863" s="209" t="str">
        <f>IF(ISBLANK(Transactions!$H863),"",MONTH(Transactions!$H863))</f>
        <v/>
      </c>
      <c r="J863" s="259"/>
      <c r="K863" s="168"/>
      <c r="L863" s="169"/>
      <c r="N863" s="167"/>
      <c r="O863" s="209" t="str">
        <f>IF(ISBLANK(Transactions!$N863),"",MONTH(Transactions!$N863))</f>
        <v/>
      </c>
      <c r="P863" s="259"/>
      <c r="Q863" s="171"/>
      <c r="R863" s="169"/>
    </row>
    <row r="864" spans="2:18" ht="15.75" customHeight="1">
      <c r="B864" s="167"/>
      <c r="C864" s="209" t="str">
        <f>IF(ISBLANK(Transactions!$B864),"",MONTH(Transactions!$B864))</f>
        <v/>
      </c>
      <c r="D864" s="259"/>
      <c r="E864" s="168"/>
      <c r="F864" s="169"/>
      <c r="H864" s="167"/>
      <c r="I864" s="209" t="str">
        <f>IF(ISBLANK(Transactions!$H864),"",MONTH(Transactions!$H864))</f>
        <v/>
      </c>
      <c r="J864" s="259"/>
      <c r="K864" s="168"/>
      <c r="L864" s="169"/>
      <c r="N864" s="167"/>
      <c r="O864" s="209" t="str">
        <f>IF(ISBLANK(Transactions!$N864),"",MONTH(Transactions!$N864))</f>
        <v/>
      </c>
      <c r="P864" s="259"/>
      <c r="Q864" s="171"/>
      <c r="R864" s="169"/>
    </row>
    <row r="865" spans="2:18" ht="15.75" customHeight="1">
      <c r="B865" s="167"/>
      <c r="C865" s="209" t="str">
        <f>IF(ISBLANK(Transactions!$B865),"",MONTH(Transactions!$B865))</f>
        <v/>
      </c>
      <c r="D865" s="259"/>
      <c r="E865" s="168"/>
      <c r="F865" s="169"/>
      <c r="H865" s="167"/>
      <c r="I865" s="209" t="str">
        <f>IF(ISBLANK(Transactions!$H865),"",MONTH(Transactions!$H865))</f>
        <v/>
      </c>
      <c r="J865" s="259"/>
      <c r="K865" s="168"/>
      <c r="L865" s="169"/>
      <c r="N865" s="167"/>
      <c r="O865" s="209" t="str">
        <f>IF(ISBLANK(Transactions!$N865),"",MONTH(Transactions!$N865))</f>
        <v/>
      </c>
      <c r="P865" s="259"/>
      <c r="Q865" s="171"/>
      <c r="R865" s="169"/>
    </row>
    <row r="866" spans="2:18" ht="15.75" customHeight="1">
      <c r="B866" s="167"/>
      <c r="C866" s="209" t="str">
        <f>IF(ISBLANK(Transactions!$B866),"",MONTH(Transactions!$B866))</f>
        <v/>
      </c>
      <c r="D866" s="259"/>
      <c r="E866" s="168"/>
      <c r="F866" s="169"/>
      <c r="H866" s="167"/>
      <c r="I866" s="209" t="str">
        <f>IF(ISBLANK(Transactions!$H866),"",MONTH(Transactions!$H866))</f>
        <v/>
      </c>
      <c r="J866" s="259"/>
      <c r="K866" s="168"/>
      <c r="L866" s="169"/>
      <c r="N866" s="167"/>
      <c r="O866" s="209" t="str">
        <f>IF(ISBLANK(Transactions!$N866),"",MONTH(Transactions!$N866))</f>
        <v/>
      </c>
      <c r="P866" s="259"/>
      <c r="Q866" s="171"/>
      <c r="R866" s="169"/>
    </row>
    <row r="867" spans="2:18" ht="15.75" customHeight="1">
      <c r="B867" s="167"/>
      <c r="C867" s="209" t="str">
        <f>IF(ISBLANK(Transactions!$B867),"",MONTH(Transactions!$B867))</f>
        <v/>
      </c>
      <c r="D867" s="259"/>
      <c r="E867" s="168"/>
      <c r="F867" s="169"/>
      <c r="H867" s="167"/>
      <c r="I867" s="209" t="str">
        <f>IF(ISBLANK(Transactions!$H867),"",MONTH(Transactions!$H867))</f>
        <v/>
      </c>
      <c r="J867" s="259"/>
      <c r="K867" s="168"/>
      <c r="L867" s="169"/>
      <c r="N867" s="167"/>
      <c r="O867" s="209" t="str">
        <f>IF(ISBLANK(Transactions!$N867),"",MONTH(Transactions!$N867))</f>
        <v/>
      </c>
      <c r="P867" s="259"/>
      <c r="Q867" s="171"/>
      <c r="R867" s="169"/>
    </row>
    <row r="868" spans="2:18" ht="15.75" customHeight="1">
      <c r="B868" s="167"/>
      <c r="C868" s="209" t="str">
        <f>IF(ISBLANK(Transactions!$B868),"",MONTH(Transactions!$B868))</f>
        <v/>
      </c>
      <c r="D868" s="259"/>
      <c r="E868" s="168"/>
      <c r="F868" s="169"/>
      <c r="H868" s="167"/>
      <c r="I868" s="209" t="str">
        <f>IF(ISBLANK(Transactions!$H868),"",MONTH(Transactions!$H868))</f>
        <v/>
      </c>
      <c r="J868" s="259"/>
      <c r="K868" s="168"/>
      <c r="L868" s="169"/>
      <c r="N868" s="167"/>
      <c r="O868" s="209" t="str">
        <f>IF(ISBLANK(Transactions!$N868),"",MONTH(Transactions!$N868))</f>
        <v/>
      </c>
      <c r="P868" s="259"/>
      <c r="Q868" s="171"/>
      <c r="R868" s="169"/>
    </row>
    <row r="869" spans="2:18" ht="15.75" customHeight="1">
      <c r="B869" s="167"/>
      <c r="C869" s="209" t="str">
        <f>IF(ISBLANK(Transactions!$B869),"",MONTH(Transactions!$B869))</f>
        <v/>
      </c>
      <c r="D869" s="259"/>
      <c r="E869" s="168"/>
      <c r="F869" s="169"/>
      <c r="H869" s="167"/>
      <c r="I869" s="209" t="str">
        <f>IF(ISBLANK(Transactions!$H869),"",MONTH(Transactions!$H869))</f>
        <v/>
      </c>
      <c r="J869" s="259"/>
      <c r="K869" s="168"/>
      <c r="L869" s="169"/>
      <c r="N869" s="167"/>
      <c r="O869" s="209" t="str">
        <f>IF(ISBLANK(Transactions!$N869),"",MONTH(Transactions!$N869))</f>
        <v/>
      </c>
      <c r="P869" s="259"/>
      <c r="Q869" s="171"/>
      <c r="R869" s="169"/>
    </row>
    <row r="870" spans="2:18" ht="15.75" customHeight="1">
      <c r="B870" s="167"/>
      <c r="C870" s="209" t="str">
        <f>IF(ISBLANK(Transactions!$B870),"",MONTH(Transactions!$B870))</f>
        <v/>
      </c>
      <c r="D870" s="259"/>
      <c r="E870" s="168"/>
      <c r="F870" s="169"/>
      <c r="H870" s="167"/>
      <c r="I870" s="209" t="str">
        <f>IF(ISBLANK(Transactions!$H870),"",MONTH(Transactions!$H870))</f>
        <v/>
      </c>
      <c r="J870" s="259"/>
      <c r="K870" s="168"/>
      <c r="L870" s="169"/>
      <c r="N870" s="167"/>
      <c r="O870" s="209" t="str">
        <f>IF(ISBLANK(Transactions!$N870),"",MONTH(Transactions!$N870))</f>
        <v/>
      </c>
      <c r="P870" s="259"/>
      <c r="Q870" s="171"/>
      <c r="R870" s="169"/>
    </row>
    <row r="871" spans="2:18" ht="15.75" customHeight="1">
      <c r="B871" s="167"/>
      <c r="C871" s="209" t="str">
        <f>IF(ISBLANK(Transactions!$B871),"",MONTH(Transactions!$B871))</f>
        <v/>
      </c>
      <c r="D871" s="259"/>
      <c r="E871" s="168"/>
      <c r="F871" s="169"/>
      <c r="H871" s="167"/>
      <c r="I871" s="209" t="str">
        <f>IF(ISBLANK(Transactions!$H871),"",MONTH(Transactions!$H871))</f>
        <v/>
      </c>
      <c r="J871" s="259"/>
      <c r="K871" s="168"/>
      <c r="L871" s="169"/>
      <c r="N871" s="167"/>
      <c r="O871" s="209" t="str">
        <f>IF(ISBLANK(Transactions!$N871),"",MONTH(Transactions!$N871))</f>
        <v/>
      </c>
      <c r="P871" s="259"/>
      <c r="Q871" s="171"/>
      <c r="R871" s="169"/>
    </row>
    <row r="872" spans="2:18" ht="15.75" customHeight="1">
      <c r="B872" s="167"/>
      <c r="C872" s="209" t="str">
        <f>IF(ISBLANK(Transactions!$B872),"",MONTH(Transactions!$B872))</f>
        <v/>
      </c>
      <c r="D872" s="259"/>
      <c r="E872" s="168"/>
      <c r="F872" s="169"/>
      <c r="H872" s="167"/>
      <c r="I872" s="209" t="str">
        <f>IF(ISBLANK(Transactions!$H872),"",MONTH(Transactions!$H872))</f>
        <v/>
      </c>
      <c r="J872" s="259"/>
      <c r="K872" s="168"/>
      <c r="L872" s="169"/>
      <c r="N872" s="167"/>
      <c r="O872" s="209" t="str">
        <f>IF(ISBLANK(Transactions!$N872),"",MONTH(Transactions!$N872))</f>
        <v/>
      </c>
      <c r="P872" s="259"/>
      <c r="Q872" s="171"/>
      <c r="R872" s="169"/>
    </row>
    <row r="873" spans="2:18" ht="15.75" customHeight="1">
      <c r="B873" s="167"/>
      <c r="C873" s="209" t="str">
        <f>IF(ISBLANK(Transactions!$B873),"",MONTH(Transactions!$B873))</f>
        <v/>
      </c>
      <c r="D873" s="259"/>
      <c r="E873" s="168"/>
      <c r="F873" s="169"/>
      <c r="H873" s="167"/>
      <c r="I873" s="209" t="str">
        <f>IF(ISBLANK(Transactions!$H873),"",MONTH(Transactions!$H873))</f>
        <v/>
      </c>
      <c r="J873" s="259"/>
      <c r="K873" s="168"/>
      <c r="L873" s="169"/>
      <c r="N873" s="167"/>
      <c r="O873" s="209" t="str">
        <f>IF(ISBLANK(Transactions!$N873),"",MONTH(Transactions!$N873))</f>
        <v/>
      </c>
      <c r="P873" s="259"/>
      <c r="Q873" s="171"/>
      <c r="R873" s="169"/>
    </row>
    <row r="874" spans="2:18" ht="15.75" customHeight="1">
      <c r="B874" s="167"/>
      <c r="C874" s="209" t="str">
        <f>IF(ISBLANK(Transactions!$B874),"",MONTH(Transactions!$B874))</f>
        <v/>
      </c>
      <c r="D874" s="259"/>
      <c r="E874" s="168"/>
      <c r="F874" s="169"/>
      <c r="H874" s="167"/>
      <c r="I874" s="209" t="str">
        <f>IF(ISBLANK(Transactions!$H874),"",MONTH(Transactions!$H874))</f>
        <v/>
      </c>
      <c r="J874" s="259"/>
      <c r="K874" s="168"/>
      <c r="L874" s="169"/>
      <c r="N874" s="167"/>
      <c r="O874" s="209" t="str">
        <f>IF(ISBLANK(Transactions!$N874),"",MONTH(Transactions!$N874))</f>
        <v/>
      </c>
      <c r="P874" s="259"/>
      <c r="Q874" s="171"/>
      <c r="R874" s="169"/>
    </row>
    <row r="875" spans="2:18" ht="15.75" customHeight="1">
      <c r="B875" s="167"/>
      <c r="C875" s="209" t="str">
        <f>IF(ISBLANK(Transactions!$B875),"",MONTH(Transactions!$B875))</f>
        <v/>
      </c>
      <c r="D875" s="259"/>
      <c r="E875" s="168"/>
      <c r="F875" s="169"/>
      <c r="H875" s="167"/>
      <c r="I875" s="209" t="str">
        <f>IF(ISBLANK(Transactions!$H875),"",MONTH(Transactions!$H875))</f>
        <v/>
      </c>
      <c r="J875" s="259"/>
      <c r="K875" s="168"/>
      <c r="L875" s="169"/>
      <c r="N875" s="167"/>
      <c r="O875" s="209" t="str">
        <f>IF(ISBLANK(Transactions!$N875),"",MONTH(Transactions!$N875))</f>
        <v/>
      </c>
      <c r="P875" s="259"/>
      <c r="Q875" s="171"/>
      <c r="R875" s="169"/>
    </row>
    <row r="876" spans="2:18" ht="15.75" customHeight="1">
      <c r="B876" s="167"/>
      <c r="C876" s="209" t="str">
        <f>IF(ISBLANK(Transactions!$B876),"",MONTH(Transactions!$B876))</f>
        <v/>
      </c>
      <c r="D876" s="259"/>
      <c r="E876" s="168"/>
      <c r="F876" s="169"/>
      <c r="H876" s="167"/>
      <c r="I876" s="209" t="str">
        <f>IF(ISBLANK(Transactions!$H876),"",MONTH(Transactions!$H876))</f>
        <v/>
      </c>
      <c r="J876" s="259"/>
      <c r="K876" s="168"/>
      <c r="L876" s="169"/>
      <c r="N876" s="167"/>
      <c r="O876" s="209" t="str">
        <f>IF(ISBLANK(Transactions!$N876),"",MONTH(Transactions!$N876))</f>
        <v/>
      </c>
      <c r="P876" s="259"/>
      <c r="Q876" s="171"/>
      <c r="R876" s="169"/>
    </row>
    <row r="877" spans="2:18" ht="15.75" customHeight="1">
      <c r="B877" s="167"/>
      <c r="C877" s="209" t="str">
        <f>IF(ISBLANK(Transactions!$B877),"",MONTH(Transactions!$B877))</f>
        <v/>
      </c>
      <c r="D877" s="259"/>
      <c r="E877" s="168"/>
      <c r="F877" s="169"/>
      <c r="H877" s="167"/>
      <c r="I877" s="209" t="str">
        <f>IF(ISBLANK(Transactions!$H877),"",MONTH(Transactions!$H877))</f>
        <v/>
      </c>
      <c r="J877" s="259"/>
      <c r="K877" s="168"/>
      <c r="L877" s="169"/>
      <c r="N877" s="167"/>
      <c r="O877" s="209" t="str">
        <f>IF(ISBLANK(Transactions!$N877),"",MONTH(Transactions!$N877))</f>
        <v/>
      </c>
      <c r="P877" s="259"/>
      <c r="Q877" s="171"/>
      <c r="R877" s="169"/>
    </row>
    <row r="878" spans="2:18" ht="15.75" customHeight="1">
      <c r="B878" s="167"/>
      <c r="C878" s="209" t="str">
        <f>IF(ISBLANK(Transactions!$B878),"",MONTH(Transactions!$B878))</f>
        <v/>
      </c>
      <c r="D878" s="259"/>
      <c r="E878" s="168"/>
      <c r="F878" s="169"/>
      <c r="H878" s="167"/>
      <c r="I878" s="209" t="str">
        <f>IF(ISBLANK(Transactions!$H878),"",MONTH(Transactions!$H878))</f>
        <v/>
      </c>
      <c r="J878" s="259"/>
      <c r="K878" s="168"/>
      <c r="L878" s="169"/>
      <c r="N878" s="167"/>
      <c r="O878" s="209" t="str">
        <f>IF(ISBLANK(Transactions!$N878),"",MONTH(Transactions!$N878))</f>
        <v/>
      </c>
      <c r="P878" s="259"/>
      <c r="Q878" s="171"/>
      <c r="R878" s="169"/>
    </row>
    <row r="879" spans="2:18" ht="15.75" customHeight="1">
      <c r="B879" s="167"/>
      <c r="C879" s="209" t="str">
        <f>IF(ISBLANK(Transactions!$B879),"",MONTH(Transactions!$B879))</f>
        <v/>
      </c>
      <c r="D879" s="259"/>
      <c r="E879" s="168"/>
      <c r="F879" s="169"/>
      <c r="H879" s="167"/>
      <c r="I879" s="209" t="str">
        <f>IF(ISBLANK(Transactions!$H879),"",MONTH(Transactions!$H879))</f>
        <v/>
      </c>
      <c r="J879" s="259"/>
      <c r="K879" s="168"/>
      <c r="L879" s="169"/>
      <c r="N879" s="167"/>
      <c r="O879" s="209" t="str">
        <f>IF(ISBLANK(Transactions!$N879),"",MONTH(Transactions!$N879))</f>
        <v/>
      </c>
      <c r="P879" s="259"/>
      <c r="Q879" s="171"/>
      <c r="R879" s="169"/>
    </row>
    <row r="880" spans="2:18" ht="15.75" customHeight="1">
      <c r="B880" s="167"/>
      <c r="C880" s="209" t="str">
        <f>IF(ISBLANK(Transactions!$B880),"",MONTH(Transactions!$B880))</f>
        <v/>
      </c>
      <c r="D880" s="259"/>
      <c r="E880" s="168"/>
      <c r="F880" s="169"/>
      <c r="H880" s="167"/>
      <c r="I880" s="209" t="str">
        <f>IF(ISBLANK(Transactions!$H880),"",MONTH(Transactions!$H880))</f>
        <v/>
      </c>
      <c r="J880" s="259"/>
      <c r="K880" s="168"/>
      <c r="L880" s="169"/>
      <c r="N880" s="167"/>
      <c r="O880" s="209" t="str">
        <f>IF(ISBLANK(Transactions!$N880),"",MONTH(Transactions!$N880))</f>
        <v/>
      </c>
      <c r="P880" s="259"/>
      <c r="Q880" s="171"/>
      <c r="R880" s="169"/>
    </row>
    <row r="881" spans="2:18" ht="15.75" customHeight="1">
      <c r="B881" s="167"/>
      <c r="C881" s="209" t="str">
        <f>IF(ISBLANK(Transactions!$B881),"",MONTH(Transactions!$B881))</f>
        <v/>
      </c>
      <c r="D881" s="259"/>
      <c r="E881" s="168"/>
      <c r="F881" s="169"/>
      <c r="H881" s="167"/>
      <c r="I881" s="209" t="str">
        <f>IF(ISBLANK(Transactions!$H881),"",MONTH(Transactions!$H881))</f>
        <v/>
      </c>
      <c r="J881" s="259"/>
      <c r="K881" s="168"/>
      <c r="L881" s="169"/>
      <c r="N881" s="167"/>
      <c r="O881" s="209" t="str">
        <f>IF(ISBLANK(Transactions!$N881),"",MONTH(Transactions!$N881))</f>
        <v/>
      </c>
      <c r="P881" s="259"/>
      <c r="Q881" s="171"/>
      <c r="R881" s="169"/>
    </row>
    <row r="882" spans="2:18" ht="15.75" customHeight="1">
      <c r="B882" s="167"/>
      <c r="C882" s="209" t="str">
        <f>IF(ISBLANK(Transactions!$B882),"",MONTH(Transactions!$B882))</f>
        <v/>
      </c>
      <c r="D882" s="259"/>
      <c r="E882" s="168"/>
      <c r="F882" s="169"/>
      <c r="H882" s="167"/>
      <c r="I882" s="209" t="str">
        <f>IF(ISBLANK(Transactions!$H882),"",MONTH(Transactions!$H882))</f>
        <v/>
      </c>
      <c r="J882" s="259"/>
      <c r="K882" s="168"/>
      <c r="L882" s="169"/>
      <c r="N882" s="167"/>
      <c r="O882" s="209" t="str">
        <f>IF(ISBLANK(Transactions!$N882),"",MONTH(Transactions!$N882))</f>
        <v/>
      </c>
      <c r="P882" s="259"/>
      <c r="Q882" s="171"/>
      <c r="R882" s="169"/>
    </row>
    <row r="883" spans="2:18" ht="15.75" customHeight="1">
      <c r="B883" s="167"/>
      <c r="C883" s="209" t="str">
        <f>IF(ISBLANK(Transactions!$B883),"",MONTH(Transactions!$B883))</f>
        <v/>
      </c>
      <c r="D883" s="259"/>
      <c r="E883" s="168"/>
      <c r="F883" s="169"/>
      <c r="H883" s="167"/>
      <c r="I883" s="209" t="str">
        <f>IF(ISBLANK(Transactions!$H883),"",MONTH(Transactions!$H883))</f>
        <v/>
      </c>
      <c r="J883" s="259"/>
      <c r="K883" s="168"/>
      <c r="L883" s="169"/>
      <c r="N883" s="167"/>
      <c r="O883" s="209" t="str">
        <f>IF(ISBLANK(Transactions!$N883),"",MONTH(Transactions!$N883))</f>
        <v/>
      </c>
      <c r="P883" s="259"/>
      <c r="Q883" s="171"/>
      <c r="R883" s="169"/>
    </row>
    <row r="884" spans="2:18" ht="15.75" customHeight="1">
      <c r="B884" s="167"/>
      <c r="C884" s="209" t="str">
        <f>IF(ISBLANK(Transactions!$B884),"",MONTH(Transactions!$B884))</f>
        <v/>
      </c>
      <c r="D884" s="259"/>
      <c r="E884" s="168"/>
      <c r="F884" s="169"/>
      <c r="H884" s="167"/>
      <c r="I884" s="209" t="str">
        <f>IF(ISBLANK(Transactions!$H884),"",MONTH(Transactions!$H884))</f>
        <v/>
      </c>
      <c r="J884" s="259"/>
      <c r="K884" s="168"/>
      <c r="L884" s="169"/>
      <c r="N884" s="167"/>
      <c r="O884" s="209" t="str">
        <f>IF(ISBLANK(Transactions!$N884),"",MONTH(Transactions!$N884))</f>
        <v/>
      </c>
      <c r="P884" s="259"/>
      <c r="Q884" s="171"/>
      <c r="R884" s="169"/>
    </row>
    <row r="885" spans="2:18" ht="15.75" customHeight="1">
      <c r="B885" s="167"/>
      <c r="C885" s="209" t="str">
        <f>IF(ISBLANK(Transactions!$B885),"",MONTH(Transactions!$B885))</f>
        <v/>
      </c>
      <c r="D885" s="259"/>
      <c r="E885" s="168"/>
      <c r="F885" s="169"/>
      <c r="H885" s="167"/>
      <c r="I885" s="209" t="str">
        <f>IF(ISBLANK(Transactions!$H885),"",MONTH(Transactions!$H885))</f>
        <v/>
      </c>
      <c r="J885" s="259"/>
      <c r="K885" s="168"/>
      <c r="L885" s="169"/>
      <c r="N885" s="167"/>
      <c r="O885" s="209" t="str">
        <f>IF(ISBLANK(Transactions!$N885),"",MONTH(Transactions!$N885))</f>
        <v/>
      </c>
      <c r="P885" s="259"/>
      <c r="Q885" s="171"/>
      <c r="R885" s="169"/>
    </row>
    <row r="886" spans="2:18" ht="15.75" customHeight="1">
      <c r="B886" s="167"/>
      <c r="C886" s="209" t="str">
        <f>IF(ISBLANK(Transactions!$B886),"",MONTH(Transactions!$B886))</f>
        <v/>
      </c>
      <c r="D886" s="259"/>
      <c r="E886" s="168"/>
      <c r="F886" s="169"/>
      <c r="H886" s="167"/>
      <c r="I886" s="209" t="str">
        <f>IF(ISBLANK(Transactions!$H886),"",MONTH(Transactions!$H886))</f>
        <v/>
      </c>
      <c r="J886" s="259"/>
      <c r="K886" s="168"/>
      <c r="L886" s="169"/>
      <c r="N886" s="167"/>
      <c r="O886" s="209" t="str">
        <f>IF(ISBLANK(Transactions!$N886),"",MONTH(Transactions!$N886))</f>
        <v/>
      </c>
      <c r="P886" s="259"/>
      <c r="Q886" s="171"/>
      <c r="R886" s="169"/>
    </row>
    <row r="887" spans="2:18" ht="15.75" customHeight="1">
      <c r="B887" s="167"/>
      <c r="C887" s="209" t="str">
        <f>IF(ISBLANK(Transactions!$B887),"",MONTH(Transactions!$B887))</f>
        <v/>
      </c>
      <c r="D887" s="259"/>
      <c r="E887" s="168"/>
      <c r="F887" s="169"/>
      <c r="H887" s="167"/>
      <c r="I887" s="209" t="str">
        <f>IF(ISBLANK(Transactions!$H887),"",MONTH(Transactions!$H887))</f>
        <v/>
      </c>
      <c r="J887" s="259"/>
      <c r="K887" s="168"/>
      <c r="L887" s="169"/>
      <c r="N887" s="167"/>
      <c r="O887" s="209" t="str">
        <f>IF(ISBLANK(Transactions!$N887),"",MONTH(Transactions!$N887))</f>
        <v/>
      </c>
      <c r="P887" s="259"/>
      <c r="Q887" s="171"/>
      <c r="R887" s="169"/>
    </row>
    <row r="888" spans="2:18" ht="15.75" customHeight="1">
      <c r="B888" s="167"/>
      <c r="C888" s="209" t="str">
        <f>IF(ISBLANK(Transactions!$B888),"",MONTH(Transactions!$B888))</f>
        <v/>
      </c>
      <c r="D888" s="259"/>
      <c r="E888" s="168"/>
      <c r="F888" s="169"/>
      <c r="H888" s="167"/>
      <c r="I888" s="209" t="str">
        <f>IF(ISBLANK(Transactions!$H888),"",MONTH(Transactions!$H888))</f>
        <v/>
      </c>
      <c r="J888" s="259"/>
      <c r="K888" s="168"/>
      <c r="L888" s="169"/>
      <c r="N888" s="167"/>
      <c r="O888" s="209" t="str">
        <f>IF(ISBLANK(Transactions!$N888),"",MONTH(Transactions!$N888))</f>
        <v/>
      </c>
      <c r="P888" s="259"/>
      <c r="Q888" s="171"/>
      <c r="R888" s="169"/>
    </row>
    <row r="889" spans="2:18" ht="15.75" customHeight="1">
      <c r="B889" s="167"/>
      <c r="C889" s="209" t="str">
        <f>IF(ISBLANK(Transactions!$B889),"",MONTH(Transactions!$B889))</f>
        <v/>
      </c>
      <c r="D889" s="259"/>
      <c r="E889" s="168"/>
      <c r="F889" s="169"/>
      <c r="H889" s="167"/>
      <c r="I889" s="209" t="str">
        <f>IF(ISBLANK(Transactions!$H889),"",MONTH(Transactions!$H889))</f>
        <v/>
      </c>
      <c r="J889" s="259"/>
      <c r="K889" s="168"/>
      <c r="L889" s="169"/>
      <c r="N889" s="167"/>
      <c r="O889" s="209" t="str">
        <f>IF(ISBLANK(Transactions!$N889),"",MONTH(Transactions!$N889))</f>
        <v/>
      </c>
      <c r="P889" s="259"/>
      <c r="Q889" s="171"/>
      <c r="R889" s="169"/>
    </row>
    <row r="890" spans="2:18" ht="15.75" customHeight="1">
      <c r="B890" s="167"/>
      <c r="C890" s="209" t="str">
        <f>IF(ISBLANK(Transactions!$B890),"",MONTH(Transactions!$B890))</f>
        <v/>
      </c>
      <c r="D890" s="259"/>
      <c r="E890" s="168"/>
      <c r="F890" s="169"/>
      <c r="H890" s="167"/>
      <c r="I890" s="209" t="str">
        <f>IF(ISBLANK(Transactions!$H890),"",MONTH(Transactions!$H890))</f>
        <v/>
      </c>
      <c r="J890" s="259"/>
      <c r="K890" s="168"/>
      <c r="L890" s="169"/>
      <c r="N890" s="167"/>
      <c r="O890" s="209" t="str">
        <f>IF(ISBLANK(Transactions!$N890),"",MONTH(Transactions!$N890))</f>
        <v/>
      </c>
      <c r="P890" s="259"/>
      <c r="Q890" s="171"/>
      <c r="R890" s="169"/>
    </row>
    <row r="891" spans="2:18" ht="15.75" customHeight="1">
      <c r="B891" s="167"/>
      <c r="C891" s="209" t="str">
        <f>IF(ISBLANK(Transactions!$B891),"",MONTH(Transactions!$B891))</f>
        <v/>
      </c>
      <c r="D891" s="259"/>
      <c r="E891" s="168"/>
      <c r="F891" s="169"/>
      <c r="H891" s="167"/>
      <c r="I891" s="209" t="str">
        <f>IF(ISBLANK(Transactions!$H891),"",MONTH(Transactions!$H891))</f>
        <v/>
      </c>
      <c r="J891" s="259"/>
      <c r="K891" s="168"/>
      <c r="L891" s="169"/>
      <c r="N891" s="167"/>
      <c r="O891" s="209" t="str">
        <f>IF(ISBLANK(Transactions!$N891),"",MONTH(Transactions!$N891))</f>
        <v/>
      </c>
      <c r="P891" s="259"/>
      <c r="Q891" s="171"/>
      <c r="R891" s="169"/>
    </row>
    <row r="892" spans="2:18" ht="15.75" customHeight="1">
      <c r="B892" s="167"/>
      <c r="C892" s="209" t="str">
        <f>IF(ISBLANK(Transactions!$B892),"",MONTH(Transactions!$B892))</f>
        <v/>
      </c>
      <c r="D892" s="259"/>
      <c r="E892" s="168"/>
      <c r="F892" s="169"/>
      <c r="H892" s="167"/>
      <c r="I892" s="209" t="str">
        <f>IF(ISBLANK(Transactions!$H892),"",MONTH(Transactions!$H892))</f>
        <v/>
      </c>
      <c r="J892" s="259"/>
      <c r="K892" s="168"/>
      <c r="L892" s="169"/>
      <c r="N892" s="167"/>
      <c r="O892" s="209" t="str">
        <f>IF(ISBLANK(Transactions!$N892),"",MONTH(Transactions!$N892))</f>
        <v/>
      </c>
      <c r="P892" s="259"/>
      <c r="Q892" s="171"/>
      <c r="R892" s="169"/>
    </row>
    <row r="893" spans="2:18" ht="15.75" customHeight="1">
      <c r="B893" s="167"/>
      <c r="C893" s="209" t="str">
        <f>IF(ISBLANK(Transactions!$B893),"",MONTH(Transactions!$B893))</f>
        <v/>
      </c>
      <c r="D893" s="259"/>
      <c r="E893" s="168"/>
      <c r="F893" s="169"/>
      <c r="H893" s="167"/>
      <c r="I893" s="209" t="str">
        <f>IF(ISBLANK(Transactions!$H893),"",MONTH(Transactions!$H893))</f>
        <v/>
      </c>
      <c r="J893" s="259"/>
      <c r="K893" s="168"/>
      <c r="L893" s="169"/>
      <c r="N893" s="167"/>
      <c r="O893" s="209" t="str">
        <f>IF(ISBLANK(Transactions!$N893),"",MONTH(Transactions!$N893))</f>
        <v/>
      </c>
      <c r="P893" s="259"/>
      <c r="Q893" s="171"/>
      <c r="R893" s="169"/>
    </row>
    <row r="894" spans="2:18" ht="15.75" customHeight="1">
      <c r="B894" s="167"/>
      <c r="C894" s="209" t="str">
        <f>IF(ISBLANK(Transactions!$B894),"",MONTH(Transactions!$B894))</f>
        <v/>
      </c>
      <c r="D894" s="259"/>
      <c r="E894" s="168"/>
      <c r="F894" s="169"/>
      <c r="H894" s="167"/>
      <c r="I894" s="209" t="str">
        <f>IF(ISBLANK(Transactions!$H894),"",MONTH(Transactions!$H894))</f>
        <v/>
      </c>
      <c r="J894" s="259"/>
      <c r="K894" s="168"/>
      <c r="L894" s="169"/>
      <c r="N894" s="167"/>
      <c r="O894" s="209" t="str">
        <f>IF(ISBLANK(Transactions!$N894),"",MONTH(Transactions!$N894))</f>
        <v/>
      </c>
      <c r="P894" s="259"/>
      <c r="Q894" s="171"/>
      <c r="R894" s="169"/>
    </row>
    <row r="895" spans="2:18" ht="15.75" customHeight="1">
      <c r="B895" s="167"/>
      <c r="C895" s="209" t="str">
        <f>IF(ISBLANK(Transactions!$B895),"",MONTH(Transactions!$B895))</f>
        <v/>
      </c>
      <c r="D895" s="259"/>
      <c r="E895" s="168"/>
      <c r="F895" s="169"/>
      <c r="H895" s="167"/>
      <c r="I895" s="209" t="str">
        <f>IF(ISBLANK(Transactions!$H895),"",MONTH(Transactions!$H895))</f>
        <v/>
      </c>
      <c r="J895" s="259"/>
      <c r="K895" s="168"/>
      <c r="L895" s="169"/>
      <c r="N895" s="167"/>
      <c r="O895" s="209" t="str">
        <f>IF(ISBLANK(Transactions!$N895),"",MONTH(Transactions!$N895))</f>
        <v/>
      </c>
      <c r="P895" s="259"/>
      <c r="Q895" s="171"/>
      <c r="R895" s="169"/>
    </row>
    <row r="896" spans="2:18" ht="15.75" customHeight="1">
      <c r="B896" s="167"/>
      <c r="C896" s="209" t="str">
        <f>IF(ISBLANK(Transactions!$B896),"",MONTH(Transactions!$B896))</f>
        <v/>
      </c>
      <c r="D896" s="259"/>
      <c r="E896" s="168"/>
      <c r="F896" s="169"/>
      <c r="H896" s="167"/>
      <c r="I896" s="209" t="str">
        <f>IF(ISBLANK(Transactions!$H896),"",MONTH(Transactions!$H896))</f>
        <v/>
      </c>
      <c r="J896" s="259"/>
      <c r="K896" s="168"/>
      <c r="L896" s="169"/>
      <c r="N896" s="167"/>
      <c r="O896" s="209" t="str">
        <f>IF(ISBLANK(Transactions!$N896),"",MONTH(Transactions!$N896))</f>
        <v/>
      </c>
      <c r="P896" s="259"/>
      <c r="Q896" s="171"/>
      <c r="R896" s="169"/>
    </row>
    <row r="897" spans="2:18" ht="15.75" customHeight="1">
      <c r="B897" s="167"/>
      <c r="C897" s="209" t="str">
        <f>IF(ISBLANK(Transactions!$B897),"",MONTH(Transactions!$B897))</f>
        <v/>
      </c>
      <c r="D897" s="259"/>
      <c r="E897" s="168"/>
      <c r="F897" s="169"/>
      <c r="H897" s="167"/>
      <c r="I897" s="209" t="str">
        <f>IF(ISBLANK(Transactions!$H897),"",MONTH(Transactions!$H897))</f>
        <v/>
      </c>
      <c r="J897" s="259"/>
      <c r="K897" s="168"/>
      <c r="L897" s="169"/>
      <c r="N897" s="167"/>
      <c r="O897" s="209" t="str">
        <f>IF(ISBLANK(Transactions!$N897),"",MONTH(Transactions!$N897))</f>
        <v/>
      </c>
      <c r="P897" s="259"/>
      <c r="Q897" s="171"/>
      <c r="R897" s="169"/>
    </row>
    <row r="898" spans="2:18" ht="15.75" customHeight="1">
      <c r="B898" s="167"/>
      <c r="C898" s="209" t="str">
        <f>IF(ISBLANK(Transactions!$B898),"",MONTH(Transactions!$B898))</f>
        <v/>
      </c>
      <c r="D898" s="259"/>
      <c r="E898" s="168"/>
      <c r="F898" s="169"/>
      <c r="H898" s="167"/>
      <c r="I898" s="209" t="str">
        <f>IF(ISBLANK(Transactions!$H898),"",MONTH(Transactions!$H898))</f>
        <v/>
      </c>
      <c r="J898" s="259"/>
      <c r="K898" s="168"/>
      <c r="L898" s="169"/>
      <c r="N898" s="167"/>
      <c r="O898" s="209" t="str">
        <f>IF(ISBLANK(Transactions!$N898),"",MONTH(Transactions!$N898))</f>
        <v/>
      </c>
      <c r="P898" s="259"/>
      <c r="Q898" s="171"/>
      <c r="R898" s="169"/>
    </row>
    <row r="899" spans="2:18" ht="15.75" customHeight="1">
      <c r="B899" s="167"/>
      <c r="C899" s="209" t="str">
        <f>IF(ISBLANK(Transactions!$B899),"",MONTH(Transactions!$B899))</f>
        <v/>
      </c>
      <c r="D899" s="259"/>
      <c r="E899" s="168"/>
      <c r="F899" s="169"/>
      <c r="H899" s="167"/>
      <c r="I899" s="209" t="str">
        <f>IF(ISBLANK(Transactions!$H899),"",MONTH(Transactions!$H899))</f>
        <v/>
      </c>
      <c r="J899" s="259"/>
      <c r="K899" s="168"/>
      <c r="L899" s="169"/>
      <c r="N899" s="167"/>
      <c r="O899" s="209" t="str">
        <f>IF(ISBLANK(Transactions!$N899),"",MONTH(Transactions!$N899))</f>
        <v/>
      </c>
      <c r="P899" s="259"/>
      <c r="Q899" s="171"/>
      <c r="R899" s="169"/>
    </row>
    <row r="900" spans="2:18" ht="15.75" customHeight="1">
      <c r="B900" s="167"/>
      <c r="C900" s="209" t="str">
        <f>IF(ISBLANK(Transactions!$B900),"",MONTH(Transactions!$B900))</f>
        <v/>
      </c>
      <c r="D900" s="259"/>
      <c r="E900" s="168"/>
      <c r="F900" s="169"/>
      <c r="H900" s="167"/>
      <c r="I900" s="209" t="str">
        <f>IF(ISBLANK(Transactions!$H900),"",MONTH(Transactions!$H900))</f>
        <v/>
      </c>
      <c r="J900" s="259"/>
      <c r="K900" s="168"/>
      <c r="L900" s="169"/>
      <c r="N900" s="167"/>
      <c r="O900" s="209" t="str">
        <f>IF(ISBLANK(Transactions!$N900),"",MONTH(Transactions!$N900))</f>
        <v/>
      </c>
      <c r="P900" s="259"/>
      <c r="Q900" s="171"/>
      <c r="R900" s="169"/>
    </row>
    <row r="901" spans="2:18" ht="15.75" customHeight="1">
      <c r="B901" s="167"/>
      <c r="C901" s="209" t="str">
        <f>IF(ISBLANK(Transactions!$B901),"",MONTH(Transactions!$B901))</f>
        <v/>
      </c>
      <c r="D901" s="259"/>
      <c r="E901" s="168"/>
      <c r="F901" s="169"/>
      <c r="H901" s="167"/>
      <c r="I901" s="209" t="str">
        <f>IF(ISBLANK(Transactions!$H901),"",MONTH(Transactions!$H901))</f>
        <v/>
      </c>
      <c r="J901" s="259"/>
      <c r="K901" s="168"/>
      <c r="L901" s="169"/>
      <c r="N901" s="167"/>
      <c r="O901" s="209" t="str">
        <f>IF(ISBLANK(Transactions!$N901),"",MONTH(Transactions!$N901))</f>
        <v/>
      </c>
      <c r="P901" s="259"/>
      <c r="Q901" s="171"/>
      <c r="R901" s="169"/>
    </row>
    <row r="902" spans="2:18" ht="15.75" customHeight="1">
      <c r="B902" s="167"/>
      <c r="C902" s="209" t="str">
        <f>IF(ISBLANK(Transactions!$B902),"",MONTH(Transactions!$B902))</f>
        <v/>
      </c>
      <c r="D902" s="259"/>
      <c r="E902" s="168"/>
      <c r="F902" s="169"/>
      <c r="H902" s="167"/>
      <c r="I902" s="209" t="str">
        <f>IF(ISBLANK(Transactions!$H902),"",MONTH(Transactions!$H902))</f>
        <v/>
      </c>
      <c r="J902" s="259"/>
      <c r="K902" s="168"/>
      <c r="L902" s="169"/>
      <c r="N902" s="167"/>
      <c r="O902" s="209" t="str">
        <f>IF(ISBLANK(Transactions!$N902),"",MONTH(Transactions!$N902))</f>
        <v/>
      </c>
      <c r="P902" s="259"/>
      <c r="Q902" s="171"/>
      <c r="R902" s="169"/>
    </row>
    <row r="903" spans="2:18" ht="15.75" customHeight="1">
      <c r="B903" s="167"/>
      <c r="C903" s="209" t="str">
        <f>IF(ISBLANK(Transactions!$B903),"",MONTH(Transactions!$B903))</f>
        <v/>
      </c>
      <c r="D903" s="259"/>
      <c r="E903" s="168"/>
      <c r="F903" s="169"/>
      <c r="H903" s="167"/>
      <c r="I903" s="209" t="str">
        <f>IF(ISBLANK(Transactions!$H903),"",MONTH(Transactions!$H903))</f>
        <v/>
      </c>
      <c r="J903" s="259"/>
      <c r="K903" s="168"/>
      <c r="L903" s="169"/>
      <c r="N903" s="167"/>
      <c r="O903" s="209" t="str">
        <f>IF(ISBLANK(Transactions!$N903),"",MONTH(Transactions!$N903))</f>
        <v/>
      </c>
      <c r="P903" s="259"/>
      <c r="Q903" s="171"/>
      <c r="R903" s="169"/>
    </row>
    <row r="904" spans="2:18" ht="15.75" customHeight="1">
      <c r="B904" s="167"/>
      <c r="C904" s="209" t="str">
        <f>IF(ISBLANK(Transactions!$B904),"",MONTH(Transactions!$B904))</f>
        <v/>
      </c>
      <c r="D904" s="259"/>
      <c r="E904" s="168"/>
      <c r="F904" s="169"/>
      <c r="H904" s="167"/>
      <c r="I904" s="209" t="str">
        <f>IF(ISBLANK(Transactions!$H904),"",MONTH(Transactions!$H904))</f>
        <v/>
      </c>
      <c r="J904" s="259"/>
      <c r="K904" s="168"/>
      <c r="L904" s="169"/>
      <c r="N904" s="167"/>
      <c r="O904" s="209" t="str">
        <f>IF(ISBLANK(Transactions!$N904),"",MONTH(Transactions!$N904))</f>
        <v/>
      </c>
      <c r="P904" s="259"/>
      <c r="Q904" s="171"/>
      <c r="R904" s="169"/>
    </row>
    <row r="905" spans="2:18" ht="15.75" customHeight="1">
      <c r="B905" s="167"/>
      <c r="C905" s="209" t="str">
        <f>IF(ISBLANK(Transactions!$B905),"",MONTH(Transactions!$B905))</f>
        <v/>
      </c>
      <c r="D905" s="259"/>
      <c r="E905" s="168"/>
      <c r="F905" s="169"/>
      <c r="H905" s="167"/>
      <c r="I905" s="209" t="str">
        <f>IF(ISBLANK(Transactions!$H905),"",MONTH(Transactions!$H905))</f>
        <v/>
      </c>
      <c r="J905" s="259"/>
      <c r="K905" s="168"/>
      <c r="L905" s="169"/>
      <c r="N905" s="167"/>
      <c r="O905" s="209" t="str">
        <f>IF(ISBLANK(Transactions!$N905),"",MONTH(Transactions!$N905))</f>
        <v/>
      </c>
      <c r="P905" s="259"/>
      <c r="Q905" s="171"/>
      <c r="R905" s="169"/>
    </row>
    <row r="906" spans="2:18" ht="15.75" customHeight="1">
      <c r="B906" s="167"/>
      <c r="C906" s="209" t="str">
        <f>IF(ISBLANK(Transactions!$B906),"",MONTH(Transactions!$B906))</f>
        <v/>
      </c>
      <c r="D906" s="259"/>
      <c r="E906" s="168"/>
      <c r="F906" s="169"/>
      <c r="H906" s="167"/>
      <c r="I906" s="209" t="str">
        <f>IF(ISBLANK(Transactions!$H906),"",MONTH(Transactions!$H906))</f>
        <v/>
      </c>
      <c r="J906" s="259"/>
      <c r="K906" s="168"/>
      <c r="L906" s="169"/>
      <c r="N906" s="167"/>
      <c r="O906" s="209" t="str">
        <f>IF(ISBLANK(Transactions!$N906),"",MONTH(Transactions!$N906))</f>
        <v/>
      </c>
      <c r="P906" s="259"/>
      <c r="Q906" s="171"/>
      <c r="R906" s="169"/>
    </row>
    <row r="907" spans="2:18" ht="15.75" customHeight="1">
      <c r="B907" s="167"/>
      <c r="C907" s="209" t="str">
        <f>IF(ISBLANK(Transactions!$B907),"",MONTH(Transactions!$B907))</f>
        <v/>
      </c>
      <c r="D907" s="259"/>
      <c r="E907" s="168"/>
      <c r="F907" s="169"/>
      <c r="H907" s="167"/>
      <c r="I907" s="209" t="str">
        <f>IF(ISBLANK(Transactions!$H907),"",MONTH(Transactions!$H907))</f>
        <v/>
      </c>
      <c r="J907" s="259"/>
      <c r="K907" s="168"/>
      <c r="L907" s="169"/>
      <c r="N907" s="167"/>
      <c r="O907" s="209" t="str">
        <f>IF(ISBLANK(Transactions!$N907),"",MONTH(Transactions!$N907))</f>
        <v/>
      </c>
      <c r="P907" s="259"/>
      <c r="Q907" s="171"/>
      <c r="R907" s="169"/>
    </row>
    <row r="908" spans="2:18" ht="15.75" customHeight="1">
      <c r="B908" s="167"/>
      <c r="C908" s="209" t="str">
        <f>IF(ISBLANK(Transactions!$B908),"",MONTH(Transactions!$B908))</f>
        <v/>
      </c>
      <c r="D908" s="259"/>
      <c r="E908" s="168"/>
      <c r="F908" s="169"/>
      <c r="H908" s="167"/>
      <c r="I908" s="209" t="str">
        <f>IF(ISBLANK(Transactions!$H908),"",MONTH(Transactions!$H908))</f>
        <v/>
      </c>
      <c r="J908" s="259"/>
      <c r="K908" s="168"/>
      <c r="L908" s="169"/>
      <c r="N908" s="167"/>
      <c r="O908" s="209" t="str">
        <f>IF(ISBLANK(Transactions!$N908),"",MONTH(Transactions!$N908))</f>
        <v/>
      </c>
      <c r="P908" s="259"/>
      <c r="Q908" s="171"/>
      <c r="R908" s="169"/>
    </row>
    <row r="909" spans="2:18" ht="15.75" customHeight="1">
      <c r="B909" s="167"/>
      <c r="C909" s="209" t="str">
        <f>IF(ISBLANK(Transactions!$B909),"",MONTH(Transactions!$B909))</f>
        <v/>
      </c>
      <c r="D909" s="259"/>
      <c r="E909" s="168"/>
      <c r="F909" s="169"/>
      <c r="H909" s="167"/>
      <c r="I909" s="209" t="str">
        <f>IF(ISBLANK(Transactions!$H909),"",MONTH(Transactions!$H909))</f>
        <v/>
      </c>
      <c r="J909" s="259"/>
      <c r="K909" s="168"/>
      <c r="L909" s="169"/>
      <c r="N909" s="167"/>
      <c r="O909" s="209" t="str">
        <f>IF(ISBLANK(Transactions!$N909),"",MONTH(Transactions!$N909))</f>
        <v/>
      </c>
      <c r="P909" s="259"/>
      <c r="Q909" s="171"/>
      <c r="R909" s="169"/>
    </row>
    <row r="910" spans="2:18" ht="15.75" customHeight="1">
      <c r="B910" s="167"/>
      <c r="C910" s="209" t="str">
        <f>IF(ISBLANK(Transactions!$B910),"",MONTH(Transactions!$B910))</f>
        <v/>
      </c>
      <c r="D910" s="259"/>
      <c r="E910" s="168"/>
      <c r="F910" s="169"/>
      <c r="H910" s="167"/>
      <c r="I910" s="209" t="str">
        <f>IF(ISBLANK(Transactions!$H910),"",MONTH(Transactions!$H910))</f>
        <v/>
      </c>
      <c r="J910" s="259"/>
      <c r="K910" s="168"/>
      <c r="L910" s="169"/>
      <c r="N910" s="167"/>
      <c r="O910" s="209" t="str">
        <f>IF(ISBLANK(Transactions!$N910),"",MONTH(Transactions!$N910))</f>
        <v/>
      </c>
      <c r="P910" s="259"/>
      <c r="Q910" s="171"/>
      <c r="R910" s="169"/>
    </row>
    <row r="911" spans="2:18" ht="15.75" customHeight="1">
      <c r="B911" s="167"/>
      <c r="C911" s="209" t="str">
        <f>IF(ISBLANK(Transactions!$B911),"",MONTH(Transactions!$B911))</f>
        <v/>
      </c>
      <c r="D911" s="259"/>
      <c r="E911" s="168"/>
      <c r="F911" s="169"/>
      <c r="H911" s="167"/>
      <c r="I911" s="209" t="str">
        <f>IF(ISBLANK(Transactions!$H911),"",MONTH(Transactions!$H911))</f>
        <v/>
      </c>
      <c r="J911" s="259"/>
      <c r="K911" s="168"/>
      <c r="L911" s="169"/>
      <c r="N911" s="167"/>
      <c r="O911" s="209" t="str">
        <f>IF(ISBLANK(Transactions!$N911),"",MONTH(Transactions!$N911))</f>
        <v/>
      </c>
      <c r="P911" s="259"/>
      <c r="Q911" s="171"/>
      <c r="R911" s="169"/>
    </row>
    <row r="912" spans="2:18" ht="15.75" customHeight="1">
      <c r="B912" s="167"/>
      <c r="C912" s="209" t="str">
        <f>IF(ISBLANK(Transactions!$B912),"",MONTH(Transactions!$B912))</f>
        <v/>
      </c>
      <c r="D912" s="259"/>
      <c r="E912" s="168"/>
      <c r="F912" s="169"/>
      <c r="H912" s="167"/>
      <c r="I912" s="209" t="str">
        <f>IF(ISBLANK(Transactions!$H912),"",MONTH(Transactions!$H912))</f>
        <v/>
      </c>
      <c r="J912" s="259"/>
      <c r="K912" s="168"/>
      <c r="L912" s="169"/>
      <c r="N912" s="167"/>
      <c r="O912" s="209" t="str">
        <f>IF(ISBLANK(Transactions!$N912),"",MONTH(Transactions!$N912))</f>
        <v/>
      </c>
      <c r="P912" s="259"/>
      <c r="Q912" s="171"/>
      <c r="R912" s="169"/>
    </row>
    <row r="913" spans="2:18" ht="15.75" customHeight="1">
      <c r="B913" s="167"/>
      <c r="C913" s="209" t="str">
        <f>IF(ISBLANK(Transactions!$B913),"",MONTH(Transactions!$B913))</f>
        <v/>
      </c>
      <c r="D913" s="259"/>
      <c r="E913" s="168"/>
      <c r="F913" s="169"/>
      <c r="H913" s="167"/>
      <c r="I913" s="209" t="str">
        <f>IF(ISBLANK(Transactions!$H913),"",MONTH(Transactions!$H913))</f>
        <v/>
      </c>
      <c r="J913" s="259"/>
      <c r="K913" s="168"/>
      <c r="L913" s="169"/>
      <c r="N913" s="167"/>
      <c r="O913" s="209" t="str">
        <f>IF(ISBLANK(Transactions!$N913),"",MONTH(Transactions!$N913))</f>
        <v/>
      </c>
      <c r="P913" s="259"/>
      <c r="Q913" s="171"/>
      <c r="R913" s="169"/>
    </row>
    <row r="914" spans="2:18" ht="15.75" customHeight="1">
      <c r="B914" s="167"/>
      <c r="C914" s="209" t="str">
        <f>IF(ISBLANK(Transactions!$B914),"",MONTH(Transactions!$B914))</f>
        <v/>
      </c>
      <c r="D914" s="259"/>
      <c r="E914" s="168"/>
      <c r="F914" s="169"/>
      <c r="H914" s="167"/>
      <c r="I914" s="209" t="str">
        <f>IF(ISBLANK(Transactions!$H914),"",MONTH(Transactions!$H914))</f>
        <v/>
      </c>
      <c r="J914" s="259"/>
      <c r="K914" s="168"/>
      <c r="L914" s="169"/>
      <c r="N914" s="167"/>
      <c r="O914" s="209" t="str">
        <f>IF(ISBLANK(Transactions!$N914),"",MONTH(Transactions!$N914))</f>
        <v/>
      </c>
      <c r="P914" s="259"/>
      <c r="Q914" s="171"/>
      <c r="R914" s="169"/>
    </row>
    <row r="915" spans="2:18" ht="15.75" customHeight="1">
      <c r="B915" s="167"/>
      <c r="C915" s="209" t="str">
        <f>IF(ISBLANK(Transactions!$B915),"",MONTH(Transactions!$B915))</f>
        <v/>
      </c>
      <c r="D915" s="259"/>
      <c r="E915" s="168"/>
      <c r="F915" s="169"/>
      <c r="H915" s="167"/>
      <c r="I915" s="209" t="str">
        <f>IF(ISBLANK(Transactions!$H915),"",MONTH(Transactions!$H915))</f>
        <v/>
      </c>
      <c r="J915" s="259"/>
      <c r="K915" s="168"/>
      <c r="L915" s="169"/>
      <c r="N915" s="167"/>
      <c r="O915" s="209" t="str">
        <f>IF(ISBLANK(Transactions!$N915),"",MONTH(Transactions!$N915))</f>
        <v/>
      </c>
      <c r="P915" s="259"/>
      <c r="Q915" s="171"/>
      <c r="R915" s="169"/>
    </row>
    <row r="916" spans="2:18" ht="15.75" customHeight="1">
      <c r="B916" s="167"/>
      <c r="C916" s="209" t="str">
        <f>IF(ISBLANK(Transactions!$B916),"",MONTH(Transactions!$B916))</f>
        <v/>
      </c>
      <c r="D916" s="259"/>
      <c r="E916" s="168"/>
      <c r="F916" s="169"/>
      <c r="H916" s="167"/>
      <c r="I916" s="209" t="str">
        <f>IF(ISBLANK(Transactions!$H916),"",MONTH(Transactions!$H916))</f>
        <v/>
      </c>
      <c r="J916" s="259"/>
      <c r="K916" s="168"/>
      <c r="L916" s="169"/>
      <c r="N916" s="167"/>
      <c r="O916" s="209" t="str">
        <f>IF(ISBLANK(Transactions!$N916),"",MONTH(Transactions!$N916))</f>
        <v/>
      </c>
      <c r="P916" s="259"/>
      <c r="Q916" s="171"/>
      <c r="R916" s="169"/>
    </row>
    <row r="917" spans="2:18" ht="15.75" customHeight="1">
      <c r="B917" s="167"/>
      <c r="C917" s="209" t="str">
        <f>IF(ISBLANK(Transactions!$B917),"",MONTH(Transactions!$B917))</f>
        <v/>
      </c>
      <c r="D917" s="259"/>
      <c r="E917" s="168"/>
      <c r="F917" s="169"/>
      <c r="H917" s="167"/>
      <c r="I917" s="209" t="str">
        <f>IF(ISBLANK(Transactions!$H917),"",MONTH(Transactions!$H917))</f>
        <v/>
      </c>
      <c r="J917" s="259"/>
      <c r="K917" s="168"/>
      <c r="L917" s="169"/>
      <c r="N917" s="167"/>
      <c r="O917" s="209" t="str">
        <f>IF(ISBLANK(Transactions!$N917),"",MONTH(Transactions!$N917))</f>
        <v/>
      </c>
      <c r="P917" s="259"/>
      <c r="Q917" s="171"/>
      <c r="R917" s="169"/>
    </row>
    <row r="918" spans="2:18" ht="15.75" customHeight="1">
      <c r="B918" s="167"/>
      <c r="C918" s="209" t="str">
        <f>IF(ISBLANK(Transactions!$B918),"",MONTH(Transactions!$B918))</f>
        <v/>
      </c>
      <c r="D918" s="259"/>
      <c r="E918" s="168"/>
      <c r="F918" s="169"/>
      <c r="H918" s="167"/>
      <c r="I918" s="209" t="str">
        <f>IF(ISBLANK(Transactions!$H918),"",MONTH(Transactions!$H918))</f>
        <v/>
      </c>
      <c r="J918" s="259"/>
      <c r="K918" s="168"/>
      <c r="L918" s="169"/>
      <c r="N918" s="167"/>
      <c r="O918" s="209" t="str">
        <f>IF(ISBLANK(Transactions!$N918),"",MONTH(Transactions!$N918))</f>
        <v/>
      </c>
      <c r="P918" s="259"/>
      <c r="Q918" s="171"/>
      <c r="R918" s="169"/>
    </row>
    <row r="919" spans="2:18" ht="15.75" customHeight="1">
      <c r="B919" s="167"/>
      <c r="C919" s="209" t="str">
        <f>IF(ISBLANK(Transactions!$B919),"",MONTH(Transactions!$B919))</f>
        <v/>
      </c>
      <c r="D919" s="259"/>
      <c r="E919" s="168"/>
      <c r="F919" s="169"/>
      <c r="H919" s="167"/>
      <c r="I919" s="209" t="str">
        <f>IF(ISBLANK(Transactions!$H919),"",MONTH(Transactions!$H919))</f>
        <v/>
      </c>
      <c r="J919" s="259"/>
      <c r="K919" s="168"/>
      <c r="L919" s="169"/>
      <c r="N919" s="167"/>
      <c r="O919" s="209" t="str">
        <f>IF(ISBLANK(Transactions!$N919),"",MONTH(Transactions!$N919))</f>
        <v/>
      </c>
      <c r="P919" s="259"/>
      <c r="Q919" s="171"/>
      <c r="R919" s="169"/>
    </row>
    <row r="920" spans="2:18" ht="15.75" customHeight="1">
      <c r="B920" s="167"/>
      <c r="C920" s="209" t="str">
        <f>IF(ISBLANK(Transactions!$B920),"",MONTH(Transactions!$B920))</f>
        <v/>
      </c>
      <c r="D920" s="259"/>
      <c r="E920" s="168"/>
      <c r="F920" s="169"/>
      <c r="H920" s="167"/>
      <c r="I920" s="209" t="str">
        <f>IF(ISBLANK(Transactions!$H920),"",MONTH(Transactions!$H920))</f>
        <v/>
      </c>
      <c r="J920" s="259"/>
      <c r="K920" s="168"/>
      <c r="L920" s="169"/>
      <c r="N920" s="167"/>
      <c r="O920" s="209" t="str">
        <f>IF(ISBLANK(Transactions!$N920),"",MONTH(Transactions!$N920))</f>
        <v/>
      </c>
      <c r="P920" s="259"/>
      <c r="Q920" s="171"/>
      <c r="R920" s="169"/>
    </row>
    <row r="921" spans="2:18" ht="15.75" customHeight="1">
      <c r="B921" s="167"/>
      <c r="C921" s="209" t="str">
        <f>IF(ISBLANK(Transactions!$B921),"",MONTH(Transactions!$B921))</f>
        <v/>
      </c>
      <c r="D921" s="259"/>
      <c r="E921" s="168"/>
      <c r="F921" s="169"/>
      <c r="H921" s="167"/>
      <c r="I921" s="209" t="str">
        <f>IF(ISBLANK(Transactions!$H921),"",MONTH(Transactions!$H921))</f>
        <v/>
      </c>
      <c r="J921" s="259"/>
      <c r="K921" s="168"/>
      <c r="L921" s="169"/>
      <c r="N921" s="167"/>
      <c r="O921" s="209" t="str">
        <f>IF(ISBLANK(Transactions!$N921),"",MONTH(Transactions!$N921))</f>
        <v/>
      </c>
      <c r="P921" s="259"/>
      <c r="Q921" s="171"/>
      <c r="R921" s="169"/>
    </row>
    <row r="922" spans="2:18" ht="15.75" customHeight="1">
      <c r="B922" s="167"/>
      <c r="C922" s="209" t="str">
        <f>IF(ISBLANK(Transactions!$B922),"",MONTH(Transactions!$B922))</f>
        <v/>
      </c>
      <c r="D922" s="259"/>
      <c r="E922" s="168"/>
      <c r="F922" s="169"/>
      <c r="H922" s="167"/>
      <c r="I922" s="209" t="str">
        <f>IF(ISBLANK(Transactions!$H922),"",MONTH(Transactions!$H922))</f>
        <v/>
      </c>
      <c r="J922" s="259"/>
      <c r="K922" s="168"/>
      <c r="L922" s="169"/>
      <c r="N922" s="167"/>
      <c r="O922" s="209" t="str">
        <f>IF(ISBLANK(Transactions!$N922),"",MONTH(Transactions!$N922))</f>
        <v/>
      </c>
      <c r="P922" s="259"/>
      <c r="Q922" s="171"/>
      <c r="R922" s="169"/>
    </row>
    <row r="923" spans="2:18" ht="15.75" customHeight="1">
      <c r="B923" s="167"/>
      <c r="C923" s="209" t="str">
        <f>IF(ISBLANK(Transactions!$B923),"",MONTH(Transactions!$B923))</f>
        <v/>
      </c>
      <c r="D923" s="259"/>
      <c r="E923" s="168"/>
      <c r="F923" s="169"/>
      <c r="H923" s="167"/>
      <c r="I923" s="209" t="str">
        <f>IF(ISBLANK(Transactions!$H923),"",MONTH(Transactions!$H923))</f>
        <v/>
      </c>
      <c r="J923" s="259"/>
      <c r="K923" s="168"/>
      <c r="L923" s="169"/>
      <c r="N923" s="167"/>
      <c r="O923" s="209" t="str">
        <f>IF(ISBLANK(Transactions!$N923),"",MONTH(Transactions!$N923))</f>
        <v/>
      </c>
      <c r="P923" s="259"/>
      <c r="Q923" s="171"/>
      <c r="R923" s="169"/>
    </row>
    <row r="924" spans="2:18" ht="15.75" customHeight="1">
      <c r="B924" s="167"/>
      <c r="C924" s="209" t="str">
        <f>IF(ISBLANK(Transactions!$B924),"",MONTH(Transactions!$B924))</f>
        <v/>
      </c>
      <c r="D924" s="259"/>
      <c r="E924" s="168"/>
      <c r="F924" s="169"/>
      <c r="H924" s="167"/>
      <c r="I924" s="209" t="str">
        <f>IF(ISBLANK(Transactions!$H924),"",MONTH(Transactions!$H924))</f>
        <v/>
      </c>
      <c r="J924" s="259"/>
      <c r="K924" s="168"/>
      <c r="L924" s="169"/>
      <c r="N924" s="167"/>
      <c r="O924" s="209" t="str">
        <f>IF(ISBLANK(Transactions!$N924),"",MONTH(Transactions!$N924))</f>
        <v/>
      </c>
      <c r="P924" s="259"/>
      <c r="Q924" s="171"/>
      <c r="R924" s="169"/>
    </row>
    <row r="925" spans="2:18" ht="15.75" customHeight="1">
      <c r="B925" s="167"/>
      <c r="C925" s="209" t="str">
        <f>IF(ISBLANK(Transactions!$B925),"",MONTH(Transactions!$B925))</f>
        <v/>
      </c>
      <c r="D925" s="259"/>
      <c r="E925" s="168"/>
      <c r="F925" s="169"/>
      <c r="H925" s="167"/>
      <c r="I925" s="209" t="str">
        <f>IF(ISBLANK(Transactions!$H925),"",MONTH(Transactions!$H925))</f>
        <v/>
      </c>
      <c r="J925" s="259"/>
      <c r="K925" s="168"/>
      <c r="L925" s="169"/>
      <c r="N925" s="167"/>
      <c r="O925" s="209" t="str">
        <f>IF(ISBLANK(Transactions!$N925),"",MONTH(Transactions!$N925))</f>
        <v/>
      </c>
      <c r="P925" s="259"/>
      <c r="Q925" s="171"/>
      <c r="R925" s="169"/>
    </row>
    <row r="926" spans="2:18" ht="15.75" customHeight="1">
      <c r="B926" s="167"/>
      <c r="C926" s="209" t="str">
        <f>IF(ISBLANK(Transactions!$B926),"",MONTH(Transactions!$B926))</f>
        <v/>
      </c>
      <c r="D926" s="259"/>
      <c r="E926" s="168"/>
      <c r="F926" s="169"/>
      <c r="H926" s="167"/>
      <c r="I926" s="209" t="str">
        <f>IF(ISBLANK(Transactions!$H926),"",MONTH(Transactions!$H926))</f>
        <v/>
      </c>
      <c r="J926" s="259"/>
      <c r="K926" s="168"/>
      <c r="L926" s="169"/>
      <c r="N926" s="167"/>
      <c r="O926" s="209" t="str">
        <f>IF(ISBLANK(Transactions!$N926),"",MONTH(Transactions!$N926))</f>
        <v/>
      </c>
      <c r="P926" s="259"/>
      <c r="Q926" s="171"/>
      <c r="R926" s="169"/>
    </row>
    <row r="927" spans="2:18" ht="15.75" customHeight="1">
      <c r="B927" s="167"/>
      <c r="C927" s="209" t="str">
        <f>IF(ISBLANK(Transactions!$B927),"",MONTH(Transactions!$B927))</f>
        <v/>
      </c>
      <c r="D927" s="259"/>
      <c r="E927" s="168"/>
      <c r="F927" s="169"/>
      <c r="H927" s="167"/>
      <c r="I927" s="209" t="str">
        <f>IF(ISBLANK(Transactions!$H927),"",MONTH(Transactions!$H927))</f>
        <v/>
      </c>
      <c r="J927" s="259"/>
      <c r="K927" s="168"/>
      <c r="L927" s="169"/>
      <c r="N927" s="167"/>
      <c r="O927" s="209" t="str">
        <f>IF(ISBLANK(Transactions!$N927),"",MONTH(Transactions!$N927))</f>
        <v/>
      </c>
      <c r="P927" s="259"/>
      <c r="Q927" s="171"/>
      <c r="R927" s="169"/>
    </row>
    <row r="928" spans="2:18" ht="15.75" customHeight="1">
      <c r="B928" s="167"/>
      <c r="C928" s="209" t="str">
        <f>IF(ISBLANK(Transactions!$B928),"",MONTH(Transactions!$B928))</f>
        <v/>
      </c>
      <c r="D928" s="259"/>
      <c r="E928" s="168"/>
      <c r="F928" s="169"/>
      <c r="H928" s="167"/>
      <c r="I928" s="209" t="str">
        <f>IF(ISBLANK(Transactions!$H928),"",MONTH(Transactions!$H928))</f>
        <v/>
      </c>
      <c r="J928" s="259"/>
      <c r="K928" s="168"/>
      <c r="L928" s="169"/>
      <c r="N928" s="167"/>
      <c r="O928" s="209" t="str">
        <f>IF(ISBLANK(Transactions!$N928),"",MONTH(Transactions!$N928))</f>
        <v/>
      </c>
      <c r="P928" s="259"/>
      <c r="Q928" s="171"/>
      <c r="R928" s="169"/>
    </row>
    <row r="929" spans="2:18" ht="15.75" customHeight="1">
      <c r="B929" s="167"/>
      <c r="C929" s="209" t="str">
        <f>IF(ISBLANK(Transactions!$B929),"",MONTH(Transactions!$B929))</f>
        <v/>
      </c>
      <c r="D929" s="259"/>
      <c r="E929" s="168"/>
      <c r="F929" s="169"/>
      <c r="H929" s="167"/>
      <c r="I929" s="209" t="str">
        <f>IF(ISBLANK(Transactions!$H929),"",MONTH(Transactions!$H929))</f>
        <v/>
      </c>
      <c r="J929" s="259"/>
      <c r="K929" s="168"/>
      <c r="L929" s="169"/>
      <c r="N929" s="167"/>
      <c r="O929" s="209" t="str">
        <f>IF(ISBLANK(Transactions!$N929),"",MONTH(Transactions!$N929))</f>
        <v/>
      </c>
      <c r="P929" s="259"/>
      <c r="Q929" s="171"/>
      <c r="R929" s="169"/>
    </row>
    <row r="930" spans="2:18" ht="15.75" customHeight="1">
      <c r="B930" s="167"/>
      <c r="C930" s="209" t="str">
        <f>IF(ISBLANK(Transactions!$B930),"",MONTH(Transactions!$B930))</f>
        <v/>
      </c>
      <c r="D930" s="259"/>
      <c r="E930" s="168"/>
      <c r="F930" s="169"/>
      <c r="H930" s="167"/>
      <c r="I930" s="209" t="str">
        <f>IF(ISBLANK(Transactions!$H930),"",MONTH(Transactions!$H930))</f>
        <v/>
      </c>
      <c r="J930" s="259"/>
      <c r="K930" s="168"/>
      <c r="L930" s="169"/>
      <c r="N930" s="167"/>
      <c r="O930" s="209" t="str">
        <f>IF(ISBLANK(Transactions!$N930),"",MONTH(Transactions!$N930))</f>
        <v/>
      </c>
      <c r="P930" s="259"/>
      <c r="Q930" s="171"/>
      <c r="R930" s="169"/>
    </row>
    <row r="931" spans="2:18" ht="15.75" customHeight="1">
      <c r="B931" s="167"/>
      <c r="C931" s="209" t="str">
        <f>IF(ISBLANK(Transactions!$B931),"",MONTH(Transactions!$B931))</f>
        <v/>
      </c>
      <c r="D931" s="259"/>
      <c r="E931" s="168"/>
      <c r="F931" s="169"/>
      <c r="H931" s="167"/>
      <c r="I931" s="209" t="str">
        <f>IF(ISBLANK(Transactions!$H931),"",MONTH(Transactions!$H931))</f>
        <v/>
      </c>
      <c r="J931" s="259"/>
      <c r="K931" s="168"/>
      <c r="L931" s="169"/>
      <c r="N931" s="167"/>
      <c r="O931" s="209" t="str">
        <f>IF(ISBLANK(Transactions!$N931),"",MONTH(Transactions!$N931))</f>
        <v/>
      </c>
      <c r="P931" s="259"/>
      <c r="Q931" s="171"/>
      <c r="R931" s="169"/>
    </row>
    <row r="932" spans="2:18" ht="15.75" customHeight="1">
      <c r="B932" s="167"/>
      <c r="C932" s="209" t="str">
        <f>IF(ISBLANK(Transactions!$B932),"",MONTH(Transactions!$B932))</f>
        <v/>
      </c>
      <c r="D932" s="259"/>
      <c r="E932" s="168"/>
      <c r="F932" s="169"/>
      <c r="H932" s="167"/>
      <c r="I932" s="209" t="str">
        <f>IF(ISBLANK(Transactions!$H932),"",MONTH(Transactions!$H932))</f>
        <v/>
      </c>
      <c r="J932" s="259"/>
      <c r="K932" s="168"/>
      <c r="L932" s="169"/>
      <c r="N932" s="167"/>
      <c r="O932" s="209" t="str">
        <f>IF(ISBLANK(Transactions!$N932),"",MONTH(Transactions!$N932))</f>
        <v/>
      </c>
      <c r="P932" s="259"/>
      <c r="Q932" s="171"/>
      <c r="R932" s="169"/>
    </row>
    <row r="933" spans="2:18" ht="15.75" customHeight="1">
      <c r="B933" s="167"/>
      <c r="C933" s="209" t="str">
        <f>IF(ISBLANK(Transactions!$B933),"",MONTH(Transactions!$B933))</f>
        <v/>
      </c>
      <c r="D933" s="259"/>
      <c r="E933" s="168"/>
      <c r="F933" s="169"/>
      <c r="H933" s="167"/>
      <c r="I933" s="209" t="str">
        <f>IF(ISBLANK(Transactions!$H933),"",MONTH(Transactions!$H933))</f>
        <v/>
      </c>
      <c r="J933" s="259"/>
      <c r="K933" s="168"/>
      <c r="L933" s="169"/>
      <c r="N933" s="167"/>
      <c r="O933" s="209" t="str">
        <f>IF(ISBLANK(Transactions!$N933),"",MONTH(Transactions!$N933))</f>
        <v/>
      </c>
      <c r="P933" s="259"/>
      <c r="Q933" s="171"/>
      <c r="R933" s="169"/>
    </row>
    <row r="934" spans="2:18" ht="15.75" customHeight="1">
      <c r="B934" s="167"/>
      <c r="C934" s="209" t="str">
        <f>IF(ISBLANK(Transactions!$B934),"",MONTH(Transactions!$B934))</f>
        <v/>
      </c>
      <c r="D934" s="259"/>
      <c r="E934" s="168"/>
      <c r="F934" s="169"/>
      <c r="H934" s="167"/>
      <c r="I934" s="209" t="str">
        <f>IF(ISBLANK(Transactions!$H934),"",MONTH(Transactions!$H934))</f>
        <v/>
      </c>
      <c r="J934" s="259"/>
      <c r="K934" s="168"/>
      <c r="L934" s="169"/>
      <c r="N934" s="167"/>
      <c r="O934" s="209" t="str">
        <f>IF(ISBLANK(Transactions!$N934),"",MONTH(Transactions!$N934))</f>
        <v/>
      </c>
      <c r="P934" s="259"/>
      <c r="Q934" s="171"/>
      <c r="R934" s="169"/>
    </row>
    <row r="935" spans="2:18" ht="15.75" customHeight="1">
      <c r="B935" s="167"/>
      <c r="C935" s="209" t="str">
        <f>IF(ISBLANK(Transactions!$B935),"",MONTH(Transactions!$B935))</f>
        <v/>
      </c>
      <c r="D935" s="259"/>
      <c r="E935" s="168"/>
      <c r="F935" s="169"/>
      <c r="H935" s="167"/>
      <c r="I935" s="209" t="str">
        <f>IF(ISBLANK(Transactions!$H935),"",MONTH(Transactions!$H935))</f>
        <v/>
      </c>
      <c r="J935" s="259"/>
      <c r="K935" s="168"/>
      <c r="L935" s="169"/>
      <c r="N935" s="167"/>
      <c r="O935" s="209" t="str">
        <f>IF(ISBLANK(Transactions!$N935),"",MONTH(Transactions!$N935))</f>
        <v/>
      </c>
      <c r="P935" s="259"/>
      <c r="Q935" s="171"/>
      <c r="R935" s="169"/>
    </row>
    <row r="936" spans="2:18" ht="15.75" customHeight="1">
      <c r="B936" s="167"/>
      <c r="C936" s="209" t="str">
        <f>IF(ISBLANK(Transactions!$B936),"",MONTH(Transactions!$B936))</f>
        <v/>
      </c>
      <c r="D936" s="259"/>
      <c r="E936" s="168"/>
      <c r="F936" s="169"/>
      <c r="H936" s="167"/>
      <c r="I936" s="209" t="str">
        <f>IF(ISBLANK(Transactions!$H936),"",MONTH(Transactions!$H936))</f>
        <v/>
      </c>
      <c r="J936" s="259"/>
      <c r="K936" s="168"/>
      <c r="L936" s="169"/>
      <c r="N936" s="167"/>
      <c r="O936" s="209" t="str">
        <f>IF(ISBLANK(Transactions!$N936),"",MONTH(Transactions!$N936))</f>
        <v/>
      </c>
      <c r="P936" s="259"/>
      <c r="Q936" s="171"/>
      <c r="R936" s="169"/>
    </row>
    <row r="937" spans="2:18" ht="15.75" customHeight="1">
      <c r="B937" s="167"/>
      <c r="C937" s="209" t="str">
        <f>IF(ISBLANK(Transactions!$B937),"",MONTH(Transactions!$B937))</f>
        <v/>
      </c>
      <c r="D937" s="259"/>
      <c r="E937" s="168"/>
      <c r="F937" s="169"/>
      <c r="H937" s="167"/>
      <c r="I937" s="209" t="str">
        <f>IF(ISBLANK(Transactions!$H937),"",MONTH(Transactions!$H937))</f>
        <v/>
      </c>
      <c r="J937" s="259"/>
      <c r="K937" s="168"/>
      <c r="L937" s="169"/>
      <c r="N937" s="167"/>
      <c r="O937" s="209" t="str">
        <f>IF(ISBLANK(Transactions!$N937),"",MONTH(Transactions!$N937))</f>
        <v/>
      </c>
      <c r="P937" s="259"/>
      <c r="Q937" s="171"/>
      <c r="R937" s="169"/>
    </row>
    <row r="938" spans="2:18" ht="15.75" customHeight="1">
      <c r="B938" s="167"/>
      <c r="C938" s="209" t="str">
        <f>IF(ISBLANK(Transactions!$B938),"",MONTH(Transactions!$B938))</f>
        <v/>
      </c>
      <c r="D938" s="259"/>
      <c r="E938" s="168"/>
      <c r="F938" s="169"/>
      <c r="H938" s="167"/>
      <c r="I938" s="209" t="str">
        <f>IF(ISBLANK(Transactions!$H938),"",MONTH(Transactions!$H938))</f>
        <v/>
      </c>
      <c r="J938" s="259"/>
      <c r="K938" s="168"/>
      <c r="L938" s="169"/>
      <c r="N938" s="167"/>
      <c r="O938" s="209" t="str">
        <f>IF(ISBLANK(Transactions!$N938),"",MONTH(Transactions!$N938))</f>
        <v/>
      </c>
      <c r="P938" s="259"/>
      <c r="Q938" s="171"/>
      <c r="R938" s="169"/>
    </row>
    <row r="939" spans="2:18" ht="15.75" customHeight="1">
      <c r="B939" s="167"/>
      <c r="C939" s="209" t="str">
        <f>IF(ISBLANK(Transactions!$B939),"",MONTH(Transactions!$B939))</f>
        <v/>
      </c>
      <c r="D939" s="259"/>
      <c r="E939" s="168"/>
      <c r="F939" s="169"/>
      <c r="H939" s="167"/>
      <c r="I939" s="209" t="str">
        <f>IF(ISBLANK(Transactions!$H939),"",MONTH(Transactions!$H939))</f>
        <v/>
      </c>
      <c r="J939" s="259"/>
      <c r="K939" s="168"/>
      <c r="L939" s="169"/>
      <c r="N939" s="167"/>
      <c r="O939" s="209" t="str">
        <f>IF(ISBLANK(Transactions!$N939),"",MONTH(Transactions!$N939))</f>
        <v/>
      </c>
      <c r="P939" s="259"/>
      <c r="Q939" s="171"/>
      <c r="R939" s="169"/>
    </row>
    <row r="940" spans="2:18" ht="15.75" customHeight="1">
      <c r="B940" s="167"/>
      <c r="C940" s="209" t="str">
        <f>IF(ISBLANK(Transactions!$B940),"",MONTH(Transactions!$B940))</f>
        <v/>
      </c>
      <c r="D940" s="259"/>
      <c r="E940" s="168"/>
      <c r="F940" s="169"/>
      <c r="H940" s="167"/>
      <c r="I940" s="209" t="str">
        <f>IF(ISBLANK(Transactions!$H940),"",MONTH(Transactions!$H940))</f>
        <v/>
      </c>
      <c r="J940" s="259"/>
      <c r="K940" s="168"/>
      <c r="L940" s="169"/>
      <c r="N940" s="167"/>
      <c r="O940" s="209" t="str">
        <f>IF(ISBLANK(Transactions!$N940),"",MONTH(Transactions!$N940))</f>
        <v/>
      </c>
      <c r="P940" s="259"/>
      <c r="Q940" s="171"/>
      <c r="R940" s="169"/>
    </row>
    <row r="941" spans="2:18" ht="15.75" customHeight="1">
      <c r="B941" s="167"/>
      <c r="C941" s="209" t="str">
        <f>IF(ISBLANK(Transactions!$B941),"",MONTH(Transactions!$B941))</f>
        <v/>
      </c>
      <c r="D941" s="259"/>
      <c r="E941" s="168"/>
      <c r="F941" s="169"/>
      <c r="H941" s="167"/>
      <c r="I941" s="209" t="str">
        <f>IF(ISBLANK(Transactions!$H941),"",MONTH(Transactions!$H941))</f>
        <v/>
      </c>
      <c r="J941" s="259"/>
      <c r="K941" s="168"/>
      <c r="L941" s="169"/>
      <c r="N941" s="167"/>
      <c r="O941" s="209" t="str">
        <f>IF(ISBLANK(Transactions!$N941),"",MONTH(Transactions!$N941))</f>
        <v/>
      </c>
      <c r="P941" s="259"/>
      <c r="Q941" s="171"/>
      <c r="R941" s="169"/>
    </row>
    <row r="942" spans="2:18" ht="15.75" customHeight="1">
      <c r="B942" s="167"/>
      <c r="C942" s="209" t="str">
        <f>IF(ISBLANK(Transactions!$B942),"",MONTH(Transactions!$B942))</f>
        <v/>
      </c>
      <c r="D942" s="259"/>
      <c r="E942" s="168"/>
      <c r="F942" s="169"/>
      <c r="H942" s="167"/>
      <c r="I942" s="209" t="str">
        <f>IF(ISBLANK(Transactions!$H942),"",MONTH(Transactions!$H942))</f>
        <v/>
      </c>
      <c r="J942" s="259"/>
      <c r="K942" s="168"/>
      <c r="L942" s="169"/>
      <c r="N942" s="167"/>
      <c r="O942" s="209" t="str">
        <f>IF(ISBLANK(Transactions!$N942),"",MONTH(Transactions!$N942))</f>
        <v/>
      </c>
      <c r="P942" s="259"/>
      <c r="Q942" s="171"/>
      <c r="R942" s="169"/>
    </row>
    <row r="943" spans="2:18" ht="15.75" customHeight="1">
      <c r="B943" s="167"/>
      <c r="C943" s="209" t="str">
        <f>IF(ISBLANK(Transactions!$B943),"",MONTH(Transactions!$B943))</f>
        <v/>
      </c>
      <c r="D943" s="259"/>
      <c r="E943" s="168"/>
      <c r="F943" s="169"/>
      <c r="H943" s="167"/>
      <c r="I943" s="209" t="str">
        <f>IF(ISBLANK(Transactions!$H943),"",MONTH(Transactions!$H943))</f>
        <v/>
      </c>
      <c r="J943" s="259"/>
      <c r="K943" s="168"/>
      <c r="L943" s="169"/>
      <c r="N943" s="167"/>
      <c r="O943" s="209" t="str">
        <f>IF(ISBLANK(Transactions!$N943),"",MONTH(Transactions!$N943))</f>
        <v/>
      </c>
      <c r="P943" s="259"/>
      <c r="Q943" s="171"/>
      <c r="R943" s="169"/>
    </row>
    <row r="944" spans="2:18" ht="15.75" customHeight="1">
      <c r="B944" s="167"/>
      <c r="C944" s="209" t="str">
        <f>IF(ISBLANK(Transactions!$B944),"",MONTH(Transactions!$B944))</f>
        <v/>
      </c>
      <c r="D944" s="259"/>
      <c r="E944" s="168"/>
      <c r="F944" s="169"/>
      <c r="H944" s="167"/>
      <c r="I944" s="209" t="str">
        <f>IF(ISBLANK(Transactions!$H944),"",MONTH(Transactions!$H944))</f>
        <v/>
      </c>
      <c r="J944" s="259"/>
      <c r="K944" s="168"/>
      <c r="L944" s="169"/>
      <c r="N944" s="167"/>
      <c r="O944" s="209" t="str">
        <f>IF(ISBLANK(Transactions!$N944),"",MONTH(Transactions!$N944))</f>
        <v/>
      </c>
      <c r="P944" s="259"/>
      <c r="Q944" s="171"/>
      <c r="R944" s="169"/>
    </row>
    <row r="945" spans="2:18" ht="15.75" customHeight="1">
      <c r="B945" s="167"/>
      <c r="C945" s="209" t="str">
        <f>IF(ISBLANK(Transactions!$B945),"",MONTH(Transactions!$B945))</f>
        <v/>
      </c>
      <c r="D945" s="259"/>
      <c r="E945" s="168"/>
      <c r="F945" s="169"/>
      <c r="H945" s="167"/>
      <c r="I945" s="209" t="str">
        <f>IF(ISBLANK(Transactions!$H945),"",MONTH(Transactions!$H945))</f>
        <v/>
      </c>
      <c r="J945" s="259"/>
      <c r="K945" s="168"/>
      <c r="L945" s="169"/>
      <c r="N945" s="167"/>
      <c r="O945" s="209" t="str">
        <f>IF(ISBLANK(Transactions!$N945),"",MONTH(Transactions!$N945))</f>
        <v/>
      </c>
      <c r="P945" s="259"/>
      <c r="Q945" s="171"/>
      <c r="R945" s="169"/>
    </row>
    <row r="946" spans="2:18" ht="15.75" customHeight="1">
      <c r="B946" s="167"/>
      <c r="C946" s="209" t="str">
        <f>IF(ISBLANK(Transactions!$B946),"",MONTH(Transactions!$B946))</f>
        <v/>
      </c>
      <c r="D946" s="259"/>
      <c r="E946" s="168"/>
      <c r="F946" s="169"/>
      <c r="H946" s="167"/>
      <c r="I946" s="209" t="str">
        <f>IF(ISBLANK(Transactions!$H946),"",MONTH(Transactions!$H946))</f>
        <v/>
      </c>
      <c r="J946" s="259"/>
      <c r="K946" s="168"/>
      <c r="L946" s="169"/>
      <c r="N946" s="167"/>
      <c r="O946" s="209" t="str">
        <f>IF(ISBLANK(Transactions!$N946),"",MONTH(Transactions!$N946))</f>
        <v/>
      </c>
      <c r="P946" s="259"/>
      <c r="Q946" s="171"/>
      <c r="R946" s="169"/>
    </row>
    <row r="947" spans="2:18" ht="15.75" customHeight="1">
      <c r="B947" s="167"/>
      <c r="C947" s="209" t="str">
        <f>IF(ISBLANK(Transactions!$B947),"",MONTH(Transactions!$B947))</f>
        <v/>
      </c>
      <c r="D947" s="259"/>
      <c r="E947" s="168"/>
      <c r="F947" s="169"/>
      <c r="H947" s="167"/>
      <c r="I947" s="209" t="str">
        <f>IF(ISBLANK(Transactions!$H947),"",MONTH(Transactions!$H947))</f>
        <v/>
      </c>
      <c r="J947" s="259"/>
      <c r="K947" s="168"/>
      <c r="L947" s="169"/>
      <c r="N947" s="167"/>
      <c r="O947" s="209" t="str">
        <f>IF(ISBLANK(Transactions!$N947),"",MONTH(Transactions!$N947))</f>
        <v/>
      </c>
      <c r="P947" s="259"/>
      <c r="Q947" s="171"/>
      <c r="R947" s="169"/>
    </row>
    <row r="948" spans="2:18" ht="15.75" customHeight="1">
      <c r="B948" s="167"/>
      <c r="C948" s="209" t="str">
        <f>IF(ISBLANK(Transactions!$B948),"",MONTH(Transactions!$B948))</f>
        <v/>
      </c>
      <c r="D948" s="259"/>
      <c r="E948" s="168"/>
      <c r="F948" s="169"/>
      <c r="H948" s="167"/>
      <c r="I948" s="209" t="str">
        <f>IF(ISBLANK(Transactions!$H948),"",MONTH(Transactions!$H948))</f>
        <v/>
      </c>
      <c r="J948" s="259"/>
      <c r="K948" s="168"/>
      <c r="L948" s="169"/>
      <c r="N948" s="167"/>
      <c r="O948" s="209" t="str">
        <f>IF(ISBLANK(Transactions!$N948),"",MONTH(Transactions!$N948))</f>
        <v/>
      </c>
      <c r="P948" s="259"/>
      <c r="Q948" s="171"/>
      <c r="R948" s="169"/>
    </row>
    <row r="949" spans="2:18" ht="15.75" customHeight="1">
      <c r="B949" s="167"/>
      <c r="C949" s="209" t="str">
        <f>IF(ISBLANK(Transactions!$B949),"",MONTH(Transactions!$B949))</f>
        <v/>
      </c>
      <c r="D949" s="259"/>
      <c r="E949" s="168"/>
      <c r="F949" s="169"/>
      <c r="H949" s="167"/>
      <c r="I949" s="209" t="str">
        <f>IF(ISBLANK(Transactions!$H949),"",MONTH(Transactions!$H949))</f>
        <v/>
      </c>
      <c r="J949" s="259"/>
      <c r="K949" s="168"/>
      <c r="L949" s="169"/>
      <c r="N949" s="167"/>
      <c r="O949" s="209" t="str">
        <f>IF(ISBLANK(Transactions!$N949),"",MONTH(Transactions!$N949))</f>
        <v/>
      </c>
      <c r="P949" s="259"/>
      <c r="Q949" s="171"/>
      <c r="R949" s="169"/>
    </row>
    <row r="950" spans="2:18" ht="15.75" customHeight="1">
      <c r="B950" s="167"/>
      <c r="C950" s="209" t="str">
        <f>IF(ISBLANK(Transactions!$B950),"",MONTH(Transactions!$B950))</f>
        <v/>
      </c>
      <c r="D950" s="259"/>
      <c r="E950" s="168"/>
      <c r="F950" s="169"/>
      <c r="H950" s="167"/>
      <c r="I950" s="209" t="str">
        <f>IF(ISBLANK(Transactions!$H950),"",MONTH(Transactions!$H950))</f>
        <v/>
      </c>
      <c r="J950" s="259"/>
      <c r="K950" s="168"/>
      <c r="L950" s="169"/>
      <c r="N950" s="167"/>
      <c r="O950" s="209" t="str">
        <f>IF(ISBLANK(Transactions!$N950),"",MONTH(Transactions!$N950))</f>
        <v/>
      </c>
      <c r="P950" s="259"/>
      <c r="Q950" s="171"/>
      <c r="R950" s="169"/>
    </row>
    <row r="951" spans="2:18" ht="15.75" customHeight="1">
      <c r="B951" s="167"/>
      <c r="C951" s="209" t="str">
        <f>IF(ISBLANK(Transactions!$B951),"",MONTH(Transactions!$B951))</f>
        <v/>
      </c>
      <c r="D951" s="259"/>
      <c r="E951" s="168"/>
      <c r="F951" s="169"/>
      <c r="H951" s="167"/>
      <c r="I951" s="209" t="str">
        <f>IF(ISBLANK(Transactions!$H951),"",MONTH(Transactions!$H951))</f>
        <v/>
      </c>
      <c r="J951" s="259"/>
      <c r="K951" s="168"/>
      <c r="L951" s="169"/>
      <c r="N951" s="167"/>
      <c r="O951" s="209" t="str">
        <f>IF(ISBLANK(Transactions!$N951),"",MONTH(Transactions!$N951))</f>
        <v/>
      </c>
      <c r="P951" s="259"/>
      <c r="Q951" s="171"/>
      <c r="R951" s="169"/>
    </row>
    <row r="952" spans="2:18" ht="15.75" customHeight="1">
      <c r="B952" s="167"/>
      <c r="C952" s="209" t="str">
        <f>IF(ISBLANK(Transactions!$B952),"",MONTH(Transactions!$B952))</f>
        <v/>
      </c>
      <c r="D952" s="259"/>
      <c r="E952" s="168"/>
      <c r="F952" s="169"/>
      <c r="H952" s="167"/>
      <c r="I952" s="209" t="str">
        <f>IF(ISBLANK(Transactions!$H952),"",MONTH(Transactions!$H952))</f>
        <v/>
      </c>
      <c r="J952" s="259"/>
      <c r="K952" s="168"/>
      <c r="L952" s="169"/>
      <c r="N952" s="167"/>
      <c r="O952" s="209" t="str">
        <f>IF(ISBLANK(Transactions!$N952),"",MONTH(Transactions!$N952))</f>
        <v/>
      </c>
      <c r="P952" s="259"/>
      <c r="Q952" s="171"/>
      <c r="R952" s="169"/>
    </row>
    <row r="953" spans="2:18" ht="15.75" customHeight="1">
      <c r="B953" s="167"/>
      <c r="C953" s="209" t="str">
        <f>IF(ISBLANK(Transactions!$B953),"",MONTH(Transactions!$B953))</f>
        <v/>
      </c>
      <c r="D953" s="259"/>
      <c r="E953" s="168"/>
      <c r="F953" s="169"/>
      <c r="H953" s="167"/>
      <c r="I953" s="209" t="str">
        <f>IF(ISBLANK(Transactions!$H953),"",MONTH(Transactions!$H953))</f>
        <v/>
      </c>
      <c r="J953" s="259"/>
      <c r="K953" s="168"/>
      <c r="L953" s="169"/>
      <c r="N953" s="167"/>
      <c r="O953" s="209" t="str">
        <f>IF(ISBLANK(Transactions!$N953),"",MONTH(Transactions!$N953))</f>
        <v/>
      </c>
      <c r="P953" s="259"/>
      <c r="Q953" s="171"/>
      <c r="R953" s="169"/>
    </row>
    <row r="954" spans="2:18" ht="15.75" customHeight="1">
      <c r="B954" s="167"/>
      <c r="C954" s="209" t="str">
        <f>IF(ISBLANK(Transactions!$B954),"",MONTH(Transactions!$B954))</f>
        <v/>
      </c>
      <c r="D954" s="259"/>
      <c r="E954" s="168"/>
      <c r="F954" s="169"/>
      <c r="H954" s="167"/>
      <c r="I954" s="209" t="str">
        <f>IF(ISBLANK(Transactions!$H954),"",MONTH(Transactions!$H954))</f>
        <v/>
      </c>
      <c r="J954" s="259"/>
      <c r="K954" s="168"/>
      <c r="L954" s="169"/>
      <c r="N954" s="167"/>
      <c r="O954" s="209" t="str">
        <f>IF(ISBLANK(Transactions!$N954),"",MONTH(Transactions!$N954))</f>
        <v/>
      </c>
      <c r="P954" s="259"/>
      <c r="Q954" s="171"/>
      <c r="R954" s="169"/>
    </row>
    <row r="955" spans="2:18" ht="15.75" customHeight="1">
      <c r="B955" s="167"/>
      <c r="C955" s="209" t="str">
        <f>IF(ISBLANK(Transactions!$B955),"",MONTH(Transactions!$B955))</f>
        <v/>
      </c>
      <c r="D955" s="259"/>
      <c r="E955" s="168"/>
      <c r="F955" s="169"/>
      <c r="H955" s="167"/>
      <c r="I955" s="209" t="str">
        <f>IF(ISBLANK(Transactions!$H955),"",MONTH(Transactions!$H955))</f>
        <v/>
      </c>
      <c r="J955" s="259"/>
      <c r="K955" s="168"/>
      <c r="L955" s="169"/>
      <c r="N955" s="167"/>
      <c r="O955" s="209" t="str">
        <f>IF(ISBLANK(Transactions!$N955),"",MONTH(Transactions!$N955))</f>
        <v/>
      </c>
      <c r="P955" s="259"/>
      <c r="Q955" s="171"/>
      <c r="R955" s="169"/>
    </row>
    <row r="956" spans="2:18" ht="15.75" customHeight="1">
      <c r="B956" s="167"/>
      <c r="C956" s="209" t="str">
        <f>IF(ISBLANK(Transactions!$B956),"",MONTH(Transactions!$B956))</f>
        <v/>
      </c>
      <c r="D956" s="259"/>
      <c r="E956" s="168"/>
      <c r="F956" s="169"/>
      <c r="H956" s="167"/>
      <c r="I956" s="209" t="str">
        <f>IF(ISBLANK(Transactions!$H956),"",MONTH(Transactions!$H956))</f>
        <v/>
      </c>
      <c r="J956" s="259"/>
      <c r="K956" s="168"/>
      <c r="L956" s="169"/>
      <c r="N956" s="167"/>
      <c r="O956" s="209" t="str">
        <f>IF(ISBLANK(Transactions!$N956),"",MONTH(Transactions!$N956))</f>
        <v/>
      </c>
      <c r="P956" s="259"/>
      <c r="Q956" s="171"/>
      <c r="R956" s="169"/>
    </row>
    <row r="957" spans="2:18" ht="15.75" customHeight="1">
      <c r="B957" s="167"/>
      <c r="C957" s="209" t="str">
        <f>IF(ISBLANK(Transactions!$B957),"",MONTH(Transactions!$B957))</f>
        <v/>
      </c>
      <c r="D957" s="259"/>
      <c r="E957" s="168"/>
      <c r="F957" s="169"/>
      <c r="H957" s="167"/>
      <c r="I957" s="209" t="str">
        <f>IF(ISBLANK(Transactions!$H957),"",MONTH(Transactions!$H957))</f>
        <v/>
      </c>
      <c r="J957" s="259"/>
      <c r="K957" s="168"/>
      <c r="L957" s="169"/>
      <c r="N957" s="167"/>
      <c r="O957" s="209" t="str">
        <f>IF(ISBLANK(Transactions!$N957),"",MONTH(Transactions!$N957))</f>
        <v/>
      </c>
      <c r="P957" s="259"/>
      <c r="Q957" s="171"/>
      <c r="R957" s="169"/>
    </row>
    <row r="958" spans="2:18" ht="15.75" customHeight="1">
      <c r="B958" s="167"/>
      <c r="C958" s="209" t="str">
        <f>IF(ISBLANK(Transactions!$B958),"",MONTH(Transactions!$B958))</f>
        <v/>
      </c>
      <c r="D958" s="259"/>
      <c r="E958" s="168"/>
      <c r="F958" s="169"/>
      <c r="H958" s="167"/>
      <c r="I958" s="209" t="str">
        <f>IF(ISBLANK(Transactions!$H958),"",MONTH(Transactions!$H958))</f>
        <v/>
      </c>
      <c r="J958" s="259"/>
      <c r="K958" s="168"/>
      <c r="L958" s="169"/>
      <c r="N958" s="167"/>
      <c r="O958" s="209" t="str">
        <f>IF(ISBLANK(Transactions!$N958),"",MONTH(Transactions!$N958))</f>
        <v/>
      </c>
      <c r="P958" s="259"/>
      <c r="Q958" s="171"/>
      <c r="R958" s="169"/>
    </row>
    <row r="959" spans="2:18" ht="15.75" customHeight="1">
      <c r="B959" s="167"/>
      <c r="C959" s="209" t="str">
        <f>IF(ISBLANK(Transactions!$B959),"",MONTH(Transactions!$B959))</f>
        <v/>
      </c>
      <c r="D959" s="259"/>
      <c r="E959" s="168"/>
      <c r="F959" s="169"/>
      <c r="H959" s="167"/>
      <c r="I959" s="209" t="str">
        <f>IF(ISBLANK(Transactions!$H959),"",MONTH(Transactions!$H959))</f>
        <v/>
      </c>
      <c r="J959" s="259"/>
      <c r="K959" s="168"/>
      <c r="L959" s="169"/>
      <c r="N959" s="167"/>
      <c r="O959" s="209" t="str">
        <f>IF(ISBLANK(Transactions!$N959),"",MONTH(Transactions!$N959))</f>
        <v/>
      </c>
      <c r="P959" s="259"/>
      <c r="Q959" s="171"/>
      <c r="R959" s="169"/>
    </row>
    <row r="960" spans="2:18" ht="15.75" customHeight="1">
      <c r="B960" s="167"/>
      <c r="C960" s="209" t="str">
        <f>IF(ISBLANK(Transactions!$B960),"",MONTH(Transactions!$B960))</f>
        <v/>
      </c>
      <c r="D960" s="259"/>
      <c r="E960" s="168"/>
      <c r="F960" s="169"/>
      <c r="H960" s="167"/>
      <c r="I960" s="209" t="str">
        <f>IF(ISBLANK(Transactions!$H960),"",MONTH(Transactions!$H960))</f>
        <v/>
      </c>
      <c r="J960" s="259"/>
      <c r="K960" s="168"/>
      <c r="L960" s="169"/>
      <c r="N960" s="167"/>
      <c r="O960" s="209" t="str">
        <f>IF(ISBLANK(Transactions!$N960),"",MONTH(Transactions!$N960))</f>
        <v/>
      </c>
      <c r="P960" s="259"/>
      <c r="Q960" s="171"/>
      <c r="R960" s="169"/>
    </row>
    <row r="961" spans="2:18" ht="15.75" customHeight="1">
      <c r="B961" s="167"/>
      <c r="C961" s="209" t="str">
        <f>IF(ISBLANK(Transactions!$B961),"",MONTH(Transactions!$B961))</f>
        <v/>
      </c>
      <c r="D961" s="259"/>
      <c r="E961" s="168"/>
      <c r="F961" s="169"/>
      <c r="H961" s="167"/>
      <c r="I961" s="209" t="str">
        <f>IF(ISBLANK(Transactions!$H961),"",MONTH(Transactions!$H961))</f>
        <v/>
      </c>
      <c r="J961" s="259"/>
      <c r="K961" s="168"/>
      <c r="L961" s="169"/>
      <c r="N961" s="167"/>
      <c r="O961" s="209" t="str">
        <f>IF(ISBLANK(Transactions!$N961),"",MONTH(Transactions!$N961))</f>
        <v/>
      </c>
      <c r="P961" s="259"/>
      <c r="Q961" s="171"/>
      <c r="R961" s="169"/>
    </row>
    <row r="962" spans="2:18" ht="15.75" customHeight="1">
      <c r="B962" s="167"/>
      <c r="C962" s="209" t="str">
        <f>IF(ISBLANK(Transactions!$B962),"",MONTH(Transactions!$B962))</f>
        <v/>
      </c>
      <c r="D962" s="259"/>
      <c r="E962" s="168"/>
      <c r="F962" s="169"/>
      <c r="H962" s="167"/>
      <c r="I962" s="209" t="str">
        <f>IF(ISBLANK(Transactions!$H962),"",MONTH(Transactions!$H962))</f>
        <v/>
      </c>
      <c r="J962" s="259"/>
      <c r="K962" s="168"/>
      <c r="L962" s="169"/>
      <c r="N962" s="167"/>
      <c r="O962" s="209" t="str">
        <f>IF(ISBLANK(Transactions!$N962),"",MONTH(Transactions!$N962))</f>
        <v/>
      </c>
      <c r="P962" s="259"/>
      <c r="Q962" s="171"/>
      <c r="R962" s="169"/>
    </row>
    <row r="963" spans="2:18" ht="15.75" customHeight="1">
      <c r="B963" s="167"/>
      <c r="C963" s="209" t="str">
        <f>IF(ISBLANK(Transactions!$B963),"",MONTH(Transactions!$B963))</f>
        <v/>
      </c>
      <c r="D963" s="259"/>
      <c r="E963" s="168"/>
      <c r="F963" s="169"/>
      <c r="H963" s="167"/>
      <c r="I963" s="209" t="str">
        <f>IF(ISBLANK(Transactions!$H963),"",MONTH(Transactions!$H963))</f>
        <v/>
      </c>
      <c r="J963" s="259"/>
      <c r="K963" s="168"/>
      <c r="L963" s="169"/>
      <c r="N963" s="167"/>
      <c r="O963" s="209" t="str">
        <f>IF(ISBLANK(Transactions!$N963),"",MONTH(Transactions!$N963))</f>
        <v/>
      </c>
      <c r="P963" s="259"/>
      <c r="Q963" s="171"/>
      <c r="R963" s="169"/>
    </row>
    <row r="964" spans="2:18" ht="15.75" customHeight="1">
      <c r="B964" s="167"/>
      <c r="C964" s="209" t="str">
        <f>IF(ISBLANK(Transactions!$B964),"",MONTH(Transactions!$B964))</f>
        <v/>
      </c>
      <c r="D964" s="259"/>
      <c r="E964" s="168"/>
      <c r="F964" s="169"/>
      <c r="H964" s="167"/>
      <c r="I964" s="209" t="str">
        <f>IF(ISBLANK(Transactions!$H964),"",MONTH(Transactions!$H964))</f>
        <v/>
      </c>
      <c r="J964" s="259"/>
      <c r="K964" s="168"/>
      <c r="L964" s="169"/>
      <c r="N964" s="167"/>
      <c r="O964" s="209" t="str">
        <f>IF(ISBLANK(Transactions!$N964),"",MONTH(Transactions!$N964))</f>
        <v/>
      </c>
      <c r="P964" s="259"/>
      <c r="Q964" s="171"/>
      <c r="R964" s="169"/>
    </row>
    <row r="965" spans="2:18" ht="15.75" customHeight="1">
      <c r="B965" s="167"/>
      <c r="C965" s="209" t="str">
        <f>IF(ISBLANK(Transactions!$B965),"",MONTH(Transactions!$B965))</f>
        <v/>
      </c>
      <c r="D965" s="259"/>
      <c r="E965" s="168"/>
      <c r="F965" s="169"/>
      <c r="H965" s="167"/>
      <c r="I965" s="209" t="str">
        <f>IF(ISBLANK(Transactions!$H965),"",MONTH(Transactions!$H965))</f>
        <v/>
      </c>
      <c r="J965" s="259"/>
      <c r="K965" s="168"/>
      <c r="L965" s="169"/>
      <c r="N965" s="167"/>
      <c r="O965" s="209" t="str">
        <f>IF(ISBLANK(Transactions!$N965),"",MONTH(Transactions!$N965))</f>
        <v/>
      </c>
      <c r="P965" s="259"/>
      <c r="Q965" s="171"/>
      <c r="R965" s="169"/>
    </row>
    <row r="966" spans="2:18" ht="15.75" customHeight="1">
      <c r="B966" s="167"/>
      <c r="C966" s="209" t="str">
        <f>IF(ISBLANK(Transactions!$B966),"",MONTH(Transactions!$B966))</f>
        <v/>
      </c>
      <c r="D966" s="259"/>
      <c r="E966" s="168"/>
      <c r="F966" s="169"/>
      <c r="H966" s="167"/>
      <c r="I966" s="209" t="str">
        <f>IF(ISBLANK(Transactions!$H966),"",MONTH(Transactions!$H966))</f>
        <v/>
      </c>
      <c r="J966" s="259"/>
      <c r="K966" s="168"/>
      <c r="L966" s="169"/>
      <c r="N966" s="167"/>
      <c r="O966" s="209" t="str">
        <f>IF(ISBLANK(Transactions!$N966),"",MONTH(Transactions!$N966))</f>
        <v/>
      </c>
      <c r="P966" s="259"/>
      <c r="Q966" s="171"/>
      <c r="R966" s="169"/>
    </row>
    <row r="967" spans="2:18" ht="15.75" customHeight="1">
      <c r="B967" s="167"/>
      <c r="C967" s="209" t="str">
        <f>IF(ISBLANK(Transactions!$B967),"",MONTH(Transactions!$B967))</f>
        <v/>
      </c>
      <c r="D967" s="259"/>
      <c r="E967" s="168"/>
      <c r="F967" s="169"/>
      <c r="H967" s="167"/>
      <c r="I967" s="209" t="str">
        <f>IF(ISBLANK(Transactions!$H967),"",MONTH(Transactions!$H967))</f>
        <v/>
      </c>
      <c r="J967" s="259"/>
      <c r="K967" s="168"/>
      <c r="L967" s="169"/>
      <c r="N967" s="167"/>
      <c r="O967" s="209" t="str">
        <f>IF(ISBLANK(Transactions!$N967),"",MONTH(Transactions!$N967))</f>
        <v/>
      </c>
      <c r="P967" s="259"/>
      <c r="Q967" s="171"/>
      <c r="R967" s="169"/>
    </row>
    <row r="968" spans="2:18" ht="15.75" customHeight="1">
      <c r="B968" s="167"/>
      <c r="C968" s="209" t="str">
        <f>IF(ISBLANK(Transactions!$B968),"",MONTH(Transactions!$B968))</f>
        <v/>
      </c>
      <c r="D968" s="259"/>
      <c r="E968" s="168"/>
      <c r="F968" s="169"/>
      <c r="H968" s="167"/>
      <c r="I968" s="209" t="str">
        <f>IF(ISBLANK(Transactions!$H968),"",MONTH(Transactions!$H968))</f>
        <v/>
      </c>
      <c r="J968" s="259"/>
      <c r="K968" s="168"/>
      <c r="L968" s="169"/>
      <c r="N968" s="167"/>
      <c r="O968" s="209" t="str">
        <f>IF(ISBLANK(Transactions!$N968),"",MONTH(Transactions!$N968))</f>
        <v/>
      </c>
      <c r="P968" s="259"/>
      <c r="Q968" s="171"/>
      <c r="R968" s="169"/>
    </row>
    <row r="969" spans="2:18" ht="15.75" customHeight="1">
      <c r="B969" s="167"/>
      <c r="C969" s="209" t="str">
        <f>IF(ISBLANK(Transactions!$B969),"",MONTH(Transactions!$B969))</f>
        <v/>
      </c>
      <c r="D969" s="259"/>
      <c r="E969" s="168"/>
      <c r="F969" s="169"/>
      <c r="H969" s="167"/>
      <c r="I969" s="209" t="str">
        <f>IF(ISBLANK(Transactions!$H969),"",MONTH(Transactions!$H969))</f>
        <v/>
      </c>
      <c r="J969" s="259"/>
      <c r="K969" s="168"/>
      <c r="L969" s="169"/>
      <c r="N969" s="167"/>
      <c r="O969" s="209" t="str">
        <f>IF(ISBLANK(Transactions!$N969),"",MONTH(Transactions!$N969))</f>
        <v/>
      </c>
      <c r="P969" s="259"/>
      <c r="Q969" s="171"/>
      <c r="R969" s="169"/>
    </row>
    <row r="970" spans="2:18" ht="15.75" customHeight="1">
      <c r="B970" s="167"/>
      <c r="C970" s="209" t="str">
        <f>IF(ISBLANK(Transactions!$B970),"",MONTH(Transactions!$B970))</f>
        <v/>
      </c>
      <c r="D970" s="259"/>
      <c r="E970" s="168"/>
      <c r="F970" s="169"/>
      <c r="H970" s="167"/>
      <c r="I970" s="209" t="str">
        <f>IF(ISBLANK(Transactions!$H970),"",MONTH(Transactions!$H970))</f>
        <v/>
      </c>
      <c r="J970" s="259"/>
      <c r="K970" s="168"/>
      <c r="L970" s="169"/>
      <c r="N970" s="167"/>
      <c r="O970" s="209" t="str">
        <f>IF(ISBLANK(Transactions!$N970),"",MONTH(Transactions!$N970))</f>
        <v/>
      </c>
      <c r="P970" s="259"/>
      <c r="Q970" s="171"/>
      <c r="R970" s="169"/>
    </row>
    <row r="971" spans="2:18" ht="15.75" customHeight="1">
      <c r="B971" s="167"/>
      <c r="C971" s="209" t="str">
        <f>IF(ISBLANK(Transactions!$B971),"",MONTH(Transactions!$B971))</f>
        <v/>
      </c>
      <c r="D971" s="259"/>
      <c r="E971" s="168"/>
      <c r="F971" s="169"/>
      <c r="H971" s="167"/>
      <c r="I971" s="209" t="str">
        <f>IF(ISBLANK(Transactions!$H971),"",MONTH(Transactions!$H971))</f>
        <v/>
      </c>
      <c r="J971" s="259"/>
      <c r="K971" s="168"/>
      <c r="L971" s="169"/>
      <c r="N971" s="167"/>
      <c r="O971" s="209" t="str">
        <f>IF(ISBLANK(Transactions!$N971),"",MONTH(Transactions!$N971))</f>
        <v/>
      </c>
      <c r="P971" s="259"/>
      <c r="Q971" s="171"/>
      <c r="R971" s="169"/>
    </row>
    <row r="972" spans="2:18" ht="15.75" customHeight="1">
      <c r="B972" s="167"/>
      <c r="C972" s="209" t="str">
        <f>IF(ISBLANK(Transactions!$B972),"",MONTH(Transactions!$B972))</f>
        <v/>
      </c>
      <c r="D972" s="259"/>
      <c r="E972" s="168"/>
      <c r="F972" s="169"/>
      <c r="H972" s="167"/>
      <c r="I972" s="209" t="str">
        <f>IF(ISBLANK(Transactions!$H972),"",MONTH(Transactions!$H972))</f>
        <v/>
      </c>
      <c r="J972" s="259"/>
      <c r="K972" s="168"/>
      <c r="L972" s="169"/>
      <c r="N972" s="167"/>
      <c r="O972" s="209" t="str">
        <f>IF(ISBLANK(Transactions!$N972),"",MONTH(Transactions!$N972))</f>
        <v/>
      </c>
      <c r="P972" s="259"/>
      <c r="Q972" s="171"/>
      <c r="R972" s="169"/>
    </row>
    <row r="973" spans="2:18" ht="15.75" customHeight="1">
      <c r="B973" s="167"/>
      <c r="C973" s="209" t="str">
        <f>IF(ISBLANK(Transactions!$B973),"",MONTH(Transactions!$B973))</f>
        <v/>
      </c>
      <c r="D973" s="259"/>
      <c r="E973" s="168"/>
      <c r="F973" s="169"/>
      <c r="H973" s="167"/>
      <c r="I973" s="209" t="str">
        <f>IF(ISBLANK(Transactions!$H973),"",MONTH(Transactions!$H973))</f>
        <v/>
      </c>
      <c r="J973" s="259"/>
      <c r="K973" s="168"/>
      <c r="L973" s="169"/>
      <c r="N973" s="167"/>
      <c r="O973" s="209" t="str">
        <f>IF(ISBLANK(Transactions!$N973),"",MONTH(Transactions!$N973))</f>
        <v/>
      </c>
      <c r="P973" s="259"/>
      <c r="Q973" s="171"/>
      <c r="R973" s="169"/>
    </row>
    <row r="974" spans="2:18" ht="15.75" customHeight="1">
      <c r="B974" s="167"/>
      <c r="C974" s="209" t="str">
        <f>IF(ISBLANK(Transactions!$B974),"",MONTH(Transactions!$B974))</f>
        <v/>
      </c>
      <c r="D974" s="259"/>
      <c r="E974" s="168"/>
      <c r="F974" s="169"/>
      <c r="H974" s="167"/>
      <c r="I974" s="209" t="str">
        <f>IF(ISBLANK(Transactions!$H974),"",MONTH(Transactions!$H974))</f>
        <v/>
      </c>
      <c r="J974" s="259"/>
      <c r="K974" s="168"/>
      <c r="L974" s="169"/>
      <c r="N974" s="167"/>
      <c r="O974" s="209" t="str">
        <f>IF(ISBLANK(Transactions!$N974),"",MONTH(Transactions!$N974))</f>
        <v/>
      </c>
      <c r="P974" s="259"/>
      <c r="Q974" s="171"/>
      <c r="R974" s="169"/>
    </row>
    <row r="975" spans="2:18" ht="15.75" customHeight="1">
      <c r="B975" s="167"/>
      <c r="C975" s="209" t="str">
        <f>IF(ISBLANK(Transactions!$B975),"",MONTH(Transactions!$B975))</f>
        <v/>
      </c>
      <c r="D975" s="259"/>
      <c r="E975" s="168"/>
      <c r="F975" s="169"/>
      <c r="H975" s="167"/>
      <c r="I975" s="209" t="str">
        <f>IF(ISBLANK(Transactions!$H975),"",MONTH(Transactions!$H975))</f>
        <v/>
      </c>
      <c r="J975" s="259"/>
      <c r="K975" s="168"/>
      <c r="L975" s="169"/>
      <c r="N975" s="167"/>
      <c r="O975" s="209" t="str">
        <f>IF(ISBLANK(Transactions!$N975),"",MONTH(Transactions!$N975))</f>
        <v/>
      </c>
      <c r="P975" s="259"/>
      <c r="Q975" s="171"/>
      <c r="R975" s="169"/>
    </row>
    <row r="976" spans="2:18" ht="15.75" customHeight="1">
      <c r="B976" s="167"/>
      <c r="C976" s="209" t="str">
        <f>IF(ISBLANK(Transactions!$B976),"",MONTH(Transactions!$B976))</f>
        <v/>
      </c>
      <c r="D976" s="259"/>
      <c r="E976" s="168"/>
      <c r="F976" s="169"/>
      <c r="H976" s="167"/>
      <c r="I976" s="209" t="str">
        <f>IF(ISBLANK(Transactions!$H976),"",MONTH(Transactions!$H976))</f>
        <v/>
      </c>
      <c r="J976" s="259"/>
      <c r="K976" s="168"/>
      <c r="L976" s="169"/>
      <c r="N976" s="167"/>
      <c r="O976" s="209" t="str">
        <f>IF(ISBLANK(Transactions!$N976),"",MONTH(Transactions!$N976))</f>
        <v/>
      </c>
      <c r="P976" s="259"/>
      <c r="Q976" s="171"/>
      <c r="R976" s="169"/>
    </row>
    <row r="977" spans="2:18" ht="15.75" customHeight="1">
      <c r="B977" s="167"/>
      <c r="C977" s="209" t="str">
        <f>IF(ISBLANK(Transactions!$B977),"",MONTH(Transactions!$B977))</f>
        <v/>
      </c>
      <c r="D977" s="259"/>
      <c r="E977" s="168"/>
      <c r="F977" s="169"/>
      <c r="H977" s="167"/>
      <c r="I977" s="209" t="str">
        <f>IF(ISBLANK(Transactions!$H977),"",MONTH(Transactions!$H977))</f>
        <v/>
      </c>
      <c r="J977" s="259"/>
      <c r="K977" s="168"/>
      <c r="L977" s="169"/>
      <c r="N977" s="167"/>
      <c r="O977" s="209" t="str">
        <f>IF(ISBLANK(Transactions!$N977),"",MONTH(Transactions!$N977))</f>
        <v/>
      </c>
      <c r="P977" s="259"/>
      <c r="Q977" s="171"/>
      <c r="R977" s="169"/>
    </row>
    <row r="978" spans="2:18" ht="15.75" customHeight="1">
      <c r="B978" s="167"/>
      <c r="C978" s="209" t="str">
        <f>IF(ISBLANK(Transactions!$B978),"",MONTH(Transactions!$B978))</f>
        <v/>
      </c>
      <c r="D978" s="259"/>
      <c r="E978" s="168"/>
      <c r="F978" s="169"/>
      <c r="H978" s="167"/>
      <c r="I978" s="209" t="str">
        <f>IF(ISBLANK(Transactions!$H978),"",MONTH(Transactions!$H978))</f>
        <v/>
      </c>
      <c r="J978" s="259"/>
      <c r="K978" s="168"/>
      <c r="L978" s="169"/>
      <c r="N978" s="167"/>
      <c r="O978" s="209" t="str">
        <f>IF(ISBLANK(Transactions!$N978),"",MONTH(Transactions!$N978))</f>
        <v/>
      </c>
      <c r="P978" s="259"/>
      <c r="Q978" s="171"/>
      <c r="R978" s="169"/>
    </row>
    <row r="979" spans="2:18" ht="15.75" customHeight="1">
      <c r="B979" s="167"/>
      <c r="C979" s="209" t="str">
        <f>IF(ISBLANK(Transactions!$B979),"",MONTH(Transactions!$B979))</f>
        <v/>
      </c>
      <c r="D979" s="259"/>
      <c r="E979" s="168"/>
      <c r="F979" s="169"/>
      <c r="H979" s="167"/>
      <c r="I979" s="209" t="str">
        <f>IF(ISBLANK(Transactions!$H979),"",MONTH(Transactions!$H979))</f>
        <v/>
      </c>
      <c r="J979" s="259"/>
      <c r="K979" s="168"/>
      <c r="L979" s="169"/>
      <c r="N979" s="167"/>
      <c r="O979" s="209" t="str">
        <f>IF(ISBLANK(Transactions!$N979),"",MONTH(Transactions!$N979))</f>
        <v/>
      </c>
      <c r="P979" s="259"/>
      <c r="Q979" s="171"/>
      <c r="R979" s="169"/>
    </row>
    <row r="980" spans="2:18" ht="15.75" customHeight="1">
      <c r="B980" s="167"/>
      <c r="C980" s="209" t="str">
        <f>IF(ISBLANK(Transactions!$B980),"",MONTH(Transactions!$B980))</f>
        <v/>
      </c>
      <c r="D980" s="259"/>
      <c r="E980" s="168"/>
      <c r="F980" s="169"/>
      <c r="H980" s="167"/>
      <c r="I980" s="209" t="str">
        <f>IF(ISBLANK(Transactions!$H980),"",MONTH(Transactions!$H980))</f>
        <v/>
      </c>
      <c r="J980" s="259"/>
      <c r="K980" s="168"/>
      <c r="L980" s="169"/>
      <c r="N980" s="167"/>
      <c r="O980" s="209" t="str">
        <f>IF(ISBLANK(Transactions!$N980),"",MONTH(Transactions!$N980))</f>
        <v/>
      </c>
      <c r="P980" s="259"/>
      <c r="Q980" s="171"/>
      <c r="R980" s="169"/>
    </row>
    <row r="981" spans="2:18" ht="15.75" customHeight="1">
      <c r="B981" s="167"/>
      <c r="C981" s="209" t="str">
        <f>IF(ISBLANK(Transactions!$B981),"",MONTH(Transactions!$B981))</f>
        <v/>
      </c>
      <c r="D981" s="259"/>
      <c r="E981" s="168"/>
      <c r="F981" s="169"/>
      <c r="H981" s="167"/>
      <c r="I981" s="209" t="str">
        <f>IF(ISBLANK(Transactions!$H981),"",MONTH(Transactions!$H981))</f>
        <v/>
      </c>
      <c r="J981" s="259"/>
      <c r="K981" s="168"/>
      <c r="L981" s="169"/>
      <c r="N981" s="167"/>
      <c r="O981" s="209" t="str">
        <f>IF(ISBLANK(Transactions!$N981),"",MONTH(Transactions!$N981))</f>
        <v/>
      </c>
      <c r="P981" s="259"/>
      <c r="Q981" s="171"/>
      <c r="R981" s="169"/>
    </row>
    <row r="982" spans="2:18" ht="15.75" customHeight="1">
      <c r="B982" s="167"/>
      <c r="C982" s="209" t="str">
        <f>IF(ISBLANK(Transactions!$B982),"",MONTH(Transactions!$B982))</f>
        <v/>
      </c>
      <c r="D982" s="259"/>
      <c r="E982" s="168"/>
      <c r="F982" s="169"/>
      <c r="H982" s="167"/>
      <c r="I982" s="209" t="str">
        <f>IF(ISBLANK(Transactions!$H982),"",MONTH(Transactions!$H982))</f>
        <v/>
      </c>
      <c r="J982" s="259"/>
      <c r="K982" s="168"/>
      <c r="L982" s="169"/>
      <c r="N982" s="167"/>
      <c r="O982" s="209" t="str">
        <f>IF(ISBLANK(Transactions!$N982),"",MONTH(Transactions!$N982))</f>
        <v/>
      </c>
      <c r="P982" s="259"/>
      <c r="Q982" s="171"/>
      <c r="R982" s="169"/>
    </row>
    <row r="983" spans="2:18" ht="15.75" customHeight="1">
      <c r="B983" s="167"/>
      <c r="C983" s="209" t="str">
        <f>IF(ISBLANK(Transactions!$B983),"",MONTH(Transactions!$B983))</f>
        <v/>
      </c>
      <c r="D983" s="259"/>
      <c r="E983" s="168"/>
      <c r="F983" s="169"/>
      <c r="H983" s="167"/>
      <c r="I983" s="209" t="str">
        <f>IF(ISBLANK(Transactions!$H983),"",MONTH(Transactions!$H983))</f>
        <v/>
      </c>
      <c r="J983" s="259"/>
      <c r="K983" s="168"/>
      <c r="L983" s="169"/>
      <c r="N983" s="167"/>
      <c r="O983" s="209" t="str">
        <f>IF(ISBLANK(Transactions!$N983),"",MONTH(Transactions!$N983))</f>
        <v/>
      </c>
      <c r="P983" s="259"/>
      <c r="Q983" s="171"/>
      <c r="R983" s="169"/>
    </row>
    <row r="984" spans="2:18" ht="15.75" customHeight="1">
      <c r="B984" s="167"/>
      <c r="C984" s="209" t="str">
        <f>IF(ISBLANK(Transactions!$B984),"",MONTH(Transactions!$B984))</f>
        <v/>
      </c>
      <c r="D984" s="259"/>
      <c r="E984" s="168"/>
      <c r="F984" s="169"/>
      <c r="H984" s="167"/>
      <c r="I984" s="209" t="str">
        <f>IF(ISBLANK(Transactions!$H984),"",MONTH(Transactions!$H984))</f>
        <v/>
      </c>
      <c r="J984" s="259"/>
      <c r="K984" s="168"/>
      <c r="L984" s="169"/>
      <c r="N984" s="167"/>
      <c r="O984" s="209" t="str">
        <f>IF(ISBLANK(Transactions!$N984),"",MONTH(Transactions!$N984))</f>
        <v/>
      </c>
      <c r="P984" s="259"/>
      <c r="Q984" s="171"/>
      <c r="R984" s="169"/>
    </row>
    <row r="985" spans="2:18" ht="15.75" customHeight="1">
      <c r="B985" s="167"/>
      <c r="C985" s="209" t="str">
        <f>IF(ISBLANK(Transactions!$B985),"",MONTH(Transactions!$B985))</f>
        <v/>
      </c>
      <c r="D985" s="259"/>
      <c r="E985" s="168"/>
      <c r="F985" s="169"/>
      <c r="H985" s="167"/>
      <c r="I985" s="209" t="str">
        <f>IF(ISBLANK(Transactions!$H985),"",MONTH(Transactions!$H985))</f>
        <v/>
      </c>
      <c r="J985" s="259"/>
      <c r="K985" s="168"/>
      <c r="L985" s="169"/>
      <c r="N985" s="167"/>
      <c r="O985" s="209" t="str">
        <f>IF(ISBLANK(Transactions!$N985),"",MONTH(Transactions!$N985))</f>
        <v/>
      </c>
      <c r="P985" s="259"/>
      <c r="Q985" s="171"/>
      <c r="R985" s="169"/>
    </row>
    <row r="986" spans="2:18" ht="15.75" customHeight="1">
      <c r="B986" s="167"/>
      <c r="C986" s="209" t="str">
        <f>IF(ISBLANK(Transactions!$B986),"",MONTH(Transactions!$B986))</f>
        <v/>
      </c>
      <c r="D986" s="259"/>
      <c r="E986" s="168"/>
      <c r="F986" s="169"/>
      <c r="H986" s="167"/>
      <c r="I986" s="209" t="str">
        <f>IF(ISBLANK(Transactions!$H986),"",MONTH(Transactions!$H986))</f>
        <v/>
      </c>
      <c r="J986" s="259"/>
      <c r="K986" s="168"/>
      <c r="L986" s="169"/>
      <c r="N986" s="167"/>
      <c r="O986" s="209" t="str">
        <f>IF(ISBLANK(Transactions!$N986),"",MONTH(Transactions!$N986))</f>
        <v/>
      </c>
      <c r="P986" s="259"/>
      <c r="Q986" s="171"/>
      <c r="R986" s="169"/>
    </row>
    <row r="987" spans="2:18" ht="15.75" customHeight="1">
      <c r="B987" s="167"/>
      <c r="C987" s="209" t="str">
        <f>IF(ISBLANK(Transactions!$B987),"",MONTH(Transactions!$B987))</f>
        <v/>
      </c>
      <c r="D987" s="259"/>
      <c r="E987" s="168"/>
      <c r="F987" s="169"/>
      <c r="H987" s="167"/>
      <c r="I987" s="209" t="str">
        <f>IF(ISBLANK(Transactions!$H987),"",MONTH(Transactions!$H987))</f>
        <v/>
      </c>
      <c r="J987" s="259"/>
      <c r="K987" s="168"/>
      <c r="L987" s="169"/>
      <c r="N987" s="167"/>
      <c r="O987" s="209" t="str">
        <f>IF(ISBLANK(Transactions!$N987),"",MONTH(Transactions!$N987))</f>
        <v/>
      </c>
      <c r="P987" s="259"/>
      <c r="Q987" s="171"/>
      <c r="R987" s="169"/>
    </row>
    <row r="988" spans="2:18" ht="15.75" customHeight="1">
      <c r="B988" s="167"/>
      <c r="C988" s="209" t="str">
        <f>IF(ISBLANK(Transactions!$B988),"",MONTH(Transactions!$B988))</f>
        <v/>
      </c>
      <c r="D988" s="259"/>
      <c r="E988" s="168"/>
      <c r="F988" s="169"/>
      <c r="H988" s="167"/>
      <c r="I988" s="209" t="str">
        <f>IF(ISBLANK(Transactions!$H988),"",MONTH(Transactions!$H988))</f>
        <v/>
      </c>
      <c r="J988" s="259"/>
      <c r="K988" s="168"/>
      <c r="L988" s="169"/>
      <c r="N988" s="167"/>
      <c r="O988" s="209" t="str">
        <f>IF(ISBLANK(Transactions!$N988),"",MONTH(Transactions!$N988))</f>
        <v/>
      </c>
      <c r="P988" s="259"/>
      <c r="Q988" s="171"/>
      <c r="R988" s="169"/>
    </row>
    <row r="989" spans="2:18" ht="15.75" customHeight="1">
      <c r="B989" s="167"/>
      <c r="C989" s="209" t="str">
        <f>IF(ISBLANK(Transactions!$B989),"",MONTH(Transactions!$B989))</f>
        <v/>
      </c>
      <c r="D989" s="259"/>
      <c r="E989" s="168"/>
      <c r="F989" s="169"/>
      <c r="H989" s="167"/>
      <c r="I989" s="209" t="str">
        <f>IF(ISBLANK(Transactions!$H989),"",MONTH(Transactions!$H989))</f>
        <v/>
      </c>
      <c r="J989" s="259"/>
      <c r="K989" s="168"/>
      <c r="L989" s="169"/>
      <c r="N989" s="167"/>
      <c r="O989" s="209" t="str">
        <f>IF(ISBLANK(Transactions!$N989),"",MONTH(Transactions!$N989))</f>
        <v/>
      </c>
      <c r="P989" s="259"/>
      <c r="Q989" s="171"/>
      <c r="R989" s="169"/>
    </row>
    <row r="990" spans="2:18" ht="15.75" customHeight="1">
      <c r="B990" s="167"/>
      <c r="C990" s="209" t="str">
        <f>IF(ISBLANK(Transactions!$B990),"",MONTH(Transactions!$B990))</f>
        <v/>
      </c>
      <c r="D990" s="259"/>
      <c r="E990" s="168"/>
      <c r="F990" s="169"/>
      <c r="H990" s="167"/>
      <c r="I990" s="209" t="str">
        <f>IF(ISBLANK(Transactions!$H990),"",MONTH(Transactions!$H990))</f>
        <v/>
      </c>
      <c r="J990" s="259"/>
      <c r="K990" s="168"/>
      <c r="L990" s="169"/>
      <c r="N990" s="167"/>
      <c r="O990" s="209" t="str">
        <f>IF(ISBLANK(Transactions!$N990),"",MONTH(Transactions!$N990))</f>
        <v/>
      </c>
      <c r="P990" s="259"/>
      <c r="Q990" s="171"/>
      <c r="R990" s="169"/>
    </row>
    <row r="991" spans="2:18" ht="15.75" customHeight="1">
      <c r="B991" s="167"/>
      <c r="C991" s="209" t="str">
        <f>IF(ISBLANK(Transactions!$B991),"",MONTH(Transactions!$B991))</f>
        <v/>
      </c>
      <c r="D991" s="259"/>
      <c r="E991" s="168"/>
      <c r="F991" s="169"/>
      <c r="H991" s="167"/>
      <c r="I991" s="209" t="str">
        <f>IF(ISBLANK(Transactions!$H991),"",MONTH(Transactions!$H991))</f>
        <v/>
      </c>
      <c r="J991" s="259"/>
      <c r="K991" s="168"/>
      <c r="L991" s="169"/>
      <c r="N991" s="167"/>
      <c r="O991" s="209" t="str">
        <f>IF(ISBLANK(Transactions!$N991),"",MONTH(Transactions!$N991))</f>
        <v/>
      </c>
      <c r="P991" s="259"/>
      <c r="Q991" s="171"/>
      <c r="R991" s="169"/>
    </row>
    <row r="992" spans="2:18" ht="15.75" customHeight="1">
      <c r="B992" s="167"/>
      <c r="C992" s="209" t="str">
        <f>IF(ISBLANK(Transactions!$B992),"",MONTH(Transactions!$B992))</f>
        <v/>
      </c>
      <c r="D992" s="259"/>
      <c r="E992" s="168"/>
      <c r="F992" s="169"/>
      <c r="H992" s="167"/>
      <c r="I992" s="209" t="str">
        <f>IF(ISBLANK(Transactions!$H992),"",MONTH(Transactions!$H992))</f>
        <v/>
      </c>
      <c r="J992" s="259"/>
      <c r="K992" s="168"/>
      <c r="L992" s="169"/>
      <c r="N992" s="167"/>
      <c r="O992" s="209" t="str">
        <f>IF(ISBLANK(Transactions!$N992),"",MONTH(Transactions!$N992))</f>
        <v/>
      </c>
      <c r="P992" s="259"/>
      <c r="Q992" s="171"/>
      <c r="R992" s="169"/>
    </row>
    <row r="993" spans="2:18" ht="15.75" customHeight="1">
      <c r="B993" s="167"/>
      <c r="C993" s="209" t="str">
        <f>IF(ISBLANK(Transactions!$B993),"",MONTH(Transactions!$B993))</f>
        <v/>
      </c>
      <c r="D993" s="259"/>
      <c r="E993" s="168"/>
      <c r="F993" s="169"/>
      <c r="H993" s="167"/>
      <c r="I993" s="209" t="str">
        <f>IF(ISBLANK(Transactions!$H993),"",MONTH(Transactions!$H993))</f>
        <v/>
      </c>
      <c r="J993" s="259"/>
      <c r="K993" s="168"/>
      <c r="L993" s="169"/>
      <c r="N993" s="167"/>
      <c r="O993" s="209" t="str">
        <f>IF(ISBLANK(Transactions!$N993),"",MONTH(Transactions!$N993))</f>
        <v/>
      </c>
      <c r="P993" s="259"/>
      <c r="Q993" s="171"/>
      <c r="R993" s="169"/>
    </row>
    <row r="994" spans="2:18" ht="15.75" customHeight="1">
      <c r="B994" s="167"/>
      <c r="C994" s="209" t="str">
        <f>IF(ISBLANK(Transactions!$B994),"",MONTH(Transactions!$B994))</f>
        <v/>
      </c>
      <c r="D994" s="259"/>
      <c r="E994" s="168"/>
      <c r="F994" s="169"/>
      <c r="H994" s="167"/>
      <c r="I994" s="209" t="str">
        <f>IF(ISBLANK(Transactions!$H994),"",MONTH(Transactions!$H994))</f>
        <v/>
      </c>
      <c r="J994" s="259"/>
      <c r="K994" s="168"/>
      <c r="L994" s="169"/>
      <c r="N994" s="167"/>
      <c r="O994" s="209" t="str">
        <f>IF(ISBLANK(Transactions!$N994),"",MONTH(Transactions!$N994))</f>
        <v/>
      </c>
      <c r="P994" s="259"/>
      <c r="Q994" s="171"/>
      <c r="R994" s="169"/>
    </row>
    <row r="995" spans="2:18" ht="15.75" customHeight="1">
      <c r="B995" s="167"/>
      <c r="C995" s="209" t="str">
        <f>IF(ISBLANK(Transactions!$B995),"",MONTH(Transactions!$B995))</f>
        <v/>
      </c>
      <c r="D995" s="259"/>
      <c r="E995" s="168"/>
      <c r="F995" s="169"/>
      <c r="H995" s="167"/>
      <c r="I995" s="209" t="str">
        <f>IF(ISBLANK(Transactions!$H995),"",MONTH(Transactions!$H995))</f>
        <v/>
      </c>
      <c r="J995" s="259"/>
      <c r="K995" s="168"/>
      <c r="L995" s="169"/>
      <c r="N995" s="167"/>
      <c r="O995" s="209" t="str">
        <f>IF(ISBLANK(Transactions!$N995),"",MONTH(Transactions!$N995))</f>
        <v/>
      </c>
      <c r="P995" s="259"/>
      <c r="Q995" s="171"/>
      <c r="R995" s="169"/>
    </row>
    <row r="996" spans="2:18" ht="15.75" customHeight="1">
      <c r="B996" s="167"/>
      <c r="C996" s="209" t="str">
        <f>IF(ISBLANK(Transactions!$B996),"",MONTH(Transactions!$B996))</f>
        <v/>
      </c>
      <c r="D996" s="259"/>
      <c r="E996" s="168"/>
      <c r="F996" s="169"/>
      <c r="H996" s="167"/>
      <c r="I996" s="209" t="str">
        <f>IF(ISBLANK(Transactions!$H996),"",MONTH(Transactions!$H996))</f>
        <v/>
      </c>
      <c r="J996" s="259"/>
      <c r="K996" s="168"/>
      <c r="L996" s="169"/>
      <c r="N996" s="167"/>
      <c r="O996" s="209" t="str">
        <f>IF(ISBLANK(Transactions!$N996),"",MONTH(Transactions!$N996))</f>
        <v/>
      </c>
      <c r="P996" s="259"/>
      <c r="Q996" s="171"/>
      <c r="R996" s="169"/>
    </row>
    <row r="997" spans="2:18" ht="15.75" customHeight="1">
      <c r="B997" s="167"/>
      <c r="C997" s="209" t="str">
        <f>IF(ISBLANK(Transactions!$B997),"",MONTH(Transactions!$B997))</f>
        <v/>
      </c>
      <c r="D997" s="259"/>
      <c r="E997" s="168"/>
      <c r="F997" s="169"/>
      <c r="H997" s="167"/>
      <c r="I997" s="209" t="str">
        <f>IF(ISBLANK(Transactions!$H997),"",MONTH(Transactions!$H997))</f>
        <v/>
      </c>
      <c r="J997" s="259"/>
      <c r="K997" s="168"/>
      <c r="L997" s="169"/>
      <c r="N997" s="167"/>
      <c r="O997" s="209" t="str">
        <f>IF(ISBLANK(Transactions!$N997),"",MONTH(Transactions!$N997))</f>
        <v/>
      </c>
      <c r="P997" s="259"/>
      <c r="Q997" s="171"/>
      <c r="R997" s="169"/>
    </row>
    <row r="998" spans="2:18" ht="15.75" customHeight="1">
      <c r="B998" s="167"/>
      <c r="C998" s="209" t="str">
        <f>IF(ISBLANK(Transactions!$B998),"",MONTH(Transactions!$B998))</f>
        <v/>
      </c>
      <c r="D998" s="259"/>
      <c r="E998" s="168"/>
      <c r="F998" s="169"/>
      <c r="H998" s="167"/>
      <c r="I998" s="209" t="str">
        <f>IF(ISBLANK(Transactions!$H998),"",MONTH(Transactions!$H998))</f>
        <v/>
      </c>
      <c r="J998" s="259"/>
      <c r="K998" s="168"/>
      <c r="L998" s="169"/>
      <c r="N998" s="167"/>
      <c r="O998" s="209" t="str">
        <f>IF(ISBLANK(Transactions!$N998),"",MONTH(Transactions!$N998))</f>
        <v/>
      </c>
      <c r="P998" s="259"/>
      <c r="Q998" s="171"/>
      <c r="R998" s="169"/>
    </row>
    <row r="999" spans="2:18" ht="15.75" customHeight="1">
      <c r="B999" s="167"/>
      <c r="C999" s="209" t="str">
        <f>IF(ISBLANK(Transactions!$B999),"",MONTH(Transactions!$B999))</f>
        <v/>
      </c>
      <c r="D999" s="259"/>
      <c r="E999" s="168"/>
      <c r="F999" s="169"/>
      <c r="H999" s="167"/>
      <c r="I999" s="209" t="str">
        <f>IF(ISBLANK(Transactions!$H999),"",MONTH(Transactions!$H999))</f>
        <v/>
      </c>
      <c r="J999" s="259"/>
      <c r="K999" s="168"/>
      <c r="L999" s="169"/>
      <c r="N999" s="167"/>
      <c r="O999" s="209" t="str">
        <f>IF(ISBLANK(Transactions!$N999),"",MONTH(Transactions!$N999))</f>
        <v/>
      </c>
      <c r="P999" s="259"/>
      <c r="Q999" s="171"/>
      <c r="R999" s="169"/>
    </row>
    <row r="1000" spans="2:18" ht="15.75" customHeight="1">
      <c r="B1000" s="167"/>
      <c r="C1000" s="209" t="str">
        <f>IF(ISBLANK(Transactions!$B1000),"",MONTH(Transactions!$B1000))</f>
        <v/>
      </c>
      <c r="D1000" s="259"/>
      <c r="E1000" s="168"/>
      <c r="F1000" s="169"/>
      <c r="H1000" s="167"/>
      <c r="I1000" s="209" t="str">
        <f>IF(ISBLANK(Transactions!$H1000),"",MONTH(Transactions!$H1000))</f>
        <v/>
      </c>
      <c r="J1000" s="259"/>
      <c r="K1000" s="168"/>
      <c r="L1000" s="169"/>
      <c r="N1000" s="167"/>
      <c r="O1000" s="209" t="str">
        <f>IF(ISBLANK(Transactions!$N1000),"",MONTH(Transactions!$N1000))</f>
        <v/>
      </c>
      <c r="P1000" s="259"/>
      <c r="Q1000" s="171"/>
      <c r="R1000" s="169"/>
    </row>
    <row r="1001" spans="2:18" ht="15.75" customHeight="1">
      <c r="B1001" s="167"/>
      <c r="C1001" s="209" t="str">
        <f>IF(ISBLANK(Transactions!$B1001),"",MONTH(Transactions!$B1001))</f>
        <v/>
      </c>
      <c r="D1001" s="259"/>
      <c r="E1001" s="168"/>
      <c r="F1001" s="169"/>
      <c r="H1001" s="167"/>
      <c r="I1001" s="209" t="str">
        <f>IF(ISBLANK(Transactions!$H1001),"",MONTH(Transactions!$H1001))</f>
        <v/>
      </c>
      <c r="J1001" s="259"/>
      <c r="K1001" s="168"/>
      <c r="L1001" s="169"/>
      <c r="N1001" s="167"/>
      <c r="O1001" s="209" t="str">
        <f>IF(ISBLANK(Transactions!$N1001),"",MONTH(Transactions!$N1001))</f>
        <v/>
      </c>
      <c r="P1001" s="259"/>
      <c r="Q1001" s="171"/>
      <c r="R1001" s="169"/>
    </row>
    <row r="1002" spans="2:18" ht="15.75" customHeight="1">
      <c r="B1002" s="167"/>
      <c r="C1002" s="209" t="str">
        <f>IF(ISBLANK(Transactions!$B1002),"",MONTH(Transactions!$B1002))</f>
        <v/>
      </c>
      <c r="D1002" s="259"/>
      <c r="E1002" s="168"/>
      <c r="F1002" s="169"/>
      <c r="H1002" s="167"/>
      <c r="I1002" s="209" t="str">
        <f>IF(ISBLANK(Transactions!$H1002),"",MONTH(Transactions!$H1002))</f>
        <v/>
      </c>
      <c r="J1002" s="259"/>
      <c r="K1002" s="168"/>
      <c r="L1002" s="169"/>
      <c r="N1002" s="167"/>
      <c r="O1002" s="209" t="str">
        <f>IF(ISBLANK(Transactions!$N1002),"",MONTH(Transactions!$N1002))</f>
        <v/>
      </c>
      <c r="P1002" s="259"/>
      <c r="Q1002" s="171"/>
      <c r="R1002" s="169"/>
    </row>
    <row r="1003" spans="2:18" ht="15.75" customHeight="1">
      <c r="B1003" s="167"/>
      <c r="C1003" s="209" t="str">
        <f>IF(ISBLANK(Transactions!$B1003),"",MONTH(Transactions!$B1003))</f>
        <v/>
      </c>
      <c r="D1003" s="259"/>
      <c r="E1003" s="168"/>
      <c r="F1003" s="169"/>
      <c r="H1003" s="167"/>
      <c r="I1003" s="209" t="str">
        <f>IF(ISBLANK(Transactions!$H1003),"",MONTH(Transactions!$H1003))</f>
        <v/>
      </c>
      <c r="J1003" s="259"/>
      <c r="K1003" s="168"/>
      <c r="L1003" s="169"/>
      <c r="N1003" s="167"/>
      <c r="O1003" s="209" t="str">
        <f>IF(ISBLANK(Transactions!$N1003),"",MONTH(Transactions!$N1003))</f>
        <v/>
      </c>
      <c r="P1003" s="259"/>
      <c r="Q1003" s="171"/>
      <c r="R1003" s="169"/>
    </row>
    <row r="1004" spans="2:18" ht="15.75" customHeight="1">
      <c r="B1004" s="167"/>
      <c r="C1004" s="209" t="str">
        <f>IF(ISBLANK(Transactions!$B1004),"",MONTH(Transactions!$B1004))</f>
        <v/>
      </c>
      <c r="D1004" s="259"/>
      <c r="E1004" s="168"/>
      <c r="F1004" s="169"/>
      <c r="H1004" s="167"/>
      <c r="I1004" s="209" t="str">
        <f>IF(ISBLANK(Transactions!$H1004),"",MONTH(Transactions!$H1004))</f>
        <v/>
      </c>
      <c r="J1004" s="259"/>
      <c r="K1004" s="168"/>
      <c r="L1004" s="169"/>
      <c r="N1004" s="167"/>
      <c r="O1004" s="209" t="str">
        <f>IF(ISBLANK(Transactions!$N1004),"",MONTH(Transactions!$N1004))</f>
        <v/>
      </c>
      <c r="P1004" s="259"/>
      <c r="Q1004" s="171"/>
      <c r="R1004" s="169"/>
    </row>
    <row r="1005" spans="2:18" ht="15.75" customHeight="1">
      <c r="B1005" s="167"/>
      <c r="C1005" s="209" t="str">
        <f>IF(ISBLANK(Transactions!$B1005),"",MONTH(Transactions!$B1005))</f>
        <v/>
      </c>
      <c r="D1005" s="259"/>
      <c r="E1005" s="168"/>
      <c r="F1005" s="169"/>
      <c r="H1005" s="167"/>
      <c r="I1005" s="209" t="str">
        <f>IF(ISBLANK(Transactions!$H1005),"",MONTH(Transactions!$H1005))</f>
        <v/>
      </c>
      <c r="J1005" s="259"/>
      <c r="K1005" s="168"/>
      <c r="L1005" s="169"/>
      <c r="N1005" s="167"/>
      <c r="O1005" s="209" t="str">
        <f>IF(ISBLANK(Transactions!$N1005),"",MONTH(Transactions!$N1005))</f>
        <v/>
      </c>
      <c r="P1005" s="259"/>
      <c r="Q1005" s="171"/>
      <c r="R1005" s="169"/>
    </row>
    <row r="1006" spans="2:18" ht="15.75" customHeight="1">
      <c r="B1006" s="167"/>
      <c r="C1006" s="209" t="str">
        <f>IF(ISBLANK(Transactions!$B1006),"",MONTH(Transactions!$B1006))</f>
        <v/>
      </c>
      <c r="D1006" s="259"/>
      <c r="E1006" s="168"/>
      <c r="F1006" s="169"/>
      <c r="H1006" s="167"/>
      <c r="I1006" s="209" t="str">
        <f>IF(ISBLANK(Transactions!$H1006),"",MONTH(Transactions!$H1006))</f>
        <v/>
      </c>
      <c r="J1006" s="259"/>
      <c r="K1006" s="168"/>
      <c r="L1006" s="169"/>
      <c r="N1006" s="167"/>
      <c r="O1006" s="209" t="str">
        <f>IF(ISBLANK(Transactions!$N1006),"",MONTH(Transactions!$N1006))</f>
        <v/>
      </c>
      <c r="P1006" s="259"/>
      <c r="Q1006" s="171"/>
      <c r="R1006" s="169"/>
    </row>
    <row r="1007" spans="2:18" ht="15.75" customHeight="1">
      <c r="B1007" s="167"/>
      <c r="C1007" s="209" t="str">
        <f>IF(ISBLANK(Transactions!$B1007),"",MONTH(Transactions!$B1007))</f>
        <v/>
      </c>
      <c r="D1007" s="259"/>
      <c r="E1007" s="168"/>
      <c r="F1007" s="169"/>
      <c r="H1007" s="167"/>
      <c r="I1007" s="209" t="str">
        <f>IF(ISBLANK(Transactions!$H1007),"",MONTH(Transactions!$H1007))</f>
        <v/>
      </c>
      <c r="J1007" s="259"/>
      <c r="K1007" s="168"/>
      <c r="L1007" s="169"/>
      <c r="N1007" s="167"/>
      <c r="O1007" s="209" t="str">
        <f>IF(ISBLANK(Transactions!$N1007),"",MONTH(Transactions!$N1007))</f>
        <v/>
      </c>
      <c r="P1007" s="259"/>
      <c r="Q1007" s="171"/>
      <c r="R1007" s="169"/>
    </row>
    <row r="1008" spans="2:18" ht="15.75" customHeight="1">
      <c r="B1008" s="167"/>
      <c r="C1008" s="209" t="str">
        <f>IF(ISBLANK(Transactions!$B1008),"",MONTH(Transactions!$B1008))</f>
        <v/>
      </c>
      <c r="D1008" s="259"/>
      <c r="E1008" s="168"/>
      <c r="F1008" s="169"/>
      <c r="H1008" s="167"/>
      <c r="I1008" s="209" t="str">
        <f>IF(ISBLANK(Transactions!$H1008),"",MONTH(Transactions!$H1008))</f>
        <v/>
      </c>
      <c r="J1008" s="259"/>
      <c r="K1008" s="168"/>
      <c r="L1008" s="169"/>
      <c r="N1008" s="167"/>
      <c r="O1008" s="209" t="str">
        <f>IF(ISBLANK(Transactions!$N1008),"",MONTH(Transactions!$N1008))</f>
        <v/>
      </c>
      <c r="P1008" s="259"/>
      <c r="Q1008" s="171"/>
      <c r="R1008" s="169"/>
    </row>
    <row r="1009" spans="2:18" ht="15.75" customHeight="1">
      <c r="B1009" s="167"/>
      <c r="C1009" s="209" t="str">
        <f>IF(ISBLANK(Transactions!$B1009),"",MONTH(Transactions!$B1009))</f>
        <v/>
      </c>
      <c r="D1009" s="259"/>
      <c r="E1009" s="168"/>
      <c r="F1009" s="169"/>
      <c r="H1009" s="167"/>
      <c r="I1009" s="209" t="str">
        <f>IF(ISBLANK(Transactions!$H1009),"",MONTH(Transactions!$H1009))</f>
        <v/>
      </c>
      <c r="J1009" s="259"/>
      <c r="K1009" s="168"/>
      <c r="L1009" s="169"/>
      <c r="N1009" s="167"/>
      <c r="O1009" s="209" t="str">
        <f>IF(ISBLANK(Transactions!$N1009),"",MONTH(Transactions!$N1009))</f>
        <v/>
      </c>
      <c r="P1009" s="259"/>
      <c r="Q1009" s="171"/>
      <c r="R1009" s="169"/>
    </row>
    <row r="1010" spans="2:18" ht="15.75" customHeight="1">
      <c r="B1010" s="167"/>
      <c r="C1010" s="209" t="str">
        <f>IF(ISBLANK(Transactions!$B1010),"",MONTH(Transactions!$B1010))</f>
        <v/>
      </c>
      <c r="D1010" s="259"/>
      <c r="E1010" s="168"/>
      <c r="F1010" s="169"/>
      <c r="H1010" s="167"/>
      <c r="I1010" s="209" t="str">
        <f>IF(ISBLANK(Transactions!$H1010),"",MONTH(Transactions!$H1010))</f>
        <v/>
      </c>
      <c r="J1010" s="259"/>
      <c r="K1010" s="168"/>
      <c r="L1010" s="169"/>
      <c r="N1010" s="167"/>
      <c r="O1010" s="209" t="str">
        <f>IF(ISBLANK(Transactions!$N1010),"",MONTH(Transactions!$N1010))</f>
        <v/>
      </c>
      <c r="P1010" s="259"/>
      <c r="Q1010" s="171"/>
      <c r="R1010" s="169"/>
    </row>
    <row r="1011" spans="2:18" ht="15.75" customHeight="1">
      <c r="B1011" s="167"/>
      <c r="C1011" s="209" t="str">
        <f>IF(ISBLANK(Transactions!$B1011),"",MONTH(Transactions!$B1011))</f>
        <v/>
      </c>
      <c r="D1011" s="259"/>
      <c r="E1011" s="168"/>
      <c r="F1011" s="169"/>
      <c r="H1011" s="167"/>
      <c r="I1011" s="209" t="str">
        <f>IF(ISBLANK(Transactions!$H1011),"",MONTH(Transactions!$H1011))</f>
        <v/>
      </c>
      <c r="J1011" s="259"/>
      <c r="K1011" s="168"/>
      <c r="L1011" s="169"/>
      <c r="N1011" s="167"/>
      <c r="O1011" s="209" t="str">
        <f>IF(ISBLANK(Transactions!$N1011),"",MONTH(Transactions!$N1011))</f>
        <v/>
      </c>
      <c r="P1011" s="259"/>
      <c r="Q1011" s="171"/>
      <c r="R1011" s="169"/>
    </row>
    <row r="1012" spans="2:18" ht="15.75" customHeight="1">
      <c r="B1012" s="167"/>
      <c r="C1012" s="209" t="str">
        <f>IF(ISBLANK(Transactions!$B1012),"",MONTH(Transactions!$B1012))</f>
        <v/>
      </c>
      <c r="D1012" s="259"/>
      <c r="E1012" s="168"/>
      <c r="F1012" s="169"/>
      <c r="H1012" s="167"/>
      <c r="I1012" s="209" t="str">
        <f>IF(ISBLANK(Transactions!$H1012),"",MONTH(Transactions!$H1012))</f>
        <v/>
      </c>
      <c r="J1012" s="259"/>
      <c r="K1012" s="168"/>
      <c r="L1012" s="169"/>
      <c r="N1012" s="167"/>
      <c r="O1012" s="209" t="str">
        <f>IF(ISBLANK(Transactions!$N1012),"",MONTH(Transactions!$N1012))</f>
        <v/>
      </c>
      <c r="P1012" s="259"/>
      <c r="Q1012" s="171"/>
      <c r="R1012" s="169"/>
    </row>
    <row r="1013" spans="2:18" ht="15.75" customHeight="1">
      <c r="B1013" s="167"/>
      <c r="C1013" s="209" t="str">
        <f>IF(ISBLANK(Transactions!$B1013),"",MONTH(Transactions!$B1013))</f>
        <v/>
      </c>
      <c r="D1013" s="259"/>
      <c r="E1013" s="168"/>
      <c r="F1013" s="169"/>
      <c r="H1013" s="167"/>
      <c r="I1013" s="209" t="str">
        <f>IF(ISBLANK(Transactions!$H1013),"",MONTH(Transactions!$H1013))</f>
        <v/>
      </c>
      <c r="J1013" s="259"/>
      <c r="K1013" s="168"/>
      <c r="L1013" s="169"/>
      <c r="N1013" s="167"/>
      <c r="O1013" s="209" t="str">
        <f>IF(ISBLANK(Transactions!$N1013),"",MONTH(Transactions!$N1013))</f>
        <v/>
      </c>
      <c r="P1013" s="259"/>
      <c r="Q1013" s="171"/>
      <c r="R1013" s="169"/>
    </row>
    <row r="1014" spans="2:18" ht="15.75" customHeight="1">
      <c r="B1014" s="167"/>
      <c r="C1014" s="209" t="str">
        <f>IF(ISBLANK(Transactions!$B1014),"",MONTH(Transactions!$B1014))</f>
        <v/>
      </c>
      <c r="D1014" s="259"/>
      <c r="E1014" s="168"/>
      <c r="F1014" s="169"/>
      <c r="H1014" s="167"/>
      <c r="I1014" s="209" t="str">
        <f>IF(ISBLANK(Transactions!$H1014),"",MONTH(Transactions!$H1014))</f>
        <v/>
      </c>
      <c r="J1014" s="259"/>
      <c r="K1014" s="168"/>
      <c r="L1014" s="169"/>
      <c r="N1014" s="167"/>
      <c r="O1014" s="209" t="str">
        <f>IF(ISBLANK(Transactions!$N1014),"",MONTH(Transactions!$N1014))</f>
        <v/>
      </c>
      <c r="P1014" s="259"/>
      <c r="Q1014" s="171"/>
      <c r="R1014" s="169"/>
    </row>
    <row r="1015" spans="2:18" ht="15.75" customHeight="1">
      <c r="B1015" s="167"/>
      <c r="C1015" s="209" t="str">
        <f>IF(ISBLANK(Transactions!$B1015),"",MONTH(Transactions!$B1015))</f>
        <v/>
      </c>
      <c r="D1015" s="259"/>
      <c r="E1015" s="168"/>
      <c r="F1015" s="169"/>
      <c r="H1015" s="167"/>
      <c r="I1015" s="209" t="str">
        <f>IF(ISBLANK(Transactions!$H1015),"",MONTH(Transactions!$H1015))</f>
        <v/>
      </c>
      <c r="J1015" s="259"/>
      <c r="K1015" s="168"/>
      <c r="L1015" s="169"/>
      <c r="N1015" s="167"/>
      <c r="O1015" s="209" t="str">
        <f>IF(ISBLANK(Transactions!$N1015),"",MONTH(Transactions!$N1015))</f>
        <v/>
      </c>
      <c r="P1015" s="259"/>
      <c r="Q1015" s="171"/>
      <c r="R1015" s="169"/>
    </row>
    <row r="1016" spans="2:18" ht="15.75" customHeight="1">
      <c r="B1016" s="167"/>
      <c r="C1016" s="209" t="str">
        <f>IF(ISBLANK(Transactions!$B1016),"",MONTH(Transactions!$B1016))</f>
        <v/>
      </c>
      <c r="D1016" s="259"/>
      <c r="E1016" s="168"/>
      <c r="F1016" s="169"/>
      <c r="H1016" s="167"/>
      <c r="I1016" s="209" t="str">
        <f>IF(ISBLANK(Transactions!$H1016),"",MONTH(Transactions!$H1016))</f>
        <v/>
      </c>
      <c r="J1016" s="259"/>
      <c r="K1016" s="168"/>
      <c r="L1016" s="169"/>
      <c r="N1016" s="167"/>
      <c r="O1016" s="209" t="str">
        <f>IF(ISBLANK(Transactions!$N1016),"",MONTH(Transactions!$N1016))</f>
        <v/>
      </c>
      <c r="P1016" s="259"/>
      <c r="Q1016" s="171"/>
      <c r="R1016" s="169"/>
    </row>
    <row r="1017" spans="2:18" ht="15.75" customHeight="1">
      <c r="B1017" s="167"/>
      <c r="C1017" s="209" t="str">
        <f>IF(ISBLANK(Transactions!$B1017),"",MONTH(Transactions!$B1017))</f>
        <v/>
      </c>
      <c r="D1017" s="259"/>
      <c r="E1017" s="168"/>
      <c r="F1017" s="169"/>
      <c r="H1017" s="167"/>
      <c r="I1017" s="209" t="str">
        <f>IF(ISBLANK(Transactions!$H1017),"",MONTH(Transactions!$H1017))</f>
        <v/>
      </c>
      <c r="J1017" s="259"/>
      <c r="K1017" s="168"/>
      <c r="L1017" s="169"/>
      <c r="N1017" s="167"/>
      <c r="O1017" s="209" t="str">
        <f>IF(ISBLANK(Transactions!$N1017),"",MONTH(Transactions!$N1017))</f>
        <v/>
      </c>
      <c r="P1017" s="259"/>
      <c r="Q1017" s="171"/>
      <c r="R1017" s="169"/>
    </row>
    <row r="1018" spans="2:18" ht="15.75" customHeight="1">
      <c r="B1018" s="167"/>
      <c r="C1018" s="209" t="str">
        <f>IF(ISBLANK(Transactions!$B1018),"",MONTH(Transactions!$B1018))</f>
        <v/>
      </c>
      <c r="D1018" s="259"/>
      <c r="E1018" s="168"/>
      <c r="F1018" s="169"/>
      <c r="H1018" s="167"/>
      <c r="I1018" s="209" t="str">
        <f>IF(ISBLANK(Transactions!$H1018),"",MONTH(Transactions!$H1018))</f>
        <v/>
      </c>
      <c r="J1018" s="259"/>
      <c r="K1018" s="168"/>
      <c r="L1018" s="169"/>
      <c r="N1018" s="167"/>
      <c r="O1018" s="209" t="str">
        <f>IF(ISBLANK(Transactions!$N1018),"",MONTH(Transactions!$N1018))</f>
        <v/>
      </c>
      <c r="P1018" s="259"/>
      <c r="Q1018" s="171"/>
      <c r="R1018" s="169"/>
    </row>
    <row r="1019" spans="2:18" ht="15.75" customHeight="1">
      <c r="B1019" s="167"/>
      <c r="C1019" s="209" t="str">
        <f>IF(ISBLANK(Transactions!$B1019),"",MONTH(Transactions!$B1019))</f>
        <v/>
      </c>
      <c r="D1019" s="259"/>
      <c r="E1019" s="168"/>
      <c r="F1019" s="169"/>
      <c r="H1019" s="167"/>
      <c r="I1019" s="209" t="str">
        <f>IF(ISBLANK(Transactions!$H1019),"",MONTH(Transactions!$H1019))</f>
        <v/>
      </c>
      <c r="J1019" s="259"/>
      <c r="K1019" s="168"/>
      <c r="L1019" s="169"/>
      <c r="N1019" s="167"/>
      <c r="O1019" s="209" t="str">
        <f>IF(ISBLANK(Transactions!$N1019),"",MONTH(Transactions!$N1019))</f>
        <v/>
      </c>
      <c r="P1019" s="259"/>
      <c r="Q1019" s="171"/>
      <c r="R1019" s="169"/>
    </row>
    <row r="1020" spans="2:18" ht="15.75" customHeight="1">
      <c r="B1020" s="167"/>
      <c r="C1020" s="209" t="str">
        <f>IF(ISBLANK(Transactions!$B1020),"",MONTH(Transactions!$B1020))</f>
        <v/>
      </c>
      <c r="D1020" s="259"/>
      <c r="E1020" s="168"/>
      <c r="F1020" s="169"/>
      <c r="H1020" s="167"/>
      <c r="I1020" s="209" t="str">
        <f>IF(ISBLANK(Transactions!$H1020),"",MONTH(Transactions!$H1020))</f>
        <v/>
      </c>
      <c r="J1020" s="259"/>
      <c r="K1020" s="168"/>
      <c r="L1020" s="169"/>
      <c r="N1020" s="167"/>
      <c r="O1020" s="209" t="str">
        <f>IF(ISBLANK(Transactions!$N1020),"",MONTH(Transactions!$N1020))</f>
        <v/>
      </c>
      <c r="P1020" s="259"/>
      <c r="Q1020" s="171"/>
      <c r="R1020" s="169"/>
    </row>
    <row r="1021" spans="2:18" ht="15.75" customHeight="1">
      <c r="B1021" s="167"/>
      <c r="C1021" s="209" t="str">
        <f>IF(ISBLANK(Transactions!$B1021),"",MONTH(Transactions!$B1021))</f>
        <v/>
      </c>
      <c r="D1021" s="259"/>
      <c r="E1021" s="168"/>
      <c r="F1021" s="169"/>
      <c r="H1021" s="167"/>
      <c r="I1021" s="209" t="str">
        <f>IF(ISBLANK(Transactions!$H1021),"",MONTH(Transactions!$H1021))</f>
        <v/>
      </c>
      <c r="J1021" s="259"/>
      <c r="K1021" s="168"/>
      <c r="L1021" s="169"/>
      <c r="N1021" s="167"/>
      <c r="O1021" s="209" t="str">
        <f>IF(ISBLANK(Transactions!$N1021),"",MONTH(Transactions!$N1021))</f>
        <v/>
      </c>
      <c r="P1021" s="259"/>
      <c r="Q1021" s="171"/>
      <c r="R1021" s="169"/>
    </row>
    <row r="1022" spans="2:18" ht="15.75" customHeight="1">
      <c r="B1022" s="167"/>
      <c r="C1022" s="209" t="str">
        <f>IF(ISBLANK(Transactions!$B1022),"",MONTH(Transactions!$B1022))</f>
        <v/>
      </c>
      <c r="D1022" s="259"/>
      <c r="E1022" s="168"/>
      <c r="F1022" s="169"/>
      <c r="H1022" s="167"/>
      <c r="I1022" s="209" t="str">
        <f>IF(ISBLANK(Transactions!$H1022),"",MONTH(Transactions!$H1022))</f>
        <v/>
      </c>
      <c r="J1022" s="259"/>
      <c r="K1022" s="168"/>
      <c r="L1022" s="169"/>
      <c r="N1022" s="167"/>
      <c r="O1022" s="209" t="str">
        <f>IF(ISBLANK(Transactions!$N1022),"",MONTH(Transactions!$N1022))</f>
        <v/>
      </c>
      <c r="P1022" s="259"/>
      <c r="Q1022" s="171"/>
      <c r="R1022" s="169"/>
    </row>
    <row r="1023" spans="2:18" ht="15.75" customHeight="1">
      <c r="B1023" s="167"/>
      <c r="C1023" s="209" t="str">
        <f>IF(ISBLANK(Transactions!$B1023),"",MONTH(Transactions!$B1023))</f>
        <v/>
      </c>
      <c r="D1023" s="259"/>
      <c r="E1023" s="168"/>
      <c r="F1023" s="169"/>
      <c r="H1023" s="167"/>
      <c r="I1023" s="209" t="str">
        <f>IF(ISBLANK(Transactions!$H1023),"",MONTH(Transactions!$H1023))</f>
        <v/>
      </c>
      <c r="J1023" s="259"/>
      <c r="K1023" s="168"/>
      <c r="L1023" s="169"/>
      <c r="N1023" s="167"/>
      <c r="O1023" s="209" t="str">
        <f>IF(ISBLANK(Transactions!$N1023),"",MONTH(Transactions!$N1023))</f>
        <v/>
      </c>
      <c r="P1023" s="259"/>
      <c r="Q1023" s="171"/>
      <c r="R1023" s="169"/>
    </row>
    <row r="1024" spans="2:18" ht="15.75" customHeight="1">
      <c r="B1024" s="167"/>
      <c r="C1024" s="209" t="str">
        <f>IF(ISBLANK(Transactions!$B1024),"",MONTH(Transactions!$B1024))</f>
        <v/>
      </c>
      <c r="D1024" s="259"/>
      <c r="E1024" s="168"/>
      <c r="F1024" s="169"/>
      <c r="H1024" s="167"/>
      <c r="I1024" s="209" t="str">
        <f>IF(ISBLANK(Transactions!$H1024),"",MONTH(Transactions!$H1024))</f>
        <v/>
      </c>
      <c r="J1024" s="259"/>
      <c r="K1024" s="168"/>
      <c r="L1024" s="169"/>
      <c r="N1024" s="167"/>
      <c r="O1024" s="209" t="str">
        <f>IF(ISBLANK(Transactions!$N1024),"",MONTH(Transactions!$N1024))</f>
        <v/>
      </c>
      <c r="P1024" s="259"/>
      <c r="Q1024" s="171"/>
      <c r="R1024" s="169"/>
    </row>
    <row r="1025" spans="2:18" ht="15.75" customHeight="1">
      <c r="B1025" s="167"/>
      <c r="C1025" s="209" t="str">
        <f>IF(ISBLANK(Transactions!$B1025),"",MONTH(Transactions!$B1025))</f>
        <v/>
      </c>
      <c r="D1025" s="259"/>
      <c r="E1025" s="168"/>
      <c r="F1025" s="169"/>
      <c r="H1025" s="167"/>
      <c r="I1025" s="209" t="str">
        <f>IF(ISBLANK(Transactions!$H1025),"",MONTH(Transactions!$H1025))</f>
        <v/>
      </c>
      <c r="J1025" s="259"/>
      <c r="K1025" s="168"/>
      <c r="L1025" s="169"/>
      <c r="N1025" s="167"/>
      <c r="O1025" s="209" t="str">
        <f>IF(ISBLANK(Transactions!$N1025),"",MONTH(Transactions!$N1025))</f>
        <v/>
      </c>
      <c r="P1025" s="259"/>
      <c r="Q1025" s="171"/>
      <c r="R1025" s="169"/>
    </row>
    <row r="1026" spans="2:18" ht="15.75" customHeight="1">
      <c r="B1026" s="167"/>
      <c r="C1026" s="209" t="str">
        <f>IF(ISBLANK(Transactions!$B1026),"",MONTH(Transactions!$B1026))</f>
        <v/>
      </c>
      <c r="D1026" s="259"/>
      <c r="E1026" s="168"/>
      <c r="F1026" s="169"/>
      <c r="H1026" s="167"/>
      <c r="I1026" s="209" t="str">
        <f>IF(ISBLANK(Transactions!$H1026),"",MONTH(Transactions!$H1026))</f>
        <v/>
      </c>
      <c r="J1026" s="259"/>
      <c r="K1026" s="168"/>
      <c r="L1026" s="169"/>
      <c r="N1026" s="167"/>
      <c r="O1026" s="209" t="str">
        <f>IF(ISBLANK(Transactions!$N1026),"",MONTH(Transactions!$N1026))</f>
        <v/>
      </c>
      <c r="P1026" s="259"/>
      <c r="Q1026" s="171"/>
      <c r="R1026" s="169"/>
    </row>
    <row r="1027" spans="2:18" ht="15.75" customHeight="1">
      <c r="B1027" s="167"/>
      <c r="C1027" s="209" t="str">
        <f>IF(ISBLANK(Transactions!$B1027),"",MONTH(Transactions!$B1027))</f>
        <v/>
      </c>
      <c r="D1027" s="259"/>
      <c r="E1027" s="168"/>
      <c r="F1027" s="169"/>
      <c r="H1027" s="167"/>
      <c r="I1027" s="209" t="str">
        <f>IF(ISBLANK(Transactions!$H1027),"",MONTH(Transactions!$H1027))</f>
        <v/>
      </c>
      <c r="J1027" s="259"/>
      <c r="K1027" s="168"/>
      <c r="L1027" s="169"/>
      <c r="N1027" s="167"/>
      <c r="O1027" s="209" t="str">
        <f>IF(ISBLANK(Transactions!$N1027),"",MONTH(Transactions!$N1027))</f>
        <v/>
      </c>
      <c r="P1027" s="259"/>
      <c r="Q1027" s="171"/>
      <c r="R1027" s="169"/>
    </row>
    <row r="1028" spans="2:18" ht="15.75" customHeight="1">
      <c r="B1028" s="167"/>
      <c r="C1028" s="209" t="str">
        <f>IF(ISBLANK(Transactions!$B1028),"",MONTH(Transactions!$B1028))</f>
        <v/>
      </c>
      <c r="D1028" s="259"/>
      <c r="E1028" s="168"/>
      <c r="F1028" s="169"/>
      <c r="H1028" s="167"/>
      <c r="I1028" s="209" t="str">
        <f>IF(ISBLANK(Transactions!$H1028),"",MONTH(Transactions!$H1028))</f>
        <v/>
      </c>
      <c r="J1028" s="259"/>
      <c r="K1028" s="168"/>
      <c r="L1028" s="169"/>
      <c r="N1028" s="167"/>
      <c r="O1028" s="209" t="str">
        <f>IF(ISBLANK(Transactions!$N1028),"",MONTH(Transactions!$N1028))</f>
        <v/>
      </c>
      <c r="P1028" s="259"/>
      <c r="Q1028" s="171"/>
      <c r="R1028" s="169"/>
    </row>
    <row r="1029" spans="2:18" ht="15.75" customHeight="1">
      <c r="B1029" s="167"/>
      <c r="C1029" s="209" t="str">
        <f>IF(ISBLANK(Transactions!$B1029),"",MONTH(Transactions!$B1029))</f>
        <v/>
      </c>
      <c r="D1029" s="259"/>
      <c r="E1029" s="168"/>
      <c r="F1029" s="169"/>
      <c r="H1029" s="167"/>
      <c r="I1029" s="209" t="str">
        <f>IF(ISBLANK(Transactions!$H1029),"",MONTH(Transactions!$H1029))</f>
        <v/>
      </c>
      <c r="J1029" s="259"/>
      <c r="K1029" s="168"/>
      <c r="L1029" s="169"/>
      <c r="N1029" s="167"/>
      <c r="O1029" s="209" t="str">
        <f>IF(ISBLANK(Transactions!$N1029),"",MONTH(Transactions!$N1029))</f>
        <v/>
      </c>
      <c r="P1029" s="259"/>
      <c r="Q1029" s="171"/>
      <c r="R1029" s="169"/>
    </row>
    <row r="1030" spans="2:18" ht="15.75" customHeight="1">
      <c r="B1030" s="167"/>
      <c r="C1030" s="209" t="str">
        <f>IF(ISBLANK(Transactions!$B1030),"",MONTH(Transactions!$B1030))</f>
        <v/>
      </c>
      <c r="D1030" s="259"/>
      <c r="E1030" s="168"/>
      <c r="F1030" s="169"/>
      <c r="H1030" s="167"/>
      <c r="I1030" s="209" t="str">
        <f>IF(ISBLANK(Transactions!$H1030),"",MONTH(Transactions!$H1030))</f>
        <v/>
      </c>
      <c r="J1030" s="259"/>
      <c r="K1030" s="168"/>
      <c r="L1030" s="169"/>
      <c r="N1030" s="167"/>
      <c r="O1030" s="209" t="str">
        <f>IF(ISBLANK(Transactions!$N1030),"",MONTH(Transactions!$N1030))</f>
        <v/>
      </c>
      <c r="P1030" s="259"/>
      <c r="Q1030" s="171"/>
      <c r="R1030" s="169"/>
    </row>
    <row r="1031" spans="2:18" ht="15.75" customHeight="1">
      <c r="B1031" s="167"/>
      <c r="C1031" s="209" t="str">
        <f>IF(ISBLANK(Transactions!$B1031),"",MONTH(Transactions!$B1031))</f>
        <v/>
      </c>
      <c r="D1031" s="259"/>
      <c r="E1031" s="168"/>
      <c r="F1031" s="169"/>
      <c r="H1031" s="167"/>
      <c r="I1031" s="209" t="str">
        <f>IF(ISBLANK(Transactions!$H1031),"",MONTH(Transactions!$H1031))</f>
        <v/>
      </c>
      <c r="J1031" s="259"/>
      <c r="K1031" s="168"/>
      <c r="L1031" s="169"/>
      <c r="N1031" s="167"/>
      <c r="O1031" s="209" t="str">
        <f>IF(ISBLANK(Transactions!$N1031),"",MONTH(Transactions!$N1031))</f>
        <v/>
      </c>
      <c r="P1031" s="259"/>
      <c r="Q1031" s="171"/>
      <c r="R1031" s="169"/>
    </row>
    <row r="1032" spans="2:18" ht="15.75" customHeight="1">
      <c r="B1032" s="167"/>
      <c r="C1032" s="209" t="str">
        <f>IF(ISBLANK(Transactions!$B1032),"",MONTH(Transactions!$B1032))</f>
        <v/>
      </c>
      <c r="D1032" s="259"/>
      <c r="E1032" s="168"/>
      <c r="F1032" s="169"/>
      <c r="H1032" s="167"/>
      <c r="I1032" s="209" t="str">
        <f>IF(ISBLANK(Transactions!$H1032),"",MONTH(Transactions!$H1032))</f>
        <v/>
      </c>
      <c r="J1032" s="259"/>
      <c r="K1032" s="168"/>
      <c r="L1032" s="169"/>
      <c r="N1032" s="167"/>
      <c r="O1032" s="209" t="str">
        <f>IF(ISBLANK(Transactions!$N1032),"",MONTH(Transactions!$N1032))</f>
        <v/>
      </c>
      <c r="P1032" s="259"/>
      <c r="Q1032" s="171"/>
      <c r="R1032" s="169"/>
    </row>
    <row r="1033" spans="2:18" ht="15.75" customHeight="1">
      <c r="B1033" s="167"/>
      <c r="C1033" s="209" t="str">
        <f>IF(ISBLANK(Transactions!$B1033),"",MONTH(Transactions!$B1033))</f>
        <v/>
      </c>
      <c r="D1033" s="259"/>
      <c r="E1033" s="168"/>
      <c r="F1033" s="169"/>
      <c r="H1033" s="167"/>
      <c r="I1033" s="209" t="str">
        <f>IF(ISBLANK(Transactions!$H1033),"",MONTH(Transactions!$H1033))</f>
        <v/>
      </c>
      <c r="J1033" s="259"/>
      <c r="K1033" s="168"/>
      <c r="L1033" s="169"/>
      <c r="N1033" s="167"/>
      <c r="O1033" s="209" t="str">
        <f>IF(ISBLANK(Transactions!$N1033),"",MONTH(Transactions!$N1033))</f>
        <v/>
      </c>
      <c r="P1033" s="259"/>
      <c r="Q1033" s="171"/>
      <c r="R1033" s="169"/>
    </row>
    <row r="1034" spans="2:18" ht="15.75" customHeight="1">
      <c r="B1034" s="167"/>
      <c r="C1034" s="209" t="str">
        <f>IF(ISBLANK(Transactions!$B1034),"",MONTH(Transactions!$B1034))</f>
        <v/>
      </c>
      <c r="D1034" s="259"/>
      <c r="E1034" s="168"/>
      <c r="F1034" s="169"/>
      <c r="H1034" s="167"/>
      <c r="I1034" s="209" t="str">
        <f>IF(ISBLANK(Transactions!$H1034),"",MONTH(Transactions!$H1034))</f>
        <v/>
      </c>
      <c r="J1034" s="259"/>
      <c r="K1034" s="168"/>
      <c r="L1034" s="169"/>
      <c r="N1034" s="167"/>
      <c r="O1034" s="209" t="str">
        <f>IF(ISBLANK(Transactions!$N1034),"",MONTH(Transactions!$N1034))</f>
        <v/>
      </c>
      <c r="P1034" s="259"/>
      <c r="Q1034" s="171"/>
      <c r="R1034" s="169"/>
    </row>
    <row r="1035" spans="2:18" ht="15.75" customHeight="1">
      <c r="B1035" s="167"/>
      <c r="C1035" s="209" t="str">
        <f>IF(ISBLANK(Transactions!$B1035),"",MONTH(Transactions!$B1035))</f>
        <v/>
      </c>
      <c r="D1035" s="259"/>
      <c r="E1035" s="168"/>
      <c r="F1035" s="169"/>
      <c r="H1035" s="167"/>
      <c r="I1035" s="209" t="str">
        <f>IF(ISBLANK(Transactions!$H1035),"",MONTH(Transactions!$H1035))</f>
        <v/>
      </c>
      <c r="J1035" s="259"/>
      <c r="K1035" s="168"/>
      <c r="L1035" s="169"/>
      <c r="N1035" s="167"/>
      <c r="O1035" s="209" t="str">
        <f>IF(ISBLANK(Transactions!$N1035),"",MONTH(Transactions!$N1035))</f>
        <v/>
      </c>
      <c r="P1035" s="259"/>
      <c r="Q1035" s="171"/>
      <c r="R1035" s="169"/>
    </row>
    <row r="1036" spans="2:18" ht="15.75" customHeight="1">
      <c r="B1036" s="167"/>
      <c r="C1036" s="209" t="str">
        <f>IF(ISBLANK(Transactions!$B1036),"",MONTH(Transactions!$B1036))</f>
        <v/>
      </c>
      <c r="D1036" s="259"/>
      <c r="E1036" s="168"/>
      <c r="F1036" s="169"/>
      <c r="H1036" s="167"/>
      <c r="I1036" s="209" t="str">
        <f>IF(ISBLANK(Transactions!$H1036),"",MONTH(Transactions!$H1036))</f>
        <v/>
      </c>
      <c r="J1036" s="259"/>
      <c r="K1036" s="168"/>
      <c r="L1036" s="169"/>
      <c r="N1036" s="167"/>
      <c r="O1036" s="209" t="str">
        <f>IF(ISBLANK(Transactions!$N1036),"",MONTH(Transactions!$N1036))</f>
        <v/>
      </c>
      <c r="P1036" s="259"/>
      <c r="Q1036" s="171"/>
      <c r="R1036" s="169"/>
    </row>
    <row r="1037" spans="2:18" ht="15.75" customHeight="1">
      <c r="B1037" s="167"/>
      <c r="C1037" s="209" t="str">
        <f>IF(ISBLANK(Transactions!$B1037),"",MONTH(Transactions!$B1037))</f>
        <v/>
      </c>
      <c r="D1037" s="259"/>
      <c r="E1037" s="168"/>
      <c r="F1037" s="169"/>
      <c r="H1037" s="167"/>
      <c r="I1037" s="209" t="str">
        <f>IF(ISBLANK(Transactions!$H1037),"",MONTH(Transactions!$H1037))</f>
        <v/>
      </c>
      <c r="J1037" s="259"/>
      <c r="K1037" s="168"/>
      <c r="L1037" s="169"/>
      <c r="N1037" s="167"/>
      <c r="O1037" s="209" t="str">
        <f>IF(ISBLANK(Transactions!$N1037),"",MONTH(Transactions!$N1037))</f>
        <v/>
      </c>
      <c r="P1037" s="259"/>
      <c r="Q1037" s="171"/>
      <c r="R1037" s="169"/>
    </row>
    <row r="1038" spans="2:18" ht="15.75" customHeight="1">
      <c r="B1038" s="167"/>
      <c r="C1038" s="209" t="str">
        <f>IF(ISBLANK(Transactions!$B1038),"",MONTH(Transactions!$B1038))</f>
        <v/>
      </c>
      <c r="D1038" s="259"/>
      <c r="E1038" s="168"/>
      <c r="F1038" s="169"/>
      <c r="H1038" s="167"/>
      <c r="I1038" s="209" t="str">
        <f>IF(ISBLANK(Transactions!$H1038),"",MONTH(Transactions!$H1038))</f>
        <v/>
      </c>
      <c r="J1038" s="259"/>
      <c r="K1038" s="168"/>
      <c r="L1038" s="169"/>
      <c r="N1038" s="167"/>
      <c r="O1038" s="209" t="str">
        <f>IF(ISBLANK(Transactions!$N1038),"",MONTH(Transactions!$N1038))</f>
        <v/>
      </c>
      <c r="P1038" s="259"/>
      <c r="Q1038" s="171"/>
      <c r="R1038" s="169"/>
    </row>
    <row r="1039" spans="2:18" ht="15.75" customHeight="1">
      <c r="B1039" s="167"/>
      <c r="C1039" s="209" t="str">
        <f>IF(ISBLANK(Transactions!$B1039),"",MONTH(Transactions!$B1039))</f>
        <v/>
      </c>
      <c r="D1039" s="259"/>
      <c r="E1039" s="168"/>
      <c r="F1039" s="169"/>
      <c r="H1039" s="167"/>
      <c r="I1039" s="209" t="str">
        <f>IF(ISBLANK(Transactions!$H1039),"",MONTH(Transactions!$H1039))</f>
        <v/>
      </c>
      <c r="J1039" s="259"/>
      <c r="K1039" s="168"/>
      <c r="L1039" s="169"/>
      <c r="N1039" s="167"/>
      <c r="O1039" s="209" t="str">
        <f>IF(ISBLANK(Transactions!$N1039),"",MONTH(Transactions!$N1039))</f>
        <v/>
      </c>
      <c r="P1039" s="259"/>
      <c r="Q1039" s="171"/>
      <c r="R1039" s="169"/>
    </row>
    <row r="1040" spans="2:18" ht="15.75" customHeight="1">
      <c r="B1040" s="167"/>
      <c r="C1040" s="209" t="str">
        <f>IF(ISBLANK(Transactions!$B1040),"",MONTH(Transactions!$B1040))</f>
        <v/>
      </c>
      <c r="D1040" s="259"/>
      <c r="E1040" s="168"/>
      <c r="F1040" s="169"/>
      <c r="H1040" s="167"/>
      <c r="I1040" s="209" t="str">
        <f>IF(ISBLANK(Transactions!$H1040),"",MONTH(Transactions!$H1040))</f>
        <v/>
      </c>
      <c r="J1040" s="259"/>
      <c r="K1040" s="168"/>
      <c r="L1040" s="169"/>
      <c r="N1040" s="167"/>
      <c r="O1040" s="209" t="str">
        <f>IF(ISBLANK(Transactions!$N1040),"",MONTH(Transactions!$N1040))</f>
        <v/>
      </c>
      <c r="P1040" s="259"/>
      <c r="Q1040" s="171"/>
      <c r="R1040" s="169"/>
    </row>
    <row r="1041" spans="2:18" ht="15.75" customHeight="1">
      <c r="B1041" s="167"/>
      <c r="C1041" s="209" t="str">
        <f>IF(ISBLANK(Transactions!$B1041),"",MONTH(Transactions!$B1041))</f>
        <v/>
      </c>
      <c r="D1041" s="259"/>
      <c r="E1041" s="168"/>
      <c r="F1041" s="169"/>
      <c r="H1041" s="167"/>
      <c r="I1041" s="209" t="str">
        <f>IF(ISBLANK(Transactions!$H1041),"",MONTH(Transactions!$H1041))</f>
        <v/>
      </c>
      <c r="J1041" s="259"/>
      <c r="K1041" s="168"/>
      <c r="L1041" s="169"/>
      <c r="N1041" s="167"/>
      <c r="O1041" s="209" t="str">
        <f>IF(ISBLANK(Transactions!$N1041),"",MONTH(Transactions!$N1041))</f>
        <v/>
      </c>
      <c r="P1041" s="259"/>
      <c r="Q1041" s="171"/>
      <c r="R1041" s="169"/>
    </row>
    <row r="1042" spans="2:18" ht="15.75" customHeight="1">
      <c r="B1042" s="167"/>
      <c r="C1042" s="209" t="str">
        <f>IF(ISBLANK(Transactions!$B1042),"",MONTH(Transactions!$B1042))</f>
        <v/>
      </c>
      <c r="D1042" s="259"/>
      <c r="E1042" s="168"/>
      <c r="F1042" s="169"/>
      <c r="H1042" s="167"/>
      <c r="I1042" s="209" t="str">
        <f>IF(ISBLANK(Transactions!$H1042),"",MONTH(Transactions!$H1042))</f>
        <v/>
      </c>
      <c r="J1042" s="259"/>
      <c r="K1042" s="168"/>
      <c r="L1042" s="169"/>
      <c r="N1042" s="167"/>
      <c r="O1042" s="209" t="str">
        <f>IF(ISBLANK(Transactions!$N1042),"",MONTH(Transactions!$N1042))</f>
        <v/>
      </c>
      <c r="P1042" s="259"/>
      <c r="Q1042" s="171"/>
      <c r="R1042" s="169"/>
    </row>
    <row r="1043" spans="2:18" ht="15.75" customHeight="1">
      <c r="B1043" s="167"/>
      <c r="C1043" s="209" t="str">
        <f>IF(ISBLANK(Transactions!$B1043),"",MONTH(Transactions!$B1043))</f>
        <v/>
      </c>
      <c r="D1043" s="259"/>
      <c r="E1043" s="168"/>
      <c r="F1043" s="169"/>
      <c r="H1043" s="167"/>
      <c r="I1043" s="209" t="str">
        <f>IF(ISBLANK(Transactions!$H1043),"",MONTH(Transactions!$H1043))</f>
        <v/>
      </c>
      <c r="J1043" s="259"/>
      <c r="K1043" s="168"/>
      <c r="L1043" s="169"/>
      <c r="N1043" s="167"/>
      <c r="O1043" s="209" t="str">
        <f>IF(ISBLANK(Transactions!$N1043),"",MONTH(Transactions!$N1043))</f>
        <v/>
      </c>
      <c r="P1043" s="259"/>
      <c r="Q1043" s="171"/>
      <c r="R1043" s="169"/>
    </row>
    <row r="1044" spans="2:18" ht="15.75" customHeight="1">
      <c r="B1044" s="167"/>
      <c r="C1044" s="209" t="str">
        <f>IF(ISBLANK(Transactions!$B1044),"",MONTH(Transactions!$B1044))</f>
        <v/>
      </c>
      <c r="D1044" s="259"/>
      <c r="E1044" s="168"/>
      <c r="F1044" s="169"/>
      <c r="H1044" s="167"/>
      <c r="I1044" s="209" t="str">
        <f>IF(ISBLANK(Transactions!$H1044),"",MONTH(Transactions!$H1044))</f>
        <v/>
      </c>
      <c r="J1044" s="259"/>
      <c r="K1044" s="168"/>
      <c r="L1044" s="169"/>
      <c r="N1044" s="167"/>
      <c r="O1044" s="209" t="str">
        <f>IF(ISBLANK(Transactions!$N1044),"",MONTH(Transactions!$N1044))</f>
        <v/>
      </c>
      <c r="P1044" s="259"/>
      <c r="Q1044" s="171"/>
      <c r="R1044" s="169"/>
    </row>
    <row r="1045" spans="2:18" ht="15.75" customHeight="1">
      <c r="B1045" s="167"/>
      <c r="C1045" s="209" t="str">
        <f>IF(ISBLANK(Transactions!$B1045),"",MONTH(Transactions!$B1045))</f>
        <v/>
      </c>
      <c r="D1045" s="259"/>
      <c r="E1045" s="168"/>
      <c r="F1045" s="169"/>
      <c r="H1045" s="167"/>
      <c r="I1045" s="209" t="str">
        <f>IF(ISBLANK(Transactions!$H1045),"",MONTH(Transactions!$H1045))</f>
        <v/>
      </c>
      <c r="J1045" s="259"/>
      <c r="K1045" s="168"/>
      <c r="L1045" s="169"/>
      <c r="N1045" s="167"/>
      <c r="O1045" s="209" t="str">
        <f>IF(ISBLANK(Transactions!$N1045),"",MONTH(Transactions!$N1045))</f>
        <v/>
      </c>
      <c r="P1045" s="259"/>
      <c r="Q1045" s="171"/>
      <c r="R1045" s="169"/>
    </row>
    <row r="1046" spans="2:18" ht="15.75" customHeight="1">
      <c r="B1046" s="167"/>
      <c r="C1046" s="209" t="str">
        <f>IF(ISBLANK(Transactions!$B1046),"",MONTH(Transactions!$B1046))</f>
        <v/>
      </c>
      <c r="D1046" s="259"/>
      <c r="E1046" s="168"/>
      <c r="F1046" s="169"/>
      <c r="H1046" s="167"/>
      <c r="I1046" s="209" t="str">
        <f>IF(ISBLANK(Transactions!$H1046),"",MONTH(Transactions!$H1046))</f>
        <v/>
      </c>
      <c r="J1046" s="259"/>
      <c r="K1046" s="168"/>
      <c r="L1046" s="169"/>
      <c r="N1046" s="167"/>
      <c r="O1046" s="209" t="str">
        <f>IF(ISBLANK(Transactions!$N1046),"",MONTH(Transactions!$N1046))</f>
        <v/>
      </c>
      <c r="P1046" s="259"/>
      <c r="Q1046" s="171"/>
      <c r="R1046" s="169"/>
    </row>
    <row r="1047" spans="2:18" ht="15.75" customHeight="1">
      <c r="B1047" s="167"/>
      <c r="C1047" s="209" t="str">
        <f>IF(ISBLANK(Transactions!$B1047),"",MONTH(Transactions!$B1047))</f>
        <v/>
      </c>
      <c r="D1047" s="259"/>
      <c r="E1047" s="168"/>
      <c r="F1047" s="169"/>
      <c r="H1047" s="167"/>
      <c r="I1047" s="209" t="str">
        <f>IF(ISBLANK(Transactions!$H1047),"",MONTH(Transactions!$H1047))</f>
        <v/>
      </c>
      <c r="J1047" s="259"/>
      <c r="K1047" s="168"/>
      <c r="L1047" s="169"/>
      <c r="N1047" s="167"/>
      <c r="O1047" s="209" t="str">
        <f>IF(ISBLANK(Transactions!$N1047),"",MONTH(Transactions!$N1047))</f>
        <v/>
      </c>
      <c r="P1047" s="259"/>
      <c r="Q1047" s="171"/>
      <c r="R1047" s="169"/>
    </row>
    <row r="1048" spans="2:18" ht="15.75" customHeight="1">
      <c r="B1048" s="167"/>
      <c r="C1048" s="209" t="str">
        <f>IF(ISBLANK(Transactions!$B1048),"",MONTH(Transactions!$B1048))</f>
        <v/>
      </c>
      <c r="D1048" s="259"/>
      <c r="E1048" s="168"/>
      <c r="F1048" s="169"/>
      <c r="H1048" s="167"/>
      <c r="I1048" s="209" t="str">
        <f>IF(ISBLANK(Transactions!$H1048),"",MONTH(Transactions!$H1048))</f>
        <v/>
      </c>
      <c r="J1048" s="259"/>
      <c r="K1048" s="168"/>
      <c r="L1048" s="169"/>
      <c r="N1048" s="167"/>
      <c r="O1048" s="209" t="str">
        <f>IF(ISBLANK(Transactions!$N1048),"",MONTH(Transactions!$N1048))</f>
        <v/>
      </c>
      <c r="P1048" s="259"/>
      <c r="Q1048" s="171"/>
      <c r="R1048" s="169"/>
    </row>
    <row r="1049" spans="2:18" ht="15.75" customHeight="1">
      <c r="B1049" s="167"/>
      <c r="C1049" s="209" t="str">
        <f>IF(ISBLANK(Transactions!$B1049),"",MONTH(Transactions!$B1049))</f>
        <v/>
      </c>
      <c r="D1049" s="259"/>
      <c r="E1049" s="168"/>
      <c r="F1049" s="169"/>
      <c r="H1049" s="167"/>
      <c r="I1049" s="209" t="str">
        <f>IF(ISBLANK(Transactions!$H1049),"",MONTH(Transactions!$H1049))</f>
        <v/>
      </c>
      <c r="J1049" s="259"/>
      <c r="K1049" s="168"/>
      <c r="L1049" s="169"/>
      <c r="N1049" s="167"/>
      <c r="O1049" s="209" t="str">
        <f>IF(ISBLANK(Transactions!$N1049),"",MONTH(Transactions!$N1049))</f>
        <v/>
      </c>
      <c r="P1049" s="259"/>
      <c r="Q1049" s="171"/>
      <c r="R1049" s="169"/>
    </row>
    <row r="1050" spans="2:18" ht="15.75" customHeight="1">
      <c r="B1050" s="167"/>
      <c r="C1050" s="209" t="str">
        <f>IF(ISBLANK(Transactions!$B1050),"",MONTH(Transactions!$B1050))</f>
        <v/>
      </c>
      <c r="D1050" s="259"/>
      <c r="E1050" s="168"/>
      <c r="F1050" s="169"/>
      <c r="H1050" s="167"/>
      <c r="I1050" s="209" t="str">
        <f>IF(ISBLANK(Transactions!$H1050),"",MONTH(Transactions!$H1050))</f>
        <v/>
      </c>
      <c r="J1050" s="259"/>
      <c r="K1050" s="168"/>
      <c r="L1050" s="169"/>
      <c r="N1050" s="167"/>
      <c r="O1050" s="209" t="str">
        <f>IF(ISBLANK(Transactions!$N1050),"",MONTH(Transactions!$N1050))</f>
        <v/>
      </c>
      <c r="P1050" s="259"/>
      <c r="Q1050" s="171"/>
      <c r="R1050" s="169"/>
    </row>
    <row r="1051" spans="2:18" ht="15.75" customHeight="1">
      <c r="B1051" s="167"/>
      <c r="C1051" s="209" t="str">
        <f>IF(ISBLANK(Transactions!$B1051),"",MONTH(Transactions!$B1051))</f>
        <v/>
      </c>
      <c r="D1051" s="259"/>
      <c r="E1051" s="168"/>
      <c r="F1051" s="169"/>
      <c r="H1051" s="167"/>
      <c r="I1051" s="209" t="str">
        <f>IF(ISBLANK(Transactions!$H1051),"",MONTH(Transactions!$H1051))</f>
        <v/>
      </c>
      <c r="J1051" s="259"/>
      <c r="K1051" s="168"/>
      <c r="L1051" s="169"/>
      <c r="N1051" s="167"/>
      <c r="O1051" s="209" t="str">
        <f>IF(ISBLANK(Transactions!$N1051),"",MONTH(Transactions!$N1051))</f>
        <v/>
      </c>
      <c r="P1051" s="259"/>
      <c r="Q1051" s="171"/>
      <c r="R1051" s="169"/>
    </row>
    <row r="1052" spans="2:18" ht="15.75" customHeight="1">
      <c r="B1052" s="167"/>
      <c r="C1052" s="209" t="str">
        <f>IF(ISBLANK(Transactions!$B1052),"",MONTH(Transactions!$B1052))</f>
        <v/>
      </c>
      <c r="D1052" s="259"/>
      <c r="E1052" s="168"/>
      <c r="F1052" s="169"/>
      <c r="H1052" s="167"/>
      <c r="I1052" s="209" t="str">
        <f>IF(ISBLANK(Transactions!$H1052),"",MONTH(Transactions!$H1052))</f>
        <v/>
      </c>
      <c r="J1052" s="259"/>
      <c r="K1052" s="168"/>
      <c r="L1052" s="169"/>
      <c r="N1052" s="167"/>
      <c r="O1052" s="209" t="str">
        <f>IF(ISBLANK(Transactions!$N1052),"",MONTH(Transactions!$N1052))</f>
        <v/>
      </c>
      <c r="P1052" s="259"/>
      <c r="Q1052" s="171"/>
      <c r="R1052" s="169"/>
    </row>
    <row r="1053" spans="2:18" ht="15.75" customHeight="1">
      <c r="B1053" s="167"/>
      <c r="C1053" s="209" t="str">
        <f>IF(ISBLANK(Transactions!$B1053),"",MONTH(Transactions!$B1053))</f>
        <v/>
      </c>
      <c r="D1053" s="259"/>
      <c r="E1053" s="168"/>
      <c r="F1053" s="169"/>
      <c r="H1053" s="167"/>
      <c r="I1053" s="209" t="str">
        <f>IF(ISBLANK(Transactions!$H1053),"",MONTH(Transactions!$H1053))</f>
        <v/>
      </c>
      <c r="J1053" s="259"/>
      <c r="K1053" s="168"/>
      <c r="L1053" s="169"/>
      <c r="N1053" s="167"/>
      <c r="O1053" s="209" t="str">
        <f>IF(ISBLANK(Transactions!$N1053),"",MONTH(Transactions!$N1053))</f>
        <v/>
      </c>
      <c r="P1053" s="259"/>
      <c r="Q1053" s="171"/>
      <c r="R1053" s="169"/>
    </row>
    <row r="1054" spans="2:18" ht="15.75" customHeight="1">
      <c r="B1054" s="167"/>
      <c r="C1054" s="209" t="str">
        <f>IF(ISBLANK(Transactions!$B1054),"",MONTH(Transactions!$B1054))</f>
        <v/>
      </c>
      <c r="D1054" s="259"/>
      <c r="E1054" s="168"/>
      <c r="F1054" s="169"/>
      <c r="H1054" s="167"/>
      <c r="I1054" s="209" t="str">
        <f>IF(ISBLANK(Transactions!$H1054),"",MONTH(Transactions!$H1054))</f>
        <v/>
      </c>
      <c r="J1054" s="259"/>
      <c r="K1054" s="168"/>
      <c r="L1054" s="169"/>
      <c r="N1054" s="167"/>
      <c r="O1054" s="209" t="str">
        <f>IF(ISBLANK(Transactions!$N1054),"",MONTH(Transactions!$N1054))</f>
        <v/>
      </c>
      <c r="P1054" s="259"/>
      <c r="Q1054" s="171"/>
      <c r="R1054" s="169"/>
    </row>
    <row r="1055" spans="2:18" ht="15.75" customHeight="1">
      <c r="B1055" s="167"/>
      <c r="C1055" s="209" t="str">
        <f>IF(ISBLANK(Transactions!$B1055),"",MONTH(Transactions!$B1055))</f>
        <v/>
      </c>
      <c r="D1055" s="259"/>
      <c r="E1055" s="168"/>
      <c r="F1055" s="169"/>
      <c r="H1055" s="167"/>
      <c r="I1055" s="209" t="str">
        <f>IF(ISBLANK(Transactions!$H1055),"",MONTH(Transactions!$H1055))</f>
        <v/>
      </c>
      <c r="J1055" s="259"/>
      <c r="K1055" s="168"/>
      <c r="L1055" s="169"/>
      <c r="N1055" s="167"/>
      <c r="O1055" s="209" t="str">
        <f>IF(ISBLANK(Transactions!$N1055),"",MONTH(Transactions!$N1055))</f>
        <v/>
      </c>
      <c r="P1055" s="259"/>
      <c r="Q1055" s="171"/>
      <c r="R1055" s="169"/>
    </row>
    <row r="1056" spans="2:18" ht="15.75" customHeight="1">
      <c r="B1056" s="167"/>
      <c r="C1056" s="209" t="str">
        <f>IF(ISBLANK(Transactions!$B1056),"",MONTH(Transactions!$B1056))</f>
        <v/>
      </c>
      <c r="D1056" s="259"/>
      <c r="E1056" s="168"/>
      <c r="F1056" s="169"/>
      <c r="H1056" s="167"/>
      <c r="I1056" s="209" t="str">
        <f>IF(ISBLANK(Transactions!$H1056),"",MONTH(Transactions!$H1056))</f>
        <v/>
      </c>
      <c r="J1056" s="259"/>
      <c r="K1056" s="168"/>
      <c r="L1056" s="169"/>
      <c r="N1056" s="167"/>
      <c r="O1056" s="209" t="str">
        <f>IF(ISBLANK(Transactions!$N1056),"",MONTH(Transactions!$N1056))</f>
        <v/>
      </c>
      <c r="P1056" s="259"/>
      <c r="Q1056" s="171"/>
      <c r="R1056" s="169"/>
    </row>
    <row r="1057" spans="2:18" ht="15.75" customHeight="1">
      <c r="B1057" s="167"/>
      <c r="C1057" s="209" t="str">
        <f>IF(ISBLANK(Transactions!$B1057),"",MONTH(Transactions!$B1057))</f>
        <v/>
      </c>
      <c r="D1057" s="259"/>
      <c r="E1057" s="168"/>
      <c r="F1057" s="169"/>
      <c r="H1057" s="167"/>
      <c r="I1057" s="209" t="str">
        <f>IF(ISBLANK(Transactions!$H1057),"",MONTH(Transactions!$H1057))</f>
        <v/>
      </c>
      <c r="J1057" s="259"/>
      <c r="K1057" s="168"/>
      <c r="L1057" s="169"/>
      <c r="N1057" s="167"/>
      <c r="O1057" s="209" t="str">
        <f>IF(ISBLANK(Transactions!$N1057),"",MONTH(Transactions!$N1057))</f>
        <v/>
      </c>
      <c r="P1057" s="259"/>
      <c r="Q1057" s="171"/>
      <c r="R1057" s="169"/>
    </row>
    <row r="1058" spans="2:18" ht="15.75" customHeight="1">
      <c r="B1058" s="167"/>
      <c r="C1058" s="209" t="str">
        <f>IF(ISBLANK(Transactions!$B1058),"",MONTH(Transactions!$B1058))</f>
        <v/>
      </c>
      <c r="D1058" s="259"/>
      <c r="E1058" s="168"/>
      <c r="F1058" s="169"/>
      <c r="H1058" s="167"/>
      <c r="I1058" s="209" t="str">
        <f>IF(ISBLANK(Transactions!$H1058),"",MONTH(Transactions!$H1058))</f>
        <v/>
      </c>
      <c r="J1058" s="259"/>
      <c r="K1058" s="168"/>
      <c r="L1058" s="169"/>
      <c r="N1058" s="167"/>
      <c r="O1058" s="209" t="str">
        <f>IF(ISBLANK(Transactions!$N1058),"",MONTH(Transactions!$N1058))</f>
        <v/>
      </c>
      <c r="P1058" s="259"/>
      <c r="Q1058" s="171"/>
      <c r="R1058" s="169"/>
    </row>
    <row r="1059" spans="2:18" ht="15.75" customHeight="1">
      <c r="B1059" s="167"/>
      <c r="C1059" s="209" t="str">
        <f>IF(ISBLANK(Transactions!$B1059),"",MONTH(Transactions!$B1059))</f>
        <v/>
      </c>
      <c r="D1059" s="259"/>
      <c r="E1059" s="168"/>
      <c r="F1059" s="169"/>
      <c r="H1059" s="167"/>
      <c r="I1059" s="209" t="str">
        <f>IF(ISBLANK(Transactions!$H1059),"",MONTH(Transactions!$H1059))</f>
        <v/>
      </c>
      <c r="J1059" s="259"/>
      <c r="K1059" s="168"/>
      <c r="L1059" s="169"/>
      <c r="N1059" s="167"/>
      <c r="O1059" s="209" t="str">
        <f>IF(ISBLANK(Transactions!$N1059),"",MONTH(Transactions!$N1059))</f>
        <v/>
      </c>
      <c r="P1059" s="259"/>
      <c r="Q1059" s="171"/>
      <c r="R1059" s="169"/>
    </row>
    <row r="1060" spans="2:18" ht="15.75" customHeight="1">
      <c r="B1060" s="167"/>
      <c r="C1060" s="209" t="str">
        <f>IF(ISBLANK(Transactions!$B1060),"",MONTH(Transactions!$B1060))</f>
        <v/>
      </c>
      <c r="D1060" s="259"/>
      <c r="E1060" s="168"/>
      <c r="F1060" s="169"/>
      <c r="H1060" s="167"/>
      <c r="I1060" s="209" t="str">
        <f>IF(ISBLANK(Transactions!$H1060),"",MONTH(Transactions!$H1060))</f>
        <v/>
      </c>
      <c r="J1060" s="259"/>
      <c r="K1060" s="168"/>
      <c r="L1060" s="169"/>
      <c r="N1060" s="167"/>
      <c r="O1060" s="209" t="str">
        <f>IF(ISBLANK(Transactions!$N1060),"",MONTH(Transactions!$N1060))</f>
        <v/>
      </c>
      <c r="P1060" s="259"/>
      <c r="Q1060" s="171"/>
      <c r="R1060" s="169"/>
    </row>
    <row r="1061" spans="2:18" ht="15.75" customHeight="1">
      <c r="B1061" s="167"/>
      <c r="C1061" s="209" t="str">
        <f>IF(ISBLANK(Transactions!$B1061),"",MONTH(Transactions!$B1061))</f>
        <v/>
      </c>
      <c r="D1061" s="259"/>
      <c r="E1061" s="168"/>
      <c r="F1061" s="169"/>
      <c r="H1061" s="167"/>
      <c r="I1061" s="209" t="str">
        <f>IF(ISBLANK(Transactions!$H1061),"",MONTH(Transactions!$H1061))</f>
        <v/>
      </c>
      <c r="J1061" s="259"/>
      <c r="K1061" s="168"/>
      <c r="L1061" s="169"/>
      <c r="N1061" s="167"/>
      <c r="O1061" s="209" t="str">
        <f>IF(ISBLANK(Transactions!$N1061),"",MONTH(Transactions!$N1061))</f>
        <v/>
      </c>
      <c r="P1061" s="259"/>
      <c r="Q1061" s="171"/>
      <c r="R1061" s="169"/>
    </row>
    <row r="1062" spans="2:18" ht="15.75" customHeight="1">
      <c r="B1062" s="167"/>
      <c r="C1062" s="209" t="str">
        <f>IF(ISBLANK(Transactions!$B1062),"",MONTH(Transactions!$B1062))</f>
        <v/>
      </c>
      <c r="D1062" s="259"/>
      <c r="E1062" s="168"/>
      <c r="F1062" s="169"/>
      <c r="H1062" s="167"/>
      <c r="I1062" s="209" t="str">
        <f>IF(ISBLANK(Transactions!$H1062),"",MONTH(Transactions!$H1062))</f>
        <v/>
      </c>
      <c r="J1062" s="259"/>
      <c r="K1062" s="168"/>
      <c r="L1062" s="169"/>
      <c r="N1062" s="167"/>
      <c r="O1062" s="209" t="str">
        <f>IF(ISBLANK(Transactions!$N1062),"",MONTH(Transactions!$N1062))</f>
        <v/>
      </c>
      <c r="P1062" s="259"/>
      <c r="Q1062" s="171"/>
      <c r="R1062" s="169"/>
    </row>
    <row r="1063" spans="2:18" ht="15.75" customHeight="1">
      <c r="B1063" s="167"/>
      <c r="C1063" s="209" t="str">
        <f>IF(ISBLANK(Transactions!$B1063),"",MONTH(Transactions!$B1063))</f>
        <v/>
      </c>
      <c r="D1063" s="259"/>
      <c r="E1063" s="168"/>
      <c r="F1063" s="169"/>
      <c r="H1063" s="167"/>
      <c r="I1063" s="209" t="str">
        <f>IF(ISBLANK(Transactions!$H1063),"",MONTH(Transactions!$H1063))</f>
        <v/>
      </c>
      <c r="J1063" s="259"/>
      <c r="K1063" s="168"/>
      <c r="L1063" s="169"/>
      <c r="N1063" s="167"/>
      <c r="O1063" s="209" t="str">
        <f>IF(ISBLANK(Transactions!$N1063),"",MONTH(Transactions!$N1063))</f>
        <v/>
      </c>
      <c r="P1063" s="259"/>
      <c r="Q1063" s="171"/>
      <c r="R1063" s="169"/>
    </row>
    <row r="1064" spans="2:18" ht="15.75" customHeight="1">
      <c r="B1064" s="167"/>
      <c r="C1064" s="209" t="str">
        <f>IF(ISBLANK(Transactions!$B1064),"",MONTH(Transactions!$B1064))</f>
        <v/>
      </c>
      <c r="D1064" s="259"/>
      <c r="E1064" s="168"/>
      <c r="F1064" s="169"/>
      <c r="H1064" s="167"/>
      <c r="I1064" s="209" t="str">
        <f>IF(ISBLANK(Transactions!$H1064),"",MONTH(Transactions!$H1064))</f>
        <v/>
      </c>
      <c r="J1064" s="259"/>
      <c r="K1064" s="168"/>
      <c r="L1064" s="169"/>
      <c r="N1064" s="167"/>
      <c r="O1064" s="209" t="str">
        <f>IF(ISBLANK(Transactions!$N1064),"",MONTH(Transactions!$N1064))</f>
        <v/>
      </c>
      <c r="P1064" s="259"/>
      <c r="Q1064" s="171"/>
      <c r="R1064" s="169"/>
    </row>
    <row r="1065" spans="2:18" ht="15.75" customHeight="1">
      <c r="B1065" s="167"/>
      <c r="C1065" s="209" t="str">
        <f>IF(ISBLANK(Transactions!$B1065),"",MONTH(Transactions!$B1065))</f>
        <v/>
      </c>
      <c r="D1065" s="259"/>
      <c r="E1065" s="168"/>
      <c r="F1065" s="169"/>
      <c r="H1065" s="167"/>
      <c r="I1065" s="209" t="str">
        <f>IF(ISBLANK(Transactions!$H1065),"",MONTH(Transactions!$H1065))</f>
        <v/>
      </c>
      <c r="J1065" s="259"/>
      <c r="K1065" s="168"/>
      <c r="L1065" s="169"/>
      <c r="N1065" s="167"/>
      <c r="O1065" s="209" t="str">
        <f>IF(ISBLANK(Transactions!$N1065),"",MONTH(Transactions!$N1065))</f>
        <v/>
      </c>
      <c r="P1065" s="259"/>
      <c r="Q1065" s="171"/>
      <c r="R1065" s="169"/>
    </row>
    <row r="1066" spans="2:18" ht="15.75" customHeight="1">
      <c r="B1066" s="167"/>
      <c r="C1066" s="209" t="str">
        <f>IF(ISBLANK(Transactions!$B1066),"",MONTH(Transactions!$B1066))</f>
        <v/>
      </c>
      <c r="D1066" s="259"/>
      <c r="E1066" s="168"/>
      <c r="F1066" s="169"/>
      <c r="H1066" s="167"/>
      <c r="I1066" s="209" t="str">
        <f>IF(ISBLANK(Transactions!$H1066),"",MONTH(Transactions!$H1066))</f>
        <v/>
      </c>
      <c r="J1066" s="259"/>
      <c r="K1066" s="168"/>
      <c r="L1066" s="169"/>
      <c r="N1066" s="167"/>
      <c r="O1066" s="209" t="str">
        <f>IF(ISBLANK(Transactions!$N1066),"",MONTH(Transactions!$N1066))</f>
        <v/>
      </c>
      <c r="P1066" s="259"/>
      <c r="Q1066" s="171"/>
      <c r="R1066" s="169"/>
    </row>
    <row r="1067" spans="2:18" ht="15.75" customHeight="1">
      <c r="B1067" s="167"/>
      <c r="C1067" s="209" t="str">
        <f>IF(ISBLANK(Transactions!$B1067),"",MONTH(Transactions!$B1067))</f>
        <v/>
      </c>
      <c r="D1067" s="259"/>
      <c r="E1067" s="168"/>
      <c r="F1067" s="169"/>
      <c r="H1067" s="167"/>
      <c r="I1067" s="209" t="str">
        <f>IF(ISBLANK(Transactions!$H1067),"",MONTH(Transactions!$H1067))</f>
        <v/>
      </c>
      <c r="J1067" s="259"/>
      <c r="K1067" s="168"/>
      <c r="L1067" s="169"/>
      <c r="N1067" s="167"/>
      <c r="O1067" s="209" t="str">
        <f>IF(ISBLANK(Transactions!$N1067),"",MONTH(Transactions!$N1067))</f>
        <v/>
      </c>
      <c r="P1067" s="259"/>
      <c r="Q1067" s="171"/>
      <c r="R1067" s="169"/>
    </row>
    <row r="1068" spans="2:18" ht="15.75" customHeight="1">
      <c r="B1068" s="167"/>
      <c r="C1068" s="209" t="str">
        <f>IF(ISBLANK(Transactions!$B1068),"",MONTH(Transactions!$B1068))</f>
        <v/>
      </c>
      <c r="D1068" s="259"/>
      <c r="E1068" s="168"/>
      <c r="F1068" s="169"/>
      <c r="H1068" s="167"/>
      <c r="I1068" s="209" t="str">
        <f>IF(ISBLANK(Transactions!$H1068),"",MONTH(Transactions!$H1068))</f>
        <v/>
      </c>
      <c r="J1068" s="259"/>
      <c r="K1068" s="168"/>
      <c r="L1068" s="169"/>
      <c r="N1068" s="167"/>
      <c r="O1068" s="209" t="str">
        <f>IF(ISBLANK(Transactions!$N1068),"",MONTH(Transactions!$N1068))</f>
        <v/>
      </c>
      <c r="P1068" s="259"/>
      <c r="Q1068" s="171"/>
      <c r="R1068" s="169"/>
    </row>
    <row r="1069" spans="2:18" ht="15.75" customHeight="1">
      <c r="B1069" s="167"/>
      <c r="C1069" s="209" t="str">
        <f>IF(ISBLANK(Transactions!$B1069),"",MONTH(Transactions!$B1069))</f>
        <v/>
      </c>
      <c r="D1069" s="259"/>
      <c r="E1069" s="168"/>
      <c r="F1069" s="169"/>
      <c r="H1069" s="167"/>
      <c r="I1069" s="209" t="str">
        <f>IF(ISBLANK(Transactions!$H1069),"",MONTH(Transactions!$H1069))</f>
        <v/>
      </c>
      <c r="J1069" s="259"/>
      <c r="K1069" s="168"/>
      <c r="L1069" s="169"/>
      <c r="N1069" s="167"/>
      <c r="O1069" s="209" t="str">
        <f>IF(ISBLANK(Transactions!$N1069),"",MONTH(Transactions!$N1069))</f>
        <v/>
      </c>
      <c r="P1069" s="259"/>
      <c r="Q1069" s="171"/>
      <c r="R1069" s="169"/>
    </row>
    <row r="1070" spans="2:18" ht="15.75" customHeight="1">
      <c r="B1070" s="167"/>
      <c r="C1070" s="209" t="str">
        <f>IF(ISBLANK(Transactions!$B1070),"",MONTH(Transactions!$B1070))</f>
        <v/>
      </c>
      <c r="D1070" s="259"/>
      <c r="E1070" s="168"/>
      <c r="F1070" s="169"/>
      <c r="H1070" s="167"/>
      <c r="I1070" s="209" t="str">
        <f>IF(ISBLANK(Transactions!$H1070),"",MONTH(Transactions!$H1070))</f>
        <v/>
      </c>
      <c r="J1070" s="259"/>
      <c r="K1070" s="168"/>
      <c r="L1070" s="169"/>
      <c r="N1070" s="167"/>
      <c r="O1070" s="209" t="str">
        <f>IF(ISBLANK(Transactions!$N1070),"",MONTH(Transactions!$N1070))</f>
        <v/>
      </c>
      <c r="P1070" s="259"/>
      <c r="Q1070" s="171"/>
      <c r="R1070" s="169"/>
    </row>
    <row r="1071" spans="2:18" ht="15.75" customHeight="1">
      <c r="B1071" s="167"/>
      <c r="C1071" s="209" t="str">
        <f>IF(ISBLANK(Transactions!$B1071),"",MONTH(Transactions!$B1071))</f>
        <v/>
      </c>
      <c r="D1071" s="259"/>
      <c r="E1071" s="168"/>
      <c r="F1071" s="169"/>
      <c r="H1071" s="167"/>
      <c r="I1071" s="209" t="str">
        <f>IF(ISBLANK(Transactions!$H1071),"",MONTH(Transactions!$H1071))</f>
        <v/>
      </c>
      <c r="J1071" s="259"/>
      <c r="K1071" s="168"/>
      <c r="L1071" s="169"/>
      <c r="N1071" s="167"/>
      <c r="O1071" s="209" t="str">
        <f>IF(ISBLANK(Transactions!$N1071),"",MONTH(Transactions!$N1071))</f>
        <v/>
      </c>
      <c r="P1071" s="259"/>
      <c r="Q1071" s="171"/>
      <c r="R1071" s="169"/>
    </row>
    <row r="1072" spans="2:18" ht="15.75" customHeight="1">
      <c r="B1072" s="167"/>
      <c r="C1072" s="209" t="str">
        <f>IF(ISBLANK(Transactions!$B1072),"",MONTH(Transactions!$B1072))</f>
        <v/>
      </c>
      <c r="D1072" s="259"/>
      <c r="E1072" s="168"/>
      <c r="F1072" s="169"/>
      <c r="H1072" s="167"/>
      <c r="I1072" s="209" t="str">
        <f>IF(ISBLANK(Transactions!$H1072),"",MONTH(Transactions!$H1072))</f>
        <v/>
      </c>
      <c r="J1072" s="259"/>
      <c r="K1072" s="168"/>
      <c r="L1072" s="169"/>
      <c r="N1072" s="167"/>
      <c r="O1072" s="209" t="str">
        <f>IF(ISBLANK(Transactions!$N1072),"",MONTH(Transactions!$N1072))</f>
        <v/>
      </c>
      <c r="P1072" s="259"/>
      <c r="Q1072" s="171"/>
      <c r="R1072" s="169"/>
    </row>
    <row r="1073" spans="2:18" ht="15.75" customHeight="1">
      <c r="B1073" s="167"/>
      <c r="C1073" s="209" t="str">
        <f>IF(ISBLANK(Transactions!$B1073),"",MONTH(Transactions!$B1073))</f>
        <v/>
      </c>
      <c r="D1073" s="259"/>
      <c r="E1073" s="168"/>
      <c r="F1073" s="169"/>
      <c r="H1073" s="167"/>
      <c r="I1073" s="209" t="str">
        <f>IF(ISBLANK(Transactions!$H1073),"",MONTH(Transactions!$H1073))</f>
        <v/>
      </c>
      <c r="J1073" s="259"/>
      <c r="K1073" s="168"/>
      <c r="L1073" s="169"/>
      <c r="N1073" s="167"/>
      <c r="O1073" s="209" t="str">
        <f>IF(ISBLANK(Transactions!$N1073),"",MONTH(Transactions!$N1073))</f>
        <v/>
      </c>
      <c r="P1073" s="259"/>
      <c r="Q1073" s="171"/>
      <c r="R1073" s="169"/>
    </row>
    <row r="1074" spans="2:18" ht="15.75" customHeight="1">
      <c r="B1074" s="167"/>
      <c r="C1074" s="209" t="str">
        <f>IF(ISBLANK(Transactions!$B1074),"",MONTH(Transactions!$B1074))</f>
        <v/>
      </c>
      <c r="D1074" s="259"/>
      <c r="E1074" s="168"/>
      <c r="F1074" s="169"/>
      <c r="H1074" s="167"/>
      <c r="I1074" s="209" t="str">
        <f>IF(ISBLANK(Transactions!$H1074),"",MONTH(Transactions!$H1074))</f>
        <v/>
      </c>
      <c r="J1074" s="259"/>
      <c r="K1074" s="168"/>
      <c r="L1074" s="169"/>
      <c r="N1074" s="167"/>
      <c r="O1074" s="209" t="str">
        <f>IF(ISBLANK(Transactions!$N1074),"",MONTH(Transactions!$N1074))</f>
        <v/>
      </c>
      <c r="P1074" s="259"/>
      <c r="Q1074" s="171"/>
      <c r="R1074" s="169"/>
    </row>
    <row r="1075" spans="2:18" ht="15.75" customHeight="1">
      <c r="B1075" s="167"/>
      <c r="C1075" s="209" t="str">
        <f>IF(ISBLANK(Transactions!$B1075),"",MONTH(Transactions!$B1075))</f>
        <v/>
      </c>
      <c r="D1075" s="259"/>
      <c r="E1075" s="168"/>
      <c r="F1075" s="169"/>
      <c r="H1075" s="167"/>
      <c r="I1075" s="209" t="str">
        <f>IF(ISBLANK(Transactions!$H1075),"",MONTH(Transactions!$H1075))</f>
        <v/>
      </c>
      <c r="J1075" s="259"/>
      <c r="K1075" s="168"/>
      <c r="L1075" s="169"/>
      <c r="N1075" s="167"/>
      <c r="O1075" s="209" t="str">
        <f>IF(ISBLANK(Transactions!$N1075),"",MONTH(Transactions!$N1075))</f>
        <v/>
      </c>
      <c r="P1075" s="259"/>
      <c r="Q1075" s="171"/>
      <c r="R1075" s="169"/>
    </row>
    <row r="1076" spans="2:18" ht="15.75" customHeight="1">
      <c r="B1076" s="167"/>
      <c r="C1076" s="209" t="str">
        <f>IF(ISBLANK(Transactions!$B1076),"",MONTH(Transactions!$B1076))</f>
        <v/>
      </c>
      <c r="D1076" s="259"/>
      <c r="E1076" s="168"/>
      <c r="F1076" s="169"/>
      <c r="H1076" s="167"/>
      <c r="I1076" s="209" t="str">
        <f>IF(ISBLANK(Transactions!$H1076),"",MONTH(Transactions!$H1076))</f>
        <v/>
      </c>
      <c r="J1076" s="259"/>
      <c r="K1076" s="168"/>
      <c r="L1076" s="169"/>
      <c r="N1076" s="167"/>
      <c r="O1076" s="209" t="str">
        <f>IF(ISBLANK(Transactions!$N1076),"",MONTH(Transactions!$N1076))</f>
        <v/>
      </c>
      <c r="P1076" s="259"/>
      <c r="Q1076" s="171"/>
      <c r="R1076" s="169"/>
    </row>
    <row r="1077" spans="2:18" ht="15.75" customHeight="1">
      <c r="B1077" s="167"/>
      <c r="C1077" s="209" t="str">
        <f>IF(ISBLANK(Transactions!$B1077),"",MONTH(Transactions!$B1077))</f>
        <v/>
      </c>
      <c r="D1077" s="259"/>
      <c r="E1077" s="168"/>
      <c r="F1077" s="169"/>
      <c r="H1077" s="167"/>
      <c r="I1077" s="209" t="str">
        <f>IF(ISBLANK(Transactions!$H1077),"",MONTH(Transactions!$H1077))</f>
        <v/>
      </c>
      <c r="J1077" s="259"/>
      <c r="K1077" s="168"/>
      <c r="L1077" s="169"/>
      <c r="N1077" s="167"/>
      <c r="O1077" s="209" t="str">
        <f>IF(ISBLANK(Transactions!$N1077),"",MONTH(Transactions!$N1077))</f>
        <v/>
      </c>
      <c r="P1077" s="259"/>
      <c r="Q1077" s="171"/>
      <c r="R1077" s="169"/>
    </row>
    <row r="1078" spans="2:18" ht="15.75" customHeight="1">
      <c r="B1078" s="167"/>
      <c r="C1078" s="209" t="str">
        <f>IF(ISBLANK(Transactions!$B1078),"",MONTH(Transactions!$B1078))</f>
        <v/>
      </c>
      <c r="D1078" s="259"/>
      <c r="E1078" s="168"/>
      <c r="F1078" s="169"/>
      <c r="H1078" s="167"/>
      <c r="I1078" s="209" t="str">
        <f>IF(ISBLANK(Transactions!$H1078),"",MONTH(Transactions!$H1078))</f>
        <v/>
      </c>
      <c r="J1078" s="259"/>
      <c r="K1078" s="168"/>
      <c r="L1078" s="169"/>
      <c r="N1078" s="167"/>
      <c r="O1078" s="209" t="str">
        <f>IF(ISBLANK(Transactions!$N1078),"",MONTH(Transactions!$N1078))</f>
        <v/>
      </c>
      <c r="P1078" s="259"/>
      <c r="Q1078" s="171"/>
      <c r="R1078" s="169"/>
    </row>
    <row r="1079" spans="2:18" ht="15.75" customHeight="1">
      <c r="B1079" s="167"/>
      <c r="C1079" s="209" t="str">
        <f>IF(ISBLANK(Transactions!$B1079),"",MONTH(Transactions!$B1079))</f>
        <v/>
      </c>
      <c r="D1079" s="259"/>
      <c r="E1079" s="168"/>
      <c r="F1079" s="169"/>
      <c r="H1079" s="167"/>
      <c r="I1079" s="209" t="str">
        <f>IF(ISBLANK(Transactions!$H1079),"",MONTH(Transactions!$H1079))</f>
        <v/>
      </c>
      <c r="J1079" s="259"/>
      <c r="K1079" s="168"/>
      <c r="L1079" s="169"/>
      <c r="N1079" s="167"/>
      <c r="O1079" s="209" t="str">
        <f>IF(ISBLANK(Transactions!$N1079),"",MONTH(Transactions!$N1079))</f>
        <v/>
      </c>
      <c r="P1079" s="259"/>
      <c r="Q1079" s="171"/>
      <c r="R1079" s="169"/>
    </row>
    <row r="1080" spans="2:18" ht="15.75" customHeight="1">
      <c r="B1080" s="167"/>
      <c r="C1080" s="209" t="str">
        <f>IF(ISBLANK(Transactions!$B1080),"",MONTH(Transactions!$B1080))</f>
        <v/>
      </c>
      <c r="D1080" s="259"/>
      <c r="E1080" s="168"/>
      <c r="F1080" s="169"/>
      <c r="H1080" s="167"/>
      <c r="I1080" s="209" t="str">
        <f>IF(ISBLANK(Transactions!$H1080),"",MONTH(Transactions!$H1080))</f>
        <v/>
      </c>
      <c r="J1080" s="259"/>
      <c r="K1080" s="168"/>
      <c r="L1080" s="169"/>
      <c r="N1080" s="167"/>
      <c r="O1080" s="209" t="str">
        <f>IF(ISBLANK(Transactions!$N1080),"",MONTH(Transactions!$N1080))</f>
        <v/>
      </c>
      <c r="P1080" s="259"/>
      <c r="Q1080" s="171"/>
      <c r="R1080" s="169"/>
    </row>
    <row r="1081" spans="2:18" ht="15.75" customHeight="1">
      <c r="B1081" s="167"/>
      <c r="C1081" s="209" t="str">
        <f>IF(ISBLANK(Transactions!$B1081),"",MONTH(Transactions!$B1081))</f>
        <v/>
      </c>
      <c r="D1081" s="259"/>
      <c r="E1081" s="168"/>
      <c r="F1081" s="169"/>
      <c r="H1081" s="167"/>
      <c r="I1081" s="209" t="str">
        <f>IF(ISBLANK(Transactions!$H1081),"",MONTH(Transactions!$H1081))</f>
        <v/>
      </c>
      <c r="J1081" s="259"/>
      <c r="K1081" s="168"/>
      <c r="L1081" s="169"/>
      <c r="N1081" s="167"/>
      <c r="O1081" s="209" t="str">
        <f>IF(ISBLANK(Transactions!$N1081),"",MONTH(Transactions!$N1081))</f>
        <v/>
      </c>
      <c r="P1081" s="259"/>
      <c r="Q1081" s="171"/>
      <c r="R1081" s="169"/>
    </row>
    <row r="1082" spans="2:18" ht="15.75" customHeight="1">
      <c r="B1082" s="167"/>
      <c r="C1082" s="209" t="str">
        <f>IF(ISBLANK(Transactions!$B1082),"",MONTH(Transactions!$B1082))</f>
        <v/>
      </c>
      <c r="D1082" s="259"/>
      <c r="E1082" s="168"/>
      <c r="F1082" s="169"/>
      <c r="H1082" s="167"/>
      <c r="I1082" s="209" t="str">
        <f>IF(ISBLANK(Transactions!$H1082),"",MONTH(Transactions!$H1082))</f>
        <v/>
      </c>
      <c r="J1082" s="259"/>
      <c r="K1082" s="168"/>
      <c r="L1082" s="169"/>
      <c r="N1082" s="167"/>
      <c r="O1082" s="209" t="str">
        <f>IF(ISBLANK(Transactions!$N1082),"",MONTH(Transactions!$N1082))</f>
        <v/>
      </c>
      <c r="P1082" s="259"/>
      <c r="Q1082" s="171"/>
      <c r="R1082" s="169"/>
    </row>
    <row r="1083" spans="2:18" ht="15.75" customHeight="1">
      <c r="B1083" s="167"/>
      <c r="C1083" s="209" t="str">
        <f>IF(ISBLANK(Transactions!$B1083),"",MONTH(Transactions!$B1083))</f>
        <v/>
      </c>
      <c r="D1083" s="259"/>
      <c r="E1083" s="168"/>
      <c r="F1083" s="169"/>
      <c r="H1083" s="167"/>
      <c r="I1083" s="209" t="str">
        <f>IF(ISBLANK(Transactions!$H1083),"",MONTH(Transactions!$H1083))</f>
        <v/>
      </c>
      <c r="J1083" s="259"/>
      <c r="K1083" s="168"/>
      <c r="L1083" s="169"/>
      <c r="N1083" s="167"/>
      <c r="O1083" s="209" t="str">
        <f>IF(ISBLANK(Transactions!$N1083),"",MONTH(Transactions!$N1083))</f>
        <v/>
      </c>
      <c r="P1083" s="259"/>
      <c r="Q1083" s="171"/>
      <c r="R1083" s="169"/>
    </row>
    <row r="1084" spans="2:18" ht="15.75" customHeight="1">
      <c r="B1084" s="167"/>
      <c r="C1084" s="209" t="str">
        <f>IF(ISBLANK(Transactions!$B1084),"",MONTH(Transactions!$B1084))</f>
        <v/>
      </c>
      <c r="D1084" s="259"/>
      <c r="E1084" s="168"/>
      <c r="F1084" s="169"/>
      <c r="H1084" s="167"/>
      <c r="I1084" s="209" t="str">
        <f>IF(ISBLANK(Transactions!$H1084),"",MONTH(Transactions!$H1084))</f>
        <v/>
      </c>
      <c r="J1084" s="259"/>
      <c r="K1084" s="168"/>
      <c r="L1084" s="169"/>
      <c r="N1084" s="167"/>
      <c r="O1084" s="209" t="str">
        <f>IF(ISBLANK(Transactions!$N1084),"",MONTH(Transactions!$N1084))</f>
        <v/>
      </c>
      <c r="P1084" s="259"/>
      <c r="Q1084" s="171"/>
      <c r="R1084" s="169"/>
    </row>
    <row r="1085" spans="2:18" ht="15.75" customHeight="1">
      <c r="B1085" s="167"/>
      <c r="C1085" s="209" t="str">
        <f>IF(ISBLANK(Transactions!$B1085),"",MONTH(Transactions!$B1085))</f>
        <v/>
      </c>
      <c r="D1085" s="259"/>
      <c r="E1085" s="168"/>
      <c r="F1085" s="169"/>
      <c r="H1085" s="167"/>
      <c r="I1085" s="209" t="str">
        <f>IF(ISBLANK(Transactions!$H1085),"",MONTH(Transactions!$H1085))</f>
        <v/>
      </c>
      <c r="J1085" s="259"/>
      <c r="K1085" s="168"/>
      <c r="L1085" s="169"/>
      <c r="N1085" s="167"/>
      <c r="O1085" s="209" t="str">
        <f>IF(ISBLANK(Transactions!$N1085),"",MONTH(Transactions!$N1085))</f>
        <v/>
      </c>
      <c r="P1085" s="259"/>
      <c r="Q1085" s="171"/>
      <c r="R1085" s="169"/>
    </row>
    <row r="1086" spans="2:18" ht="15.75" customHeight="1">
      <c r="B1086" s="167"/>
      <c r="C1086" s="209" t="str">
        <f>IF(ISBLANK(Transactions!$B1086),"",MONTH(Transactions!$B1086))</f>
        <v/>
      </c>
      <c r="D1086" s="259"/>
      <c r="E1086" s="168"/>
      <c r="F1086" s="169"/>
      <c r="H1086" s="167"/>
      <c r="I1086" s="209" t="str">
        <f>IF(ISBLANK(Transactions!$H1086),"",MONTH(Transactions!$H1086))</f>
        <v/>
      </c>
      <c r="J1086" s="259"/>
      <c r="K1086" s="168"/>
      <c r="L1086" s="169"/>
      <c r="N1086" s="167"/>
      <c r="O1086" s="209" t="str">
        <f>IF(ISBLANK(Transactions!$N1086),"",MONTH(Transactions!$N1086))</f>
        <v/>
      </c>
      <c r="P1086" s="259"/>
      <c r="Q1086" s="171"/>
      <c r="R1086" s="169"/>
    </row>
    <row r="1087" spans="2:18" ht="15.75" customHeight="1">
      <c r="B1087" s="167"/>
      <c r="C1087" s="209" t="str">
        <f>IF(ISBLANK(Transactions!$B1087),"",MONTH(Transactions!$B1087))</f>
        <v/>
      </c>
      <c r="D1087" s="259"/>
      <c r="E1087" s="168"/>
      <c r="F1087" s="169"/>
      <c r="H1087" s="167"/>
      <c r="I1087" s="209" t="str">
        <f>IF(ISBLANK(Transactions!$H1087),"",MONTH(Transactions!$H1087))</f>
        <v/>
      </c>
      <c r="J1087" s="259"/>
      <c r="K1087" s="168"/>
      <c r="L1087" s="169"/>
      <c r="N1087" s="167"/>
      <c r="O1087" s="209" t="str">
        <f>IF(ISBLANK(Transactions!$N1087),"",MONTH(Transactions!$N1087))</f>
        <v/>
      </c>
      <c r="P1087" s="259"/>
      <c r="Q1087" s="171"/>
      <c r="R1087" s="169"/>
    </row>
    <row r="1088" spans="2:18" ht="15.75" customHeight="1">
      <c r="B1088" s="167"/>
      <c r="C1088" s="209" t="str">
        <f>IF(ISBLANK(Transactions!$B1088),"",MONTH(Transactions!$B1088))</f>
        <v/>
      </c>
      <c r="D1088" s="259"/>
      <c r="E1088" s="168"/>
      <c r="F1088" s="169"/>
      <c r="H1088" s="167"/>
      <c r="I1088" s="209" t="str">
        <f>IF(ISBLANK(Transactions!$H1088),"",MONTH(Transactions!$H1088))</f>
        <v/>
      </c>
      <c r="J1088" s="259"/>
      <c r="K1088" s="168"/>
      <c r="L1088" s="169"/>
      <c r="N1088" s="167"/>
      <c r="O1088" s="209" t="str">
        <f>IF(ISBLANK(Transactions!$N1088),"",MONTH(Transactions!$N1088))</f>
        <v/>
      </c>
      <c r="P1088" s="259"/>
      <c r="Q1088" s="171"/>
      <c r="R1088" s="169"/>
    </row>
    <row r="1089" spans="2:18" ht="15.75" customHeight="1">
      <c r="B1089" s="167"/>
      <c r="C1089" s="209" t="str">
        <f>IF(ISBLANK(Transactions!$B1089),"",MONTH(Transactions!$B1089))</f>
        <v/>
      </c>
      <c r="D1089" s="259"/>
      <c r="E1089" s="168"/>
      <c r="F1089" s="169"/>
      <c r="H1089" s="167"/>
      <c r="I1089" s="209" t="str">
        <f>IF(ISBLANK(Transactions!$H1089),"",MONTH(Transactions!$H1089))</f>
        <v/>
      </c>
      <c r="J1089" s="259"/>
      <c r="K1089" s="168"/>
      <c r="L1089" s="169"/>
      <c r="N1089" s="167"/>
      <c r="O1089" s="209" t="str">
        <f>IF(ISBLANK(Transactions!$N1089),"",MONTH(Transactions!$N1089))</f>
        <v/>
      </c>
      <c r="P1089" s="259"/>
      <c r="Q1089" s="171"/>
      <c r="R1089" s="169"/>
    </row>
    <row r="1090" spans="2:18" ht="15.75" customHeight="1">
      <c r="B1090" s="167"/>
      <c r="C1090" s="209" t="str">
        <f>IF(ISBLANK(Transactions!$B1090),"",MONTH(Transactions!$B1090))</f>
        <v/>
      </c>
      <c r="D1090" s="259"/>
      <c r="E1090" s="168"/>
      <c r="F1090" s="169"/>
      <c r="H1090" s="167"/>
      <c r="I1090" s="209" t="str">
        <f>IF(ISBLANK(Transactions!$H1090),"",MONTH(Transactions!$H1090))</f>
        <v/>
      </c>
      <c r="J1090" s="259"/>
      <c r="K1090" s="168"/>
      <c r="L1090" s="169"/>
      <c r="N1090" s="167"/>
      <c r="O1090" s="209" t="str">
        <f>IF(ISBLANK(Transactions!$N1090),"",MONTH(Transactions!$N1090))</f>
        <v/>
      </c>
      <c r="P1090" s="259"/>
      <c r="Q1090" s="171"/>
      <c r="R1090" s="169"/>
    </row>
    <row r="1091" spans="2:18" ht="15.75" customHeight="1">
      <c r="B1091" s="167"/>
      <c r="C1091" s="209" t="str">
        <f>IF(ISBLANK(Transactions!$B1091),"",MONTH(Transactions!$B1091))</f>
        <v/>
      </c>
      <c r="D1091" s="259"/>
      <c r="E1091" s="168"/>
      <c r="F1091" s="169"/>
      <c r="H1091" s="167"/>
      <c r="I1091" s="209" t="str">
        <f>IF(ISBLANK(Transactions!$H1091),"",MONTH(Transactions!$H1091))</f>
        <v/>
      </c>
      <c r="J1091" s="259"/>
      <c r="K1091" s="168"/>
      <c r="L1091" s="169"/>
      <c r="N1091" s="167"/>
      <c r="O1091" s="209" t="str">
        <f>IF(ISBLANK(Transactions!$N1091),"",MONTH(Transactions!$N1091))</f>
        <v/>
      </c>
      <c r="P1091" s="259"/>
      <c r="Q1091" s="171"/>
      <c r="R1091" s="169"/>
    </row>
    <row r="1092" spans="2:18" ht="15.75" customHeight="1">
      <c r="B1092" s="167"/>
      <c r="C1092" s="209" t="str">
        <f>IF(ISBLANK(Transactions!$B1092),"",MONTH(Transactions!$B1092))</f>
        <v/>
      </c>
      <c r="D1092" s="259"/>
      <c r="E1092" s="168"/>
      <c r="F1092" s="169"/>
      <c r="H1092" s="167"/>
      <c r="I1092" s="209" t="str">
        <f>IF(ISBLANK(Transactions!$H1092),"",MONTH(Transactions!$H1092))</f>
        <v/>
      </c>
      <c r="J1092" s="259"/>
      <c r="K1092" s="168"/>
      <c r="L1092" s="169"/>
      <c r="N1092" s="167"/>
      <c r="O1092" s="209" t="str">
        <f>IF(ISBLANK(Transactions!$N1092),"",MONTH(Transactions!$N1092))</f>
        <v/>
      </c>
      <c r="P1092" s="259"/>
      <c r="Q1092" s="171"/>
      <c r="R1092" s="169"/>
    </row>
    <row r="1093" spans="2:18" ht="15.75" customHeight="1">
      <c r="B1093" s="167"/>
      <c r="C1093" s="209" t="str">
        <f>IF(ISBLANK(Transactions!$B1093),"",MONTH(Transactions!$B1093))</f>
        <v/>
      </c>
      <c r="D1093" s="259"/>
      <c r="E1093" s="168"/>
      <c r="F1093" s="169"/>
      <c r="H1093" s="167"/>
      <c r="I1093" s="209" t="str">
        <f>IF(ISBLANK(Transactions!$H1093),"",MONTH(Transactions!$H1093))</f>
        <v/>
      </c>
      <c r="J1093" s="259"/>
      <c r="K1093" s="168"/>
      <c r="L1093" s="169"/>
      <c r="N1093" s="167"/>
      <c r="O1093" s="209" t="str">
        <f>IF(ISBLANK(Transactions!$N1093),"",MONTH(Transactions!$N1093))</f>
        <v/>
      </c>
      <c r="P1093" s="259"/>
      <c r="Q1093" s="171"/>
      <c r="R1093" s="169"/>
    </row>
    <row r="1094" spans="2:18" ht="15.75" customHeight="1">
      <c r="B1094" s="167"/>
      <c r="C1094" s="209" t="str">
        <f>IF(ISBLANK(Transactions!$B1094),"",MONTH(Transactions!$B1094))</f>
        <v/>
      </c>
      <c r="D1094" s="259"/>
      <c r="E1094" s="168"/>
      <c r="F1094" s="169"/>
      <c r="H1094" s="167"/>
      <c r="I1094" s="209" t="str">
        <f>IF(ISBLANK(Transactions!$H1094),"",MONTH(Transactions!$H1094))</f>
        <v/>
      </c>
      <c r="J1094" s="259"/>
      <c r="K1094" s="168"/>
      <c r="L1094" s="169"/>
      <c r="N1094" s="167"/>
      <c r="O1094" s="209" t="str">
        <f>IF(ISBLANK(Transactions!$N1094),"",MONTH(Transactions!$N1094))</f>
        <v/>
      </c>
      <c r="P1094" s="259"/>
      <c r="Q1094" s="171"/>
      <c r="R1094" s="169"/>
    </row>
    <row r="1095" spans="2:18" ht="15.75" customHeight="1">
      <c r="B1095" s="167"/>
      <c r="C1095" s="209" t="str">
        <f>IF(ISBLANK(Transactions!$B1095),"",MONTH(Transactions!$B1095))</f>
        <v/>
      </c>
      <c r="D1095" s="259"/>
      <c r="E1095" s="168"/>
      <c r="F1095" s="169"/>
      <c r="H1095" s="167"/>
      <c r="I1095" s="209" t="str">
        <f>IF(ISBLANK(Transactions!$H1095),"",MONTH(Transactions!$H1095))</f>
        <v/>
      </c>
      <c r="J1095" s="259"/>
      <c r="K1095" s="168"/>
      <c r="L1095" s="169"/>
      <c r="N1095" s="167"/>
      <c r="O1095" s="209" t="str">
        <f>IF(ISBLANK(Transactions!$N1095),"",MONTH(Transactions!$N1095))</f>
        <v/>
      </c>
      <c r="P1095" s="259"/>
      <c r="Q1095" s="171"/>
      <c r="R1095" s="169"/>
    </row>
    <row r="1096" spans="2:18" ht="15.75" customHeight="1">
      <c r="B1096" s="167"/>
      <c r="C1096" s="209" t="str">
        <f>IF(ISBLANK(Transactions!$B1096),"",MONTH(Transactions!$B1096))</f>
        <v/>
      </c>
      <c r="D1096" s="259"/>
      <c r="E1096" s="168"/>
      <c r="F1096" s="169"/>
      <c r="H1096" s="167"/>
      <c r="I1096" s="209" t="str">
        <f>IF(ISBLANK(Transactions!$H1096),"",MONTH(Transactions!$H1096))</f>
        <v/>
      </c>
      <c r="J1096" s="259"/>
      <c r="K1096" s="168"/>
      <c r="L1096" s="169"/>
      <c r="N1096" s="167"/>
      <c r="O1096" s="209" t="str">
        <f>IF(ISBLANK(Transactions!$N1096),"",MONTH(Transactions!$N1096))</f>
        <v/>
      </c>
      <c r="P1096" s="259"/>
      <c r="Q1096" s="171"/>
      <c r="R1096" s="169"/>
    </row>
    <row r="1097" spans="2:18" ht="15.75" customHeight="1">
      <c r="B1097" s="167"/>
      <c r="C1097" s="209" t="str">
        <f>IF(ISBLANK(Transactions!$B1097),"",MONTH(Transactions!$B1097))</f>
        <v/>
      </c>
      <c r="D1097" s="259"/>
      <c r="E1097" s="168"/>
      <c r="F1097" s="169"/>
      <c r="H1097" s="167"/>
      <c r="I1097" s="209" t="str">
        <f>IF(ISBLANK(Transactions!$H1097),"",MONTH(Transactions!$H1097))</f>
        <v/>
      </c>
      <c r="J1097" s="259"/>
      <c r="K1097" s="168"/>
      <c r="L1097" s="169"/>
      <c r="N1097" s="167"/>
      <c r="O1097" s="209" t="str">
        <f>IF(ISBLANK(Transactions!$N1097),"",MONTH(Transactions!$N1097))</f>
        <v/>
      </c>
      <c r="P1097" s="259"/>
      <c r="Q1097" s="171"/>
      <c r="R1097" s="169"/>
    </row>
    <row r="1098" spans="2:18" ht="15.75" customHeight="1">
      <c r="B1098" s="167"/>
      <c r="C1098" s="209" t="str">
        <f>IF(ISBLANK(Transactions!$B1098),"",MONTH(Transactions!$B1098))</f>
        <v/>
      </c>
      <c r="D1098" s="259"/>
      <c r="E1098" s="168"/>
      <c r="F1098" s="169"/>
      <c r="H1098" s="167"/>
      <c r="I1098" s="209" t="str">
        <f>IF(ISBLANK(Transactions!$H1098),"",MONTH(Transactions!$H1098))</f>
        <v/>
      </c>
      <c r="J1098" s="259"/>
      <c r="K1098" s="168"/>
      <c r="L1098" s="169"/>
      <c r="N1098" s="167"/>
      <c r="O1098" s="209" t="str">
        <f>IF(ISBLANK(Transactions!$N1098),"",MONTH(Transactions!$N1098))</f>
        <v/>
      </c>
      <c r="P1098" s="259"/>
      <c r="Q1098" s="171"/>
      <c r="R1098" s="169"/>
    </row>
    <row r="1099" spans="2:18" ht="15.75" customHeight="1">
      <c r="B1099" s="167"/>
      <c r="C1099" s="209" t="str">
        <f>IF(ISBLANK(Transactions!$B1099),"",MONTH(Transactions!$B1099))</f>
        <v/>
      </c>
      <c r="D1099" s="259"/>
      <c r="E1099" s="168"/>
      <c r="F1099" s="169"/>
      <c r="H1099" s="167"/>
      <c r="I1099" s="209" t="str">
        <f>IF(ISBLANK(Transactions!$H1099),"",MONTH(Transactions!$H1099))</f>
        <v/>
      </c>
      <c r="J1099" s="259"/>
      <c r="K1099" s="168"/>
      <c r="L1099" s="169"/>
      <c r="N1099" s="167"/>
      <c r="O1099" s="209" t="str">
        <f>IF(ISBLANK(Transactions!$N1099),"",MONTH(Transactions!$N1099))</f>
        <v/>
      </c>
      <c r="P1099" s="259"/>
      <c r="Q1099" s="171"/>
      <c r="R1099" s="169"/>
    </row>
    <row r="1100" spans="2:18" ht="15.75" customHeight="1">
      <c r="B1100" s="167"/>
      <c r="C1100" s="209" t="str">
        <f>IF(ISBLANK(Transactions!$B1100),"",MONTH(Transactions!$B1100))</f>
        <v/>
      </c>
      <c r="D1100" s="259"/>
      <c r="E1100" s="168"/>
      <c r="F1100" s="169"/>
      <c r="H1100" s="167"/>
      <c r="I1100" s="209" t="str">
        <f>IF(ISBLANK(Transactions!$H1100),"",MONTH(Transactions!$H1100))</f>
        <v/>
      </c>
      <c r="J1100" s="259"/>
      <c r="K1100" s="168"/>
      <c r="L1100" s="169"/>
      <c r="N1100" s="167"/>
      <c r="O1100" s="209" t="str">
        <f>IF(ISBLANK(Transactions!$N1100),"",MONTH(Transactions!$N1100))</f>
        <v/>
      </c>
      <c r="P1100" s="259"/>
      <c r="Q1100" s="171"/>
      <c r="R1100" s="169"/>
    </row>
    <row r="1101" spans="2:18" ht="15.75" customHeight="1">
      <c r="B1101" s="167"/>
      <c r="C1101" s="209" t="str">
        <f>IF(ISBLANK(Transactions!$B1101),"",MONTH(Transactions!$B1101))</f>
        <v/>
      </c>
      <c r="D1101" s="259"/>
      <c r="E1101" s="168"/>
      <c r="F1101" s="169"/>
      <c r="H1101" s="167"/>
      <c r="I1101" s="209" t="str">
        <f>IF(ISBLANK(Transactions!$H1101),"",MONTH(Transactions!$H1101))</f>
        <v/>
      </c>
      <c r="J1101" s="259"/>
      <c r="K1101" s="168"/>
      <c r="L1101" s="169"/>
      <c r="N1101" s="167"/>
      <c r="O1101" s="209" t="str">
        <f>IF(ISBLANK(Transactions!$N1101),"",MONTH(Transactions!$N1101))</f>
        <v/>
      </c>
      <c r="P1101" s="259"/>
      <c r="Q1101" s="171"/>
      <c r="R1101" s="169"/>
    </row>
    <row r="1102" spans="2:18" ht="15.75" customHeight="1">
      <c r="B1102" s="167"/>
      <c r="C1102" s="209" t="str">
        <f>IF(ISBLANK(Transactions!$B1102),"",MONTH(Transactions!$B1102))</f>
        <v/>
      </c>
      <c r="D1102" s="259"/>
      <c r="E1102" s="168"/>
      <c r="F1102" s="169"/>
      <c r="H1102" s="167"/>
      <c r="I1102" s="209" t="str">
        <f>IF(ISBLANK(Transactions!$H1102),"",MONTH(Transactions!$H1102))</f>
        <v/>
      </c>
      <c r="J1102" s="259"/>
      <c r="K1102" s="168"/>
      <c r="L1102" s="169"/>
      <c r="N1102" s="167"/>
      <c r="O1102" s="209" t="str">
        <f>IF(ISBLANK(Transactions!$N1102),"",MONTH(Transactions!$N1102))</f>
        <v/>
      </c>
      <c r="P1102" s="259"/>
      <c r="Q1102" s="171"/>
      <c r="R1102" s="169"/>
    </row>
    <row r="1103" spans="2:18" ht="15.75" customHeight="1">
      <c r="B1103" s="167"/>
      <c r="C1103" s="209" t="str">
        <f>IF(ISBLANK(Transactions!$B1103),"",MONTH(Transactions!$B1103))</f>
        <v/>
      </c>
      <c r="D1103" s="259"/>
      <c r="E1103" s="168"/>
      <c r="F1103" s="169"/>
      <c r="H1103" s="167"/>
      <c r="I1103" s="209" t="str">
        <f>IF(ISBLANK(Transactions!$H1103),"",MONTH(Transactions!$H1103))</f>
        <v/>
      </c>
      <c r="J1103" s="259"/>
      <c r="K1103" s="168"/>
      <c r="L1103" s="169"/>
      <c r="N1103" s="167"/>
      <c r="O1103" s="209" t="str">
        <f>IF(ISBLANK(Transactions!$N1103),"",MONTH(Transactions!$N1103))</f>
        <v/>
      </c>
      <c r="P1103" s="259"/>
      <c r="Q1103" s="171"/>
      <c r="R1103" s="169"/>
    </row>
    <row r="1104" spans="2:18" ht="15.75" customHeight="1">
      <c r="B1104" s="167"/>
      <c r="C1104" s="209" t="str">
        <f>IF(ISBLANK(Transactions!$B1104),"",MONTH(Transactions!$B1104))</f>
        <v/>
      </c>
      <c r="D1104" s="259"/>
      <c r="E1104" s="168"/>
      <c r="F1104" s="169"/>
      <c r="H1104" s="167"/>
      <c r="I1104" s="209" t="str">
        <f>IF(ISBLANK(Transactions!$H1104),"",MONTH(Transactions!$H1104))</f>
        <v/>
      </c>
      <c r="J1104" s="259"/>
      <c r="K1104" s="168"/>
      <c r="L1104" s="169"/>
      <c r="N1104" s="167"/>
      <c r="O1104" s="209" t="str">
        <f>IF(ISBLANK(Transactions!$N1104),"",MONTH(Transactions!$N1104))</f>
        <v/>
      </c>
      <c r="P1104" s="259"/>
      <c r="Q1104" s="171"/>
      <c r="R1104" s="169"/>
    </row>
    <row r="1105" spans="2:18" ht="15.75" customHeight="1">
      <c r="B1105" s="167"/>
      <c r="C1105" s="209" t="str">
        <f>IF(ISBLANK(Transactions!$B1105),"",MONTH(Transactions!$B1105))</f>
        <v/>
      </c>
      <c r="D1105" s="259"/>
      <c r="E1105" s="168"/>
      <c r="F1105" s="169"/>
      <c r="H1105" s="167"/>
      <c r="I1105" s="209" t="str">
        <f>IF(ISBLANK(Transactions!$H1105),"",MONTH(Transactions!$H1105))</f>
        <v/>
      </c>
      <c r="J1105" s="259"/>
      <c r="K1105" s="168"/>
      <c r="L1105" s="169"/>
      <c r="N1105" s="167"/>
      <c r="O1105" s="209" t="str">
        <f>IF(ISBLANK(Transactions!$N1105),"",MONTH(Transactions!$N1105))</f>
        <v/>
      </c>
      <c r="P1105" s="259"/>
      <c r="Q1105" s="171"/>
      <c r="R1105" s="169"/>
    </row>
    <row r="1106" spans="2:18" ht="15.75" customHeight="1">
      <c r="B1106" s="167"/>
      <c r="C1106" s="209" t="str">
        <f>IF(ISBLANK(Transactions!$B1106),"",MONTH(Transactions!$B1106))</f>
        <v/>
      </c>
      <c r="D1106" s="259"/>
      <c r="E1106" s="168"/>
      <c r="F1106" s="169"/>
      <c r="H1106" s="167"/>
      <c r="I1106" s="209" t="str">
        <f>IF(ISBLANK(Transactions!$H1106),"",MONTH(Transactions!$H1106))</f>
        <v/>
      </c>
      <c r="J1106" s="259"/>
      <c r="K1106" s="168"/>
      <c r="L1106" s="169"/>
      <c r="N1106" s="167"/>
      <c r="O1106" s="209" t="str">
        <f>IF(ISBLANK(Transactions!$N1106),"",MONTH(Transactions!$N1106))</f>
        <v/>
      </c>
      <c r="P1106" s="259"/>
      <c r="Q1106" s="171"/>
      <c r="R1106" s="169"/>
    </row>
    <row r="1107" spans="2:18" ht="15.75" customHeight="1">
      <c r="B1107" s="167"/>
      <c r="C1107" s="209" t="str">
        <f>IF(ISBLANK(Transactions!$B1107),"",MONTH(Transactions!$B1107))</f>
        <v/>
      </c>
      <c r="D1107" s="259"/>
      <c r="E1107" s="168"/>
      <c r="F1107" s="169"/>
      <c r="H1107" s="167"/>
      <c r="I1107" s="209" t="str">
        <f>IF(ISBLANK(Transactions!$H1107),"",MONTH(Transactions!$H1107))</f>
        <v/>
      </c>
      <c r="J1107" s="259"/>
      <c r="K1107" s="168"/>
      <c r="L1107" s="169"/>
      <c r="N1107" s="167"/>
      <c r="O1107" s="209" t="str">
        <f>IF(ISBLANK(Transactions!$N1107),"",MONTH(Transactions!$N1107))</f>
        <v/>
      </c>
      <c r="P1107" s="259"/>
      <c r="Q1107" s="171"/>
      <c r="R1107" s="169"/>
    </row>
    <row r="1108" spans="2:18" ht="15.75" customHeight="1">
      <c r="B1108" s="167"/>
      <c r="C1108" s="209" t="str">
        <f>IF(ISBLANK(Transactions!$B1108),"",MONTH(Transactions!$B1108))</f>
        <v/>
      </c>
      <c r="D1108" s="259"/>
      <c r="E1108" s="168"/>
      <c r="F1108" s="169"/>
      <c r="H1108" s="167"/>
      <c r="I1108" s="209" t="str">
        <f>IF(ISBLANK(Transactions!$H1108),"",MONTH(Transactions!$H1108))</f>
        <v/>
      </c>
      <c r="J1108" s="259"/>
      <c r="K1108" s="168"/>
      <c r="L1108" s="169"/>
      <c r="N1108" s="167"/>
      <c r="O1108" s="209" t="str">
        <f>IF(ISBLANK(Transactions!$N1108),"",MONTH(Transactions!$N1108))</f>
        <v/>
      </c>
      <c r="P1108" s="259"/>
      <c r="Q1108" s="171"/>
      <c r="R1108" s="169"/>
    </row>
    <row r="1109" spans="2:18" ht="15.75" customHeight="1">
      <c r="B1109" s="167"/>
      <c r="C1109" s="209" t="str">
        <f>IF(ISBLANK(Transactions!$B1109),"",MONTH(Transactions!$B1109))</f>
        <v/>
      </c>
      <c r="D1109" s="259"/>
      <c r="E1109" s="168"/>
      <c r="F1109" s="169"/>
      <c r="H1109" s="167"/>
      <c r="I1109" s="209" t="str">
        <f>IF(ISBLANK(Transactions!$H1109),"",MONTH(Transactions!$H1109))</f>
        <v/>
      </c>
      <c r="J1109" s="259"/>
      <c r="K1109" s="168"/>
      <c r="L1109" s="169"/>
      <c r="N1109" s="167"/>
      <c r="O1109" s="209" t="str">
        <f>IF(ISBLANK(Transactions!$N1109),"",MONTH(Transactions!$N1109))</f>
        <v/>
      </c>
      <c r="P1109" s="259"/>
      <c r="Q1109" s="171"/>
      <c r="R1109" s="169"/>
    </row>
    <row r="1110" spans="2:18" ht="15.75" customHeight="1">
      <c r="B1110" s="167"/>
      <c r="C1110" s="209" t="str">
        <f>IF(ISBLANK(Transactions!$B1110),"",MONTH(Transactions!$B1110))</f>
        <v/>
      </c>
      <c r="D1110" s="259"/>
      <c r="E1110" s="168"/>
      <c r="F1110" s="169"/>
      <c r="H1110" s="167"/>
      <c r="I1110" s="209" t="str">
        <f>IF(ISBLANK(Transactions!$H1110),"",MONTH(Transactions!$H1110))</f>
        <v/>
      </c>
      <c r="J1110" s="259"/>
      <c r="K1110" s="168"/>
      <c r="L1110" s="169"/>
      <c r="N1110" s="167"/>
      <c r="O1110" s="209" t="str">
        <f>IF(ISBLANK(Transactions!$N1110),"",MONTH(Transactions!$N1110))</f>
        <v/>
      </c>
      <c r="P1110" s="259"/>
      <c r="Q1110" s="171"/>
      <c r="R1110" s="169"/>
    </row>
    <row r="1111" spans="2:18" ht="15.75" customHeight="1">
      <c r="B1111" s="167"/>
      <c r="C1111" s="209" t="str">
        <f>IF(ISBLANK(Transactions!$B1111),"",MONTH(Transactions!$B1111))</f>
        <v/>
      </c>
      <c r="D1111" s="259"/>
      <c r="E1111" s="168"/>
      <c r="F1111" s="169"/>
      <c r="H1111" s="167"/>
      <c r="I1111" s="209" t="str">
        <f>IF(ISBLANK(Transactions!$H1111),"",MONTH(Transactions!$H1111))</f>
        <v/>
      </c>
      <c r="J1111" s="259"/>
      <c r="K1111" s="168"/>
      <c r="L1111" s="169"/>
      <c r="N1111" s="167"/>
      <c r="O1111" s="209" t="str">
        <f>IF(ISBLANK(Transactions!$N1111),"",MONTH(Transactions!$N1111))</f>
        <v/>
      </c>
      <c r="P1111" s="259"/>
      <c r="Q1111" s="171"/>
      <c r="R1111" s="169"/>
    </row>
    <row r="1112" spans="2:18" ht="15.75" customHeight="1">
      <c r="B1112" s="167"/>
      <c r="C1112" s="209" t="str">
        <f>IF(ISBLANK(Transactions!$B1112),"",MONTH(Transactions!$B1112))</f>
        <v/>
      </c>
      <c r="D1112" s="259"/>
      <c r="E1112" s="168"/>
      <c r="F1112" s="169"/>
      <c r="H1112" s="167"/>
      <c r="I1112" s="209" t="str">
        <f>IF(ISBLANK(Transactions!$H1112),"",MONTH(Transactions!$H1112))</f>
        <v/>
      </c>
      <c r="J1112" s="259"/>
      <c r="K1112" s="168"/>
      <c r="L1112" s="169"/>
      <c r="N1112" s="167"/>
      <c r="O1112" s="209" t="str">
        <f>IF(ISBLANK(Transactions!$N1112),"",MONTH(Transactions!$N1112))</f>
        <v/>
      </c>
      <c r="P1112" s="259"/>
      <c r="Q1112" s="171"/>
      <c r="R1112" s="169"/>
    </row>
    <row r="1113" spans="2:18" ht="15.75" customHeight="1">
      <c r="B1113" s="167"/>
      <c r="C1113" s="209" t="str">
        <f>IF(ISBLANK(Transactions!$B1113),"",MONTH(Transactions!$B1113))</f>
        <v/>
      </c>
      <c r="D1113" s="259"/>
      <c r="E1113" s="168"/>
      <c r="F1113" s="169"/>
      <c r="H1113" s="167"/>
      <c r="I1113" s="209" t="str">
        <f>IF(ISBLANK(Transactions!$H1113),"",MONTH(Transactions!$H1113))</f>
        <v/>
      </c>
      <c r="J1113" s="259"/>
      <c r="K1113" s="168"/>
      <c r="L1113" s="169"/>
      <c r="N1113" s="167"/>
      <c r="O1113" s="209" t="str">
        <f>IF(ISBLANK(Transactions!$N1113),"",MONTH(Transactions!$N1113))</f>
        <v/>
      </c>
      <c r="P1113" s="259"/>
      <c r="Q1113" s="171"/>
      <c r="R1113" s="169"/>
    </row>
    <row r="1114" spans="2:18" ht="15.75" customHeight="1">
      <c r="B1114" s="167"/>
      <c r="C1114" s="209" t="str">
        <f>IF(ISBLANK(Transactions!$B1114),"",MONTH(Transactions!$B1114))</f>
        <v/>
      </c>
      <c r="D1114" s="259"/>
      <c r="E1114" s="168"/>
      <c r="F1114" s="169"/>
      <c r="H1114" s="167"/>
      <c r="I1114" s="209" t="str">
        <f>IF(ISBLANK(Transactions!$H1114),"",MONTH(Transactions!$H1114))</f>
        <v/>
      </c>
      <c r="J1114" s="259"/>
      <c r="K1114" s="168"/>
      <c r="L1114" s="169"/>
      <c r="N1114" s="167"/>
      <c r="O1114" s="209" t="str">
        <f>IF(ISBLANK(Transactions!$N1114),"",MONTH(Transactions!$N1114))</f>
        <v/>
      </c>
      <c r="P1114" s="259"/>
      <c r="Q1114" s="171"/>
      <c r="R1114" s="169"/>
    </row>
    <row r="1115" spans="2:18" ht="15.75" customHeight="1">
      <c r="B1115" s="167"/>
      <c r="C1115" s="209" t="str">
        <f>IF(ISBLANK(Transactions!$B1115),"",MONTH(Transactions!$B1115))</f>
        <v/>
      </c>
      <c r="D1115" s="259"/>
      <c r="E1115" s="168"/>
      <c r="F1115" s="169"/>
      <c r="H1115" s="167"/>
      <c r="I1115" s="209" t="str">
        <f>IF(ISBLANK(Transactions!$H1115),"",MONTH(Transactions!$H1115))</f>
        <v/>
      </c>
      <c r="J1115" s="259"/>
      <c r="K1115" s="168"/>
      <c r="L1115" s="169"/>
      <c r="N1115" s="167"/>
      <c r="O1115" s="209" t="str">
        <f>IF(ISBLANK(Transactions!$N1115),"",MONTH(Transactions!$N1115))</f>
        <v/>
      </c>
      <c r="P1115" s="259"/>
      <c r="Q1115" s="171"/>
      <c r="R1115" s="169"/>
    </row>
    <row r="1116" spans="2:18" ht="15.75" customHeight="1">
      <c r="B1116" s="167"/>
      <c r="C1116" s="209" t="str">
        <f>IF(ISBLANK(Transactions!$B1116),"",MONTH(Transactions!$B1116))</f>
        <v/>
      </c>
      <c r="D1116" s="259"/>
      <c r="E1116" s="168"/>
      <c r="F1116" s="169"/>
      <c r="H1116" s="167"/>
      <c r="I1116" s="209" t="str">
        <f>IF(ISBLANK(Transactions!$H1116),"",MONTH(Transactions!$H1116))</f>
        <v/>
      </c>
      <c r="J1116" s="259"/>
      <c r="K1116" s="168"/>
      <c r="L1116" s="169"/>
      <c r="N1116" s="167"/>
      <c r="O1116" s="209" t="str">
        <f>IF(ISBLANK(Transactions!$N1116),"",MONTH(Transactions!$N1116))</f>
        <v/>
      </c>
      <c r="P1116" s="259"/>
      <c r="Q1116" s="171"/>
      <c r="R1116" s="169"/>
    </row>
    <row r="1117" spans="2:18" ht="15.75" customHeight="1">
      <c r="B1117" s="167"/>
      <c r="C1117" s="209" t="str">
        <f>IF(ISBLANK(Transactions!$B1117),"",MONTH(Transactions!$B1117))</f>
        <v/>
      </c>
      <c r="D1117" s="259"/>
      <c r="E1117" s="168"/>
      <c r="F1117" s="169"/>
      <c r="H1117" s="167"/>
      <c r="I1117" s="209" t="str">
        <f>IF(ISBLANK(Transactions!$H1117),"",MONTH(Transactions!$H1117))</f>
        <v/>
      </c>
      <c r="J1117" s="259"/>
      <c r="K1117" s="168"/>
      <c r="L1117" s="169"/>
      <c r="N1117" s="167"/>
      <c r="O1117" s="209" t="str">
        <f>IF(ISBLANK(Transactions!$N1117),"",MONTH(Transactions!$N1117))</f>
        <v/>
      </c>
      <c r="P1117" s="259"/>
      <c r="Q1117" s="171"/>
      <c r="R1117" s="169"/>
    </row>
    <row r="1118" spans="2:18" ht="15.75" customHeight="1">
      <c r="B1118" s="167"/>
      <c r="C1118" s="209" t="str">
        <f>IF(ISBLANK(Transactions!$B1118),"",MONTH(Transactions!$B1118))</f>
        <v/>
      </c>
      <c r="D1118" s="259"/>
      <c r="E1118" s="168"/>
      <c r="F1118" s="169"/>
      <c r="H1118" s="167"/>
      <c r="I1118" s="209" t="str">
        <f>IF(ISBLANK(Transactions!$H1118),"",MONTH(Transactions!$H1118))</f>
        <v/>
      </c>
      <c r="J1118" s="259"/>
      <c r="K1118" s="168"/>
      <c r="L1118" s="169"/>
      <c r="N1118" s="167"/>
      <c r="O1118" s="209" t="str">
        <f>IF(ISBLANK(Transactions!$N1118),"",MONTH(Transactions!$N1118))</f>
        <v/>
      </c>
      <c r="P1118" s="259"/>
      <c r="Q1118" s="171"/>
      <c r="R1118" s="169"/>
    </row>
    <row r="1119" spans="2:18" ht="15.75" customHeight="1">
      <c r="B1119" s="167"/>
      <c r="C1119" s="209" t="str">
        <f>IF(ISBLANK(Transactions!$B1119),"",MONTH(Transactions!$B1119))</f>
        <v/>
      </c>
      <c r="D1119" s="259"/>
      <c r="E1119" s="168"/>
      <c r="F1119" s="169"/>
      <c r="H1119" s="167"/>
      <c r="I1119" s="209" t="str">
        <f>IF(ISBLANK(Transactions!$H1119),"",MONTH(Transactions!$H1119))</f>
        <v/>
      </c>
      <c r="J1119" s="259"/>
      <c r="K1119" s="168"/>
      <c r="L1119" s="169"/>
      <c r="N1119" s="167"/>
      <c r="O1119" s="209" t="str">
        <f>IF(ISBLANK(Transactions!$N1119),"",MONTH(Transactions!$N1119))</f>
        <v/>
      </c>
      <c r="P1119" s="259"/>
      <c r="Q1119" s="171"/>
      <c r="R1119" s="169"/>
    </row>
    <row r="1120" spans="2:18" ht="15.75" customHeight="1">
      <c r="B1120" s="167"/>
      <c r="C1120" s="209" t="str">
        <f>IF(ISBLANK(Transactions!$B1120),"",MONTH(Transactions!$B1120))</f>
        <v/>
      </c>
      <c r="D1120" s="259"/>
      <c r="E1120" s="168"/>
      <c r="F1120" s="169"/>
      <c r="H1120" s="167"/>
      <c r="I1120" s="209" t="str">
        <f>IF(ISBLANK(Transactions!$H1120),"",MONTH(Transactions!$H1120))</f>
        <v/>
      </c>
      <c r="J1120" s="259"/>
      <c r="K1120" s="168"/>
      <c r="L1120" s="169"/>
      <c r="N1120" s="167"/>
      <c r="O1120" s="209" t="str">
        <f>IF(ISBLANK(Transactions!$N1120),"",MONTH(Transactions!$N1120))</f>
        <v/>
      </c>
      <c r="P1120" s="259"/>
      <c r="Q1120" s="171"/>
      <c r="R1120" s="169"/>
    </row>
    <row r="1121" spans="2:18" ht="15.75" customHeight="1">
      <c r="B1121" s="167"/>
      <c r="C1121" s="209" t="str">
        <f>IF(ISBLANK(Transactions!$B1121),"",MONTH(Transactions!$B1121))</f>
        <v/>
      </c>
      <c r="D1121" s="259"/>
      <c r="E1121" s="168"/>
      <c r="F1121" s="169"/>
      <c r="H1121" s="167"/>
      <c r="I1121" s="209" t="str">
        <f>IF(ISBLANK(Transactions!$H1121),"",MONTH(Transactions!$H1121))</f>
        <v/>
      </c>
      <c r="J1121" s="259"/>
      <c r="K1121" s="168"/>
      <c r="L1121" s="169"/>
      <c r="N1121" s="167"/>
      <c r="O1121" s="209" t="str">
        <f>IF(ISBLANK(Transactions!$N1121),"",MONTH(Transactions!$N1121))</f>
        <v/>
      </c>
      <c r="P1121" s="259"/>
      <c r="Q1121" s="171"/>
      <c r="R1121" s="169"/>
    </row>
    <row r="1122" spans="2:18" ht="15.75" customHeight="1">
      <c r="B1122" s="167"/>
      <c r="C1122" s="209" t="str">
        <f>IF(ISBLANK(Transactions!$B1122),"",MONTH(Transactions!$B1122))</f>
        <v/>
      </c>
      <c r="D1122" s="259"/>
      <c r="E1122" s="168"/>
      <c r="F1122" s="169"/>
      <c r="H1122" s="167"/>
      <c r="I1122" s="209" t="str">
        <f>IF(ISBLANK(Transactions!$H1122),"",MONTH(Transactions!$H1122))</f>
        <v/>
      </c>
      <c r="J1122" s="259"/>
      <c r="K1122" s="168"/>
      <c r="L1122" s="169"/>
      <c r="N1122" s="167"/>
      <c r="O1122" s="209" t="str">
        <f>IF(ISBLANK(Transactions!$N1122),"",MONTH(Transactions!$N1122))</f>
        <v/>
      </c>
      <c r="P1122" s="259"/>
      <c r="Q1122" s="171"/>
      <c r="R1122" s="169"/>
    </row>
    <row r="1123" spans="2:18" ht="15.75" customHeight="1">
      <c r="B1123" s="167"/>
      <c r="C1123" s="209" t="str">
        <f>IF(ISBLANK(Transactions!$B1123),"",MONTH(Transactions!$B1123))</f>
        <v/>
      </c>
      <c r="D1123" s="259"/>
      <c r="E1123" s="168"/>
      <c r="F1123" s="169"/>
      <c r="H1123" s="167"/>
      <c r="I1123" s="209" t="str">
        <f>IF(ISBLANK(Transactions!$H1123),"",MONTH(Transactions!$H1123))</f>
        <v/>
      </c>
      <c r="J1123" s="259"/>
      <c r="K1123" s="168"/>
      <c r="L1123" s="169"/>
      <c r="N1123" s="167"/>
      <c r="O1123" s="209" t="str">
        <f>IF(ISBLANK(Transactions!$N1123),"",MONTH(Transactions!$N1123))</f>
        <v/>
      </c>
      <c r="P1123" s="259"/>
      <c r="Q1123" s="171"/>
      <c r="R1123" s="169"/>
    </row>
    <row r="1124" spans="2:18" ht="15.75" customHeight="1">
      <c r="B1124" s="167"/>
      <c r="C1124" s="209" t="str">
        <f>IF(ISBLANK(Transactions!$B1124),"",MONTH(Transactions!$B1124))</f>
        <v/>
      </c>
      <c r="D1124" s="259"/>
      <c r="E1124" s="168"/>
      <c r="F1124" s="169"/>
      <c r="H1124" s="167"/>
      <c r="I1124" s="209" t="str">
        <f>IF(ISBLANK(Transactions!$H1124),"",MONTH(Transactions!$H1124))</f>
        <v/>
      </c>
      <c r="J1124" s="259"/>
      <c r="K1124" s="168"/>
      <c r="L1124" s="169"/>
      <c r="N1124" s="167"/>
      <c r="O1124" s="209" t="str">
        <f>IF(ISBLANK(Transactions!$N1124),"",MONTH(Transactions!$N1124))</f>
        <v/>
      </c>
      <c r="P1124" s="259"/>
      <c r="Q1124" s="171"/>
      <c r="R1124" s="169"/>
    </row>
    <row r="1125" spans="2:18" ht="15.75" customHeight="1">
      <c r="B1125" s="167"/>
      <c r="C1125" s="209" t="str">
        <f>IF(ISBLANK(Transactions!$B1125),"",MONTH(Transactions!$B1125))</f>
        <v/>
      </c>
      <c r="D1125" s="259"/>
      <c r="E1125" s="168"/>
      <c r="F1125" s="169"/>
      <c r="H1125" s="167"/>
      <c r="I1125" s="209" t="str">
        <f>IF(ISBLANK(Transactions!$H1125),"",MONTH(Transactions!$H1125))</f>
        <v/>
      </c>
      <c r="J1125" s="259"/>
      <c r="K1125" s="168"/>
      <c r="L1125" s="169"/>
      <c r="N1125" s="167"/>
      <c r="O1125" s="209" t="str">
        <f>IF(ISBLANK(Transactions!$N1125),"",MONTH(Transactions!$N1125))</f>
        <v/>
      </c>
      <c r="P1125" s="259"/>
      <c r="Q1125" s="171"/>
      <c r="R1125" s="169"/>
    </row>
    <row r="1126" spans="2:18" ht="15.75" customHeight="1">
      <c r="B1126" s="167"/>
      <c r="C1126" s="209" t="str">
        <f>IF(ISBLANK(Transactions!$B1126),"",MONTH(Transactions!$B1126))</f>
        <v/>
      </c>
      <c r="D1126" s="259"/>
      <c r="E1126" s="168"/>
      <c r="F1126" s="169"/>
      <c r="H1126" s="167"/>
      <c r="I1126" s="209" t="str">
        <f>IF(ISBLANK(Transactions!$H1126),"",MONTH(Transactions!$H1126))</f>
        <v/>
      </c>
      <c r="J1126" s="259"/>
      <c r="K1126" s="168"/>
      <c r="L1126" s="169"/>
      <c r="N1126" s="167"/>
      <c r="O1126" s="209" t="str">
        <f>IF(ISBLANK(Transactions!$N1126),"",MONTH(Transactions!$N1126))</f>
        <v/>
      </c>
      <c r="P1126" s="259"/>
      <c r="Q1126" s="171"/>
      <c r="R1126" s="169"/>
    </row>
    <row r="1127" spans="2:18" ht="15.75" customHeight="1">
      <c r="B1127" s="167"/>
      <c r="C1127" s="209" t="str">
        <f>IF(ISBLANK(Transactions!$B1127),"",MONTH(Transactions!$B1127))</f>
        <v/>
      </c>
      <c r="D1127" s="259"/>
      <c r="E1127" s="168"/>
      <c r="F1127" s="169"/>
      <c r="H1127" s="167"/>
      <c r="I1127" s="209" t="str">
        <f>IF(ISBLANK(Transactions!$H1127),"",MONTH(Transactions!$H1127))</f>
        <v/>
      </c>
      <c r="J1127" s="259"/>
      <c r="K1127" s="168"/>
      <c r="L1127" s="169"/>
      <c r="N1127" s="167"/>
      <c r="O1127" s="209" t="str">
        <f>IF(ISBLANK(Transactions!$N1127),"",MONTH(Transactions!$N1127))</f>
        <v/>
      </c>
      <c r="P1127" s="259"/>
      <c r="Q1127" s="171"/>
      <c r="R1127" s="169"/>
    </row>
    <row r="1128" spans="2:18" ht="15.75" customHeight="1">
      <c r="B1128" s="167"/>
      <c r="C1128" s="209" t="str">
        <f>IF(ISBLANK(Transactions!$B1128),"",MONTH(Transactions!$B1128))</f>
        <v/>
      </c>
      <c r="D1128" s="259"/>
      <c r="E1128" s="168"/>
      <c r="F1128" s="169"/>
      <c r="H1128" s="167"/>
      <c r="I1128" s="209" t="str">
        <f>IF(ISBLANK(Transactions!$H1128),"",MONTH(Transactions!$H1128))</f>
        <v/>
      </c>
      <c r="J1128" s="259"/>
      <c r="K1128" s="168"/>
      <c r="L1128" s="169"/>
      <c r="N1128" s="167"/>
      <c r="O1128" s="209" t="str">
        <f>IF(ISBLANK(Transactions!$N1128),"",MONTH(Transactions!$N1128))</f>
        <v/>
      </c>
      <c r="P1128" s="259"/>
      <c r="Q1128" s="171"/>
      <c r="R1128" s="169"/>
    </row>
    <row r="1129" spans="2:18" ht="15.75" customHeight="1">
      <c r="B1129" s="167"/>
      <c r="C1129" s="209" t="str">
        <f>IF(ISBLANK(Transactions!$B1129),"",MONTH(Transactions!$B1129))</f>
        <v/>
      </c>
      <c r="D1129" s="259"/>
      <c r="E1129" s="168"/>
      <c r="F1129" s="169"/>
      <c r="H1129" s="167"/>
      <c r="I1129" s="209" t="str">
        <f>IF(ISBLANK(Transactions!$H1129),"",MONTH(Transactions!$H1129))</f>
        <v/>
      </c>
      <c r="J1129" s="259"/>
      <c r="K1129" s="168"/>
      <c r="L1129" s="169"/>
      <c r="N1129" s="167"/>
      <c r="O1129" s="209" t="str">
        <f>IF(ISBLANK(Transactions!$N1129),"",MONTH(Transactions!$N1129))</f>
        <v/>
      </c>
      <c r="P1129" s="259"/>
      <c r="Q1129" s="171"/>
      <c r="R1129" s="169"/>
    </row>
    <row r="1130" spans="2:18" ht="15.75" customHeight="1">
      <c r="B1130" s="167"/>
      <c r="C1130" s="209" t="str">
        <f>IF(ISBLANK(Transactions!$B1130),"",MONTH(Transactions!$B1130))</f>
        <v/>
      </c>
      <c r="D1130" s="259"/>
      <c r="E1130" s="168"/>
      <c r="F1130" s="169"/>
      <c r="H1130" s="167"/>
      <c r="I1130" s="209" t="str">
        <f>IF(ISBLANK(Transactions!$H1130),"",MONTH(Transactions!$H1130))</f>
        <v/>
      </c>
      <c r="J1130" s="259"/>
      <c r="K1130" s="168"/>
      <c r="L1130" s="169"/>
      <c r="N1130" s="167"/>
      <c r="O1130" s="209" t="str">
        <f>IF(ISBLANK(Transactions!$N1130),"",MONTH(Transactions!$N1130))</f>
        <v/>
      </c>
      <c r="P1130" s="259"/>
      <c r="Q1130" s="171"/>
      <c r="R1130" s="169"/>
    </row>
    <row r="1131" spans="2:18" ht="15.75" customHeight="1">
      <c r="B1131" s="167"/>
      <c r="C1131" s="209" t="str">
        <f>IF(ISBLANK(Transactions!$B1131),"",MONTH(Transactions!$B1131))</f>
        <v/>
      </c>
      <c r="D1131" s="259"/>
      <c r="E1131" s="168"/>
      <c r="F1131" s="169"/>
      <c r="H1131" s="167"/>
      <c r="I1131" s="209" t="str">
        <f>IF(ISBLANK(Transactions!$H1131),"",MONTH(Transactions!$H1131))</f>
        <v/>
      </c>
      <c r="J1131" s="259"/>
      <c r="K1131" s="168"/>
      <c r="L1131" s="169"/>
      <c r="N1131" s="167"/>
      <c r="O1131" s="209" t="str">
        <f>IF(ISBLANK(Transactions!$N1131),"",MONTH(Transactions!$N1131))</f>
        <v/>
      </c>
      <c r="P1131" s="259"/>
      <c r="Q1131" s="171"/>
      <c r="R1131" s="169"/>
    </row>
    <row r="1132" spans="2:18" ht="15.75" customHeight="1">
      <c r="B1132" s="167"/>
      <c r="C1132" s="209" t="str">
        <f>IF(ISBLANK(Transactions!$B1132),"",MONTH(Transactions!$B1132))</f>
        <v/>
      </c>
      <c r="D1132" s="259"/>
      <c r="E1132" s="168"/>
      <c r="F1132" s="169"/>
      <c r="H1132" s="167"/>
      <c r="I1132" s="209" t="str">
        <f>IF(ISBLANK(Transactions!$H1132),"",MONTH(Transactions!$H1132))</f>
        <v/>
      </c>
      <c r="J1132" s="259"/>
      <c r="K1132" s="168"/>
      <c r="L1132" s="169"/>
      <c r="N1132" s="167"/>
      <c r="O1132" s="209" t="str">
        <f>IF(ISBLANK(Transactions!$N1132),"",MONTH(Transactions!$N1132))</f>
        <v/>
      </c>
      <c r="P1132" s="259"/>
      <c r="Q1132" s="171"/>
      <c r="R1132" s="169"/>
    </row>
    <row r="1133" spans="2:18" ht="15.75" customHeight="1">
      <c r="B1133" s="167"/>
      <c r="C1133" s="209" t="str">
        <f>IF(ISBLANK(Transactions!$B1133),"",MONTH(Transactions!$B1133))</f>
        <v/>
      </c>
      <c r="D1133" s="259"/>
      <c r="E1133" s="168"/>
      <c r="F1133" s="169"/>
      <c r="H1133" s="167"/>
      <c r="I1133" s="209" t="str">
        <f>IF(ISBLANK(Transactions!$H1133),"",MONTH(Transactions!$H1133))</f>
        <v/>
      </c>
      <c r="J1133" s="259"/>
      <c r="K1133" s="168"/>
      <c r="L1133" s="169"/>
      <c r="N1133" s="167"/>
      <c r="O1133" s="209" t="str">
        <f>IF(ISBLANK(Transactions!$N1133),"",MONTH(Transactions!$N1133))</f>
        <v/>
      </c>
      <c r="P1133" s="259"/>
      <c r="Q1133" s="171"/>
      <c r="R1133" s="169"/>
    </row>
    <row r="1134" spans="2:18" ht="15.75" customHeight="1">
      <c r="B1134" s="167"/>
      <c r="C1134" s="209" t="str">
        <f>IF(ISBLANK(Transactions!$B1134),"",MONTH(Transactions!$B1134))</f>
        <v/>
      </c>
      <c r="D1134" s="259"/>
      <c r="E1134" s="168"/>
      <c r="F1134" s="169"/>
      <c r="H1134" s="167"/>
      <c r="I1134" s="209" t="str">
        <f>IF(ISBLANK(Transactions!$H1134),"",MONTH(Transactions!$H1134))</f>
        <v/>
      </c>
      <c r="J1134" s="259"/>
      <c r="K1134" s="168"/>
      <c r="L1134" s="169"/>
      <c r="N1134" s="167"/>
      <c r="O1134" s="209" t="str">
        <f>IF(ISBLANK(Transactions!$N1134),"",MONTH(Transactions!$N1134))</f>
        <v/>
      </c>
      <c r="P1134" s="259"/>
      <c r="Q1134" s="171"/>
      <c r="R1134" s="169"/>
    </row>
    <row r="1135" spans="2:18" ht="15.75" customHeight="1">
      <c r="B1135" s="167"/>
      <c r="C1135" s="209" t="str">
        <f>IF(ISBLANK(Transactions!$B1135),"",MONTH(Transactions!$B1135))</f>
        <v/>
      </c>
      <c r="D1135" s="259"/>
      <c r="E1135" s="168"/>
      <c r="F1135" s="169"/>
      <c r="H1135" s="167"/>
      <c r="I1135" s="209" t="str">
        <f>IF(ISBLANK(Transactions!$H1135),"",MONTH(Transactions!$H1135))</f>
        <v/>
      </c>
      <c r="J1135" s="259"/>
      <c r="K1135" s="168"/>
      <c r="L1135" s="169"/>
      <c r="N1135" s="167"/>
      <c r="O1135" s="209" t="str">
        <f>IF(ISBLANK(Transactions!$N1135),"",MONTH(Transactions!$N1135))</f>
        <v/>
      </c>
      <c r="P1135" s="259"/>
      <c r="Q1135" s="171"/>
      <c r="R1135" s="169"/>
    </row>
    <row r="1136" spans="2:18" ht="15.75" customHeight="1">
      <c r="B1136" s="167"/>
      <c r="C1136" s="209" t="str">
        <f>IF(ISBLANK(Transactions!$B1136),"",MONTH(Transactions!$B1136))</f>
        <v/>
      </c>
      <c r="D1136" s="259"/>
      <c r="E1136" s="168"/>
      <c r="F1136" s="169"/>
      <c r="H1136" s="167"/>
      <c r="I1136" s="209" t="str">
        <f>IF(ISBLANK(Transactions!$H1136),"",MONTH(Transactions!$H1136))</f>
        <v/>
      </c>
      <c r="J1136" s="259"/>
      <c r="K1136" s="168"/>
      <c r="L1136" s="169"/>
      <c r="N1136" s="167"/>
      <c r="O1136" s="209" t="str">
        <f>IF(ISBLANK(Transactions!$N1136),"",MONTH(Transactions!$N1136))</f>
        <v/>
      </c>
      <c r="P1136" s="259"/>
      <c r="Q1136" s="171"/>
      <c r="R1136" s="169"/>
    </row>
    <row r="1137" spans="2:18" ht="15.75" customHeight="1">
      <c r="B1137" s="167"/>
      <c r="C1137" s="209" t="str">
        <f>IF(ISBLANK(Transactions!$B1137),"",MONTH(Transactions!$B1137))</f>
        <v/>
      </c>
      <c r="D1137" s="259"/>
      <c r="E1137" s="168"/>
      <c r="F1137" s="169"/>
      <c r="H1137" s="167"/>
      <c r="I1137" s="209" t="str">
        <f>IF(ISBLANK(Transactions!$H1137),"",MONTH(Transactions!$H1137))</f>
        <v/>
      </c>
      <c r="J1137" s="259"/>
      <c r="K1137" s="168"/>
      <c r="L1137" s="169"/>
      <c r="N1137" s="167"/>
      <c r="O1137" s="209" t="str">
        <f>IF(ISBLANK(Transactions!$N1137),"",MONTH(Transactions!$N1137))</f>
        <v/>
      </c>
      <c r="P1137" s="259"/>
      <c r="Q1137" s="171"/>
      <c r="R1137" s="169"/>
    </row>
    <row r="1138" spans="2:18" ht="15.75" customHeight="1">
      <c r="B1138" s="167"/>
      <c r="C1138" s="209" t="str">
        <f>IF(ISBLANK(Transactions!$B1138),"",MONTH(Transactions!$B1138))</f>
        <v/>
      </c>
      <c r="D1138" s="259"/>
      <c r="E1138" s="168"/>
      <c r="F1138" s="169"/>
      <c r="H1138" s="167"/>
      <c r="I1138" s="209" t="str">
        <f>IF(ISBLANK(Transactions!$H1138),"",MONTH(Transactions!$H1138))</f>
        <v/>
      </c>
      <c r="J1138" s="259"/>
      <c r="K1138" s="168"/>
      <c r="L1138" s="169"/>
      <c r="N1138" s="167"/>
      <c r="O1138" s="209" t="str">
        <f>IF(ISBLANK(Transactions!$N1138),"",MONTH(Transactions!$N1138))</f>
        <v/>
      </c>
      <c r="P1138" s="259"/>
      <c r="Q1138" s="171"/>
      <c r="R1138" s="169"/>
    </row>
    <row r="1139" spans="2:18" ht="15.75" customHeight="1">
      <c r="B1139" s="167"/>
      <c r="C1139" s="209" t="str">
        <f>IF(ISBLANK(Transactions!$B1139),"",MONTH(Transactions!$B1139))</f>
        <v/>
      </c>
      <c r="D1139" s="259"/>
      <c r="E1139" s="168"/>
      <c r="F1139" s="169"/>
      <c r="H1139" s="167"/>
      <c r="I1139" s="209" t="str">
        <f>IF(ISBLANK(Transactions!$H1139),"",MONTH(Transactions!$H1139))</f>
        <v/>
      </c>
      <c r="J1139" s="259"/>
      <c r="K1139" s="168"/>
      <c r="L1139" s="169"/>
      <c r="N1139" s="167"/>
      <c r="O1139" s="209" t="str">
        <f>IF(ISBLANK(Transactions!$N1139),"",MONTH(Transactions!$N1139))</f>
        <v/>
      </c>
      <c r="P1139" s="259"/>
      <c r="Q1139" s="171"/>
      <c r="R1139" s="169"/>
    </row>
    <row r="1140" spans="2:18" ht="15.75" customHeight="1">
      <c r="B1140" s="167"/>
      <c r="C1140" s="209" t="str">
        <f>IF(ISBLANK(Transactions!$B1140),"",MONTH(Transactions!$B1140))</f>
        <v/>
      </c>
      <c r="D1140" s="259"/>
      <c r="E1140" s="168"/>
      <c r="F1140" s="169"/>
      <c r="H1140" s="167"/>
      <c r="I1140" s="209" t="str">
        <f>IF(ISBLANK(Transactions!$H1140),"",MONTH(Transactions!$H1140))</f>
        <v/>
      </c>
      <c r="J1140" s="259"/>
      <c r="K1140" s="168"/>
      <c r="L1140" s="169"/>
      <c r="N1140" s="167"/>
      <c r="O1140" s="209" t="str">
        <f>IF(ISBLANK(Transactions!$N1140),"",MONTH(Transactions!$N1140))</f>
        <v/>
      </c>
      <c r="P1140" s="259"/>
      <c r="Q1140" s="171"/>
      <c r="R1140" s="169"/>
    </row>
    <row r="1141" spans="2:18" ht="15.75" customHeight="1">
      <c r="B1141" s="167"/>
      <c r="C1141" s="209" t="str">
        <f>IF(ISBLANK(Transactions!$B1141),"",MONTH(Transactions!$B1141))</f>
        <v/>
      </c>
      <c r="D1141" s="259"/>
      <c r="E1141" s="168"/>
      <c r="F1141" s="169"/>
      <c r="H1141" s="167"/>
      <c r="I1141" s="209" t="str">
        <f>IF(ISBLANK(Transactions!$H1141),"",MONTH(Transactions!$H1141))</f>
        <v/>
      </c>
      <c r="J1141" s="259"/>
      <c r="K1141" s="168"/>
      <c r="L1141" s="169"/>
      <c r="N1141" s="167"/>
      <c r="O1141" s="209" t="str">
        <f>IF(ISBLANK(Transactions!$N1141),"",MONTH(Transactions!$N1141))</f>
        <v/>
      </c>
      <c r="P1141" s="259"/>
      <c r="Q1141" s="171"/>
      <c r="R1141" s="169"/>
    </row>
    <row r="1142" spans="2:18" ht="15.75" customHeight="1">
      <c r="B1142" s="167"/>
      <c r="C1142" s="209" t="str">
        <f>IF(ISBLANK(Transactions!$B1142),"",MONTH(Transactions!$B1142))</f>
        <v/>
      </c>
      <c r="D1142" s="259"/>
      <c r="E1142" s="168"/>
      <c r="F1142" s="169"/>
      <c r="H1142" s="167"/>
      <c r="I1142" s="209" t="str">
        <f>IF(ISBLANK(Transactions!$H1142),"",MONTH(Transactions!$H1142))</f>
        <v/>
      </c>
      <c r="J1142" s="259"/>
      <c r="K1142" s="168"/>
      <c r="L1142" s="169"/>
      <c r="N1142" s="167"/>
      <c r="O1142" s="209" t="str">
        <f>IF(ISBLANK(Transactions!$N1142),"",MONTH(Transactions!$N1142))</f>
        <v/>
      </c>
      <c r="P1142" s="259"/>
      <c r="Q1142" s="171"/>
      <c r="R1142" s="169"/>
    </row>
    <row r="1143" spans="2:18" ht="15.75" customHeight="1">
      <c r="B1143" s="167"/>
      <c r="C1143" s="209" t="str">
        <f>IF(ISBLANK(Transactions!$B1143),"",MONTH(Transactions!$B1143))</f>
        <v/>
      </c>
      <c r="D1143" s="259"/>
      <c r="E1143" s="168"/>
      <c r="F1143" s="169"/>
      <c r="H1143" s="167"/>
      <c r="I1143" s="209" t="str">
        <f>IF(ISBLANK(Transactions!$H1143),"",MONTH(Transactions!$H1143))</f>
        <v/>
      </c>
      <c r="J1143" s="259"/>
      <c r="K1143" s="168"/>
      <c r="L1143" s="169"/>
      <c r="N1143" s="167"/>
      <c r="O1143" s="209" t="str">
        <f>IF(ISBLANK(Transactions!$N1143),"",MONTH(Transactions!$N1143))</f>
        <v/>
      </c>
      <c r="P1143" s="259"/>
      <c r="Q1143" s="171"/>
      <c r="R1143" s="169"/>
    </row>
    <row r="1144" spans="2:18" ht="15.75" customHeight="1">
      <c r="B1144" s="167"/>
      <c r="C1144" s="209" t="str">
        <f>IF(ISBLANK(Transactions!$B1144),"",MONTH(Transactions!$B1144))</f>
        <v/>
      </c>
      <c r="D1144" s="259"/>
      <c r="E1144" s="168"/>
      <c r="F1144" s="169"/>
      <c r="H1144" s="167"/>
      <c r="I1144" s="209" t="str">
        <f>IF(ISBLANK(Transactions!$H1144),"",MONTH(Transactions!$H1144))</f>
        <v/>
      </c>
      <c r="J1144" s="259"/>
      <c r="K1144" s="168"/>
      <c r="L1144" s="169"/>
      <c r="N1144" s="167"/>
      <c r="O1144" s="209" t="str">
        <f>IF(ISBLANK(Transactions!$N1144),"",MONTH(Transactions!$N1144))</f>
        <v/>
      </c>
      <c r="P1144" s="259"/>
      <c r="Q1144" s="171"/>
      <c r="R1144" s="169"/>
    </row>
    <row r="1145" spans="2:18" ht="15.75" customHeight="1">
      <c r="B1145" s="167"/>
      <c r="C1145" s="209" t="str">
        <f>IF(ISBLANK(Transactions!$B1145),"",MONTH(Transactions!$B1145))</f>
        <v/>
      </c>
      <c r="D1145" s="259"/>
      <c r="E1145" s="168"/>
      <c r="F1145" s="169"/>
      <c r="H1145" s="167"/>
      <c r="I1145" s="209" t="str">
        <f>IF(ISBLANK(Transactions!$H1145),"",MONTH(Transactions!$H1145))</f>
        <v/>
      </c>
      <c r="J1145" s="259"/>
      <c r="K1145" s="168"/>
      <c r="L1145" s="169"/>
      <c r="N1145" s="167"/>
      <c r="O1145" s="209" t="str">
        <f>IF(ISBLANK(Transactions!$N1145),"",MONTH(Transactions!$N1145))</f>
        <v/>
      </c>
      <c r="P1145" s="259"/>
      <c r="Q1145" s="171"/>
      <c r="R1145" s="169"/>
    </row>
    <row r="1146" spans="2:18" ht="15.75" customHeight="1">
      <c r="B1146" s="167"/>
      <c r="C1146" s="209" t="str">
        <f>IF(ISBLANK(Transactions!$B1146),"",MONTH(Transactions!$B1146))</f>
        <v/>
      </c>
      <c r="D1146" s="259"/>
      <c r="E1146" s="168"/>
      <c r="F1146" s="169"/>
      <c r="H1146" s="167"/>
      <c r="I1146" s="209" t="str">
        <f>IF(ISBLANK(Transactions!$H1146),"",MONTH(Transactions!$H1146))</f>
        <v/>
      </c>
      <c r="J1146" s="259"/>
      <c r="K1146" s="168"/>
      <c r="L1146" s="169"/>
      <c r="N1146" s="167"/>
      <c r="O1146" s="209" t="str">
        <f>IF(ISBLANK(Transactions!$N1146),"",MONTH(Transactions!$N1146))</f>
        <v/>
      </c>
      <c r="P1146" s="259"/>
      <c r="Q1146" s="171"/>
      <c r="R1146" s="169"/>
    </row>
    <row r="1147" spans="2:18" ht="15.75" customHeight="1">
      <c r="B1147" s="167"/>
      <c r="C1147" s="209" t="str">
        <f>IF(ISBLANK(Transactions!$B1147),"",MONTH(Transactions!$B1147))</f>
        <v/>
      </c>
      <c r="D1147" s="259"/>
      <c r="E1147" s="168"/>
      <c r="F1147" s="169"/>
      <c r="H1147" s="167"/>
      <c r="I1147" s="209" t="str">
        <f>IF(ISBLANK(Transactions!$H1147),"",MONTH(Transactions!$H1147))</f>
        <v/>
      </c>
      <c r="J1147" s="259"/>
      <c r="K1147" s="168"/>
      <c r="L1147" s="169"/>
      <c r="N1147" s="167"/>
      <c r="O1147" s="209" t="str">
        <f>IF(ISBLANK(Transactions!$N1147),"",MONTH(Transactions!$N1147))</f>
        <v/>
      </c>
      <c r="P1147" s="259"/>
      <c r="Q1147" s="171"/>
      <c r="R1147" s="169"/>
    </row>
    <row r="1148" spans="2:18" ht="15.75" customHeight="1">
      <c r="B1148" s="167"/>
      <c r="C1148" s="209" t="str">
        <f>IF(ISBLANK(Transactions!$B1148),"",MONTH(Transactions!$B1148))</f>
        <v/>
      </c>
      <c r="D1148" s="259"/>
      <c r="E1148" s="168"/>
      <c r="F1148" s="169"/>
      <c r="H1148" s="167"/>
      <c r="I1148" s="209" t="str">
        <f>IF(ISBLANK(Transactions!$H1148),"",MONTH(Transactions!$H1148))</f>
        <v/>
      </c>
      <c r="J1148" s="259"/>
      <c r="K1148" s="168"/>
      <c r="L1148" s="169"/>
      <c r="N1148" s="167"/>
      <c r="O1148" s="209" t="str">
        <f>IF(ISBLANK(Transactions!$N1148),"",MONTH(Transactions!$N1148))</f>
        <v/>
      </c>
      <c r="P1148" s="259"/>
      <c r="Q1148" s="171"/>
      <c r="R1148" s="169"/>
    </row>
    <row r="1149" spans="2:18" ht="15.75" customHeight="1">
      <c r="B1149" s="167"/>
      <c r="C1149" s="209" t="str">
        <f>IF(ISBLANK(Transactions!$B1149),"",MONTH(Transactions!$B1149))</f>
        <v/>
      </c>
      <c r="D1149" s="259"/>
      <c r="E1149" s="168"/>
      <c r="F1149" s="169"/>
      <c r="H1149" s="167"/>
      <c r="I1149" s="209" t="str">
        <f>IF(ISBLANK(Transactions!$H1149),"",MONTH(Transactions!$H1149))</f>
        <v/>
      </c>
      <c r="J1149" s="259"/>
      <c r="K1149" s="168"/>
      <c r="L1149" s="169"/>
      <c r="N1149" s="167"/>
      <c r="O1149" s="209" t="str">
        <f>IF(ISBLANK(Transactions!$N1149),"",MONTH(Transactions!$N1149))</f>
        <v/>
      </c>
      <c r="P1149" s="259"/>
      <c r="Q1149" s="171"/>
      <c r="R1149" s="169"/>
    </row>
    <row r="1150" spans="2:18" ht="15.75" customHeight="1">
      <c r="B1150" s="167"/>
      <c r="C1150" s="209" t="str">
        <f>IF(ISBLANK(Transactions!$B1150),"",MONTH(Transactions!$B1150))</f>
        <v/>
      </c>
      <c r="D1150" s="259"/>
      <c r="E1150" s="168"/>
      <c r="F1150" s="169"/>
      <c r="H1150" s="167"/>
      <c r="I1150" s="209" t="str">
        <f>IF(ISBLANK(Transactions!$H1150),"",MONTH(Transactions!$H1150))</f>
        <v/>
      </c>
      <c r="J1150" s="259"/>
      <c r="K1150" s="168"/>
      <c r="L1150" s="169"/>
      <c r="N1150" s="167"/>
      <c r="O1150" s="209" t="str">
        <f>IF(ISBLANK(Transactions!$N1150),"",MONTH(Transactions!$N1150))</f>
        <v/>
      </c>
      <c r="P1150" s="259"/>
      <c r="Q1150" s="171"/>
      <c r="R1150" s="169"/>
    </row>
    <row r="1151" spans="2:18" ht="15.75" customHeight="1">
      <c r="B1151" s="167"/>
      <c r="C1151" s="209" t="str">
        <f>IF(ISBLANK(Transactions!$B1151),"",MONTH(Transactions!$B1151))</f>
        <v/>
      </c>
      <c r="D1151" s="259"/>
      <c r="E1151" s="168"/>
      <c r="F1151" s="169"/>
      <c r="H1151" s="167"/>
      <c r="I1151" s="209" t="str">
        <f>IF(ISBLANK(Transactions!$H1151),"",MONTH(Transactions!$H1151))</f>
        <v/>
      </c>
      <c r="J1151" s="259"/>
      <c r="K1151" s="168"/>
      <c r="L1151" s="169"/>
      <c r="N1151" s="167"/>
      <c r="O1151" s="209" t="str">
        <f>IF(ISBLANK(Transactions!$N1151),"",MONTH(Transactions!$N1151))</f>
        <v/>
      </c>
      <c r="P1151" s="259"/>
      <c r="Q1151" s="171"/>
      <c r="R1151" s="169"/>
    </row>
    <row r="1152" spans="2:18" ht="15.75" customHeight="1">
      <c r="B1152" s="167"/>
      <c r="C1152" s="209" t="str">
        <f>IF(ISBLANK(Transactions!$B1152),"",MONTH(Transactions!$B1152))</f>
        <v/>
      </c>
      <c r="D1152" s="259"/>
      <c r="E1152" s="168"/>
      <c r="F1152" s="169"/>
      <c r="H1152" s="167"/>
      <c r="I1152" s="209" t="str">
        <f>IF(ISBLANK(Transactions!$H1152),"",MONTH(Transactions!$H1152))</f>
        <v/>
      </c>
      <c r="J1152" s="259"/>
      <c r="K1152" s="168"/>
      <c r="L1152" s="169"/>
      <c r="N1152" s="167"/>
      <c r="O1152" s="209" t="str">
        <f>IF(ISBLANK(Transactions!$N1152),"",MONTH(Transactions!$N1152))</f>
        <v/>
      </c>
      <c r="P1152" s="259"/>
      <c r="Q1152" s="171"/>
      <c r="R1152" s="169"/>
    </row>
    <row r="1153" spans="2:18" ht="15.75" customHeight="1">
      <c r="B1153" s="167"/>
      <c r="C1153" s="209" t="str">
        <f>IF(ISBLANK(Transactions!$B1153),"",MONTH(Transactions!$B1153))</f>
        <v/>
      </c>
      <c r="D1153" s="259"/>
      <c r="E1153" s="168"/>
      <c r="F1153" s="169"/>
      <c r="H1153" s="167"/>
      <c r="I1153" s="209" t="str">
        <f>IF(ISBLANK(Transactions!$H1153),"",MONTH(Transactions!$H1153))</f>
        <v/>
      </c>
      <c r="J1153" s="259"/>
      <c r="K1153" s="168"/>
      <c r="L1153" s="169"/>
      <c r="N1153" s="167"/>
      <c r="O1153" s="209" t="str">
        <f>IF(ISBLANK(Transactions!$N1153),"",MONTH(Transactions!$N1153))</f>
        <v/>
      </c>
      <c r="P1153" s="259"/>
      <c r="Q1153" s="171"/>
      <c r="R1153" s="169"/>
    </row>
    <row r="1154" spans="2:18" ht="15.75" customHeight="1">
      <c r="B1154" s="167"/>
      <c r="C1154" s="209" t="str">
        <f>IF(ISBLANK(Transactions!$B1154),"",MONTH(Transactions!$B1154))</f>
        <v/>
      </c>
      <c r="D1154" s="259"/>
      <c r="E1154" s="168"/>
      <c r="F1154" s="169"/>
      <c r="H1154" s="167"/>
      <c r="I1154" s="209" t="str">
        <f>IF(ISBLANK(Transactions!$H1154),"",MONTH(Transactions!$H1154))</f>
        <v/>
      </c>
      <c r="J1154" s="259"/>
      <c r="K1154" s="168"/>
      <c r="L1154" s="169"/>
      <c r="N1154" s="167"/>
      <c r="O1154" s="209" t="str">
        <f>IF(ISBLANK(Transactions!$N1154),"",MONTH(Transactions!$N1154))</f>
        <v/>
      </c>
      <c r="P1154" s="259"/>
      <c r="Q1154" s="171"/>
      <c r="R1154" s="169"/>
    </row>
    <row r="1155" spans="2:18" ht="15.75" customHeight="1">
      <c r="B1155" s="167"/>
      <c r="C1155" s="209" t="str">
        <f>IF(ISBLANK(Transactions!$B1155),"",MONTH(Transactions!$B1155))</f>
        <v/>
      </c>
      <c r="D1155" s="259"/>
      <c r="E1155" s="168"/>
      <c r="F1155" s="169"/>
      <c r="H1155" s="167"/>
      <c r="I1155" s="209" t="str">
        <f>IF(ISBLANK(Transactions!$H1155),"",MONTH(Transactions!$H1155))</f>
        <v/>
      </c>
      <c r="J1155" s="259"/>
      <c r="K1155" s="168"/>
      <c r="L1155" s="169"/>
      <c r="N1155" s="167"/>
      <c r="O1155" s="209" t="str">
        <f>IF(ISBLANK(Transactions!$N1155),"",MONTH(Transactions!$N1155))</f>
        <v/>
      </c>
      <c r="P1155" s="259"/>
      <c r="Q1155" s="171"/>
      <c r="R1155" s="169"/>
    </row>
    <row r="1156" spans="2:18" ht="15.75" customHeight="1">
      <c r="B1156" s="167"/>
      <c r="C1156" s="209" t="str">
        <f>IF(ISBLANK(Transactions!$B1156),"",MONTH(Transactions!$B1156))</f>
        <v/>
      </c>
      <c r="D1156" s="259"/>
      <c r="E1156" s="168"/>
      <c r="F1156" s="169"/>
      <c r="H1156" s="167"/>
      <c r="I1156" s="209" t="str">
        <f>IF(ISBLANK(Transactions!$H1156),"",MONTH(Transactions!$H1156))</f>
        <v/>
      </c>
      <c r="J1156" s="259"/>
      <c r="K1156" s="168"/>
      <c r="L1156" s="169"/>
      <c r="N1156" s="167"/>
      <c r="O1156" s="209" t="str">
        <f>IF(ISBLANK(Transactions!$N1156),"",MONTH(Transactions!$N1156))</f>
        <v/>
      </c>
      <c r="P1156" s="259"/>
      <c r="Q1156" s="171"/>
      <c r="R1156" s="169"/>
    </row>
    <row r="1157" spans="2:18" ht="15.75" customHeight="1">
      <c r="B1157" s="167"/>
      <c r="C1157" s="209" t="str">
        <f>IF(ISBLANK(Transactions!$B1157),"",MONTH(Transactions!$B1157))</f>
        <v/>
      </c>
      <c r="D1157" s="259"/>
      <c r="E1157" s="168"/>
      <c r="F1157" s="169"/>
      <c r="H1157" s="167"/>
      <c r="I1157" s="209" t="str">
        <f>IF(ISBLANK(Transactions!$H1157),"",MONTH(Transactions!$H1157))</f>
        <v/>
      </c>
      <c r="J1157" s="259"/>
      <c r="K1157" s="168"/>
      <c r="L1157" s="169"/>
      <c r="N1157" s="167"/>
      <c r="O1157" s="209" t="str">
        <f>IF(ISBLANK(Transactions!$N1157),"",MONTH(Transactions!$N1157))</f>
        <v/>
      </c>
      <c r="P1157" s="259"/>
      <c r="Q1157" s="171"/>
      <c r="R1157" s="169"/>
    </row>
    <row r="1158" spans="2:18" ht="15.75" customHeight="1">
      <c r="B1158" s="167"/>
      <c r="C1158" s="209" t="str">
        <f>IF(ISBLANK(Transactions!$B1158),"",MONTH(Transactions!$B1158))</f>
        <v/>
      </c>
      <c r="D1158" s="259"/>
      <c r="E1158" s="168"/>
      <c r="F1158" s="169"/>
      <c r="H1158" s="167"/>
      <c r="I1158" s="209" t="str">
        <f>IF(ISBLANK(Transactions!$H1158),"",MONTH(Transactions!$H1158))</f>
        <v/>
      </c>
      <c r="J1158" s="259"/>
      <c r="K1158" s="168"/>
      <c r="L1158" s="169"/>
      <c r="N1158" s="167"/>
      <c r="O1158" s="209" t="str">
        <f>IF(ISBLANK(Transactions!$N1158),"",MONTH(Transactions!$N1158))</f>
        <v/>
      </c>
      <c r="P1158" s="259"/>
      <c r="Q1158" s="171"/>
      <c r="R1158" s="169"/>
    </row>
    <row r="1159" spans="2:18" ht="15.75" customHeight="1">
      <c r="B1159" s="167"/>
      <c r="C1159" s="209" t="str">
        <f>IF(ISBLANK(Transactions!$B1159),"",MONTH(Transactions!$B1159))</f>
        <v/>
      </c>
      <c r="D1159" s="259"/>
      <c r="E1159" s="168"/>
      <c r="F1159" s="169"/>
      <c r="H1159" s="167"/>
      <c r="I1159" s="209" t="str">
        <f>IF(ISBLANK(Transactions!$H1159),"",MONTH(Transactions!$H1159))</f>
        <v/>
      </c>
      <c r="J1159" s="259"/>
      <c r="K1159" s="168"/>
      <c r="L1159" s="169"/>
      <c r="N1159" s="167"/>
      <c r="O1159" s="209" t="str">
        <f>IF(ISBLANK(Transactions!$N1159),"",MONTH(Transactions!$N1159))</f>
        <v/>
      </c>
      <c r="P1159" s="259"/>
      <c r="Q1159" s="171"/>
      <c r="R1159" s="169"/>
    </row>
    <row r="1160" spans="2:18" ht="15.75" customHeight="1">
      <c r="B1160" s="167"/>
      <c r="C1160" s="209" t="str">
        <f>IF(ISBLANK(Transactions!$B1160),"",MONTH(Transactions!$B1160))</f>
        <v/>
      </c>
      <c r="D1160" s="259"/>
      <c r="E1160" s="168"/>
      <c r="F1160" s="169"/>
      <c r="H1160" s="167"/>
      <c r="I1160" s="209" t="str">
        <f>IF(ISBLANK(Transactions!$H1160),"",MONTH(Transactions!$H1160))</f>
        <v/>
      </c>
      <c r="J1160" s="259"/>
      <c r="K1160" s="168"/>
      <c r="L1160" s="169"/>
      <c r="N1160" s="167"/>
      <c r="O1160" s="209" t="str">
        <f>IF(ISBLANK(Transactions!$N1160),"",MONTH(Transactions!$N1160))</f>
        <v/>
      </c>
      <c r="P1160" s="259"/>
      <c r="Q1160" s="171"/>
      <c r="R1160" s="169"/>
    </row>
    <row r="1161" spans="2:18" ht="15.75" customHeight="1">
      <c r="B1161" s="167"/>
      <c r="C1161" s="209" t="str">
        <f>IF(ISBLANK(Transactions!$B1161),"",MONTH(Transactions!$B1161))</f>
        <v/>
      </c>
      <c r="D1161" s="259"/>
      <c r="E1161" s="168"/>
      <c r="F1161" s="169"/>
      <c r="H1161" s="167"/>
      <c r="I1161" s="209" t="str">
        <f>IF(ISBLANK(Transactions!$H1161),"",MONTH(Transactions!$H1161))</f>
        <v/>
      </c>
      <c r="J1161" s="259"/>
      <c r="K1161" s="168"/>
      <c r="L1161" s="169"/>
      <c r="N1161" s="167"/>
      <c r="O1161" s="209" t="str">
        <f>IF(ISBLANK(Transactions!$N1161),"",MONTH(Transactions!$N1161))</f>
        <v/>
      </c>
      <c r="P1161" s="259"/>
      <c r="Q1161" s="171"/>
      <c r="R1161" s="169"/>
    </row>
    <row r="1162" spans="2:18" ht="15.75" customHeight="1">
      <c r="B1162" s="167"/>
      <c r="C1162" s="209" t="str">
        <f>IF(ISBLANK(Transactions!$B1162),"",MONTH(Transactions!$B1162))</f>
        <v/>
      </c>
      <c r="D1162" s="259"/>
      <c r="E1162" s="168"/>
      <c r="F1162" s="169"/>
      <c r="H1162" s="167"/>
      <c r="I1162" s="209" t="str">
        <f>IF(ISBLANK(Transactions!$H1162),"",MONTH(Transactions!$H1162))</f>
        <v/>
      </c>
      <c r="J1162" s="259"/>
      <c r="K1162" s="168"/>
      <c r="L1162" s="169"/>
      <c r="N1162" s="167"/>
      <c r="O1162" s="209" t="str">
        <f>IF(ISBLANK(Transactions!$N1162),"",MONTH(Transactions!$N1162))</f>
        <v/>
      </c>
      <c r="P1162" s="259"/>
      <c r="Q1162" s="171"/>
      <c r="R1162" s="169"/>
    </row>
    <row r="1163" spans="2:18" ht="15.75" customHeight="1">
      <c r="B1163" s="167"/>
      <c r="C1163" s="209" t="str">
        <f>IF(ISBLANK(Transactions!$B1163),"",MONTH(Transactions!$B1163))</f>
        <v/>
      </c>
      <c r="D1163" s="259"/>
      <c r="E1163" s="168"/>
      <c r="F1163" s="169"/>
      <c r="H1163" s="167"/>
      <c r="I1163" s="209" t="str">
        <f>IF(ISBLANK(Transactions!$H1163),"",MONTH(Transactions!$H1163))</f>
        <v/>
      </c>
      <c r="J1163" s="259"/>
      <c r="K1163" s="168"/>
      <c r="L1163" s="169"/>
      <c r="N1163" s="167"/>
      <c r="O1163" s="209" t="str">
        <f>IF(ISBLANK(Transactions!$N1163),"",MONTH(Transactions!$N1163))</f>
        <v/>
      </c>
      <c r="P1163" s="259"/>
      <c r="Q1163" s="171"/>
      <c r="R1163" s="169"/>
    </row>
    <row r="1164" spans="2:18" ht="15.75" customHeight="1">
      <c r="B1164" s="167"/>
      <c r="C1164" s="209" t="str">
        <f>IF(ISBLANK(Transactions!$B1164),"",MONTH(Transactions!$B1164))</f>
        <v/>
      </c>
      <c r="D1164" s="259"/>
      <c r="E1164" s="168"/>
      <c r="F1164" s="169"/>
      <c r="H1164" s="167"/>
      <c r="I1164" s="209" t="str">
        <f>IF(ISBLANK(Transactions!$H1164),"",MONTH(Transactions!$H1164))</f>
        <v/>
      </c>
      <c r="J1164" s="259"/>
      <c r="K1164" s="168"/>
      <c r="L1164" s="169"/>
      <c r="N1164" s="167"/>
      <c r="O1164" s="209" t="str">
        <f>IF(ISBLANK(Transactions!$N1164),"",MONTH(Transactions!$N1164))</f>
        <v/>
      </c>
      <c r="P1164" s="259"/>
      <c r="Q1164" s="171"/>
      <c r="R1164" s="169"/>
    </row>
    <row r="1165" spans="2:18" ht="15.75" customHeight="1">
      <c r="B1165" s="167"/>
      <c r="C1165" s="209" t="str">
        <f>IF(ISBLANK(Transactions!$B1165),"",MONTH(Transactions!$B1165))</f>
        <v/>
      </c>
      <c r="D1165" s="259"/>
      <c r="E1165" s="168"/>
      <c r="F1165" s="169"/>
      <c r="H1165" s="167"/>
      <c r="I1165" s="209" t="str">
        <f>IF(ISBLANK(Transactions!$H1165),"",MONTH(Transactions!$H1165))</f>
        <v/>
      </c>
      <c r="J1165" s="259"/>
      <c r="K1165" s="168"/>
      <c r="L1165" s="169"/>
      <c r="N1165" s="167"/>
      <c r="O1165" s="209" t="str">
        <f>IF(ISBLANK(Transactions!$N1165),"",MONTH(Transactions!$N1165))</f>
        <v/>
      </c>
      <c r="P1165" s="259"/>
      <c r="Q1165" s="171"/>
      <c r="R1165" s="169"/>
    </row>
    <row r="1166" spans="2:18" ht="15.75" customHeight="1">
      <c r="B1166" s="167"/>
      <c r="C1166" s="209" t="str">
        <f>IF(ISBLANK(Transactions!$B1166),"",MONTH(Transactions!$B1166))</f>
        <v/>
      </c>
      <c r="D1166" s="259"/>
      <c r="E1166" s="168"/>
      <c r="F1166" s="169"/>
      <c r="H1166" s="167"/>
      <c r="I1166" s="209" t="str">
        <f>IF(ISBLANK(Transactions!$H1166),"",MONTH(Transactions!$H1166))</f>
        <v/>
      </c>
      <c r="J1166" s="259"/>
      <c r="K1166" s="168"/>
      <c r="L1166" s="169"/>
      <c r="N1166" s="167"/>
      <c r="O1166" s="209" t="str">
        <f>IF(ISBLANK(Transactions!$N1166),"",MONTH(Transactions!$N1166))</f>
        <v/>
      </c>
      <c r="P1166" s="259"/>
      <c r="Q1166" s="171"/>
      <c r="R1166" s="169"/>
    </row>
    <row r="1167" spans="2:18" ht="15.75" customHeight="1">
      <c r="B1167" s="167"/>
      <c r="C1167" s="209" t="str">
        <f>IF(ISBLANK(Transactions!$B1167),"",MONTH(Transactions!$B1167))</f>
        <v/>
      </c>
      <c r="D1167" s="259"/>
      <c r="E1167" s="168"/>
      <c r="F1167" s="169"/>
      <c r="H1167" s="167"/>
      <c r="I1167" s="209" t="str">
        <f>IF(ISBLANK(Transactions!$H1167),"",MONTH(Transactions!$H1167))</f>
        <v/>
      </c>
      <c r="J1167" s="259"/>
      <c r="K1167" s="168"/>
      <c r="L1167" s="169"/>
      <c r="N1167" s="167"/>
      <c r="O1167" s="209" t="str">
        <f>IF(ISBLANK(Transactions!$N1167),"",MONTH(Transactions!$N1167))</f>
        <v/>
      </c>
      <c r="P1167" s="259"/>
      <c r="Q1167" s="171"/>
      <c r="R1167" s="169"/>
    </row>
    <row r="1168" spans="2:18" ht="15.75" customHeight="1">
      <c r="B1168" s="167"/>
      <c r="C1168" s="209" t="str">
        <f>IF(ISBLANK(Transactions!$B1168),"",MONTH(Transactions!$B1168))</f>
        <v/>
      </c>
      <c r="D1168" s="259"/>
      <c r="E1168" s="168"/>
      <c r="F1168" s="169"/>
      <c r="H1168" s="167"/>
      <c r="I1168" s="209" t="str">
        <f>IF(ISBLANK(Transactions!$H1168),"",MONTH(Transactions!$H1168))</f>
        <v/>
      </c>
      <c r="J1168" s="259"/>
      <c r="K1168" s="168"/>
      <c r="L1168" s="169"/>
      <c r="N1168" s="167"/>
      <c r="O1168" s="209" t="str">
        <f>IF(ISBLANK(Transactions!$N1168),"",MONTH(Transactions!$N1168))</f>
        <v/>
      </c>
      <c r="P1168" s="259"/>
      <c r="Q1168" s="171"/>
      <c r="R1168" s="169"/>
    </row>
    <row r="1169" spans="2:18" ht="15.75" customHeight="1">
      <c r="B1169" s="167"/>
      <c r="C1169" s="209" t="str">
        <f>IF(ISBLANK(Transactions!$B1169),"",MONTH(Transactions!$B1169))</f>
        <v/>
      </c>
      <c r="D1169" s="259"/>
      <c r="E1169" s="168"/>
      <c r="F1169" s="169"/>
      <c r="H1169" s="167"/>
      <c r="I1169" s="209" t="str">
        <f>IF(ISBLANK(Transactions!$H1169),"",MONTH(Transactions!$H1169))</f>
        <v/>
      </c>
      <c r="J1169" s="259"/>
      <c r="K1169" s="168"/>
      <c r="L1169" s="169"/>
      <c r="N1169" s="167"/>
      <c r="O1169" s="209" t="str">
        <f>IF(ISBLANK(Transactions!$N1169),"",MONTH(Transactions!$N1169))</f>
        <v/>
      </c>
      <c r="P1169" s="259"/>
      <c r="Q1169" s="171"/>
      <c r="R1169" s="169"/>
    </row>
    <row r="1170" spans="2:18" ht="15.75" customHeight="1">
      <c r="B1170" s="167"/>
      <c r="C1170" s="209" t="str">
        <f>IF(ISBLANK(Transactions!$B1170),"",MONTH(Transactions!$B1170))</f>
        <v/>
      </c>
      <c r="D1170" s="259"/>
      <c r="E1170" s="168"/>
      <c r="F1170" s="169"/>
      <c r="H1170" s="167"/>
      <c r="I1170" s="209" t="str">
        <f>IF(ISBLANK(Transactions!$H1170),"",MONTH(Transactions!$H1170))</f>
        <v/>
      </c>
      <c r="J1170" s="259"/>
      <c r="K1170" s="168"/>
      <c r="L1170" s="169"/>
      <c r="N1170" s="167"/>
      <c r="O1170" s="209" t="str">
        <f>IF(ISBLANK(Transactions!$N1170),"",MONTH(Transactions!$N1170))</f>
        <v/>
      </c>
      <c r="P1170" s="259"/>
      <c r="Q1170" s="171"/>
      <c r="R1170" s="169"/>
    </row>
    <row r="1171" spans="2:18" ht="15.75" customHeight="1">
      <c r="B1171" s="167"/>
      <c r="C1171" s="209" t="str">
        <f>IF(ISBLANK(Transactions!$B1171),"",MONTH(Transactions!$B1171))</f>
        <v/>
      </c>
      <c r="D1171" s="259"/>
      <c r="E1171" s="168"/>
      <c r="F1171" s="169"/>
      <c r="H1171" s="167"/>
      <c r="I1171" s="209" t="str">
        <f>IF(ISBLANK(Transactions!$H1171),"",MONTH(Transactions!$H1171))</f>
        <v/>
      </c>
      <c r="J1171" s="259"/>
      <c r="K1171" s="168"/>
      <c r="L1171" s="169"/>
      <c r="N1171" s="167"/>
      <c r="O1171" s="209" t="str">
        <f>IF(ISBLANK(Transactions!$N1171),"",MONTH(Transactions!$N1171))</f>
        <v/>
      </c>
      <c r="P1171" s="259"/>
      <c r="Q1171" s="171"/>
      <c r="R1171" s="169"/>
    </row>
    <row r="1172" spans="2:18" ht="15.75" customHeight="1">
      <c r="B1172" s="167"/>
      <c r="C1172" s="209" t="str">
        <f>IF(ISBLANK(Transactions!$B1172),"",MONTH(Transactions!$B1172))</f>
        <v/>
      </c>
      <c r="D1172" s="259"/>
      <c r="E1172" s="168"/>
      <c r="F1172" s="169"/>
      <c r="H1172" s="167"/>
      <c r="I1172" s="209" t="str">
        <f>IF(ISBLANK(Transactions!$H1172),"",MONTH(Transactions!$H1172))</f>
        <v/>
      </c>
      <c r="J1172" s="259"/>
      <c r="K1172" s="168"/>
      <c r="L1172" s="169"/>
      <c r="N1172" s="167"/>
      <c r="O1172" s="209" t="str">
        <f>IF(ISBLANK(Transactions!$N1172),"",MONTH(Transactions!$N1172))</f>
        <v/>
      </c>
      <c r="P1172" s="259"/>
      <c r="Q1172" s="171"/>
      <c r="R1172" s="169"/>
    </row>
    <row r="1173" spans="2:18" ht="15.75" customHeight="1">
      <c r="B1173" s="167"/>
      <c r="C1173" s="209" t="str">
        <f>IF(ISBLANK(Transactions!$B1173),"",MONTH(Transactions!$B1173))</f>
        <v/>
      </c>
      <c r="D1173" s="259"/>
      <c r="E1173" s="168"/>
      <c r="F1173" s="169"/>
      <c r="H1173" s="167"/>
      <c r="I1173" s="209" t="str">
        <f>IF(ISBLANK(Transactions!$H1173),"",MONTH(Transactions!$H1173))</f>
        <v/>
      </c>
      <c r="J1173" s="259"/>
      <c r="K1173" s="168"/>
      <c r="L1173" s="169"/>
      <c r="N1173" s="167"/>
      <c r="O1173" s="209" t="str">
        <f>IF(ISBLANK(Transactions!$N1173),"",MONTH(Transactions!$N1173))</f>
        <v/>
      </c>
      <c r="P1173" s="259"/>
      <c r="Q1173" s="171"/>
      <c r="R1173" s="169"/>
    </row>
    <row r="1174" spans="2:18" ht="15.75" customHeight="1">
      <c r="B1174" s="167"/>
      <c r="C1174" s="209" t="str">
        <f>IF(ISBLANK(Transactions!$B1174),"",MONTH(Transactions!$B1174))</f>
        <v/>
      </c>
      <c r="D1174" s="259"/>
      <c r="E1174" s="168"/>
      <c r="F1174" s="169"/>
      <c r="H1174" s="167"/>
      <c r="I1174" s="209" t="str">
        <f>IF(ISBLANK(Transactions!$H1174),"",MONTH(Transactions!$H1174))</f>
        <v/>
      </c>
      <c r="J1174" s="259"/>
      <c r="K1174" s="168"/>
      <c r="L1174" s="169"/>
      <c r="N1174" s="167"/>
      <c r="O1174" s="209" t="str">
        <f>IF(ISBLANK(Transactions!$N1174),"",MONTH(Transactions!$N1174))</f>
        <v/>
      </c>
      <c r="P1174" s="259"/>
      <c r="Q1174" s="171"/>
      <c r="R1174" s="169"/>
    </row>
    <row r="1175" spans="2:18" ht="15.75" customHeight="1">
      <c r="B1175" s="167"/>
      <c r="C1175" s="209" t="str">
        <f>IF(ISBLANK(Transactions!$B1175),"",MONTH(Transactions!$B1175))</f>
        <v/>
      </c>
      <c r="D1175" s="259"/>
      <c r="E1175" s="168"/>
      <c r="F1175" s="169"/>
      <c r="H1175" s="167"/>
      <c r="I1175" s="209" t="str">
        <f>IF(ISBLANK(Transactions!$H1175),"",MONTH(Transactions!$H1175))</f>
        <v/>
      </c>
      <c r="J1175" s="259"/>
      <c r="K1175" s="168"/>
      <c r="L1175" s="169"/>
      <c r="N1175" s="167"/>
      <c r="O1175" s="209" t="str">
        <f>IF(ISBLANK(Transactions!$N1175),"",MONTH(Transactions!$N1175))</f>
        <v/>
      </c>
      <c r="P1175" s="259"/>
      <c r="Q1175" s="171"/>
      <c r="R1175" s="169"/>
    </row>
    <row r="1176" spans="2:18" ht="15.75" customHeight="1">
      <c r="B1176" s="167"/>
      <c r="C1176" s="209" t="str">
        <f>IF(ISBLANK(Transactions!$B1176),"",MONTH(Transactions!$B1176))</f>
        <v/>
      </c>
      <c r="D1176" s="259"/>
      <c r="E1176" s="168"/>
      <c r="F1176" s="169"/>
      <c r="H1176" s="167"/>
      <c r="I1176" s="209" t="str">
        <f>IF(ISBLANK(Transactions!$H1176),"",MONTH(Transactions!$H1176))</f>
        <v/>
      </c>
      <c r="J1176" s="259"/>
      <c r="K1176" s="168"/>
      <c r="L1176" s="169"/>
      <c r="N1176" s="167"/>
      <c r="O1176" s="209" t="str">
        <f>IF(ISBLANK(Transactions!$N1176),"",MONTH(Transactions!$N1176))</f>
        <v/>
      </c>
      <c r="P1176" s="259"/>
      <c r="Q1176" s="171"/>
      <c r="R1176" s="169"/>
    </row>
    <row r="1177" spans="2:18" ht="15.75" customHeight="1">
      <c r="B1177" s="167"/>
      <c r="C1177" s="209" t="str">
        <f>IF(ISBLANK(Transactions!$B1177),"",MONTH(Transactions!$B1177))</f>
        <v/>
      </c>
      <c r="D1177" s="259"/>
      <c r="E1177" s="168"/>
      <c r="F1177" s="169"/>
      <c r="H1177" s="167"/>
      <c r="I1177" s="209" t="str">
        <f>IF(ISBLANK(Transactions!$H1177),"",MONTH(Transactions!$H1177))</f>
        <v/>
      </c>
      <c r="J1177" s="259"/>
      <c r="K1177" s="168"/>
      <c r="L1177" s="169"/>
      <c r="N1177" s="167"/>
      <c r="O1177" s="209" t="str">
        <f>IF(ISBLANK(Transactions!$N1177),"",MONTH(Transactions!$N1177))</f>
        <v/>
      </c>
      <c r="P1177" s="259"/>
      <c r="Q1177" s="171"/>
      <c r="R1177" s="169"/>
    </row>
    <row r="1178" spans="2:18" ht="15.75" customHeight="1">
      <c r="B1178" s="167"/>
      <c r="C1178" s="209" t="str">
        <f>IF(ISBLANK(Transactions!$B1178),"",MONTH(Transactions!$B1178))</f>
        <v/>
      </c>
      <c r="D1178" s="259"/>
      <c r="E1178" s="168"/>
      <c r="F1178" s="169"/>
      <c r="H1178" s="167"/>
      <c r="I1178" s="209" t="str">
        <f>IF(ISBLANK(Transactions!$H1178),"",MONTH(Transactions!$H1178))</f>
        <v/>
      </c>
      <c r="J1178" s="259"/>
      <c r="K1178" s="168"/>
      <c r="L1178" s="169"/>
      <c r="N1178" s="167"/>
      <c r="O1178" s="209" t="str">
        <f>IF(ISBLANK(Transactions!$N1178),"",MONTH(Transactions!$N1178))</f>
        <v/>
      </c>
      <c r="P1178" s="259"/>
      <c r="Q1178" s="171"/>
      <c r="R1178" s="169"/>
    </row>
    <row r="1179" spans="2:18" ht="15.75" customHeight="1">
      <c r="B1179" s="167"/>
      <c r="C1179" s="209" t="str">
        <f>IF(ISBLANK(Transactions!$B1179),"",MONTH(Transactions!$B1179))</f>
        <v/>
      </c>
      <c r="D1179" s="259"/>
      <c r="E1179" s="168"/>
      <c r="F1179" s="169"/>
      <c r="H1179" s="167"/>
      <c r="I1179" s="209" t="str">
        <f>IF(ISBLANK(Transactions!$H1179),"",MONTH(Transactions!$H1179))</f>
        <v/>
      </c>
      <c r="J1179" s="259"/>
      <c r="K1179" s="168"/>
      <c r="L1179" s="169"/>
      <c r="N1179" s="167"/>
      <c r="O1179" s="209" t="str">
        <f>IF(ISBLANK(Transactions!$N1179),"",MONTH(Transactions!$N1179))</f>
        <v/>
      </c>
      <c r="P1179" s="259"/>
      <c r="Q1179" s="171"/>
      <c r="R1179" s="169"/>
    </row>
    <row r="1180" spans="2:18" ht="15.75" customHeight="1">
      <c r="B1180" s="167"/>
      <c r="C1180" s="209" t="str">
        <f>IF(ISBLANK(Transactions!$B1180),"",MONTH(Transactions!$B1180))</f>
        <v/>
      </c>
      <c r="D1180" s="259"/>
      <c r="E1180" s="168"/>
      <c r="F1180" s="169"/>
      <c r="H1180" s="167"/>
      <c r="I1180" s="209" t="str">
        <f>IF(ISBLANK(Transactions!$H1180),"",MONTH(Transactions!$H1180))</f>
        <v/>
      </c>
      <c r="J1180" s="259"/>
      <c r="K1180" s="168"/>
      <c r="L1180" s="169"/>
      <c r="N1180" s="167"/>
      <c r="O1180" s="209" t="str">
        <f>IF(ISBLANK(Transactions!$N1180),"",MONTH(Transactions!$N1180))</f>
        <v/>
      </c>
      <c r="P1180" s="259"/>
      <c r="Q1180" s="171"/>
      <c r="R1180" s="169"/>
    </row>
    <row r="1181" spans="2:18" ht="15.75" customHeight="1">
      <c r="B1181" s="167"/>
      <c r="C1181" s="209" t="str">
        <f>IF(ISBLANK(Transactions!$B1181),"",MONTH(Transactions!$B1181))</f>
        <v/>
      </c>
      <c r="D1181" s="259"/>
      <c r="E1181" s="168"/>
      <c r="F1181" s="169"/>
      <c r="H1181" s="167"/>
      <c r="I1181" s="209" t="str">
        <f>IF(ISBLANK(Transactions!$H1181),"",MONTH(Transactions!$H1181))</f>
        <v/>
      </c>
      <c r="J1181" s="259"/>
      <c r="K1181" s="168"/>
      <c r="L1181" s="169"/>
      <c r="N1181" s="167"/>
      <c r="O1181" s="209" t="str">
        <f>IF(ISBLANK(Transactions!$N1181),"",MONTH(Transactions!$N1181))</f>
        <v/>
      </c>
      <c r="P1181" s="259"/>
      <c r="Q1181" s="171"/>
      <c r="R1181" s="169"/>
    </row>
    <row r="1182" spans="2:18" ht="15.75" customHeight="1">
      <c r="B1182" s="167"/>
      <c r="C1182" s="209" t="str">
        <f>IF(ISBLANK(Transactions!$B1182),"",MONTH(Transactions!$B1182))</f>
        <v/>
      </c>
      <c r="D1182" s="259"/>
      <c r="E1182" s="168"/>
      <c r="F1182" s="169"/>
      <c r="H1182" s="167"/>
      <c r="I1182" s="209" t="str">
        <f>IF(ISBLANK(Transactions!$H1182),"",MONTH(Transactions!$H1182))</f>
        <v/>
      </c>
      <c r="J1182" s="259"/>
      <c r="K1182" s="168"/>
      <c r="L1182" s="169"/>
      <c r="N1182" s="167"/>
      <c r="O1182" s="209" t="str">
        <f>IF(ISBLANK(Transactions!$N1182),"",MONTH(Transactions!$N1182))</f>
        <v/>
      </c>
      <c r="P1182" s="259"/>
      <c r="Q1182" s="171"/>
      <c r="R1182" s="169"/>
    </row>
    <row r="1183" spans="2:18" ht="15.75" customHeight="1">
      <c r="B1183" s="167"/>
      <c r="C1183" s="209" t="str">
        <f>IF(ISBLANK(Transactions!$B1183),"",MONTH(Transactions!$B1183))</f>
        <v/>
      </c>
      <c r="D1183" s="259"/>
      <c r="E1183" s="168"/>
      <c r="F1183" s="169"/>
      <c r="H1183" s="167"/>
      <c r="I1183" s="209" t="str">
        <f>IF(ISBLANK(Transactions!$H1183),"",MONTH(Transactions!$H1183))</f>
        <v/>
      </c>
      <c r="J1183" s="259"/>
      <c r="K1183" s="168"/>
      <c r="L1183" s="169"/>
      <c r="N1183" s="167"/>
      <c r="O1183" s="209" t="str">
        <f>IF(ISBLANK(Transactions!$N1183),"",MONTH(Transactions!$N1183))</f>
        <v/>
      </c>
      <c r="P1183" s="259"/>
      <c r="Q1183" s="171"/>
      <c r="R1183" s="169"/>
    </row>
    <row r="1184" spans="2:18" ht="15.75" customHeight="1">
      <c r="B1184" s="167"/>
      <c r="C1184" s="209" t="str">
        <f>IF(ISBLANK(Transactions!$B1184),"",MONTH(Transactions!$B1184))</f>
        <v/>
      </c>
      <c r="D1184" s="259"/>
      <c r="E1184" s="168"/>
      <c r="F1184" s="169"/>
      <c r="H1184" s="167"/>
      <c r="I1184" s="209" t="str">
        <f>IF(ISBLANK(Transactions!$H1184),"",MONTH(Transactions!$H1184))</f>
        <v/>
      </c>
      <c r="J1184" s="259"/>
      <c r="K1184" s="168"/>
      <c r="L1184" s="169"/>
      <c r="N1184" s="167"/>
      <c r="O1184" s="209" t="str">
        <f>IF(ISBLANK(Transactions!$N1184),"",MONTH(Transactions!$N1184))</f>
        <v/>
      </c>
      <c r="P1184" s="259"/>
      <c r="Q1184" s="171"/>
      <c r="R1184" s="169"/>
    </row>
    <row r="1185" spans="2:18" ht="15.75" customHeight="1">
      <c r="B1185" s="167"/>
      <c r="C1185" s="209" t="str">
        <f>IF(ISBLANK(Transactions!$B1185),"",MONTH(Transactions!$B1185))</f>
        <v/>
      </c>
      <c r="D1185" s="259"/>
      <c r="E1185" s="168"/>
      <c r="F1185" s="169"/>
      <c r="H1185" s="167"/>
      <c r="I1185" s="209" t="str">
        <f>IF(ISBLANK(Transactions!$H1185),"",MONTH(Transactions!$H1185))</f>
        <v/>
      </c>
      <c r="J1185" s="259"/>
      <c r="K1185" s="168"/>
      <c r="L1185" s="169"/>
      <c r="N1185" s="167"/>
      <c r="O1185" s="209" t="str">
        <f>IF(ISBLANK(Transactions!$N1185),"",MONTH(Transactions!$N1185))</f>
        <v/>
      </c>
      <c r="P1185" s="259"/>
      <c r="Q1185" s="171"/>
      <c r="R1185" s="169"/>
    </row>
    <row r="1186" spans="2:18" ht="15.75" customHeight="1">
      <c r="B1186" s="167"/>
      <c r="C1186" s="209" t="str">
        <f>IF(ISBLANK(Transactions!$B1186),"",MONTH(Transactions!$B1186))</f>
        <v/>
      </c>
      <c r="D1186" s="259"/>
      <c r="E1186" s="168"/>
      <c r="F1186" s="169"/>
      <c r="H1186" s="167"/>
      <c r="I1186" s="209" t="str">
        <f>IF(ISBLANK(Transactions!$H1186),"",MONTH(Transactions!$H1186))</f>
        <v/>
      </c>
      <c r="J1186" s="259"/>
      <c r="K1186" s="168"/>
      <c r="L1186" s="169"/>
      <c r="N1186" s="167"/>
      <c r="O1186" s="209" t="str">
        <f>IF(ISBLANK(Transactions!$N1186),"",MONTH(Transactions!$N1186))</f>
        <v/>
      </c>
      <c r="P1186" s="259"/>
      <c r="Q1186" s="171"/>
      <c r="R1186" s="169"/>
    </row>
    <row r="1187" spans="2:18" ht="15.75" customHeight="1">
      <c r="B1187" s="167"/>
      <c r="C1187" s="209" t="str">
        <f>IF(ISBLANK(Transactions!$B1187),"",MONTH(Transactions!$B1187))</f>
        <v/>
      </c>
      <c r="D1187" s="259"/>
      <c r="E1187" s="168"/>
      <c r="F1187" s="169"/>
      <c r="H1187" s="167"/>
      <c r="I1187" s="209" t="str">
        <f>IF(ISBLANK(Transactions!$H1187),"",MONTH(Transactions!$H1187))</f>
        <v/>
      </c>
      <c r="J1187" s="259"/>
      <c r="K1187" s="168"/>
      <c r="L1187" s="169"/>
      <c r="N1187" s="167"/>
      <c r="O1187" s="209" t="str">
        <f>IF(ISBLANK(Transactions!$N1187),"",MONTH(Transactions!$N1187))</f>
        <v/>
      </c>
      <c r="P1187" s="259"/>
      <c r="Q1187" s="171"/>
      <c r="R1187" s="169"/>
    </row>
    <row r="1188" spans="2:18" ht="15.75" customHeight="1">
      <c r="B1188" s="167"/>
      <c r="C1188" s="209" t="str">
        <f>IF(ISBLANK(Transactions!$B1188),"",MONTH(Transactions!$B1188))</f>
        <v/>
      </c>
      <c r="D1188" s="259"/>
      <c r="E1188" s="168"/>
      <c r="F1188" s="169"/>
      <c r="H1188" s="167"/>
      <c r="I1188" s="209" t="str">
        <f>IF(ISBLANK(Transactions!$H1188),"",MONTH(Transactions!$H1188))</f>
        <v/>
      </c>
      <c r="J1188" s="259"/>
      <c r="K1188" s="168"/>
      <c r="L1188" s="169"/>
      <c r="N1188" s="167"/>
      <c r="O1188" s="209" t="str">
        <f>IF(ISBLANK(Transactions!$N1188),"",MONTH(Transactions!$N1188))</f>
        <v/>
      </c>
      <c r="P1188" s="259"/>
      <c r="Q1188" s="171"/>
      <c r="R1188" s="169"/>
    </row>
    <row r="1189" spans="2:18" ht="15.75" customHeight="1">
      <c r="B1189" s="167"/>
      <c r="C1189" s="209" t="str">
        <f>IF(ISBLANK(Transactions!$B1189),"",MONTH(Transactions!$B1189))</f>
        <v/>
      </c>
      <c r="D1189" s="259"/>
      <c r="E1189" s="168"/>
      <c r="F1189" s="169"/>
      <c r="H1189" s="167"/>
      <c r="I1189" s="209" t="str">
        <f>IF(ISBLANK(Transactions!$H1189),"",MONTH(Transactions!$H1189))</f>
        <v/>
      </c>
      <c r="J1189" s="259"/>
      <c r="K1189" s="168"/>
      <c r="L1189" s="169"/>
      <c r="N1189" s="167"/>
      <c r="O1189" s="209" t="str">
        <f>IF(ISBLANK(Transactions!$N1189),"",MONTH(Transactions!$N1189))</f>
        <v/>
      </c>
      <c r="P1189" s="259"/>
      <c r="Q1189" s="171"/>
      <c r="R1189" s="169"/>
    </row>
    <row r="1190" spans="2:18" ht="15.75" customHeight="1">
      <c r="B1190" s="167"/>
      <c r="C1190" s="209" t="str">
        <f>IF(ISBLANK(Transactions!$B1190),"",MONTH(Transactions!$B1190))</f>
        <v/>
      </c>
      <c r="D1190" s="259"/>
      <c r="E1190" s="168"/>
      <c r="F1190" s="169"/>
      <c r="H1190" s="167"/>
      <c r="I1190" s="209" t="str">
        <f>IF(ISBLANK(Transactions!$H1190),"",MONTH(Transactions!$H1190))</f>
        <v/>
      </c>
      <c r="J1190" s="259"/>
      <c r="K1190" s="168"/>
      <c r="L1190" s="169"/>
      <c r="N1190" s="167"/>
      <c r="O1190" s="209" t="str">
        <f>IF(ISBLANK(Transactions!$N1190),"",MONTH(Transactions!$N1190))</f>
        <v/>
      </c>
      <c r="P1190" s="259"/>
      <c r="Q1190" s="171"/>
      <c r="R1190" s="169"/>
    </row>
    <row r="1191" spans="2:18" ht="15.75" customHeight="1">
      <c r="B1191" s="167"/>
      <c r="C1191" s="209" t="str">
        <f>IF(ISBLANK(Transactions!$B1191),"",MONTH(Transactions!$B1191))</f>
        <v/>
      </c>
      <c r="D1191" s="259"/>
      <c r="E1191" s="168"/>
      <c r="F1191" s="169"/>
      <c r="H1191" s="167"/>
      <c r="I1191" s="209" t="str">
        <f>IF(ISBLANK(Transactions!$H1191),"",MONTH(Transactions!$H1191))</f>
        <v/>
      </c>
      <c r="J1191" s="259"/>
      <c r="K1191" s="168"/>
      <c r="L1191" s="169"/>
      <c r="N1191" s="167"/>
      <c r="O1191" s="209" t="str">
        <f>IF(ISBLANK(Transactions!$N1191),"",MONTH(Transactions!$N1191))</f>
        <v/>
      </c>
      <c r="P1191" s="259"/>
      <c r="Q1191" s="171"/>
      <c r="R1191" s="169"/>
    </row>
    <row r="1192" spans="2:18" ht="15.75" customHeight="1">
      <c r="B1192" s="167"/>
      <c r="C1192" s="209" t="str">
        <f>IF(ISBLANK(Transactions!$B1192),"",MONTH(Transactions!$B1192))</f>
        <v/>
      </c>
      <c r="D1192" s="259"/>
      <c r="E1192" s="168"/>
      <c r="F1192" s="169"/>
      <c r="H1192" s="167"/>
      <c r="I1192" s="209" t="str">
        <f>IF(ISBLANK(Transactions!$H1192),"",MONTH(Transactions!$H1192))</f>
        <v/>
      </c>
      <c r="J1192" s="259"/>
      <c r="K1192" s="168"/>
      <c r="L1192" s="169"/>
      <c r="N1192" s="167"/>
      <c r="O1192" s="209" t="str">
        <f>IF(ISBLANK(Transactions!$N1192),"",MONTH(Transactions!$N1192))</f>
        <v/>
      </c>
      <c r="P1192" s="259"/>
      <c r="Q1192" s="171"/>
      <c r="R1192" s="169"/>
    </row>
    <row r="1193" spans="2:18" ht="15.75" customHeight="1">
      <c r="B1193" s="167"/>
      <c r="C1193" s="209" t="str">
        <f>IF(ISBLANK(Transactions!$B1193),"",MONTH(Transactions!$B1193))</f>
        <v/>
      </c>
      <c r="D1193" s="259"/>
      <c r="E1193" s="168"/>
      <c r="F1193" s="169"/>
      <c r="H1193" s="167"/>
      <c r="I1193" s="209" t="str">
        <f>IF(ISBLANK(Transactions!$H1193),"",MONTH(Transactions!$H1193))</f>
        <v/>
      </c>
      <c r="J1193" s="259"/>
      <c r="K1193" s="168"/>
      <c r="L1193" s="169"/>
      <c r="N1193" s="167"/>
      <c r="O1193" s="209" t="str">
        <f>IF(ISBLANK(Transactions!$N1193),"",MONTH(Transactions!$N1193))</f>
        <v/>
      </c>
      <c r="P1193" s="259"/>
      <c r="Q1193" s="171"/>
      <c r="R1193" s="169"/>
    </row>
    <row r="1194" spans="2:18" ht="15.75" customHeight="1">
      <c r="B1194" s="167"/>
      <c r="C1194" s="209" t="str">
        <f>IF(ISBLANK(Transactions!$B1194),"",MONTH(Transactions!$B1194))</f>
        <v/>
      </c>
      <c r="D1194" s="259"/>
      <c r="E1194" s="168"/>
      <c r="F1194" s="169"/>
      <c r="H1194" s="167"/>
      <c r="I1194" s="209" t="str">
        <f>IF(ISBLANK(Transactions!$H1194),"",MONTH(Transactions!$H1194))</f>
        <v/>
      </c>
      <c r="J1194" s="259"/>
      <c r="K1194" s="168"/>
      <c r="L1194" s="169"/>
      <c r="N1194" s="167"/>
      <c r="O1194" s="209" t="str">
        <f>IF(ISBLANK(Transactions!$N1194),"",MONTH(Transactions!$N1194))</f>
        <v/>
      </c>
      <c r="P1194" s="259"/>
      <c r="Q1194" s="171"/>
      <c r="R1194" s="169"/>
    </row>
    <row r="1195" spans="2:18" ht="15.75" customHeight="1">
      <c r="B1195" s="167"/>
      <c r="C1195" s="209" t="str">
        <f>IF(ISBLANK(Transactions!$B1195),"",MONTH(Transactions!$B1195))</f>
        <v/>
      </c>
      <c r="D1195" s="259"/>
      <c r="E1195" s="168"/>
      <c r="F1195" s="169"/>
      <c r="H1195" s="167"/>
      <c r="I1195" s="209" t="str">
        <f>IF(ISBLANK(Transactions!$H1195),"",MONTH(Transactions!$H1195))</f>
        <v/>
      </c>
      <c r="J1195" s="259"/>
      <c r="K1195" s="168"/>
      <c r="L1195" s="169"/>
      <c r="N1195" s="167"/>
      <c r="O1195" s="209" t="str">
        <f>IF(ISBLANK(Transactions!$N1195),"",MONTH(Transactions!$N1195))</f>
        <v/>
      </c>
      <c r="P1195" s="259"/>
      <c r="Q1195" s="171"/>
      <c r="R1195" s="169"/>
    </row>
    <row r="1196" spans="2:18" ht="15.75" customHeight="1">
      <c r="B1196" s="167"/>
      <c r="C1196" s="209" t="str">
        <f>IF(ISBLANK(Transactions!$B1196),"",MONTH(Transactions!$B1196))</f>
        <v/>
      </c>
      <c r="D1196" s="259"/>
      <c r="E1196" s="168"/>
      <c r="F1196" s="169"/>
      <c r="H1196" s="167"/>
      <c r="I1196" s="209" t="str">
        <f>IF(ISBLANK(Transactions!$H1196),"",MONTH(Transactions!$H1196))</f>
        <v/>
      </c>
      <c r="J1196" s="259"/>
      <c r="K1196" s="168"/>
      <c r="L1196" s="169"/>
      <c r="N1196" s="167"/>
      <c r="O1196" s="209" t="str">
        <f>IF(ISBLANK(Transactions!$N1196),"",MONTH(Transactions!$N1196))</f>
        <v/>
      </c>
      <c r="P1196" s="259"/>
      <c r="Q1196" s="171"/>
      <c r="R1196" s="169"/>
    </row>
    <row r="1197" spans="2:18" ht="15.75" customHeight="1">
      <c r="B1197" s="167"/>
      <c r="C1197" s="209" t="str">
        <f>IF(ISBLANK(Transactions!$B1197),"",MONTH(Transactions!$B1197))</f>
        <v/>
      </c>
      <c r="D1197" s="259"/>
      <c r="E1197" s="168"/>
      <c r="F1197" s="169"/>
      <c r="H1197" s="167"/>
      <c r="I1197" s="209" t="str">
        <f>IF(ISBLANK(Transactions!$H1197),"",MONTH(Transactions!$H1197))</f>
        <v/>
      </c>
      <c r="J1197" s="259"/>
      <c r="K1197" s="168"/>
      <c r="L1197" s="169"/>
      <c r="N1197" s="167"/>
      <c r="O1197" s="209" t="str">
        <f>IF(ISBLANK(Transactions!$N1197),"",MONTH(Transactions!$N1197))</f>
        <v/>
      </c>
      <c r="P1197" s="259"/>
      <c r="Q1197" s="171"/>
      <c r="R1197" s="169"/>
    </row>
    <row r="1198" spans="2:18" ht="15.75" customHeight="1">
      <c r="B1198" s="167"/>
      <c r="C1198" s="209" t="str">
        <f>IF(ISBLANK(Transactions!$B1198),"",MONTH(Transactions!$B1198))</f>
        <v/>
      </c>
      <c r="D1198" s="259"/>
      <c r="E1198" s="168"/>
      <c r="F1198" s="169"/>
      <c r="H1198" s="167"/>
      <c r="I1198" s="209" t="str">
        <f>IF(ISBLANK(Transactions!$H1198),"",MONTH(Transactions!$H1198))</f>
        <v/>
      </c>
      <c r="J1198" s="259"/>
      <c r="K1198" s="168"/>
      <c r="L1198" s="169"/>
      <c r="N1198" s="167"/>
      <c r="O1198" s="209" t="str">
        <f>IF(ISBLANK(Transactions!$N1198),"",MONTH(Transactions!$N1198))</f>
        <v/>
      </c>
      <c r="P1198" s="259"/>
      <c r="Q1198" s="171"/>
      <c r="R1198" s="169"/>
    </row>
    <row r="1199" spans="2:18" ht="15.75" customHeight="1">
      <c r="B1199" s="167"/>
      <c r="C1199" s="209" t="str">
        <f>IF(ISBLANK(Transactions!$B1199),"",MONTH(Transactions!$B1199))</f>
        <v/>
      </c>
      <c r="D1199" s="259"/>
      <c r="E1199" s="168"/>
      <c r="F1199" s="169"/>
      <c r="H1199" s="167"/>
      <c r="I1199" s="209" t="str">
        <f>IF(ISBLANK(Transactions!$H1199),"",MONTH(Transactions!$H1199))</f>
        <v/>
      </c>
      <c r="J1199" s="259"/>
      <c r="K1199" s="168"/>
      <c r="L1199" s="169"/>
      <c r="N1199" s="167"/>
      <c r="O1199" s="209" t="str">
        <f>IF(ISBLANK(Transactions!$N1199),"",MONTH(Transactions!$N1199))</f>
        <v/>
      </c>
      <c r="P1199" s="259"/>
      <c r="Q1199" s="171"/>
      <c r="R1199" s="169"/>
    </row>
    <row r="1200" spans="2:18" ht="15.75" customHeight="1">
      <c r="B1200" s="167"/>
      <c r="C1200" s="209" t="str">
        <f>IF(ISBLANK(Transactions!$B1200),"",MONTH(Transactions!$B1200))</f>
        <v/>
      </c>
      <c r="D1200" s="259"/>
      <c r="E1200" s="168"/>
      <c r="F1200" s="169"/>
      <c r="H1200" s="167"/>
      <c r="I1200" s="209" t="str">
        <f>IF(ISBLANK(Transactions!$H1200),"",MONTH(Transactions!$H1200))</f>
        <v/>
      </c>
      <c r="J1200" s="259"/>
      <c r="K1200" s="168"/>
      <c r="L1200" s="169"/>
      <c r="N1200" s="167"/>
      <c r="O1200" s="209" t="str">
        <f>IF(ISBLANK(Transactions!$N1200),"",MONTH(Transactions!$N1200))</f>
        <v/>
      </c>
      <c r="P1200" s="259"/>
      <c r="Q1200" s="171"/>
      <c r="R1200" s="169"/>
    </row>
    <row r="1201" spans="2:18" ht="15.75" customHeight="1">
      <c r="B1201" s="167"/>
      <c r="C1201" s="209" t="str">
        <f>IF(ISBLANK(Transactions!$B1201),"",MONTH(Transactions!$B1201))</f>
        <v/>
      </c>
      <c r="D1201" s="259"/>
      <c r="E1201" s="168"/>
      <c r="F1201" s="169"/>
      <c r="H1201" s="167"/>
      <c r="I1201" s="209" t="str">
        <f>IF(ISBLANK(Transactions!$H1201),"",MONTH(Transactions!$H1201))</f>
        <v/>
      </c>
      <c r="J1201" s="259"/>
      <c r="K1201" s="168"/>
      <c r="L1201" s="169"/>
      <c r="N1201" s="167"/>
      <c r="O1201" s="209" t="str">
        <f>IF(ISBLANK(Transactions!$N1201),"",MONTH(Transactions!$N1201))</f>
        <v/>
      </c>
      <c r="P1201" s="259"/>
      <c r="Q1201" s="171"/>
      <c r="R1201" s="169"/>
    </row>
    <row r="1202" spans="2:18" ht="15.75" customHeight="1">
      <c r="B1202" s="167"/>
      <c r="C1202" s="209" t="str">
        <f>IF(ISBLANK(Transactions!$B1202),"",MONTH(Transactions!$B1202))</f>
        <v/>
      </c>
      <c r="D1202" s="259"/>
      <c r="E1202" s="168"/>
      <c r="F1202" s="169"/>
      <c r="H1202" s="167"/>
      <c r="I1202" s="209" t="str">
        <f>IF(ISBLANK(Transactions!$H1202),"",MONTH(Transactions!$H1202))</f>
        <v/>
      </c>
      <c r="J1202" s="259"/>
      <c r="K1202" s="168"/>
      <c r="L1202" s="169"/>
      <c r="N1202" s="167"/>
      <c r="O1202" s="209" t="str">
        <f>IF(ISBLANK(Transactions!$N1202),"",MONTH(Transactions!$N1202))</f>
        <v/>
      </c>
      <c r="P1202" s="259"/>
      <c r="Q1202" s="171"/>
      <c r="R1202" s="169"/>
    </row>
    <row r="1203" spans="2:18" ht="15.75" customHeight="1">
      <c r="B1203" s="167"/>
      <c r="C1203" s="209" t="str">
        <f>IF(ISBLANK(Transactions!$B1203),"",MONTH(Transactions!$B1203))</f>
        <v/>
      </c>
      <c r="D1203" s="259"/>
      <c r="E1203" s="168"/>
      <c r="F1203" s="169"/>
      <c r="H1203" s="167"/>
      <c r="I1203" s="209" t="str">
        <f>IF(ISBLANK(Transactions!$H1203),"",MONTH(Transactions!$H1203))</f>
        <v/>
      </c>
      <c r="J1203" s="259"/>
      <c r="K1203" s="168"/>
      <c r="L1203" s="169"/>
      <c r="N1203" s="167"/>
      <c r="O1203" s="209" t="str">
        <f>IF(ISBLANK(Transactions!$N1203),"",MONTH(Transactions!$N1203))</f>
        <v/>
      </c>
      <c r="P1203" s="259"/>
      <c r="Q1203" s="171"/>
      <c r="R1203" s="169"/>
    </row>
    <row r="1204" spans="2:18" ht="15.75" customHeight="1">
      <c r="B1204" s="167"/>
      <c r="C1204" s="209" t="str">
        <f>IF(ISBLANK(Transactions!$B1204),"",MONTH(Transactions!$B1204))</f>
        <v/>
      </c>
      <c r="D1204" s="259"/>
      <c r="E1204" s="168"/>
      <c r="F1204" s="169"/>
      <c r="H1204" s="167"/>
      <c r="I1204" s="209" t="str">
        <f>IF(ISBLANK(Transactions!$H1204),"",MONTH(Transactions!$H1204))</f>
        <v/>
      </c>
      <c r="J1204" s="259"/>
      <c r="K1204" s="168"/>
      <c r="L1204" s="169"/>
      <c r="N1204" s="167"/>
      <c r="O1204" s="209" t="str">
        <f>IF(ISBLANK(Transactions!$N1204),"",MONTH(Transactions!$N1204))</f>
        <v/>
      </c>
      <c r="P1204" s="259"/>
      <c r="Q1204" s="171"/>
      <c r="R1204" s="169"/>
    </row>
    <row r="1205" spans="2:18" ht="15.75" customHeight="1">
      <c r="B1205" s="167"/>
      <c r="C1205" s="209" t="str">
        <f>IF(ISBLANK(Transactions!$B1205),"",MONTH(Transactions!$B1205))</f>
        <v/>
      </c>
      <c r="D1205" s="259"/>
      <c r="E1205" s="168"/>
      <c r="F1205" s="169"/>
      <c r="H1205" s="167"/>
      <c r="I1205" s="209" t="str">
        <f>IF(ISBLANK(Transactions!$H1205),"",MONTH(Transactions!$H1205))</f>
        <v/>
      </c>
      <c r="J1205" s="259"/>
      <c r="K1205" s="168"/>
      <c r="L1205" s="169"/>
      <c r="N1205" s="167"/>
      <c r="O1205" s="209" t="str">
        <f>IF(ISBLANK(Transactions!$N1205),"",MONTH(Transactions!$N1205))</f>
        <v/>
      </c>
      <c r="P1205" s="259"/>
      <c r="Q1205" s="171"/>
      <c r="R1205" s="169"/>
    </row>
    <row r="1206" spans="2:18" ht="15.75" customHeight="1">
      <c r="B1206" s="167"/>
      <c r="C1206" s="209" t="str">
        <f>IF(ISBLANK(Transactions!$B1206),"",MONTH(Transactions!$B1206))</f>
        <v/>
      </c>
      <c r="D1206" s="259"/>
      <c r="E1206" s="168"/>
      <c r="F1206" s="169"/>
      <c r="H1206" s="167"/>
      <c r="I1206" s="209" t="str">
        <f>IF(ISBLANK(Transactions!$H1206),"",MONTH(Transactions!$H1206))</f>
        <v/>
      </c>
      <c r="J1206" s="259"/>
      <c r="K1206" s="168"/>
      <c r="L1206" s="169"/>
      <c r="N1206" s="167"/>
      <c r="O1206" s="209" t="str">
        <f>IF(ISBLANK(Transactions!$N1206),"",MONTH(Transactions!$N1206))</f>
        <v/>
      </c>
      <c r="P1206" s="259"/>
      <c r="Q1206" s="171"/>
      <c r="R1206" s="169"/>
    </row>
    <row r="1207" spans="2:18" ht="15.75" customHeight="1">
      <c r="B1207" s="167"/>
      <c r="C1207" s="209" t="str">
        <f>IF(ISBLANK(Transactions!$B1207),"",MONTH(Transactions!$B1207))</f>
        <v/>
      </c>
      <c r="D1207" s="259"/>
      <c r="E1207" s="168"/>
      <c r="F1207" s="169"/>
      <c r="H1207" s="167"/>
      <c r="I1207" s="209" t="str">
        <f>IF(ISBLANK(Transactions!$H1207),"",MONTH(Transactions!$H1207))</f>
        <v/>
      </c>
      <c r="J1207" s="259"/>
      <c r="K1207" s="168"/>
      <c r="L1207" s="169"/>
      <c r="N1207" s="167"/>
      <c r="O1207" s="209" t="str">
        <f>IF(ISBLANK(Transactions!$N1207),"",MONTH(Transactions!$N1207))</f>
        <v/>
      </c>
      <c r="P1207" s="259"/>
      <c r="Q1207" s="171"/>
      <c r="R1207" s="169"/>
    </row>
    <row r="1208" spans="2:18" ht="15.75" customHeight="1">
      <c r="B1208" s="167"/>
      <c r="C1208" s="209" t="str">
        <f>IF(ISBLANK(Transactions!$B1208),"",MONTH(Transactions!$B1208))</f>
        <v/>
      </c>
      <c r="D1208" s="259"/>
      <c r="E1208" s="168"/>
      <c r="F1208" s="169"/>
      <c r="H1208" s="167"/>
      <c r="I1208" s="209" t="str">
        <f>IF(ISBLANK(Transactions!$H1208),"",MONTH(Transactions!$H1208))</f>
        <v/>
      </c>
      <c r="J1208" s="259"/>
      <c r="K1208" s="168"/>
      <c r="L1208" s="169"/>
      <c r="N1208" s="167"/>
      <c r="O1208" s="209" t="str">
        <f>IF(ISBLANK(Transactions!$N1208),"",MONTH(Transactions!$N1208))</f>
        <v/>
      </c>
      <c r="P1208" s="259"/>
      <c r="Q1208" s="171"/>
      <c r="R1208" s="169"/>
    </row>
    <row r="1209" spans="2:18" ht="15.75" customHeight="1">
      <c r="B1209" s="167"/>
      <c r="C1209" s="209" t="str">
        <f>IF(ISBLANK(Transactions!$B1209),"",MONTH(Transactions!$B1209))</f>
        <v/>
      </c>
      <c r="D1209" s="259"/>
      <c r="E1209" s="168"/>
      <c r="F1209" s="169"/>
      <c r="H1209" s="167"/>
      <c r="I1209" s="209" t="str">
        <f>IF(ISBLANK(Transactions!$H1209),"",MONTH(Transactions!$H1209))</f>
        <v/>
      </c>
      <c r="J1209" s="259"/>
      <c r="K1209" s="168"/>
      <c r="L1209" s="169"/>
      <c r="N1209" s="167"/>
      <c r="O1209" s="209" t="str">
        <f>IF(ISBLANK(Transactions!$N1209),"",MONTH(Transactions!$N1209))</f>
        <v/>
      </c>
      <c r="P1209" s="259"/>
      <c r="Q1209" s="171"/>
      <c r="R1209" s="169"/>
    </row>
    <row r="1210" spans="2:18" ht="15.75" customHeight="1">
      <c r="B1210" s="167"/>
      <c r="C1210" s="209" t="str">
        <f>IF(ISBLANK(Transactions!$B1210),"",MONTH(Transactions!$B1210))</f>
        <v/>
      </c>
      <c r="D1210" s="259"/>
      <c r="E1210" s="168"/>
      <c r="F1210" s="169"/>
      <c r="H1210" s="167"/>
      <c r="I1210" s="209" t="str">
        <f>IF(ISBLANK(Transactions!$H1210),"",MONTH(Transactions!$H1210))</f>
        <v/>
      </c>
      <c r="J1210" s="259"/>
      <c r="K1210" s="168"/>
      <c r="L1210" s="169"/>
      <c r="N1210" s="167"/>
      <c r="O1210" s="209" t="str">
        <f>IF(ISBLANK(Transactions!$N1210),"",MONTH(Transactions!$N1210))</f>
        <v/>
      </c>
      <c r="P1210" s="259"/>
      <c r="Q1210" s="171"/>
      <c r="R1210" s="169"/>
    </row>
    <row r="1211" spans="2:18" ht="15.75" customHeight="1">
      <c r="B1211" s="167"/>
      <c r="C1211" s="209" t="str">
        <f>IF(ISBLANK(Transactions!$B1211),"",MONTH(Transactions!$B1211))</f>
        <v/>
      </c>
      <c r="D1211" s="259"/>
      <c r="E1211" s="168"/>
      <c r="F1211" s="169"/>
      <c r="H1211" s="167"/>
      <c r="I1211" s="209" t="str">
        <f>IF(ISBLANK(Transactions!$H1211),"",MONTH(Transactions!$H1211))</f>
        <v/>
      </c>
      <c r="J1211" s="259"/>
      <c r="K1211" s="168"/>
      <c r="L1211" s="169"/>
      <c r="N1211" s="167"/>
      <c r="O1211" s="209" t="str">
        <f>IF(ISBLANK(Transactions!$N1211),"",MONTH(Transactions!$N1211))</f>
        <v/>
      </c>
      <c r="P1211" s="259"/>
      <c r="Q1211" s="171"/>
      <c r="R1211" s="169"/>
    </row>
    <row r="1212" spans="2:18" ht="15.75" customHeight="1">
      <c r="B1212" s="167"/>
      <c r="C1212" s="209" t="str">
        <f>IF(ISBLANK(Transactions!$B1212),"",MONTH(Transactions!$B1212))</f>
        <v/>
      </c>
      <c r="D1212" s="259"/>
      <c r="E1212" s="168"/>
      <c r="F1212" s="169"/>
      <c r="H1212" s="167"/>
      <c r="I1212" s="209" t="str">
        <f>IF(ISBLANK(Transactions!$H1212),"",MONTH(Transactions!$H1212))</f>
        <v/>
      </c>
      <c r="J1212" s="259"/>
      <c r="K1212" s="168"/>
      <c r="L1212" s="169"/>
      <c r="N1212" s="167"/>
      <c r="O1212" s="209" t="str">
        <f>IF(ISBLANK(Transactions!$N1212),"",MONTH(Transactions!$N1212))</f>
        <v/>
      </c>
      <c r="P1212" s="259"/>
      <c r="Q1212" s="171"/>
      <c r="R1212" s="169"/>
    </row>
    <row r="1213" spans="2:18" ht="15.75" customHeight="1">
      <c r="B1213" s="167"/>
      <c r="C1213" s="209" t="str">
        <f>IF(ISBLANK(Transactions!$B1213),"",MONTH(Transactions!$B1213))</f>
        <v/>
      </c>
      <c r="D1213" s="259"/>
      <c r="E1213" s="168"/>
      <c r="F1213" s="169"/>
      <c r="H1213" s="167"/>
      <c r="I1213" s="209" t="str">
        <f>IF(ISBLANK(Transactions!$H1213),"",MONTH(Transactions!$H1213))</f>
        <v/>
      </c>
      <c r="J1213" s="259"/>
      <c r="K1213" s="168"/>
      <c r="L1213" s="169"/>
      <c r="N1213" s="167"/>
      <c r="O1213" s="209" t="str">
        <f>IF(ISBLANK(Transactions!$N1213),"",MONTH(Transactions!$N1213))</f>
        <v/>
      </c>
      <c r="P1213" s="259"/>
      <c r="Q1213" s="171"/>
      <c r="R1213" s="169"/>
    </row>
    <row r="1214" spans="2:18" ht="15.75" customHeight="1">
      <c r="B1214" s="167"/>
      <c r="C1214" s="209" t="str">
        <f>IF(ISBLANK(Transactions!$B1214),"",MONTH(Transactions!$B1214))</f>
        <v/>
      </c>
      <c r="D1214" s="259"/>
      <c r="E1214" s="168"/>
      <c r="F1214" s="169"/>
      <c r="H1214" s="167"/>
      <c r="I1214" s="209" t="str">
        <f>IF(ISBLANK(Transactions!$H1214),"",MONTH(Transactions!$H1214))</f>
        <v/>
      </c>
      <c r="J1214" s="259"/>
      <c r="K1214" s="168"/>
      <c r="L1214" s="169"/>
      <c r="N1214" s="167"/>
      <c r="O1214" s="209" t="str">
        <f>IF(ISBLANK(Transactions!$N1214),"",MONTH(Transactions!$N1214))</f>
        <v/>
      </c>
      <c r="P1214" s="259"/>
      <c r="Q1214" s="171"/>
      <c r="R1214" s="169"/>
    </row>
    <row r="1215" spans="2:18" ht="15.75" customHeight="1">
      <c r="B1215" s="167"/>
      <c r="C1215" s="209" t="str">
        <f>IF(ISBLANK(Transactions!$B1215),"",MONTH(Transactions!$B1215))</f>
        <v/>
      </c>
      <c r="D1215" s="259"/>
      <c r="E1215" s="168"/>
      <c r="F1215" s="169"/>
      <c r="H1215" s="167"/>
      <c r="I1215" s="209" t="str">
        <f>IF(ISBLANK(Transactions!$H1215),"",MONTH(Transactions!$H1215))</f>
        <v/>
      </c>
      <c r="J1215" s="259"/>
      <c r="K1215" s="168"/>
      <c r="L1215" s="169"/>
      <c r="N1215" s="167"/>
      <c r="O1215" s="209" t="str">
        <f>IF(ISBLANK(Transactions!$N1215),"",MONTH(Transactions!$N1215))</f>
        <v/>
      </c>
      <c r="P1215" s="259"/>
      <c r="Q1215" s="171"/>
      <c r="R1215" s="169"/>
    </row>
    <row r="1216" spans="2:18" ht="15.75" customHeight="1">
      <c r="B1216" s="167"/>
      <c r="C1216" s="209" t="str">
        <f>IF(ISBLANK(Transactions!$B1216),"",MONTH(Transactions!$B1216))</f>
        <v/>
      </c>
      <c r="D1216" s="259"/>
      <c r="E1216" s="168"/>
      <c r="F1216" s="169"/>
      <c r="H1216" s="167"/>
      <c r="I1216" s="209" t="str">
        <f>IF(ISBLANK(Transactions!$H1216),"",MONTH(Transactions!$H1216))</f>
        <v/>
      </c>
      <c r="J1216" s="259"/>
      <c r="K1216" s="168"/>
      <c r="L1216" s="169"/>
      <c r="N1216" s="167"/>
      <c r="O1216" s="209" t="str">
        <f>IF(ISBLANK(Transactions!$N1216),"",MONTH(Transactions!$N1216))</f>
        <v/>
      </c>
      <c r="P1216" s="259"/>
      <c r="Q1216" s="171"/>
      <c r="R1216" s="169"/>
    </row>
    <row r="1217" spans="2:18" ht="15.75" customHeight="1">
      <c r="B1217" s="167"/>
      <c r="C1217" s="209" t="str">
        <f>IF(ISBLANK(Transactions!$B1217),"",MONTH(Transactions!$B1217))</f>
        <v/>
      </c>
      <c r="D1217" s="259"/>
      <c r="E1217" s="168"/>
      <c r="F1217" s="169"/>
      <c r="H1217" s="167"/>
      <c r="I1217" s="209" t="str">
        <f>IF(ISBLANK(Transactions!$H1217),"",MONTH(Transactions!$H1217))</f>
        <v/>
      </c>
      <c r="J1217" s="259"/>
      <c r="K1217" s="168"/>
      <c r="L1217" s="169"/>
      <c r="N1217" s="167"/>
      <c r="O1217" s="209" t="str">
        <f>IF(ISBLANK(Transactions!$N1217),"",MONTH(Transactions!$N1217))</f>
        <v/>
      </c>
      <c r="P1217" s="259"/>
      <c r="Q1217" s="171"/>
      <c r="R1217" s="169"/>
    </row>
    <row r="1218" spans="2:18" ht="15.75" customHeight="1">
      <c r="B1218" s="167"/>
      <c r="C1218" s="209" t="str">
        <f>IF(ISBLANK(Transactions!$B1218),"",MONTH(Transactions!$B1218))</f>
        <v/>
      </c>
      <c r="D1218" s="259"/>
      <c r="E1218" s="168"/>
      <c r="F1218" s="169"/>
      <c r="H1218" s="167"/>
      <c r="I1218" s="209" t="str">
        <f>IF(ISBLANK(Transactions!$H1218),"",MONTH(Transactions!$H1218))</f>
        <v/>
      </c>
      <c r="J1218" s="259"/>
      <c r="K1218" s="168"/>
      <c r="L1218" s="169"/>
      <c r="N1218" s="167"/>
      <c r="O1218" s="209" t="str">
        <f>IF(ISBLANK(Transactions!$N1218),"",MONTH(Transactions!$N1218))</f>
        <v/>
      </c>
      <c r="P1218" s="259"/>
      <c r="Q1218" s="171"/>
      <c r="R1218" s="169"/>
    </row>
    <row r="1219" spans="2:18" ht="15.75" customHeight="1">
      <c r="B1219" s="167"/>
      <c r="C1219" s="209" t="str">
        <f>IF(ISBLANK(Transactions!$B1219),"",MONTH(Transactions!$B1219))</f>
        <v/>
      </c>
      <c r="D1219" s="259"/>
      <c r="E1219" s="168"/>
      <c r="F1219" s="169"/>
      <c r="H1219" s="167"/>
      <c r="I1219" s="209" t="str">
        <f>IF(ISBLANK(Transactions!$H1219),"",MONTH(Transactions!$H1219))</f>
        <v/>
      </c>
      <c r="J1219" s="259"/>
      <c r="K1219" s="168"/>
      <c r="L1219" s="169"/>
      <c r="N1219" s="167"/>
      <c r="O1219" s="209" t="str">
        <f>IF(ISBLANK(Transactions!$N1219),"",MONTH(Transactions!$N1219))</f>
        <v/>
      </c>
      <c r="P1219" s="259"/>
      <c r="Q1219" s="171"/>
      <c r="R1219" s="169"/>
    </row>
    <row r="1220" spans="2:18" ht="15.75" customHeight="1">
      <c r="B1220" s="167"/>
      <c r="C1220" s="209" t="str">
        <f>IF(ISBLANK(Transactions!$B1220),"",MONTH(Transactions!$B1220))</f>
        <v/>
      </c>
      <c r="D1220" s="259"/>
      <c r="E1220" s="168"/>
      <c r="F1220" s="169"/>
      <c r="H1220" s="167"/>
      <c r="I1220" s="209" t="str">
        <f>IF(ISBLANK(Transactions!$H1220),"",MONTH(Transactions!$H1220))</f>
        <v/>
      </c>
      <c r="J1220" s="259"/>
      <c r="K1220" s="168"/>
      <c r="L1220" s="169"/>
      <c r="N1220" s="167"/>
      <c r="O1220" s="209" t="str">
        <f>IF(ISBLANK(Transactions!$N1220),"",MONTH(Transactions!$N1220))</f>
        <v/>
      </c>
      <c r="P1220" s="259"/>
      <c r="Q1220" s="171"/>
      <c r="R1220" s="169"/>
    </row>
    <row r="1221" spans="2:18" ht="15.75" customHeight="1">
      <c r="B1221" s="167"/>
      <c r="C1221" s="209" t="str">
        <f>IF(ISBLANK(Transactions!$B1221),"",MONTH(Transactions!$B1221))</f>
        <v/>
      </c>
      <c r="D1221" s="259"/>
      <c r="E1221" s="168"/>
      <c r="F1221" s="169"/>
      <c r="H1221" s="167"/>
      <c r="I1221" s="209" t="str">
        <f>IF(ISBLANK(Transactions!$H1221),"",MONTH(Transactions!$H1221))</f>
        <v/>
      </c>
      <c r="J1221" s="259"/>
      <c r="K1221" s="168"/>
      <c r="L1221" s="169"/>
      <c r="N1221" s="167"/>
      <c r="O1221" s="209" t="str">
        <f>IF(ISBLANK(Transactions!$N1221),"",MONTH(Transactions!$N1221))</f>
        <v/>
      </c>
      <c r="P1221" s="259"/>
      <c r="Q1221" s="171"/>
      <c r="R1221" s="169"/>
    </row>
    <row r="1222" spans="2:18" ht="15.75" customHeight="1">
      <c r="B1222" s="167"/>
      <c r="C1222" s="209" t="str">
        <f>IF(ISBLANK(Transactions!$B1222),"",MONTH(Transactions!$B1222))</f>
        <v/>
      </c>
      <c r="D1222" s="259"/>
      <c r="E1222" s="168"/>
      <c r="F1222" s="169"/>
      <c r="H1222" s="167"/>
      <c r="I1222" s="209" t="str">
        <f>IF(ISBLANK(Transactions!$H1222),"",MONTH(Transactions!$H1222))</f>
        <v/>
      </c>
      <c r="J1222" s="259"/>
      <c r="K1222" s="168"/>
      <c r="L1222" s="169"/>
      <c r="N1222" s="167"/>
      <c r="O1222" s="209" t="str">
        <f>IF(ISBLANK(Transactions!$N1222),"",MONTH(Transactions!$N1222))</f>
        <v/>
      </c>
      <c r="P1222" s="259"/>
      <c r="Q1222" s="171"/>
      <c r="R1222" s="169"/>
    </row>
    <row r="1223" spans="2:18" ht="15.75" customHeight="1">
      <c r="B1223" s="167"/>
      <c r="C1223" s="209" t="str">
        <f>IF(ISBLANK(Transactions!$B1223),"",MONTH(Transactions!$B1223))</f>
        <v/>
      </c>
      <c r="D1223" s="259"/>
      <c r="E1223" s="168"/>
      <c r="F1223" s="169"/>
      <c r="H1223" s="167"/>
      <c r="I1223" s="209" t="str">
        <f>IF(ISBLANK(Transactions!$H1223),"",MONTH(Transactions!$H1223))</f>
        <v/>
      </c>
      <c r="J1223" s="259"/>
      <c r="K1223" s="168"/>
      <c r="L1223" s="169"/>
      <c r="N1223" s="167"/>
      <c r="O1223" s="209" t="str">
        <f>IF(ISBLANK(Transactions!$N1223),"",MONTH(Transactions!$N1223))</f>
        <v/>
      </c>
      <c r="P1223" s="259"/>
      <c r="Q1223" s="171"/>
      <c r="R1223" s="169"/>
    </row>
    <row r="1224" spans="2:18" ht="15.75" customHeight="1">
      <c r="B1224" s="167"/>
      <c r="C1224" s="209" t="str">
        <f>IF(ISBLANK(Transactions!$B1224),"",MONTH(Transactions!$B1224))</f>
        <v/>
      </c>
      <c r="D1224" s="259"/>
      <c r="E1224" s="168"/>
      <c r="F1224" s="169"/>
      <c r="H1224" s="167"/>
      <c r="I1224" s="209" t="str">
        <f>IF(ISBLANK(Transactions!$H1224),"",MONTH(Transactions!$H1224))</f>
        <v/>
      </c>
      <c r="J1224" s="259"/>
      <c r="K1224" s="168"/>
      <c r="L1224" s="169"/>
      <c r="N1224" s="167"/>
      <c r="O1224" s="209" t="str">
        <f>IF(ISBLANK(Transactions!$N1224),"",MONTH(Transactions!$N1224))</f>
        <v/>
      </c>
      <c r="P1224" s="259"/>
      <c r="Q1224" s="171"/>
      <c r="R1224" s="169"/>
    </row>
    <row r="1225" spans="2:18" ht="15.75" customHeight="1">
      <c r="B1225" s="167"/>
      <c r="C1225" s="209" t="str">
        <f>IF(ISBLANK(Transactions!$B1225),"",MONTH(Transactions!$B1225))</f>
        <v/>
      </c>
      <c r="D1225" s="259"/>
      <c r="E1225" s="168"/>
      <c r="F1225" s="169"/>
      <c r="H1225" s="167"/>
      <c r="I1225" s="209" t="str">
        <f>IF(ISBLANK(Transactions!$H1225),"",MONTH(Transactions!$H1225))</f>
        <v/>
      </c>
      <c r="J1225" s="259"/>
      <c r="K1225" s="168"/>
      <c r="L1225" s="169"/>
      <c r="N1225" s="167"/>
      <c r="O1225" s="209" t="str">
        <f>IF(ISBLANK(Transactions!$N1225),"",MONTH(Transactions!$N1225))</f>
        <v/>
      </c>
      <c r="P1225" s="259"/>
      <c r="Q1225" s="171"/>
      <c r="R1225" s="169"/>
    </row>
    <row r="1226" spans="2:18" ht="15.75" customHeight="1">
      <c r="B1226" s="167"/>
      <c r="C1226" s="209" t="str">
        <f>IF(ISBLANK(Transactions!$B1226),"",MONTH(Transactions!$B1226))</f>
        <v/>
      </c>
      <c r="D1226" s="259"/>
      <c r="E1226" s="168"/>
      <c r="F1226" s="169"/>
      <c r="H1226" s="167"/>
      <c r="I1226" s="209" t="str">
        <f>IF(ISBLANK(Transactions!$H1226),"",MONTH(Transactions!$H1226))</f>
        <v/>
      </c>
      <c r="J1226" s="259"/>
      <c r="K1226" s="168"/>
      <c r="L1226" s="169"/>
      <c r="N1226" s="167"/>
      <c r="O1226" s="209" t="str">
        <f>IF(ISBLANK(Transactions!$N1226),"",MONTH(Transactions!$N1226))</f>
        <v/>
      </c>
      <c r="P1226" s="259"/>
      <c r="Q1226" s="171"/>
      <c r="R1226" s="169"/>
    </row>
    <row r="1227" spans="2:18" ht="15.75" customHeight="1">
      <c r="B1227" s="167"/>
      <c r="C1227" s="209" t="str">
        <f>IF(ISBLANK(Transactions!$B1227),"",MONTH(Transactions!$B1227))</f>
        <v/>
      </c>
      <c r="D1227" s="259"/>
      <c r="E1227" s="168"/>
      <c r="F1227" s="169"/>
      <c r="H1227" s="167"/>
      <c r="I1227" s="209" t="str">
        <f>IF(ISBLANK(Transactions!$H1227),"",MONTH(Transactions!$H1227))</f>
        <v/>
      </c>
      <c r="J1227" s="259"/>
      <c r="K1227" s="168"/>
      <c r="L1227" s="169"/>
      <c r="N1227" s="167"/>
      <c r="O1227" s="209" t="str">
        <f>IF(ISBLANK(Transactions!$N1227),"",MONTH(Transactions!$N1227))</f>
        <v/>
      </c>
      <c r="P1227" s="259"/>
      <c r="Q1227" s="171"/>
      <c r="R1227" s="169"/>
    </row>
    <row r="1228" spans="2:18" ht="15.75" customHeight="1">
      <c r="B1228" s="167"/>
      <c r="C1228" s="209" t="str">
        <f>IF(ISBLANK(Transactions!$B1228),"",MONTH(Transactions!$B1228))</f>
        <v/>
      </c>
      <c r="D1228" s="259"/>
      <c r="E1228" s="168"/>
      <c r="F1228" s="169"/>
      <c r="H1228" s="167"/>
      <c r="I1228" s="209" t="str">
        <f>IF(ISBLANK(Transactions!$H1228),"",MONTH(Transactions!$H1228))</f>
        <v/>
      </c>
      <c r="J1228" s="259"/>
      <c r="K1228" s="168"/>
      <c r="L1228" s="169"/>
      <c r="N1228" s="167"/>
      <c r="O1228" s="209" t="str">
        <f>IF(ISBLANK(Transactions!$N1228),"",MONTH(Transactions!$N1228))</f>
        <v/>
      </c>
      <c r="P1228" s="259"/>
      <c r="Q1228" s="171"/>
      <c r="R1228" s="169"/>
    </row>
    <row r="1229" spans="2:18" ht="15.75" customHeight="1">
      <c r="B1229" s="167"/>
      <c r="C1229" s="209" t="str">
        <f>IF(ISBLANK(Transactions!$B1229),"",MONTH(Transactions!$B1229))</f>
        <v/>
      </c>
      <c r="D1229" s="259"/>
      <c r="E1229" s="168"/>
      <c r="F1229" s="169"/>
      <c r="H1229" s="167"/>
      <c r="I1229" s="209" t="str">
        <f>IF(ISBLANK(Transactions!$H1229),"",MONTH(Transactions!$H1229))</f>
        <v/>
      </c>
      <c r="J1229" s="259"/>
      <c r="K1229" s="168"/>
      <c r="L1229" s="169"/>
      <c r="N1229" s="167"/>
      <c r="O1229" s="209" t="str">
        <f>IF(ISBLANK(Transactions!$N1229),"",MONTH(Transactions!$N1229))</f>
        <v/>
      </c>
      <c r="P1229" s="259"/>
      <c r="Q1229" s="171"/>
      <c r="R1229" s="169"/>
    </row>
    <row r="1230" spans="2:18" ht="15.75" customHeight="1">
      <c r="B1230" s="167"/>
      <c r="C1230" s="209" t="str">
        <f>IF(ISBLANK(Transactions!$B1230),"",MONTH(Transactions!$B1230))</f>
        <v/>
      </c>
      <c r="D1230" s="259"/>
      <c r="E1230" s="168"/>
      <c r="F1230" s="169"/>
      <c r="H1230" s="167"/>
      <c r="I1230" s="209" t="str">
        <f>IF(ISBLANK(Transactions!$H1230),"",MONTH(Transactions!$H1230))</f>
        <v/>
      </c>
      <c r="J1230" s="259"/>
      <c r="K1230" s="168"/>
      <c r="L1230" s="169"/>
      <c r="N1230" s="167"/>
      <c r="O1230" s="209" t="str">
        <f>IF(ISBLANK(Transactions!$N1230),"",MONTH(Transactions!$N1230))</f>
        <v/>
      </c>
      <c r="P1230" s="259"/>
      <c r="Q1230" s="171"/>
      <c r="R1230" s="169"/>
    </row>
    <row r="1231" spans="2:18" ht="15.75" customHeight="1">
      <c r="B1231" s="167"/>
      <c r="C1231" s="209" t="str">
        <f>IF(ISBLANK(Transactions!$B1231),"",MONTH(Transactions!$B1231))</f>
        <v/>
      </c>
      <c r="D1231" s="259"/>
      <c r="E1231" s="168"/>
      <c r="F1231" s="169"/>
      <c r="H1231" s="167"/>
      <c r="I1231" s="209" t="str">
        <f>IF(ISBLANK(Transactions!$H1231),"",MONTH(Transactions!$H1231))</f>
        <v/>
      </c>
      <c r="J1231" s="259"/>
      <c r="K1231" s="168"/>
      <c r="L1231" s="169"/>
      <c r="N1231" s="167"/>
      <c r="O1231" s="209" t="str">
        <f>IF(ISBLANK(Transactions!$N1231),"",MONTH(Transactions!$N1231))</f>
        <v/>
      </c>
      <c r="P1231" s="259"/>
      <c r="Q1231" s="171"/>
      <c r="R1231" s="169"/>
    </row>
    <row r="1232" spans="2:18" ht="15.75" customHeight="1">
      <c r="B1232" s="167"/>
      <c r="C1232" s="209" t="str">
        <f>IF(ISBLANK(Transactions!$B1232),"",MONTH(Transactions!$B1232))</f>
        <v/>
      </c>
      <c r="D1232" s="259"/>
      <c r="E1232" s="168"/>
      <c r="F1232" s="169"/>
      <c r="H1232" s="167"/>
      <c r="I1232" s="209" t="str">
        <f>IF(ISBLANK(Transactions!$H1232),"",MONTH(Transactions!$H1232))</f>
        <v/>
      </c>
      <c r="J1232" s="259"/>
      <c r="K1232" s="168"/>
      <c r="L1232" s="169"/>
      <c r="N1232" s="167"/>
      <c r="O1232" s="209" t="str">
        <f>IF(ISBLANK(Transactions!$N1232),"",MONTH(Transactions!$N1232))</f>
        <v/>
      </c>
      <c r="P1232" s="259"/>
      <c r="Q1232" s="171"/>
      <c r="R1232" s="169"/>
    </row>
    <row r="1233" spans="2:18" ht="15.75" customHeight="1">
      <c r="B1233" s="167"/>
      <c r="C1233" s="209" t="str">
        <f>IF(ISBLANK(Transactions!$B1233),"",MONTH(Transactions!$B1233))</f>
        <v/>
      </c>
      <c r="D1233" s="259"/>
      <c r="E1233" s="168"/>
      <c r="F1233" s="169"/>
      <c r="H1233" s="167"/>
      <c r="I1233" s="209" t="str">
        <f>IF(ISBLANK(Transactions!$H1233),"",MONTH(Transactions!$H1233))</f>
        <v/>
      </c>
      <c r="J1233" s="259"/>
      <c r="K1233" s="168"/>
      <c r="L1233" s="169"/>
      <c r="N1233" s="167"/>
      <c r="O1233" s="209" t="str">
        <f>IF(ISBLANK(Transactions!$N1233),"",MONTH(Transactions!$N1233))</f>
        <v/>
      </c>
      <c r="P1233" s="259"/>
      <c r="Q1233" s="171"/>
      <c r="R1233" s="169"/>
    </row>
    <row r="1234" spans="2:18" ht="15.75" customHeight="1">
      <c r="B1234" s="167"/>
      <c r="C1234" s="209" t="str">
        <f>IF(ISBLANK(Transactions!$B1234),"",MONTH(Transactions!$B1234))</f>
        <v/>
      </c>
      <c r="D1234" s="259"/>
      <c r="E1234" s="168"/>
      <c r="F1234" s="169"/>
      <c r="H1234" s="167"/>
      <c r="I1234" s="209" t="str">
        <f>IF(ISBLANK(Transactions!$H1234),"",MONTH(Transactions!$H1234))</f>
        <v/>
      </c>
      <c r="J1234" s="259"/>
      <c r="K1234" s="168"/>
      <c r="L1234" s="169"/>
      <c r="N1234" s="167"/>
      <c r="O1234" s="209" t="str">
        <f>IF(ISBLANK(Transactions!$N1234),"",MONTH(Transactions!$N1234))</f>
        <v/>
      </c>
      <c r="P1234" s="259"/>
      <c r="Q1234" s="171"/>
      <c r="R1234" s="169"/>
    </row>
    <row r="1235" spans="2:18" ht="15.75" customHeight="1">
      <c r="B1235" s="167"/>
      <c r="C1235" s="209" t="str">
        <f>IF(ISBLANK(Transactions!$B1235),"",MONTH(Transactions!$B1235))</f>
        <v/>
      </c>
      <c r="D1235" s="259"/>
      <c r="E1235" s="168"/>
      <c r="F1235" s="169"/>
      <c r="H1235" s="167"/>
      <c r="I1235" s="209" t="str">
        <f>IF(ISBLANK(Transactions!$H1235),"",MONTH(Transactions!$H1235))</f>
        <v/>
      </c>
      <c r="J1235" s="259"/>
      <c r="K1235" s="168"/>
      <c r="L1235" s="169"/>
      <c r="N1235" s="167"/>
      <c r="O1235" s="209" t="str">
        <f>IF(ISBLANK(Transactions!$N1235),"",MONTH(Transactions!$N1235))</f>
        <v/>
      </c>
      <c r="P1235" s="259"/>
      <c r="Q1235" s="171"/>
      <c r="R1235" s="169"/>
    </row>
    <row r="1236" spans="2:18" ht="15.75" customHeight="1">
      <c r="B1236" s="167"/>
      <c r="C1236" s="209" t="str">
        <f>IF(ISBLANK(Transactions!$B1236),"",MONTH(Transactions!$B1236))</f>
        <v/>
      </c>
      <c r="D1236" s="259"/>
      <c r="E1236" s="168"/>
      <c r="F1236" s="169"/>
      <c r="H1236" s="167"/>
      <c r="I1236" s="209" t="str">
        <f>IF(ISBLANK(Transactions!$H1236),"",MONTH(Transactions!$H1236))</f>
        <v/>
      </c>
      <c r="J1236" s="259"/>
      <c r="K1236" s="168"/>
      <c r="L1236" s="169"/>
      <c r="N1236" s="167"/>
      <c r="O1236" s="209" t="str">
        <f>IF(ISBLANK(Transactions!$N1236),"",MONTH(Transactions!$N1236))</f>
        <v/>
      </c>
      <c r="P1236" s="259"/>
      <c r="Q1236" s="171"/>
      <c r="R1236" s="169"/>
    </row>
    <row r="1237" spans="2:18" ht="15.75" customHeight="1">
      <c r="B1237" s="167"/>
      <c r="C1237" s="209" t="str">
        <f>IF(ISBLANK(Transactions!$B1237),"",MONTH(Transactions!$B1237))</f>
        <v/>
      </c>
      <c r="D1237" s="259"/>
      <c r="E1237" s="168"/>
      <c r="F1237" s="169"/>
      <c r="H1237" s="167"/>
      <c r="I1237" s="209" t="str">
        <f>IF(ISBLANK(Transactions!$H1237),"",MONTH(Transactions!$H1237))</f>
        <v/>
      </c>
      <c r="J1237" s="259"/>
      <c r="K1237" s="168"/>
      <c r="L1237" s="169"/>
      <c r="N1237" s="167"/>
      <c r="O1237" s="209" t="str">
        <f>IF(ISBLANK(Transactions!$N1237),"",MONTH(Transactions!$N1237))</f>
        <v/>
      </c>
      <c r="P1237" s="259"/>
      <c r="Q1237" s="171"/>
      <c r="R1237" s="169"/>
    </row>
    <row r="1238" spans="2:18" ht="15.75" customHeight="1">
      <c r="B1238" s="167"/>
      <c r="C1238" s="209" t="str">
        <f>IF(ISBLANK(Transactions!$B1238),"",MONTH(Transactions!$B1238))</f>
        <v/>
      </c>
      <c r="D1238" s="259"/>
      <c r="E1238" s="168"/>
      <c r="F1238" s="169"/>
      <c r="H1238" s="167"/>
      <c r="I1238" s="209" t="str">
        <f>IF(ISBLANK(Transactions!$H1238),"",MONTH(Transactions!$H1238))</f>
        <v/>
      </c>
      <c r="J1238" s="259"/>
      <c r="K1238" s="168"/>
      <c r="L1238" s="169"/>
      <c r="N1238" s="167"/>
      <c r="O1238" s="209" t="str">
        <f>IF(ISBLANK(Transactions!$N1238),"",MONTH(Transactions!$N1238))</f>
        <v/>
      </c>
      <c r="P1238" s="259"/>
      <c r="Q1238" s="171"/>
      <c r="R1238" s="169"/>
    </row>
    <row r="1239" spans="2:18" ht="15.75" customHeight="1">
      <c r="B1239" s="167"/>
      <c r="C1239" s="209" t="str">
        <f>IF(ISBLANK(Transactions!$B1239),"",MONTH(Transactions!$B1239))</f>
        <v/>
      </c>
      <c r="D1239" s="259"/>
      <c r="E1239" s="168"/>
      <c r="F1239" s="169"/>
      <c r="H1239" s="167"/>
      <c r="I1239" s="209" t="str">
        <f>IF(ISBLANK(Transactions!$H1239),"",MONTH(Transactions!$H1239))</f>
        <v/>
      </c>
      <c r="J1239" s="259"/>
      <c r="K1239" s="168"/>
      <c r="L1239" s="169"/>
      <c r="N1239" s="167"/>
      <c r="O1239" s="209" t="str">
        <f>IF(ISBLANK(Transactions!$N1239),"",MONTH(Transactions!$N1239))</f>
        <v/>
      </c>
      <c r="P1239" s="259"/>
      <c r="Q1239" s="171"/>
      <c r="R1239" s="169"/>
    </row>
    <row r="1240" spans="2:18" ht="15.75" customHeight="1">
      <c r="B1240" s="167"/>
      <c r="C1240" s="209" t="str">
        <f>IF(ISBLANK(Transactions!$B1240),"",MONTH(Transactions!$B1240))</f>
        <v/>
      </c>
      <c r="D1240" s="259"/>
      <c r="E1240" s="168"/>
      <c r="F1240" s="169"/>
      <c r="H1240" s="167"/>
      <c r="I1240" s="209" t="str">
        <f>IF(ISBLANK(Transactions!$H1240),"",MONTH(Transactions!$H1240))</f>
        <v/>
      </c>
      <c r="J1240" s="259"/>
      <c r="K1240" s="168"/>
      <c r="L1240" s="169"/>
      <c r="N1240" s="167"/>
      <c r="O1240" s="209" t="str">
        <f>IF(ISBLANK(Transactions!$N1240),"",MONTH(Transactions!$N1240))</f>
        <v/>
      </c>
      <c r="P1240" s="259"/>
      <c r="Q1240" s="171"/>
      <c r="R1240" s="169"/>
    </row>
    <row r="1241" spans="2:18" ht="15.75" customHeight="1">
      <c r="B1241" s="167"/>
      <c r="C1241" s="209" t="str">
        <f>IF(ISBLANK(Transactions!$B1241),"",MONTH(Transactions!$B1241))</f>
        <v/>
      </c>
      <c r="D1241" s="259"/>
      <c r="E1241" s="168"/>
      <c r="F1241" s="169"/>
      <c r="H1241" s="167"/>
      <c r="I1241" s="209" t="str">
        <f>IF(ISBLANK(Transactions!$H1241),"",MONTH(Transactions!$H1241))</f>
        <v/>
      </c>
      <c r="J1241" s="259"/>
      <c r="K1241" s="168"/>
      <c r="L1241" s="169"/>
      <c r="N1241" s="167"/>
      <c r="O1241" s="209" t="str">
        <f>IF(ISBLANK(Transactions!$N1241),"",MONTH(Transactions!$N1241))</f>
        <v/>
      </c>
      <c r="P1241" s="259"/>
      <c r="Q1241" s="171"/>
      <c r="R1241" s="169"/>
    </row>
    <row r="1242" spans="2:18" ht="15.75" customHeight="1">
      <c r="B1242" s="167"/>
      <c r="C1242" s="209" t="str">
        <f>IF(ISBLANK(Transactions!$B1242),"",MONTH(Transactions!$B1242))</f>
        <v/>
      </c>
      <c r="D1242" s="259"/>
      <c r="E1242" s="168"/>
      <c r="F1242" s="169"/>
      <c r="H1242" s="167"/>
      <c r="I1242" s="209" t="str">
        <f>IF(ISBLANK(Transactions!$H1242),"",MONTH(Transactions!$H1242))</f>
        <v/>
      </c>
      <c r="J1242" s="259"/>
      <c r="K1242" s="168"/>
      <c r="L1242" s="169"/>
      <c r="N1242" s="167"/>
      <c r="O1242" s="209" t="str">
        <f>IF(ISBLANK(Transactions!$N1242),"",MONTH(Transactions!$N1242))</f>
        <v/>
      </c>
      <c r="P1242" s="259"/>
      <c r="Q1242" s="171"/>
      <c r="R1242" s="169"/>
    </row>
    <row r="1243" spans="2:18" ht="15.75" customHeight="1">
      <c r="B1243" s="167"/>
      <c r="C1243" s="209" t="str">
        <f>IF(ISBLANK(Transactions!$B1243),"",MONTH(Transactions!$B1243))</f>
        <v/>
      </c>
      <c r="D1243" s="259"/>
      <c r="E1243" s="168"/>
      <c r="F1243" s="169"/>
      <c r="H1243" s="167"/>
      <c r="I1243" s="209" t="str">
        <f>IF(ISBLANK(Transactions!$H1243),"",MONTH(Transactions!$H1243))</f>
        <v/>
      </c>
      <c r="J1243" s="259"/>
      <c r="K1243" s="168"/>
      <c r="L1243" s="169"/>
      <c r="N1243" s="167"/>
      <c r="O1243" s="209" t="str">
        <f>IF(ISBLANK(Transactions!$N1243),"",MONTH(Transactions!$N1243))</f>
        <v/>
      </c>
      <c r="P1243" s="259"/>
      <c r="Q1243" s="171"/>
      <c r="R1243" s="169"/>
    </row>
    <row r="1244" spans="2:18" ht="15.75" customHeight="1">
      <c r="B1244" s="167"/>
      <c r="C1244" s="209" t="str">
        <f>IF(ISBLANK(Transactions!$B1244),"",MONTH(Transactions!$B1244))</f>
        <v/>
      </c>
      <c r="D1244" s="259"/>
      <c r="E1244" s="168"/>
      <c r="F1244" s="169"/>
      <c r="H1244" s="167"/>
      <c r="I1244" s="209" t="str">
        <f>IF(ISBLANK(Transactions!$H1244),"",MONTH(Transactions!$H1244))</f>
        <v/>
      </c>
      <c r="J1244" s="259"/>
      <c r="K1244" s="168"/>
      <c r="L1244" s="169"/>
      <c r="N1244" s="167"/>
      <c r="O1244" s="209" t="str">
        <f>IF(ISBLANK(Transactions!$N1244),"",MONTH(Transactions!$N1244))</f>
        <v/>
      </c>
      <c r="P1244" s="259"/>
      <c r="Q1244" s="171"/>
      <c r="R1244" s="169"/>
    </row>
    <row r="1245" spans="2:18" ht="15.75" customHeight="1">
      <c r="B1245" s="167"/>
      <c r="C1245" s="209" t="str">
        <f>IF(ISBLANK(Transactions!$B1245),"",MONTH(Transactions!$B1245))</f>
        <v/>
      </c>
      <c r="D1245" s="259"/>
      <c r="E1245" s="168"/>
      <c r="F1245" s="169"/>
      <c r="H1245" s="167"/>
      <c r="I1245" s="209" t="str">
        <f>IF(ISBLANK(Transactions!$H1245),"",MONTH(Transactions!$H1245))</f>
        <v/>
      </c>
      <c r="J1245" s="259"/>
      <c r="K1245" s="168"/>
      <c r="L1245" s="169"/>
      <c r="N1245" s="167"/>
      <c r="O1245" s="209" t="str">
        <f>IF(ISBLANK(Transactions!$N1245),"",MONTH(Transactions!$N1245))</f>
        <v/>
      </c>
      <c r="P1245" s="259"/>
      <c r="Q1245" s="171"/>
      <c r="R1245" s="169"/>
    </row>
    <row r="1246" spans="2:18" ht="15.75" customHeight="1">
      <c r="B1246" s="167"/>
      <c r="C1246" s="209" t="str">
        <f>IF(ISBLANK(Transactions!$B1246),"",MONTH(Transactions!$B1246))</f>
        <v/>
      </c>
      <c r="D1246" s="259"/>
      <c r="E1246" s="168"/>
      <c r="F1246" s="169"/>
      <c r="H1246" s="167"/>
      <c r="I1246" s="209" t="str">
        <f>IF(ISBLANK(Transactions!$H1246),"",MONTH(Transactions!$H1246))</f>
        <v/>
      </c>
      <c r="J1246" s="259"/>
      <c r="K1246" s="168"/>
      <c r="L1246" s="169"/>
      <c r="N1246" s="167"/>
      <c r="O1246" s="209" t="str">
        <f>IF(ISBLANK(Transactions!$N1246),"",MONTH(Transactions!$N1246))</f>
        <v/>
      </c>
      <c r="P1246" s="259"/>
      <c r="Q1246" s="171"/>
      <c r="R1246" s="169"/>
    </row>
    <row r="1247" spans="2:18" ht="15.75" customHeight="1">
      <c r="B1247" s="167"/>
      <c r="C1247" s="209" t="str">
        <f>IF(ISBLANK(Transactions!$B1247),"",MONTH(Transactions!$B1247))</f>
        <v/>
      </c>
      <c r="D1247" s="259"/>
      <c r="E1247" s="168"/>
      <c r="F1247" s="169"/>
      <c r="H1247" s="167"/>
      <c r="I1247" s="209" t="str">
        <f>IF(ISBLANK(Transactions!$H1247),"",MONTH(Transactions!$H1247))</f>
        <v/>
      </c>
      <c r="J1247" s="259"/>
      <c r="K1247" s="168"/>
      <c r="L1247" s="169"/>
      <c r="N1247" s="167"/>
      <c r="O1247" s="209" t="str">
        <f>IF(ISBLANK(Transactions!$N1247),"",MONTH(Transactions!$N1247))</f>
        <v/>
      </c>
      <c r="P1247" s="259"/>
      <c r="Q1247" s="171"/>
      <c r="R1247" s="169"/>
    </row>
    <row r="1248" spans="2:18" ht="15.75" customHeight="1">
      <c r="B1248" s="167"/>
      <c r="C1248" s="209" t="str">
        <f>IF(ISBLANK(Transactions!$B1248),"",MONTH(Transactions!$B1248))</f>
        <v/>
      </c>
      <c r="D1248" s="259"/>
      <c r="E1248" s="168"/>
      <c r="F1248" s="169"/>
      <c r="H1248" s="167"/>
      <c r="I1248" s="209" t="str">
        <f>IF(ISBLANK(Transactions!$H1248),"",MONTH(Transactions!$H1248))</f>
        <v/>
      </c>
      <c r="J1248" s="259"/>
      <c r="K1248" s="168"/>
      <c r="L1248" s="169"/>
      <c r="N1248" s="167"/>
      <c r="O1248" s="209" t="str">
        <f>IF(ISBLANK(Transactions!$N1248),"",MONTH(Transactions!$N1248))</f>
        <v/>
      </c>
      <c r="P1248" s="259"/>
      <c r="Q1248" s="171"/>
      <c r="R1248" s="169"/>
    </row>
    <row r="1249" spans="2:18" ht="15.75" customHeight="1">
      <c r="B1249" s="167"/>
      <c r="C1249" s="209" t="str">
        <f>IF(ISBLANK(Transactions!$B1249),"",MONTH(Transactions!$B1249))</f>
        <v/>
      </c>
      <c r="D1249" s="259"/>
      <c r="E1249" s="168"/>
      <c r="F1249" s="169"/>
      <c r="H1249" s="167"/>
      <c r="I1249" s="209" t="str">
        <f>IF(ISBLANK(Transactions!$H1249),"",MONTH(Transactions!$H1249))</f>
        <v/>
      </c>
      <c r="J1249" s="259"/>
      <c r="K1249" s="168"/>
      <c r="L1249" s="169"/>
      <c r="N1249" s="167"/>
      <c r="O1249" s="209" t="str">
        <f>IF(ISBLANK(Transactions!$N1249),"",MONTH(Transactions!$N1249))</f>
        <v/>
      </c>
      <c r="P1249" s="259"/>
      <c r="Q1249" s="171"/>
      <c r="R1249" s="169"/>
    </row>
    <row r="1250" spans="2:18" ht="15.75" customHeight="1">
      <c r="B1250" s="167"/>
      <c r="C1250" s="209" t="str">
        <f>IF(ISBLANK(Transactions!$B1250),"",MONTH(Transactions!$B1250))</f>
        <v/>
      </c>
      <c r="D1250" s="259"/>
      <c r="E1250" s="168"/>
      <c r="F1250" s="169"/>
      <c r="H1250" s="167"/>
      <c r="I1250" s="209" t="str">
        <f>IF(ISBLANK(Transactions!$H1250),"",MONTH(Transactions!$H1250))</f>
        <v/>
      </c>
      <c r="J1250" s="259"/>
      <c r="K1250" s="168"/>
      <c r="L1250" s="169"/>
      <c r="N1250" s="167"/>
      <c r="O1250" s="209" t="str">
        <f>IF(ISBLANK(Transactions!$N1250),"",MONTH(Transactions!$N1250))</f>
        <v/>
      </c>
      <c r="P1250" s="259"/>
      <c r="Q1250" s="171"/>
      <c r="R1250" s="169"/>
    </row>
    <row r="1251" spans="2:18" ht="15.75" customHeight="1">
      <c r="B1251" s="167"/>
      <c r="C1251" s="209" t="str">
        <f>IF(ISBLANK(Transactions!$B1251),"",MONTH(Transactions!$B1251))</f>
        <v/>
      </c>
      <c r="D1251" s="259"/>
      <c r="E1251" s="168"/>
      <c r="F1251" s="169"/>
      <c r="H1251" s="167"/>
      <c r="I1251" s="209" t="str">
        <f>IF(ISBLANK(Transactions!$H1251),"",MONTH(Transactions!$H1251))</f>
        <v/>
      </c>
      <c r="J1251" s="259"/>
      <c r="K1251" s="168"/>
      <c r="L1251" s="169"/>
      <c r="N1251" s="167"/>
      <c r="O1251" s="209" t="str">
        <f>IF(ISBLANK(Transactions!$N1251),"",MONTH(Transactions!$N1251))</f>
        <v/>
      </c>
      <c r="P1251" s="259"/>
      <c r="Q1251" s="171"/>
      <c r="R1251" s="169"/>
    </row>
    <row r="1252" spans="2:18" ht="15.75" customHeight="1">
      <c r="B1252" s="167"/>
      <c r="C1252" s="209" t="str">
        <f>IF(ISBLANK(Transactions!$B1252),"",MONTH(Transactions!$B1252))</f>
        <v/>
      </c>
      <c r="D1252" s="259"/>
      <c r="E1252" s="168"/>
      <c r="F1252" s="169"/>
      <c r="H1252" s="167"/>
      <c r="I1252" s="209" t="str">
        <f>IF(ISBLANK(Transactions!$H1252),"",MONTH(Transactions!$H1252))</f>
        <v/>
      </c>
      <c r="J1252" s="259"/>
      <c r="K1252" s="168"/>
      <c r="L1252" s="169"/>
      <c r="N1252" s="167"/>
      <c r="O1252" s="209" t="str">
        <f>IF(ISBLANK(Transactions!$N1252),"",MONTH(Transactions!$N1252))</f>
        <v/>
      </c>
      <c r="P1252" s="259"/>
      <c r="Q1252" s="171"/>
      <c r="R1252" s="169"/>
    </row>
    <row r="1253" spans="2:18" ht="15.75" customHeight="1">
      <c r="B1253" s="167"/>
      <c r="C1253" s="209" t="str">
        <f>IF(ISBLANK(Transactions!$B1253),"",MONTH(Transactions!$B1253))</f>
        <v/>
      </c>
      <c r="D1253" s="259"/>
      <c r="E1253" s="168"/>
      <c r="F1253" s="169"/>
      <c r="H1253" s="167"/>
      <c r="I1253" s="209" t="str">
        <f>IF(ISBLANK(Transactions!$H1253),"",MONTH(Transactions!$H1253))</f>
        <v/>
      </c>
      <c r="J1253" s="259"/>
      <c r="K1253" s="168"/>
      <c r="L1253" s="169"/>
      <c r="N1253" s="167"/>
      <c r="O1253" s="209" t="str">
        <f>IF(ISBLANK(Transactions!$N1253),"",MONTH(Transactions!$N1253))</f>
        <v/>
      </c>
      <c r="P1253" s="259"/>
      <c r="Q1253" s="171"/>
      <c r="R1253" s="169"/>
    </row>
    <row r="1254" spans="2:18" ht="15.75" customHeight="1">
      <c r="B1254" s="167"/>
      <c r="C1254" s="209" t="str">
        <f>IF(ISBLANK(Transactions!$B1254),"",MONTH(Transactions!$B1254))</f>
        <v/>
      </c>
      <c r="D1254" s="259"/>
      <c r="E1254" s="168"/>
      <c r="F1254" s="169"/>
      <c r="H1254" s="167"/>
      <c r="I1254" s="209" t="str">
        <f>IF(ISBLANK(Transactions!$H1254),"",MONTH(Transactions!$H1254))</f>
        <v/>
      </c>
      <c r="J1254" s="259"/>
      <c r="K1254" s="168"/>
      <c r="L1254" s="169"/>
      <c r="N1254" s="167"/>
      <c r="O1254" s="209" t="str">
        <f>IF(ISBLANK(Transactions!$N1254),"",MONTH(Transactions!$N1254))</f>
        <v/>
      </c>
      <c r="P1254" s="259"/>
      <c r="Q1254" s="171"/>
      <c r="R1254" s="169"/>
    </row>
    <row r="1255" spans="2:18" ht="15.75" customHeight="1">
      <c r="B1255" s="167"/>
      <c r="C1255" s="209" t="str">
        <f>IF(ISBLANK(Transactions!$B1255),"",MONTH(Transactions!$B1255))</f>
        <v/>
      </c>
      <c r="D1255" s="259"/>
      <c r="E1255" s="168"/>
      <c r="F1255" s="169"/>
      <c r="H1255" s="167"/>
      <c r="I1255" s="209" t="str">
        <f>IF(ISBLANK(Transactions!$H1255),"",MONTH(Transactions!$H1255))</f>
        <v/>
      </c>
      <c r="J1255" s="259"/>
      <c r="K1255" s="168"/>
      <c r="L1255" s="169"/>
      <c r="N1255" s="167"/>
      <c r="O1255" s="209" t="str">
        <f>IF(ISBLANK(Transactions!$N1255),"",MONTH(Transactions!$N1255))</f>
        <v/>
      </c>
      <c r="P1255" s="259"/>
      <c r="Q1255" s="171"/>
      <c r="R1255" s="169"/>
    </row>
    <row r="1256" spans="2:18" ht="15.75" customHeight="1">
      <c r="B1256" s="167"/>
      <c r="C1256" s="209" t="str">
        <f>IF(ISBLANK(Transactions!$B1256),"",MONTH(Transactions!$B1256))</f>
        <v/>
      </c>
      <c r="D1256" s="259"/>
      <c r="E1256" s="168"/>
      <c r="F1256" s="169"/>
      <c r="H1256" s="167"/>
      <c r="I1256" s="209" t="str">
        <f>IF(ISBLANK(Transactions!$H1256),"",MONTH(Transactions!$H1256))</f>
        <v/>
      </c>
      <c r="J1256" s="259"/>
      <c r="K1256" s="168"/>
      <c r="L1256" s="169"/>
      <c r="N1256" s="167"/>
      <c r="O1256" s="209" t="str">
        <f>IF(ISBLANK(Transactions!$N1256),"",MONTH(Transactions!$N1256))</f>
        <v/>
      </c>
      <c r="P1256" s="259"/>
      <c r="Q1256" s="171"/>
      <c r="R1256" s="169"/>
    </row>
    <row r="1257" spans="2:18" ht="15.75" customHeight="1">
      <c r="B1257" s="167"/>
      <c r="C1257" s="209" t="str">
        <f>IF(ISBLANK(Transactions!$B1257),"",MONTH(Transactions!$B1257))</f>
        <v/>
      </c>
      <c r="D1257" s="259"/>
      <c r="E1257" s="168"/>
      <c r="F1257" s="169"/>
      <c r="H1257" s="167"/>
      <c r="I1257" s="209" t="str">
        <f>IF(ISBLANK(Transactions!$H1257),"",MONTH(Transactions!$H1257))</f>
        <v/>
      </c>
      <c r="J1257" s="259"/>
      <c r="K1257" s="168"/>
      <c r="L1257" s="169"/>
      <c r="N1257" s="167"/>
      <c r="O1257" s="209" t="str">
        <f>IF(ISBLANK(Transactions!$N1257),"",MONTH(Transactions!$N1257))</f>
        <v/>
      </c>
      <c r="P1257" s="259"/>
      <c r="Q1257" s="171"/>
      <c r="R1257" s="169"/>
    </row>
    <row r="1258" spans="2:18" ht="15.75" customHeight="1">
      <c r="B1258" s="167"/>
      <c r="C1258" s="209" t="str">
        <f>IF(ISBLANK(Transactions!$B1258),"",MONTH(Transactions!$B1258))</f>
        <v/>
      </c>
      <c r="D1258" s="259"/>
      <c r="E1258" s="168"/>
      <c r="F1258" s="169"/>
      <c r="H1258" s="167"/>
      <c r="I1258" s="209" t="str">
        <f>IF(ISBLANK(Transactions!$H1258),"",MONTH(Transactions!$H1258))</f>
        <v/>
      </c>
      <c r="J1258" s="259"/>
      <c r="K1258" s="168"/>
      <c r="L1258" s="169"/>
      <c r="N1258" s="167"/>
      <c r="O1258" s="209" t="str">
        <f>IF(ISBLANK(Transactions!$N1258),"",MONTH(Transactions!$N1258))</f>
        <v/>
      </c>
      <c r="P1258" s="259"/>
      <c r="Q1258" s="171"/>
      <c r="R1258" s="169"/>
    </row>
    <row r="1259" spans="2:18" ht="15.75" customHeight="1">
      <c r="B1259" s="167"/>
      <c r="C1259" s="209" t="str">
        <f>IF(ISBLANK(Transactions!$B1259),"",MONTH(Transactions!$B1259))</f>
        <v/>
      </c>
      <c r="D1259" s="259"/>
      <c r="E1259" s="168"/>
      <c r="F1259" s="169"/>
      <c r="H1259" s="167"/>
      <c r="I1259" s="209" t="str">
        <f>IF(ISBLANK(Transactions!$H1259),"",MONTH(Transactions!$H1259))</f>
        <v/>
      </c>
      <c r="J1259" s="259"/>
      <c r="K1259" s="168"/>
      <c r="L1259" s="169"/>
      <c r="N1259" s="167"/>
      <c r="O1259" s="209" t="str">
        <f>IF(ISBLANK(Transactions!$N1259),"",MONTH(Transactions!$N1259))</f>
        <v/>
      </c>
      <c r="P1259" s="259"/>
      <c r="Q1259" s="171"/>
      <c r="R1259" s="169"/>
    </row>
    <row r="1260" spans="2:18" ht="15.75" customHeight="1">
      <c r="B1260" s="167"/>
      <c r="C1260" s="209" t="str">
        <f>IF(ISBLANK(Transactions!$B1260),"",MONTH(Transactions!$B1260))</f>
        <v/>
      </c>
      <c r="D1260" s="259"/>
      <c r="E1260" s="168"/>
      <c r="F1260" s="169"/>
      <c r="H1260" s="167"/>
      <c r="I1260" s="209" t="str">
        <f>IF(ISBLANK(Transactions!$H1260),"",MONTH(Transactions!$H1260))</f>
        <v/>
      </c>
      <c r="J1260" s="259"/>
      <c r="K1260" s="168"/>
      <c r="L1260" s="169"/>
      <c r="N1260" s="167"/>
      <c r="O1260" s="209" t="str">
        <f>IF(ISBLANK(Transactions!$N1260),"",MONTH(Transactions!$N1260))</f>
        <v/>
      </c>
      <c r="P1260" s="259"/>
      <c r="Q1260" s="171"/>
      <c r="R1260" s="169"/>
    </row>
    <row r="1261" spans="2:18" ht="15.75" customHeight="1">
      <c r="B1261" s="167"/>
      <c r="C1261" s="209" t="str">
        <f>IF(ISBLANK(Transactions!$B1261),"",MONTH(Transactions!$B1261))</f>
        <v/>
      </c>
      <c r="D1261" s="259"/>
      <c r="E1261" s="168"/>
      <c r="F1261" s="169"/>
      <c r="H1261" s="167"/>
      <c r="I1261" s="209" t="str">
        <f>IF(ISBLANK(Transactions!$H1261),"",MONTH(Transactions!$H1261))</f>
        <v/>
      </c>
      <c r="J1261" s="259"/>
      <c r="K1261" s="168"/>
      <c r="L1261" s="169"/>
      <c r="N1261" s="167"/>
      <c r="O1261" s="209" t="str">
        <f>IF(ISBLANK(Transactions!$N1261),"",MONTH(Transactions!$N1261))</f>
        <v/>
      </c>
      <c r="P1261" s="259"/>
      <c r="Q1261" s="171"/>
      <c r="R1261" s="169"/>
    </row>
    <row r="1262" spans="2:18" ht="15.75" customHeight="1">
      <c r="B1262" s="167"/>
      <c r="C1262" s="209" t="str">
        <f>IF(ISBLANK(Transactions!$B1262),"",MONTH(Transactions!$B1262))</f>
        <v/>
      </c>
      <c r="D1262" s="259"/>
      <c r="E1262" s="168"/>
      <c r="F1262" s="169"/>
      <c r="H1262" s="167"/>
      <c r="I1262" s="209" t="str">
        <f>IF(ISBLANK(Transactions!$H1262),"",MONTH(Transactions!$H1262))</f>
        <v/>
      </c>
      <c r="J1262" s="259"/>
      <c r="K1262" s="168"/>
      <c r="L1262" s="169"/>
      <c r="N1262" s="167"/>
      <c r="O1262" s="209" t="str">
        <f>IF(ISBLANK(Transactions!$N1262),"",MONTH(Transactions!$N1262))</f>
        <v/>
      </c>
      <c r="P1262" s="259"/>
      <c r="Q1262" s="171"/>
      <c r="R1262" s="169"/>
    </row>
    <row r="1263" spans="2:18" ht="15.75" customHeight="1">
      <c r="B1263" s="167"/>
      <c r="C1263" s="209" t="str">
        <f>IF(ISBLANK(Transactions!$B1263),"",MONTH(Transactions!$B1263))</f>
        <v/>
      </c>
      <c r="D1263" s="259"/>
      <c r="E1263" s="168"/>
      <c r="F1263" s="169"/>
      <c r="H1263" s="167"/>
      <c r="I1263" s="209" t="str">
        <f>IF(ISBLANK(Transactions!$H1263),"",MONTH(Transactions!$H1263))</f>
        <v/>
      </c>
      <c r="J1263" s="259"/>
      <c r="K1263" s="168"/>
      <c r="L1263" s="169"/>
      <c r="N1263" s="167"/>
      <c r="O1263" s="209" t="str">
        <f>IF(ISBLANK(Transactions!$N1263),"",MONTH(Transactions!$N1263))</f>
        <v/>
      </c>
      <c r="P1263" s="259"/>
      <c r="Q1263" s="171"/>
      <c r="R1263" s="169"/>
    </row>
    <row r="1264" spans="2:18" ht="15.75" customHeight="1">
      <c r="B1264" s="167"/>
      <c r="C1264" s="209" t="str">
        <f>IF(ISBLANK(Transactions!$B1264),"",MONTH(Transactions!$B1264))</f>
        <v/>
      </c>
      <c r="D1264" s="259"/>
      <c r="E1264" s="168"/>
      <c r="F1264" s="169"/>
      <c r="H1264" s="167"/>
      <c r="I1264" s="209" t="str">
        <f>IF(ISBLANK(Transactions!$H1264),"",MONTH(Transactions!$H1264))</f>
        <v/>
      </c>
      <c r="J1264" s="259"/>
      <c r="K1264" s="168"/>
      <c r="L1264" s="169"/>
      <c r="N1264" s="167"/>
      <c r="O1264" s="209" t="str">
        <f>IF(ISBLANK(Transactions!$N1264),"",MONTH(Transactions!$N1264))</f>
        <v/>
      </c>
      <c r="P1264" s="259"/>
      <c r="Q1264" s="171"/>
      <c r="R1264" s="169"/>
    </row>
    <row r="1265" spans="2:18" ht="15.75" customHeight="1">
      <c r="B1265" s="167"/>
      <c r="C1265" s="209" t="str">
        <f>IF(ISBLANK(Transactions!$B1265),"",MONTH(Transactions!$B1265))</f>
        <v/>
      </c>
      <c r="D1265" s="259"/>
      <c r="E1265" s="168"/>
      <c r="F1265" s="169"/>
      <c r="H1265" s="167"/>
      <c r="I1265" s="209" t="str">
        <f>IF(ISBLANK(Transactions!$H1265),"",MONTH(Transactions!$H1265))</f>
        <v/>
      </c>
      <c r="J1265" s="259"/>
      <c r="K1265" s="168"/>
      <c r="L1265" s="169"/>
      <c r="N1265" s="167"/>
      <c r="O1265" s="209" t="str">
        <f>IF(ISBLANK(Transactions!$N1265),"",MONTH(Transactions!$N1265))</f>
        <v/>
      </c>
      <c r="P1265" s="259"/>
      <c r="Q1265" s="171"/>
      <c r="R1265" s="169"/>
    </row>
    <row r="1266" spans="2:18" ht="15.75" customHeight="1">
      <c r="B1266" s="167"/>
      <c r="C1266" s="209" t="str">
        <f>IF(ISBLANK(Transactions!$B1266),"",MONTH(Transactions!$B1266))</f>
        <v/>
      </c>
      <c r="D1266" s="259"/>
      <c r="E1266" s="168"/>
      <c r="F1266" s="169"/>
      <c r="H1266" s="167"/>
      <c r="I1266" s="209" t="str">
        <f>IF(ISBLANK(Transactions!$H1266),"",MONTH(Transactions!$H1266))</f>
        <v/>
      </c>
      <c r="J1266" s="259"/>
      <c r="K1266" s="168"/>
      <c r="L1266" s="169"/>
      <c r="N1266" s="167"/>
      <c r="O1266" s="209" t="str">
        <f>IF(ISBLANK(Transactions!$N1266),"",MONTH(Transactions!$N1266))</f>
        <v/>
      </c>
      <c r="P1266" s="259"/>
      <c r="Q1266" s="171"/>
      <c r="R1266" s="169"/>
    </row>
    <row r="1267" spans="2:18" ht="15.75" customHeight="1">
      <c r="B1267" s="167"/>
      <c r="C1267" s="209" t="str">
        <f>IF(ISBLANK(Transactions!$B1267),"",MONTH(Transactions!$B1267))</f>
        <v/>
      </c>
      <c r="D1267" s="259"/>
      <c r="E1267" s="168"/>
      <c r="F1267" s="169"/>
      <c r="H1267" s="167"/>
      <c r="I1267" s="209" t="str">
        <f>IF(ISBLANK(Transactions!$H1267),"",MONTH(Transactions!$H1267))</f>
        <v/>
      </c>
      <c r="J1267" s="259"/>
      <c r="K1267" s="168"/>
      <c r="L1267" s="169"/>
      <c r="N1267" s="167"/>
      <c r="O1267" s="209" t="str">
        <f>IF(ISBLANK(Transactions!$N1267),"",MONTH(Transactions!$N1267))</f>
        <v/>
      </c>
      <c r="P1267" s="259"/>
      <c r="Q1267" s="171"/>
      <c r="R1267" s="169"/>
    </row>
    <row r="1268" spans="2:18" ht="15.75" customHeight="1">
      <c r="B1268" s="167"/>
      <c r="C1268" s="209" t="str">
        <f>IF(ISBLANK(Transactions!$B1268),"",MONTH(Transactions!$B1268))</f>
        <v/>
      </c>
      <c r="D1268" s="259"/>
      <c r="E1268" s="168"/>
      <c r="F1268" s="169"/>
      <c r="H1268" s="167"/>
      <c r="I1268" s="209" t="str">
        <f>IF(ISBLANK(Transactions!$H1268),"",MONTH(Transactions!$H1268))</f>
        <v/>
      </c>
      <c r="J1268" s="259"/>
      <c r="K1268" s="168"/>
      <c r="L1268" s="169"/>
      <c r="N1268" s="167"/>
      <c r="O1268" s="209" t="str">
        <f>IF(ISBLANK(Transactions!$N1268),"",MONTH(Transactions!$N1268))</f>
        <v/>
      </c>
      <c r="P1268" s="259"/>
      <c r="Q1268" s="171"/>
      <c r="R1268" s="169"/>
    </row>
    <row r="1269" spans="2:18" ht="15.75" customHeight="1">
      <c r="B1269" s="167"/>
      <c r="C1269" s="209" t="str">
        <f>IF(ISBLANK(Transactions!$B1269),"",MONTH(Transactions!$B1269))</f>
        <v/>
      </c>
      <c r="D1269" s="259"/>
      <c r="E1269" s="168"/>
      <c r="F1269" s="169"/>
      <c r="H1269" s="167"/>
      <c r="I1269" s="209" t="str">
        <f>IF(ISBLANK(Transactions!$H1269),"",MONTH(Transactions!$H1269))</f>
        <v/>
      </c>
      <c r="J1269" s="259"/>
      <c r="K1269" s="168"/>
      <c r="L1269" s="169"/>
      <c r="N1269" s="167"/>
      <c r="O1269" s="209" t="str">
        <f>IF(ISBLANK(Transactions!$N1269),"",MONTH(Transactions!$N1269))</f>
        <v/>
      </c>
      <c r="P1269" s="259"/>
      <c r="Q1269" s="171"/>
      <c r="R1269" s="169"/>
    </row>
    <row r="1270" spans="2:18" ht="15.75" customHeight="1">
      <c r="B1270" s="167"/>
      <c r="C1270" s="209" t="str">
        <f>IF(ISBLANK(Transactions!$B1270),"",MONTH(Transactions!$B1270))</f>
        <v/>
      </c>
      <c r="D1270" s="259"/>
      <c r="E1270" s="168"/>
      <c r="F1270" s="169"/>
      <c r="H1270" s="167"/>
      <c r="I1270" s="209" t="str">
        <f>IF(ISBLANK(Transactions!$H1270),"",MONTH(Transactions!$H1270))</f>
        <v/>
      </c>
      <c r="J1270" s="259"/>
      <c r="K1270" s="168"/>
      <c r="L1270" s="169"/>
      <c r="N1270" s="167"/>
      <c r="O1270" s="209" t="str">
        <f>IF(ISBLANK(Transactions!$N1270),"",MONTH(Transactions!$N1270))</f>
        <v/>
      </c>
      <c r="P1270" s="259"/>
      <c r="Q1270" s="171"/>
      <c r="R1270" s="169"/>
    </row>
    <row r="1271" spans="2:18" ht="15.75" customHeight="1">
      <c r="B1271" s="167"/>
      <c r="C1271" s="209" t="str">
        <f>IF(ISBLANK(Transactions!$B1271),"",MONTH(Transactions!$B1271))</f>
        <v/>
      </c>
      <c r="D1271" s="259"/>
      <c r="E1271" s="168"/>
      <c r="F1271" s="169"/>
      <c r="H1271" s="167"/>
      <c r="I1271" s="209" t="str">
        <f>IF(ISBLANK(Transactions!$H1271),"",MONTH(Transactions!$H1271))</f>
        <v/>
      </c>
      <c r="J1271" s="259"/>
      <c r="K1271" s="168"/>
      <c r="L1271" s="169"/>
      <c r="N1271" s="167"/>
      <c r="O1271" s="209" t="str">
        <f>IF(ISBLANK(Transactions!$N1271),"",MONTH(Transactions!$N1271))</f>
        <v/>
      </c>
      <c r="P1271" s="259"/>
      <c r="Q1271" s="171"/>
      <c r="R1271" s="169"/>
    </row>
    <row r="1272" spans="2:18" ht="15.75" customHeight="1">
      <c r="B1272" s="167"/>
      <c r="C1272" s="209" t="str">
        <f>IF(ISBLANK(Transactions!$B1272),"",MONTH(Transactions!$B1272))</f>
        <v/>
      </c>
      <c r="D1272" s="259"/>
      <c r="E1272" s="168"/>
      <c r="F1272" s="169"/>
      <c r="H1272" s="167"/>
      <c r="I1272" s="209" t="str">
        <f>IF(ISBLANK(Transactions!$H1272),"",MONTH(Transactions!$H1272))</f>
        <v/>
      </c>
      <c r="J1272" s="259"/>
      <c r="K1272" s="168"/>
      <c r="L1272" s="169"/>
      <c r="N1272" s="167"/>
      <c r="O1272" s="209" t="str">
        <f>IF(ISBLANK(Transactions!$N1272),"",MONTH(Transactions!$N1272))</f>
        <v/>
      </c>
      <c r="P1272" s="259"/>
      <c r="Q1272" s="171"/>
      <c r="R1272" s="169"/>
    </row>
    <row r="1273" spans="2:18" ht="15.75" customHeight="1">
      <c r="B1273" s="167"/>
      <c r="C1273" s="209" t="str">
        <f>IF(ISBLANK(Transactions!$B1273),"",MONTH(Transactions!$B1273))</f>
        <v/>
      </c>
      <c r="D1273" s="259"/>
      <c r="E1273" s="168"/>
      <c r="F1273" s="169"/>
      <c r="H1273" s="167"/>
      <c r="I1273" s="209" t="str">
        <f>IF(ISBLANK(Transactions!$H1273),"",MONTH(Transactions!$H1273))</f>
        <v/>
      </c>
      <c r="J1273" s="259"/>
      <c r="K1273" s="168"/>
      <c r="L1273" s="169"/>
      <c r="N1273" s="167"/>
      <c r="O1273" s="209" t="str">
        <f>IF(ISBLANK(Transactions!$N1273),"",MONTH(Transactions!$N1273))</f>
        <v/>
      </c>
      <c r="P1273" s="259"/>
      <c r="Q1273" s="171"/>
      <c r="R1273" s="169"/>
    </row>
    <row r="1274" spans="2:18" ht="15.75" customHeight="1">
      <c r="B1274" s="167"/>
      <c r="C1274" s="209" t="str">
        <f>IF(ISBLANK(Transactions!$B1274),"",MONTH(Transactions!$B1274))</f>
        <v/>
      </c>
      <c r="D1274" s="259"/>
      <c r="E1274" s="168"/>
      <c r="F1274" s="169"/>
      <c r="H1274" s="167"/>
      <c r="I1274" s="209" t="str">
        <f>IF(ISBLANK(Transactions!$H1274),"",MONTH(Transactions!$H1274))</f>
        <v/>
      </c>
      <c r="J1274" s="259"/>
      <c r="K1274" s="168"/>
      <c r="L1274" s="169"/>
      <c r="N1274" s="167"/>
      <c r="O1274" s="209" t="str">
        <f>IF(ISBLANK(Transactions!$N1274),"",MONTH(Transactions!$N1274))</f>
        <v/>
      </c>
      <c r="P1274" s="259"/>
      <c r="Q1274" s="171"/>
      <c r="R1274" s="169"/>
    </row>
    <row r="1275" spans="2:18" ht="15.75" customHeight="1">
      <c r="B1275" s="167"/>
      <c r="C1275" s="209" t="str">
        <f>IF(ISBLANK(Transactions!$B1275),"",MONTH(Transactions!$B1275))</f>
        <v/>
      </c>
      <c r="D1275" s="259"/>
      <c r="E1275" s="168"/>
      <c r="F1275" s="169"/>
      <c r="H1275" s="167"/>
      <c r="I1275" s="209" t="str">
        <f>IF(ISBLANK(Transactions!$H1275),"",MONTH(Transactions!$H1275))</f>
        <v/>
      </c>
      <c r="J1275" s="259"/>
      <c r="K1275" s="168"/>
      <c r="L1275" s="169"/>
      <c r="N1275" s="167"/>
      <c r="O1275" s="209" t="str">
        <f>IF(ISBLANK(Transactions!$N1275),"",MONTH(Transactions!$N1275))</f>
        <v/>
      </c>
      <c r="P1275" s="259"/>
      <c r="Q1275" s="171"/>
      <c r="R1275" s="169"/>
    </row>
    <row r="1276" spans="2:18" ht="15.75" customHeight="1">
      <c r="B1276" s="167"/>
      <c r="C1276" s="209" t="str">
        <f>IF(ISBLANK(Transactions!$B1276),"",MONTH(Transactions!$B1276))</f>
        <v/>
      </c>
      <c r="D1276" s="259"/>
      <c r="E1276" s="168"/>
      <c r="F1276" s="169"/>
      <c r="H1276" s="167"/>
      <c r="I1276" s="209" t="str">
        <f>IF(ISBLANK(Transactions!$H1276),"",MONTH(Transactions!$H1276))</f>
        <v/>
      </c>
      <c r="J1276" s="259"/>
      <c r="K1276" s="168"/>
      <c r="L1276" s="169"/>
      <c r="N1276" s="167"/>
      <c r="O1276" s="209" t="str">
        <f>IF(ISBLANK(Transactions!$N1276),"",MONTH(Transactions!$N1276))</f>
        <v/>
      </c>
      <c r="P1276" s="259"/>
      <c r="Q1276" s="171"/>
      <c r="R1276" s="169"/>
    </row>
    <row r="1277" spans="2:18" ht="15.75" customHeight="1">
      <c r="B1277" s="167"/>
      <c r="C1277" s="209" t="str">
        <f>IF(ISBLANK(Transactions!$B1277),"",MONTH(Transactions!$B1277))</f>
        <v/>
      </c>
      <c r="D1277" s="259"/>
      <c r="E1277" s="168"/>
      <c r="F1277" s="169"/>
      <c r="H1277" s="167"/>
      <c r="I1277" s="209" t="str">
        <f>IF(ISBLANK(Transactions!$H1277),"",MONTH(Transactions!$H1277))</f>
        <v/>
      </c>
      <c r="J1277" s="259"/>
      <c r="K1277" s="168"/>
      <c r="L1277" s="169"/>
      <c r="N1277" s="167"/>
      <c r="O1277" s="209" t="str">
        <f>IF(ISBLANK(Transactions!$N1277),"",MONTH(Transactions!$N1277))</f>
        <v/>
      </c>
      <c r="P1277" s="259"/>
      <c r="Q1277" s="171"/>
      <c r="R1277" s="169"/>
    </row>
    <row r="1278" spans="2:18" ht="15.75" customHeight="1">
      <c r="B1278" s="167"/>
      <c r="C1278" s="209" t="str">
        <f>IF(ISBLANK(Transactions!$B1278),"",MONTH(Transactions!$B1278))</f>
        <v/>
      </c>
      <c r="D1278" s="259"/>
      <c r="E1278" s="168"/>
      <c r="F1278" s="169"/>
      <c r="H1278" s="167"/>
      <c r="I1278" s="209" t="str">
        <f>IF(ISBLANK(Transactions!$H1278),"",MONTH(Transactions!$H1278))</f>
        <v/>
      </c>
      <c r="J1278" s="259"/>
      <c r="K1278" s="168"/>
      <c r="L1278" s="169"/>
      <c r="N1278" s="167"/>
      <c r="O1278" s="209" t="str">
        <f>IF(ISBLANK(Transactions!$N1278),"",MONTH(Transactions!$N1278))</f>
        <v/>
      </c>
      <c r="P1278" s="259"/>
      <c r="Q1278" s="171"/>
      <c r="R1278" s="169"/>
    </row>
    <row r="1279" spans="2:18" ht="15.75" customHeight="1">
      <c r="B1279" s="167"/>
      <c r="C1279" s="209" t="str">
        <f>IF(ISBLANK(Transactions!$B1279),"",MONTH(Transactions!$B1279))</f>
        <v/>
      </c>
      <c r="D1279" s="259"/>
      <c r="E1279" s="168"/>
      <c r="F1279" s="169"/>
      <c r="H1279" s="167"/>
      <c r="I1279" s="209" t="str">
        <f>IF(ISBLANK(Transactions!$H1279),"",MONTH(Transactions!$H1279))</f>
        <v/>
      </c>
      <c r="J1279" s="259"/>
      <c r="K1279" s="168"/>
      <c r="L1279" s="169"/>
      <c r="N1279" s="167"/>
      <c r="O1279" s="209" t="str">
        <f>IF(ISBLANK(Transactions!$N1279),"",MONTH(Transactions!$N1279))</f>
        <v/>
      </c>
      <c r="P1279" s="259"/>
      <c r="Q1279" s="171"/>
      <c r="R1279" s="169"/>
    </row>
    <row r="1280" spans="2:18" ht="15.75" customHeight="1">
      <c r="B1280" s="167"/>
      <c r="C1280" s="209" t="str">
        <f>IF(ISBLANK(Transactions!$B1280),"",MONTH(Transactions!$B1280))</f>
        <v/>
      </c>
      <c r="D1280" s="259"/>
      <c r="E1280" s="168"/>
      <c r="F1280" s="169"/>
      <c r="H1280" s="167"/>
      <c r="I1280" s="209" t="str">
        <f>IF(ISBLANK(Transactions!$H1280),"",MONTH(Transactions!$H1280))</f>
        <v/>
      </c>
      <c r="J1280" s="259"/>
      <c r="K1280" s="168"/>
      <c r="L1280" s="169"/>
      <c r="N1280" s="167"/>
      <c r="O1280" s="209" t="str">
        <f>IF(ISBLANK(Transactions!$N1280),"",MONTH(Transactions!$N1280))</f>
        <v/>
      </c>
      <c r="P1280" s="259"/>
      <c r="Q1280" s="171"/>
      <c r="R1280" s="169"/>
    </row>
    <row r="1281" spans="2:18" ht="15.75" customHeight="1">
      <c r="B1281" s="167"/>
      <c r="C1281" s="209" t="str">
        <f>IF(ISBLANK(Transactions!$B1281),"",MONTH(Transactions!$B1281))</f>
        <v/>
      </c>
      <c r="D1281" s="259"/>
      <c r="E1281" s="168"/>
      <c r="F1281" s="169"/>
      <c r="H1281" s="167"/>
      <c r="I1281" s="209" t="str">
        <f>IF(ISBLANK(Transactions!$H1281),"",MONTH(Transactions!$H1281))</f>
        <v/>
      </c>
      <c r="J1281" s="259"/>
      <c r="K1281" s="168"/>
      <c r="L1281" s="169"/>
      <c r="N1281" s="167"/>
      <c r="O1281" s="209" t="str">
        <f>IF(ISBLANK(Transactions!$N1281),"",MONTH(Transactions!$N1281))</f>
        <v/>
      </c>
      <c r="P1281" s="259"/>
      <c r="Q1281" s="171"/>
      <c r="R1281" s="169"/>
    </row>
    <row r="1282" spans="2:18" ht="15.75" customHeight="1">
      <c r="B1282" s="167"/>
      <c r="C1282" s="209" t="str">
        <f>IF(ISBLANK(Transactions!$B1282),"",MONTH(Transactions!$B1282))</f>
        <v/>
      </c>
      <c r="D1282" s="259"/>
      <c r="E1282" s="168"/>
      <c r="F1282" s="169"/>
      <c r="H1282" s="167"/>
      <c r="I1282" s="209" t="str">
        <f>IF(ISBLANK(Transactions!$H1282),"",MONTH(Transactions!$H1282))</f>
        <v/>
      </c>
      <c r="J1282" s="259"/>
      <c r="K1282" s="168"/>
      <c r="L1282" s="169"/>
      <c r="N1282" s="167"/>
      <c r="O1282" s="209" t="str">
        <f>IF(ISBLANK(Transactions!$N1282),"",MONTH(Transactions!$N1282))</f>
        <v/>
      </c>
      <c r="P1282" s="259"/>
      <c r="Q1282" s="171"/>
      <c r="R1282" s="169"/>
    </row>
    <row r="1283" spans="2:18" ht="15.75" customHeight="1">
      <c r="B1283" s="167"/>
      <c r="C1283" s="209" t="str">
        <f>IF(ISBLANK(Transactions!$B1283),"",MONTH(Transactions!$B1283))</f>
        <v/>
      </c>
      <c r="D1283" s="259"/>
      <c r="E1283" s="168"/>
      <c r="F1283" s="169"/>
      <c r="H1283" s="167"/>
      <c r="I1283" s="209" t="str">
        <f>IF(ISBLANK(Transactions!$H1283),"",MONTH(Transactions!$H1283))</f>
        <v/>
      </c>
      <c r="J1283" s="259"/>
      <c r="K1283" s="168"/>
      <c r="L1283" s="169"/>
      <c r="N1283" s="167"/>
      <c r="O1283" s="209" t="str">
        <f>IF(ISBLANK(Transactions!$N1283),"",MONTH(Transactions!$N1283))</f>
        <v/>
      </c>
      <c r="P1283" s="259"/>
      <c r="Q1283" s="171"/>
      <c r="R1283" s="169"/>
    </row>
    <row r="1284" spans="2:18" ht="15.75" customHeight="1">
      <c r="B1284" s="167"/>
      <c r="C1284" s="209" t="str">
        <f>IF(ISBLANK(Transactions!$B1284),"",MONTH(Transactions!$B1284))</f>
        <v/>
      </c>
      <c r="D1284" s="259"/>
      <c r="E1284" s="168"/>
      <c r="F1284" s="169"/>
      <c r="H1284" s="167"/>
      <c r="I1284" s="209" t="str">
        <f>IF(ISBLANK(Transactions!$H1284),"",MONTH(Transactions!$H1284))</f>
        <v/>
      </c>
      <c r="J1284" s="259"/>
      <c r="K1284" s="168"/>
      <c r="L1284" s="169"/>
      <c r="N1284" s="167"/>
      <c r="O1284" s="209" t="str">
        <f>IF(ISBLANK(Transactions!$N1284),"",MONTH(Transactions!$N1284))</f>
        <v/>
      </c>
      <c r="P1284" s="259"/>
      <c r="Q1284" s="171"/>
      <c r="R1284" s="169"/>
    </row>
    <row r="1285" spans="2:18" ht="15.75" customHeight="1">
      <c r="B1285" s="167"/>
      <c r="C1285" s="209" t="str">
        <f>IF(ISBLANK(Transactions!$B1285),"",MONTH(Transactions!$B1285))</f>
        <v/>
      </c>
      <c r="D1285" s="259"/>
      <c r="E1285" s="168"/>
      <c r="F1285" s="169"/>
      <c r="H1285" s="167"/>
      <c r="I1285" s="209" t="str">
        <f>IF(ISBLANK(Transactions!$H1285),"",MONTH(Transactions!$H1285))</f>
        <v/>
      </c>
      <c r="J1285" s="259"/>
      <c r="K1285" s="168"/>
      <c r="L1285" s="169"/>
      <c r="N1285" s="167"/>
      <c r="O1285" s="209" t="str">
        <f>IF(ISBLANK(Transactions!$N1285),"",MONTH(Transactions!$N1285))</f>
        <v/>
      </c>
      <c r="P1285" s="259"/>
      <c r="Q1285" s="171"/>
      <c r="R1285" s="169"/>
    </row>
    <row r="1286" spans="2:18" ht="15.75" customHeight="1">
      <c r="B1286" s="167"/>
      <c r="C1286" s="209" t="str">
        <f>IF(ISBLANK(Transactions!$B1286),"",MONTH(Transactions!$B1286))</f>
        <v/>
      </c>
      <c r="D1286" s="259"/>
      <c r="E1286" s="168"/>
      <c r="F1286" s="169"/>
      <c r="H1286" s="167"/>
      <c r="I1286" s="209" t="str">
        <f>IF(ISBLANK(Transactions!$H1286),"",MONTH(Transactions!$H1286))</f>
        <v/>
      </c>
      <c r="J1286" s="259"/>
      <c r="K1286" s="168"/>
      <c r="L1286" s="169"/>
      <c r="N1286" s="167"/>
      <c r="O1286" s="209" t="str">
        <f>IF(ISBLANK(Transactions!$N1286),"",MONTH(Transactions!$N1286))</f>
        <v/>
      </c>
      <c r="P1286" s="259"/>
      <c r="Q1286" s="171"/>
      <c r="R1286" s="169"/>
    </row>
    <row r="1287" spans="2:18" ht="15.75" customHeight="1">
      <c r="B1287" s="167"/>
      <c r="C1287" s="209" t="str">
        <f>IF(ISBLANK(Transactions!$B1287),"",MONTH(Transactions!$B1287))</f>
        <v/>
      </c>
      <c r="D1287" s="259"/>
      <c r="E1287" s="168"/>
      <c r="F1287" s="169"/>
      <c r="H1287" s="167"/>
      <c r="I1287" s="209" t="str">
        <f>IF(ISBLANK(Transactions!$H1287),"",MONTH(Transactions!$H1287))</f>
        <v/>
      </c>
      <c r="J1287" s="259"/>
      <c r="K1287" s="168"/>
      <c r="L1287" s="169"/>
      <c r="N1287" s="167"/>
      <c r="O1287" s="209" t="str">
        <f>IF(ISBLANK(Transactions!$N1287),"",MONTH(Transactions!$N1287))</f>
        <v/>
      </c>
      <c r="P1287" s="259"/>
      <c r="Q1287" s="171"/>
      <c r="R1287" s="169"/>
    </row>
    <row r="1288" spans="2:18" ht="15.75" customHeight="1">
      <c r="B1288" s="167"/>
      <c r="C1288" s="209" t="str">
        <f>IF(ISBLANK(Transactions!$B1288),"",MONTH(Transactions!$B1288))</f>
        <v/>
      </c>
      <c r="D1288" s="259"/>
      <c r="E1288" s="168"/>
      <c r="F1288" s="169"/>
      <c r="H1288" s="167"/>
      <c r="I1288" s="209" t="str">
        <f>IF(ISBLANK(Transactions!$H1288),"",MONTH(Transactions!$H1288))</f>
        <v/>
      </c>
      <c r="J1288" s="259"/>
      <c r="K1288" s="168"/>
      <c r="L1288" s="169"/>
      <c r="N1288" s="167"/>
      <c r="O1288" s="209" t="str">
        <f>IF(ISBLANK(Transactions!$N1288),"",MONTH(Transactions!$N1288))</f>
        <v/>
      </c>
      <c r="P1288" s="259"/>
      <c r="Q1288" s="171"/>
      <c r="R1288" s="169"/>
    </row>
    <row r="1289" spans="2:18" ht="15.75" customHeight="1">
      <c r="B1289" s="167"/>
      <c r="C1289" s="209" t="str">
        <f>IF(ISBLANK(Transactions!$B1289),"",MONTH(Transactions!$B1289))</f>
        <v/>
      </c>
      <c r="D1289" s="259"/>
      <c r="E1289" s="168"/>
      <c r="F1289" s="169"/>
      <c r="H1289" s="167"/>
      <c r="I1289" s="209" t="str">
        <f>IF(ISBLANK(Transactions!$H1289),"",MONTH(Transactions!$H1289))</f>
        <v/>
      </c>
      <c r="J1289" s="259"/>
      <c r="K1289" s="168"/>
      <c r="L1289" s="169"/>
      <c r="N1289" s="167"/>
      <c r="O1289" s="209" t="str">
        <f>IF(ISBLANK(Transactions!$N1289),"",MONTH(Transactions!$N1289))</f>
        <v/>
      </c>
      <c r="P1289" s="259"/>
      <c r="Q1289" s="171"/>
      <c r="R1289" s="169"/>
    </row>
    <row r="1290" spans="2:18" ht="15.75" customHeight="1">
      <c r="B1290" s="167"/>
      <c r="C1290" s="209" t="str">
        <f>IF(ISBLANK(Transactions!$B1290),"",MONTH(Transactions!$B1290))</f>
        <v/>
      </c>
      <c r="D1290" s="259"/>
      <c r="E1290" s="168"/>
      <c r="F1290" s="169"/>
      <c r="H1290" s="167"/>
      <c r="I1290" s="209" t="str">
        <f>IF(ISBLANK(Transactions!$H1290),"",MONTH(Transactions!$H1290))</f>
        <v/>
      </c>
      <c r="J1290" s="259"/>
      <c r="K1290" s="168"/>
      <c r="L1290" s="169"/>
      <c r="N1290" s="167"/>
      <c r="O1290" s="209" t="str">
        <f>IF(ISBLANK(Transactions!$N1290),"",MONTH(Transactions!$N1290))</f>
        <v/>
      </c>
      <c r="P1290" s="259"/>
      <c r="Q1290" s="171"/>
      <c r="R1290" s="169"/>
    </row>
    <row r="1291" spans="2:18" ht="15.75" customHeight="1">
      <c r="B1291" s="167"/>
      <c r="C1291" s="209" t="str">
        <f>IF(ISBLANK(Transactions!$B1291),"",MONTH(Transactions!$B1291))</f>
        <v/>
      </c>
      <c r="D1291" s="259"/>
      <c r="E1291" s="168"/>
      <c r="F1291" s="169"/>
      <c r="H1291" s="167"/>
      <c r="I1291" s="209" t="str">
        <f>IF(ISBLANK(Transactions!$H1291),"",MONTH(Transactions!$H1291))</f>
        <v/>
      </c>
      <c r="J1291" s="259"/>
      <c r="K1291" s="168"/>
      <c r="L1291" s="169"/>
      <c r="N1291" s="167"/>
      <c r="O1291" s="209" t="str">
        <f>IF(ISBLANK(Transactions!$N1291),"",MONTH(Transactions!$N1291))</f>
        <v/>
      </c>
      <c r="P1291" s="259"/>
      <c r="Q1291" s="171"/>
      <c r="R1291" s="169"/>
    </row>
    <row r="1292" spans="2:18" ht="15.75" customHeight="1">
      <c r="B1292" s="167"/>
      <c r="C1292" s="209" t="str">
        <f>IF(ISBLANK(Transactions!$B1292),"",MONTH(Transactions!$B1292))</f>
        <v/>
      </c>
      <c r="D1292" s="259"/>
      <c r="E1292" s="168"/>
      <c r="F1292" s="169"/>
      <c r="H1292" s="167"/>
      <c r="I1292" s="209" t="str">
        <f>IF(ISBLANK(Transactions!$H1292),"",MONTH(Transactions!$H1292))</f>
        <v/>
      </c>
      <c r="J1292" s="259"/>
      <c r="K1292" s="168"/>
      <c r="L1292" s="169"/>
      <c r="N1292" s="167"/>
      <c r="O1292" s="209" t="str">
        <f>IF(ISBLANK(Transactions!$N1292),"",MONTH(Transactions!$N1292))</f>
        <v/>
      </c>
      <c r="P1292" s="259"/>
      <c r="Q1292" s="171"/>
      <c r="R1292" s="169"/>
    </row>
    <row r="1293" spans="2:18" ht="15.75" customHeight="1">
      <c r="B1293" s="167"/>
      <c r="C1293" s="209" t="str">
        <f>IF(ISBLANK(Transactions!$B1293),"",MONTH(Transactions!$B1293))</f>
        <v/>
      </c>
      <c r="D1293" s="259"/>
      <c r="E1293" s="168"/>
      <c r="F1293" s="169"/>
      <c r="H1293" s="167"/>
      <c r="I1293" s="209" t="str">
        <f>IF(ISBLANK(Transactions!$H1293),"",MONTH(Transactions!$H1293))</f>
        <v/>
      </c>
      <c r="J1293" s="259"/>
      <c r="K1293" s="168"/>
      <c r="L1293" s="169"/>
      <c r="N1293" s="167"/>
      <c r="O1293" s="209" t="str">
        <f>IF(ISBLANK(Transactions!$N1293),"",MONTH(Transactions!$N1293))</f>
        <v/>
      </c>
      <c r="P1293" s="259"/>
      <c r="Q1293" s="171"/>
      <c r="R1293" s="169"/>
    </row>
    <row r="1294" spans="2:18" ht="15.75" customHeight="1">
      <c r="B1294" s="167"/>
      <c r="C1294" s="209" t="str">
        <f>IF(ISBLANK(Transactions!$B1294),"",MONTH(Transactions!$B1294))</f>
        <v/>
      </c>
      <c r="D1294" s="259"/>
      <c r="E1294" s="168"/>
      <c r="F1294" s="169"/>
      <c r="H1294" s="167"/>
      <c r="I1294" s="209" t="str">
        <f>IF(ISBLANK(Transactions!$H1294),"",MONTH(Transactions!$H1294))</f>
        <v/>
      </c>
      <c r="J1294" s="259"/>
      <c r="K1294" s="168"/>
      <c r="L1294" s="169"/>
      <c r="N1294" s="167"/>
      <c r="O1294" s="209" t="str">
        <f>IF(ISBLANK(Transactions!$N1294),"",MONTH(Transactions!$N1294))</f>
        <v/>
      </c>
      <c r="P1294" s="259"/>
      <c r="Q1294" s="171"/>
      <c r="R1294" s="169"/>
    </row>
    <row r="1295" spans="2:18" ht="15.75" customHeight="1">
      <c r="B1295" s="167"/>
      <c r="C1295" s="209" t="str">
        <f>IF(ISBLANK(Transactions!$B1295),"",MONTH(Transactions!$B1295))</f>
        <v/>
      </c>
      <c r="D1295" s="259"/>
      <c r="E1295" s="168"/>
      <c r="F1295" s="169"/>
      <c r="H1295" s="167"/>
      <c r="I1295" s="209" t="str">
        <f>IF(ISBLANK(Transactions!$H1295),"",MONTH(Transactions!$H1295))</f>
        <v/>
      </c>
      <c r="J1295" s="259"/>
      <c r="K1295" s="168"/>
      <c r="L1295" s="169"/>
      <c r="N1295" s="167"/>
      <c r="O1295" s="209" t="str">
        <f>IF(ISBLANK(Transactions!$N1295),"",MONTH(Transactions!$N1295))</f>
        <v/>
      </c>
      <c r="P1295" s="259"/>
      <c r="Q1295" s="171"/>
      <c r="R1295" s="169"/>
    </row>
    <row r="1296" spans="2:18" ht="15.75" customHeight="1">
      <c r="B1296" s="167"/>
      <c r="C1296" s="209" t="str">
        <f>IF(ISBLANK(Transactions!$B1296),"",MONTH(Transactions!$B1296))</f>
        <v/>
      </c>
      <c r="D1296" s="259"/>
      <c r="E1296" s="168"/>
      <c r="F1296" s="169"/>
      <c r="H1296" s="167"/>
      <c r="I1296" s="209" t="str">
        <f>IF(ISBLANK(Transactions!$H1296),"",MONTH(Transactions!$H1296))</f>
        <v/>
      </c>
      <c r="J1296" s="259"/>
      <c r="K1296" s="168"/>
      <c r="L1296" s="169"/>
      <c r="N1296" s="167"/>
      <c r="O1296" s="209" t="str">
        <f>IF(ISBLANK(Transactions!$N1296),"",MONTH(Transactions!$N1296))</f>
        <v/>
      </c>
      <c r="P1296" s="259"/>
      <c r="Q1296" s="171"/>
      <c r="R1296" s="169"/>
    </row>
    <row r="1297" spans="2:18" ht="15.75" customHeight="1">
      <c r="B1297" s="167"/>
      <c r="C1297" s="209" t="str">
        <f>IF(ISBLANK(Transactions!$B1297),"",MONTH(Transactions!$B1297))</f>
        <v/>
      </c>
      <c r="D1297" s="259"/>
      <c r="E1297" s="168"/>
      <c r="F1297" s="169"/>
      <c r="H1297" s="167"/>
      <c r="I1297" s="209" t="str">
        <f>IF(ISBLANK(Transactions!$H1297),"",MONTH(Transactions!$H1297))</f>
        <v/>
      </c>
      <c r="J1297" s="259"/>
      <c r="K1297" s="168"/>
      <c r="L1297" s="169"/>
      <c r="N1297" s="167"/>
      <c r="O1297" s="209" t="str">
        <f>IF(ISBLANK(Transactions!$N1297),"",MONTH(Transactions!$N1297))</f>
        <v/>
      </c>
      <c r="P1297" s="259"/>
      <c r="Q1297" s="171"/>
      <c r="R1297" s="169"/>
    </row>
    <row r="1298" spans="2:18" ht="15.75" customHeight="1">
      <c r="B1298" s="167"/>
      <c r="C1298" s="209" t="str">
        <f>IF(ISBLANK(Transactions!$B1298),"",MONTH(Transactions!$B1298))</f>
        <v/>
      </c>
      <c r="D1298" s="259"/>
      <c r="E1298" s="168"/>
      <c r="F1298" s="169"/>
      <c r="H1298" s="167"/>
      <c r="I1298" s="209" t="str">
        <f>IF(ISBLANK(Transactions!$H1298),"",MONTH(Transactions!$H1298))</f>
        <v/>
      </c>
      <c r="J1298" s="259"/>
      <c r="K1298" s="168"/>
      <c r="L1298" s="169"/>
      <c r="N1298" s="167"/>
      <c r="O1298" s="209" t="str">
        <f>IF(ISBLANK(Transactions!$N1298),"",MONTH(Transactions!$N1298))</f>
        <v/>
      </c>
      <c r="P1298" s="259"/>
      <c r="Q1298" s="171"/>
      <c r="R1298" s="169"/>
    </row>
    <row r="1299" spans="2:18" ht="15.75" customHeight="1">
      <c r="B1299" s="167"/>
      <c r="C1299" s="209" t="str">
        <f>IF(ISBLANK(Transactions!$B1299),"",MONTH(Transactions!$B1299))</f>
        <v/>
      </c>
      <c r="D1299" s="259"/>
      <c r="E1299" s="168"/>
      <c r="F1299" s="169"/>
      <c r="H1299" s="167"/>
      <c r="I1299" s="209" t="str">
        <f>IF(ISBLANK(Transactions!$H1299),"",MONTH(Transactions!$H1299))</f>
        <v/>
      </c>
      <c r="J1299" s="259"/>
      <c r="K1299" s="168"/>
      <c r="L1299" s="169"/>
      <c r="N1299" s="167"/>
      <c r="O1299" s="209" t="str">
        <f>IF(ISBLANK(Transactions!$N1299),"",MONTH(Transactions!$N1299))</f>
        <v/>
      </c>
      <c r="P1299" s="259"/>
      <c r="Q1299" s="171"/>
      <c r="R1299" s="169"/>
    </row>
    <row r="1300" spans="2:18" ht="15.75" customHeight="1">
      <c r="B1300" s="167"/>
      <c r="C1300" s="209" t="str">
        <f>IF(ISBLANK(Transactions!$B1300),"",MONTH(Transactions!$B1300))</f>
        <v/>
      </c>
      <c r="D1300" s="259"/>
      <c r="E1300" s="168"/>
      <c r="F1300" s="169"/>
      <c r="H1300" s="167"/>
      <c r="I1300" s="209" t="str">
        <f>IF(ISBLANK(Transactions!$H1300),"",MONTH(Transactions!$H1300))</f>
        <v/>
      </c>
      <c r="J1300" s="259"/>
      <c r="K1300" s="168"/>
      <c r="L1300" s="169"/>
      <c r="N1300" s="167"/>
      <c r="O1300" s="209" t="str">
        <f>IF(ISBLANK(Transactions!$N1300),"",MONTH(Transactions!$N1300))</f>
        <v/>
      </c>
      <c r="P1300" s="259"/>
      <c r="Q1300" s="171"/>
      <c r="R1300" s="169"/>
    </row>
    <row r="1301" spans="2:18" ht="15.75" customHeight="1">
      <c r="B1301" s="167"/>
      <c r="C1301" s="209" t="str">
        <f>IF(ISBLANK(Transactions!$B1301),"",MONTH(Transactions!$B1301))</f>
        <v/>
      </c>
      <c r="D1301" s="259"/>
      <c r="E1301" s="168"/>
      <c r="F1301" s="169"/>
      <c r="H1301" s="167"/>
      <c r="I1301" s="209" t="str">
        <f>IF(ISBLANK(Transactions!$H1301),"",MONTH(Transactions!$H1301))</f>
        <v/>
      </c>
      <c r="J1301" s="259"/>
      <c r="K1301" s="168"/>
      <c r="L1301" s="169"/>
      <c r="N1301" s="167"/>
      <c r="O1301" s="209" t="str">
        <f>IF(ISBLANK(Transactions!$N1301),"",MONTH(Transactions!$N1301))</f>
        <v/>
      </c>
      <c r="P1301" s="259"/>
      <c r="Q1301" s="171"/>
      <c r="R1301" s="169"/>
    </row>
    <row r="1302" spans="2:18" ht="15.75" customHeight="1">
      <c r="B1302" s="167"/>
      <c r="C1302" s="209" t="str">
        <f>IF(ISBLANK(Transactions!$B1302),"",MONTH(Transactions!$B1302))</f>
        <v/>
      </c>
      <c r="D1302" s="259"/>
      <c r="E1302" s="168"/>
      <c r="F1302" s="169"/>
      <c r="H1302" s="167"/>
      <c r="I1302" s="209" t="str">
        <f>IF(ISBLANK(Transactions!$H1302),"",MONTH(Transactions!$H1302))</f>
        <v/>
      </c>
      <c r="J1302" s="259"/>
      <c r="K1302" s="168"/>
      <c r="L1302" s="169"/>
      <c r="N1302" s="167"/>
      <c r="O1302" s="209" t="str">
        <f>IF(ISBLANK(Transactions!$N1302),"",MONTH(Transactions!$N1302))</f>
        <v/>
      </c>
      <c r="P1302" s="259"/>
      <c r="Q1302" s="171"/>
      <c r="R1302" s="169"/>
    </row>
    <row r="1303" spans="2:18" ht="15.75" customHeight="1">
      <c r="B1303" s="167"/>
      <c r="C1303" s="209" t="str">
        <f>IF(ISBLANK(Transactions!$B1303),"",MONTH(Transactions!$B1303))</f>
        <v/>
      </c>
      <c r="D1303" s="259"/>
      <c r="E1303" s="168"/>
      <c r="F1303" s="169"/>
      <c r="H1303" s="167"/>
      <c r="I1303" s="209" t="str">
        <f>IF(ISBLANK(Transactions!$H1303),"",MONTH(Transactions!$H1303))</f>
        <v/>
      </c>
      <c r="J1303" s="259"/>
      <c r="K1303" s="168"/>
      <c r="L1303" s="169"/>
      <c r="N1303" s="167"/>
      <c r="O1303" s="209" t="str">
        <f>IF(ISBLANK(Transactions!$N1303),"",MONTH(Transactions!$N1303))</f>
        <v/>
      </c>
      <c r="P1303" s="259"/>
      <c r="Q1303" s="171"/>
      <c r="R1303" s="169"/>
    </row>
    <row r="1304" spans="2:18" ht="15.75" customHeight="1">
      <c r="B1304" s="167"/>
      <c r="C1304" s="209" t="str">
        <f>IF(ISBLANK(Transactions!$B1304),"",MONTH(Transactions!$B1304))</f>
        <v/>
      </c>
      <c r="D1304" s="259"/>
      <c r="E1304" s="168"/>
      <c r="F1304" s="169"/>
      <c r="H1304" s="167"/>
      <c r="I1304" s="209" t="str">
        <f>IF(ISBLANK(Transactions!$H1304),"",MONTH(Transactions!$H1304))</f>
        <v/>
      </c>
      <c r="J1304" s="259"/>
      <c r="K1304" s="168"/>
      <c r="L1304" s="169"/>
      <c r="N1304" s="167"/>
      <c r="O1304" s="209" t="str">
        <f>IF(ISBLANK(Transactions!$N1304),"",MONTH(Transactions!$N1304))</f>
        <v/>
      </c>
      <c r="P1304" s="259"/>
      <c r="Q1304" s="171"/>
      <c r="R1304" s="169"/>
    </row>
    <row r="1305" spans="2:18" ht="15.75" customHeight="1">
      <c r="B1305" s="167"/>
      <c r="C1305" s="209" t="str">
        <f>IF(ISBLANK(Transactions!$B1305),"",MONTH(Transactions!$B1305))</f>
        <v/>
      </c>
      <c r="D1305" s="259"/>
      <c r="E1305" s="168"/>
      <c r="F1305" s="169"/>
      <c r="H1305" s="167"/>
      <c r="I1305" s="209" t="str">
        <f>IF(ISBLANK(Transactions!$H1305),"",MONTH(Transactions!$H1305))</f>
        <v/>
      </c>
      <c r="J1305" s="259"/>
      <c r="K1305" s="168"/>
      <c r="L1305" s="169"/>
      <c r="N1305" s="167"/>
      <c r="O1305" s="209" t="str">
        <f>IF(ISBLANK(Transactions!$N1305),"",MONTH(Transactions!$N1305))</f>
        <v/>
      </c>
      <c r="P1305" s="259"/>
      <c r="Q1305" s="171"/>
      <c r="R1305" s="169"/>
    </row>
    <row r="1306" spans="2:18" ht="15.75" customHeight="1">
      <c r="B1306" s="167"/>
      <c r="C1306" s="209" t="str">
        <f>IF(ISBLANK(Transactions!$B1306),"",MONTH(Transactions!$B1306))</f>
        <v/>
      </c>
      <c r="D1306" s="259"/>
      <c r="E1306" s="168"/>
      <c r="F1306" s="169"/>
      <c r="H1306" s="167"/>
      <c r="I1306" s="209" t="str">
        <f>IF(ISBLANK(Transactions!$H1306),"",MONTH(Transactions!$H1306))</f>
        <v/>
      </c>
      <c r="J1306" s="259"/>
      <c r="K1306" s="168"/>
      <c r="L1306" s="169"/>
      <c r="N1306" s="167"/>
      <c r="O1306" s="209" t="str">
        <f>IF(ISBLANK(Transactions!$N1306),"",MONTH(Transactions!$N1306))</f>
        <v/>
      </c>
      <c r="P1306" s="259"/>
      <c r="Q1306" s="171"/>
      <c r="R1306" s="169"/>
    </row>
    <row r="1307" spans="2:18" ht="15.75" customHeight="1">
      <c r="B1307" s="167"/>
      <c r="C1307" s="209" t="str">
        <f>IF(ISBLANK(Transactions!$B1307),"",MONTH(Transactions!$B1307))</f>
        <v/>
      </c>
      <c r="D1307" s="259"/>
      <c r="E1307" s="168"/>
      <c r="F1307" s="169"/>
      <c r="H1307" s="167"/>
      <c r="I1307" s="209" t="str">
        <f>IF(ISBLANK(Transactions!$H1307),"",MONTH(Transactions!$H1307))</f>
        <v/>
      </c>
      <c r="J1307" s="259"/>
      <c r="K1307" s="168"/>
      <c r="L1307" s="169"/>
      <c r="N1307" s="167"/>
      <c r="O1307" s="209" t="str">
        <f>IF(ISBLANK(Transactions!$N1307),"",MONTH(Transactions!$N1307))</f>
        <v/>
      </c>
      <c r="P1307" s="259"/>
      <c r="Q1307" s="171"/>
      <c r="R1307" s="169"/>
    </row>
    <row r="1308" spans="2:18" ht="15.75" customHeight="1">
      <c r="B1308" s="167"/>
      <c r="C1308" s="209" t="str">
        <f>IF(ISBLANK(Transactions!$B1308),"",MONTH(Transactions!$B1308))</f>
        <v/>
      </c>
      <c r="D1308" s="259"/>
      <c r="E1308" s="168"/>
      <c r="F1308" s="169"/>
      <c r="H1308" s="167"/>
      <c r="I1308" s="209" t="str">
        <f>IF(ISBLANK(Transactions!$H1308),"",MONTH(Transactions!$H1308))</f>
        <v/>
      </c>
      <c r="J1308" s="259"/>
      <c r="K1308" s="168"/>
      <c r="L1308" s="169"/>
      <c r="N1308" s="167"/>
      <c r="O1308" s="209" t="str">
        <f>IF(ISBLANK(Transactions!$N1308),"",MONTH(Transactions!$N1308))</f>
        <v/>
      </c>
      <c r="P1308" s="259"/>
      <c r="Q1308" s="171"/>
      <c r="R1308" s="169"/>
    </row>
    <row r="1309" spans="2:18" ht="15.75" customHeight="1">
      <c r="B1309" s="167"/>
      <c r="C1309" s="209" t="str">
        <f>IF(ISBLANK(Transactions!$B1309),"",MONTH(Transactions!$B1309))</f>
        <v/>
      </c>
      <c r="D1309" s="259"/>
      <c r="E1309" s="168"/>
      <c r="F1309" s="169"/>
      <c r="H1309" s="167"/>
      <c r="I1309" s="209" t="str">
        <f>IF(ISBLANK(Transactions!$H1309),"",MONTH(Transactions!$H1309))</f>
        <v/>
      </c>
      <c r="J1309" s="259"/>
      <c r="K1309" s="168"/>
      <c r="L1309" s="169"/>
      <c r="N1309" s="167"/>
      <c r="O1309" s="209" t="str">
        <f>IF(ISBLANK(Transactions!$N1309),"",MONTH(Transactions!$N1309))</f>
        <v/>
      </c>
      <c r="P1309" s="259"/>
      <c r="Q1309" s="171"/>
      <c r="R1309" s="169"/>
    </row>
    <row r="1310" spans="2:18" ht="15.75" customHeight="1">
      <c r="B1310" s="167"/>
      <c r="C1310" s="209" t="str">
        <f>IF(ISBLANK(Transactions!$B1310),"",MONTH(Transactions!$B1310))</f>
        <v/>
      </c>
      <c r="D1310" s="259"/>
      <c r="E1310" s="168"/>
      <c r="F1310" s="169"/>
      <c r="H1310" s="167"/>
      <c r="I1310" s="209" t="str">
        <f>IF(ISBLANK(Transactions!$H1310),"",MONTH(Transactions!$H1310))</f>
        <v/>
      </c>
      <c r="J1310" s="259"/>
      <c r="K1310" s="168"/>
      <c r="L1310" s="169"/>
      <c r="N1310" s="167"/>
      <c r="O1310" s="209" t="str">
        <f>IF(ISBLANK(Transactions!$N1310),"",MONTH(Transactions!$N1310))</f>
        <v/>
      </c>
      <c r="P1310" s="259"/>
      <c r="Q1310" s="171"/>
      <c r="R1310" s="169"/>
    </row>
    <row r="1311" spans="2:18" ht="15.75" customHeight="1">
      <c r="B1311" s="167"/>
      <c r="C1311" s="209" t="str">
        <f>IF(ISBLANK(Transactions!$B1311),"",MONTH(Transactions!$B1311))</f>
        <v/>
      </c>
      <c r="D1311" s="259"/>
      <c r="E1311" s="168"/>
      <c r="F1311" s="169"/>
      <c r="H1311" s="167"/>
      <c r="I1311" s="209" t="str">
        <f>IF(ISBLANK(Transactions!$H1311),"",MONTH(Transactions!$H1311))</f>
        <v/>
      </c>
      <c r="J1311" s="259"/>
      <c r="K1311" s="168"/>
      <c r="L1311" s="169"/>
      <c r="N1311" s="167"/>
      <c r="O1311" s="209" t="str">
        <f>IF(ISBLANK(Transactions!$N1311),"",MONTH(Transactions!$N1311))</f>
        <v/>
      </c>
      <c r="P1311" s="259"/>
      <c r="Q1311" s="171"/>
      <c r="R1311" s="169"/>
    </row>
    <row r="1312" spans="2:18" ht="15.75" customHeight="1">
      <c r="B1312" s="167"/>
      <c r="C1312" s="209" t="str">
        <f>IF(ISBLANK(Transactions!$B1312),"",MONTH(Transactions!$B1312))</f>
        <v/>
      </c>
      <c r="D1312" s="259"/>
      <c r="E1312" s="168"/>
      <c r="F1312" s="169"/>
      <c r="H1312" s="167"/>
      <c r="I1312" s="209" t="str">
        <f>IF(ISBLANK(Transactions!$H1312),"",MONTH(Transactions!$H1312))</f>
        <v/>
      </c>
      <c r="J1312" s="259"/>
      <c r="K1312" s="168"/>
      <c r="L1312" s="169"/>
      <c r="N1312" s="167"/>
      <c r="O1312" s="209" t="str">
        <f>IF(ISBLANK(Transactions!$N1312),"",MONTH(Transactions!$N1312))</f>
        <v/>
      </c>
      <c r="P1312" s="259"/>
      <c r="Q1312" s="171"/>
      <c r="R1312" s="169"/>
    </row>
    <row r="1313" spans="2:18" ht="15.75" customHeight="1">
      <c r="B1313" s="167"/>
      <c r="C1313" s="209" t="str">
        <f>IF(ISBLANK(Transactions!$B1313),"",MONTH(Transactions!$B1313))</f>
        <v/>
      </c>
      <c r="D1313" s="259"/>
      <c r="E1313" s="168"/>
      <c r="F1313" s="169"/>
      <c r="H1313" s="167"/>
      <c r="I1313" s="209" t="str">
        <f>IF(ISBLANK(Transactions!$H1313),"",MONTH(Transactions!$H1313))</f>
        <v/>
      </c>
      <c r="J1313" s="259"/>
      <c r="K1313" s="168"/>
      <c r="L1313" s="169"/>
      <c r="N1313" s="167"/>
      <c r="O1313" s="209" t="str">
        <f>IF(ISBLANK(Transactions!$N1313),"",MONTH(Transactions!$N1313))</f>
        <v/>
      </c>
      <c r="P1313" s="259"/>
      <c r="Q1313" s="171"/>
      <c r="R1313" s="169"/>
    </row>
    <row r="1314" spans="2:18" ht="15.75" customHeight="1">
      <c r="B1314" s="167"/>
      <c r="C1314" s="209" t="str">
        <f>IF(ISBLANK(Transactions!$B1314),"",MONTH(Transactions!$B1314))</f>
        <v/>
      </c>
      <c r="D1314" s="259"/>
      <c r="E1314" s="168"/>
      <c r="F1314" s="169"/>
      <c r="H1314" s="167"/>
      <c r="I1314" s="209" t="str">
        <f>IF(ISBLANK(Transactions!$H1314),"",MONTH(Transactions!$H1314))</f>
        <v/>
      </c>
      <c r="J1314" s="259"/>
      <c r="K1314" s="168"/>
      <c r="L1314" s="169"/>
      <c r="N1314" s="167"/>
      <c r="O1314" s="209" t="str">
        <f>IF(ISBLANK(Transactions!$N1314),"",MONTH(Transactions!$N1314))</f>
        <v/>
      </c>
      <c r="P1314" s="259"/>
      <c r="Q1314" s="171"/>
      <c r="R1314" s="169"/>
    </row>
    <row r="1315" spans="2:18" ht="15.75" customHeight="1">
      <c r="B1315" s="167"/>
      <c r="C1315" s="209" t="str">
        <f>IF(ISBLANK(Transactions!$B1315),"",MONTH(Transactions!$B1315))</f>
        <v/>
      </c>
      <c r="D1315" s="259"/>
      <c r="E1315" s="168"/>
      <c r="F1315" s="169"/>
      <c r="H1315" s="167"/>
      <c r="I1315" s="209" t="str">
        <f>IF(ISBLANK(Transactions!$H1315),"",MONTH(Transactions!$H1315))</f>
        <v/>
      </c>
      <c r="J1315" s="259"/>
      <c r="K1315" s="168"/>
      <c r="L1315" s="169"/>
      <c r="N1315" s="167"/>
      <c r="O1315" s="209" t="str">
        <f>IF(ISBLANK(Transactions!$N1315),"",MONTH(Transactions!$N1315))</f>
        <v/>
      </c>
      <c r="P1315" s="259"/>
      <c r="Q1315" s="171"/>
      <c r="R1315" s="169"/>
    </row>
    <row r="1316" spans="2:18" ht="15.75" customHeight="1">
      <c r="B1316" s="167"/>
      <c r="C1316" s="209" t="str">
        <f>IF(ISBLANK(Transactions!$B1316),"",MONTH(Transactions!$B1316))</f>
        <v/>
      </c>
      <c r="D1316" s="259"/>
      <c r="E1316" s="168"/>
      <c r="F1316" s="169"/>
      <c r="H1316" s="167"/>
      <c r="I1316" s="209" t="str">
        <f>IF(ISBLANK(Transactions!$H1316),"",MONTH(Transactions!$H1316))</f>
        <v/>
      </c>
      <c r="J1316" s="259"/>
      <c r="K1316" s="168"/>
      <c r="L1316" s="169"/>
      <c r="N1316" s="167"/>
      <c r="O1316" s="209" t="str">
        <f>IF(ISBLANK(Transactions!$N1316),"",MONTH(Transactions!$N1316))</f>
        <v/>
      </c>
      <c r="P1316" s="259"/>
      <c r="Q1316" s="171"/>
      <c r="R1316" s="169"/>
    </row>
    <row r="1317" spans="2:18" ht="15.75" customHeight="1">
      <c r="B1317" s="167"/>
      <c r="C1317" s="209" t="str">
        <f>IF(ISBLANK(Transactions!$B1317),"",MONTH(Transactions!$B1317))</f>
        <v/>
      </c>
      <c r="D1317" s="259"/>
      <c r="E1317" s="168"/>
      <c r="F1317" s="169"/>
      <c r="H1317" s="167"/>
      <c r="I1317" s="209" t="str">
        <f>IF(ISBLANK(Transactions!$H1317),"",MONTH(Transactions!$H1317))</f>
        <v/>
      </c>
      <c r="J1317" s="259"/>
      <c r="K1317" s="168"/>
      <c r="L1317" s="169"/>
      <c r="N1317" s="167"/>
      <c r="O1317" s="209" t="str">
        <f>IF(ISBLANK(Transactions!$N1317),"",MONTH(Transactions!$N1317))</f>
        <v/>
      </c>
      <c r="P1317" s="259"/>
      <c r="Q1317" s="171"/>
      <c r="R1317" s="169"/>
    </row>
    <row r="1318" spans="2:18" ht="15.75" customHeight="1">
      <c r="B1318" s="167"/>
      <c r="C1318" s="209" t="str">
        <f>IF(ISBLANK(Transactions!$B1318),"",MONTH(Transactions!$B1318))</f>
        <v/>
      </c>
      <c r="D1318" s="259"/>
      <c r="E1318" s="168"/>
      <c r="F1318" s="169"/>
      <c r="H1318" s="167"/>
      <c r="I1318" s="209" t="str">
        <f>IF(ISBLANK(Transactions!$H1318),"",MONTH(Transactions!$H1318))</f>
        <v/>
      </c>
      <c r="J1318" s="259"/>
      <c r="K1318" s="168"/>
      <c r="L1318" s="169"/>
      <c r="N1318" s="167"/>
      <c r="O1318" s="209" t="str">
        <f>IF(ISBLANK(Transactions!$N1318),"",MONTH(Transactions!$N1318))</f>
        <v/>
      </c>
      <c r="P1318" s="259"/>
      <c r="Q1318" s="171"/>
      <c r="R1318" s="169"/>
    </row>
    <row r="1319" spans="2:18" ht="15.75" customHeight="1">
      <c r="B1319" s="167"/>
      <c r="C1319" s="209" t="str">
        <f>IF(ISBLANK(Transactions!$B1319),"",MONTH(Transactions!$B1319))</f>
        <v/>
      </c>
      <c r="D1319" s="259"/>
      <c r="E1319" s="168"/>
      <c r="F1319" s="169"/>
      <c r="H1319" s="167"/>
      <c r="I1319" s="209" t="str">
        <f>IF(ISBLANK(Transactions!$H1319),"",MONTH(Transactions!$H1319))</f>
        <v/>
      </c>
      <c r="J1319" s="259"/>
      <c r="K1319" s="168"/>
      <c r="L1319" s="169"/>
      <c r="N1319" s="167"/>
      <c r="O1319" s="209" t="str">
        <f>IF(ISBLANK(Transactions!$N1319),"",MONTH(Transactions!$N1319))</f>
        <v/>
      </c>
      <c r="P1319" s="259"/>
      <c r="Q1319" s="171"/>
      <c r="R1319" s="169"/>
    </row>
    <row r="1320" spans="2:18" ht="15.75" customHeight="1">
      <c r="B1320" s="167"/>
      <c r="C1320" s="209" t="str">
        <f>IF(ISBLANK(Transactions!$B1320),"",MONTH(Transactions!$B1320))</f>
        <v/>
      </c>
      <c r="D1320" s="259"/>
      <c r="E1320" s="168"/>
      <c r="F1320" s="169"/>
      <c r="H1320" s="167"/>
      <c r="I1320" s="209" t="str">
        <f>IF(ISBLANK(Transactions!$H1320),"",MONTH(Transactions!$H1320))</f>
        <v/>
      </c>
      <c r="J1320" s="259"/>
      <c r="K1320" s="168"/>
      <c r="L1320" s="169"/>
      <c r="N1320" s="167"/>
      <c r="O1320" s="209" t="str">
        <f>IF(ISBLANK(Transactions!$N1320),"",MONTH(Transactions!$N1320))</f>
        <v/>
      </c>
      <c r="P1320" s="259"/>
      <c r="Q1320" s="171"/>
      <c r="R1320" s="169"/>
    </row>
    <row r="1321" spans="2:18" ht="15.75" customHeight="1">
      <c r="B1321" s="167"/>
      <c r="C1321" s="209" t="str">
        <f>IF(ISBLANK(Transactions!$B1321),"",MONTH(Transactions!$B1321))</f>
        <v/>
      </c>
      <c r="D1321" s="259"/>
      <c r="E1321" s="168"/>
      <c r="F1321" s="169"/>
      <c r="H1321" s="167"/>
      <c r="I1321" s="209" t="str">
        <f>IF(ISBLANK(Transactions!$H1321),"",MONTH(Transactions!$H1321))</f>
        <v/>
      </c>
      <c r="J1321" s="259"/>
      <c r="K1321" s="168"/>
      <c r="L1321" s="169"/>
      <c r="N1321" s="167"/>
      <c r="O1321" s="209" t="str">
        <f>IF(ISBLANK(Transactions!$N1321),"",MONTH(Transactions!$N1321))</f>
        <v/>
      </c>
      <c r="P1321" s="259"/>
      <c r="Q1321" s="171"/>
      <c r="R1321" s="169"/>
    </row>
    <row r="1322" spans="2:18" ht="15.75" customHeight="1">
      <c r="B1322" s="167"/>
      <c r="C1322" s="209" t="str">
        <f>IF(ISBLANK(Transactions!$B1322),"",MONTH(Transactions!$B1322))</f>
        <v/>
      </c>
      <c r="D1322" s="259"/>
      <c r="E1322" s="168"/>
      <c r="F1322" s="169"/>
      <c r="H1322" s="167"/>
      <c r="I1322" s="209" t="str">
        <f>IF(ISBLANK(Transactions!$H1322),"",MONTH(Transactions!$H1322))</f>
        <v/>
      </c>
      <c r="J1322" s="259"/>
      <c r="K1322" s="168"/>
      <c r="L1322" s="169"/>
      <c r="N1322" s="167"/>
      <c r="O1322" s="209" t="str">
        <f>IF(ISBLANK(Transactions!$N1322),"",MONTH(Transactions!$N1322))</f>
        <v/>
      </c>
      <c r="P1322" s="259"/>
      <c r="Q1322" s="171"/>
      <c r="R1322" s="169"/>
    </row>
    <row r="1323" spans="2:18" ht="15.75" customHeight="1">
      <c r="B1323" s="167"/>
      <c r="C1323" s="209" t="str">
        <f>IF(ISBLANK(Transactions!$B1323),"",MONTH(Transactions!$B1323))</f>
        <v/>
      </c>
      <c r="D1323" s="259"/>
      <c r="E1323" s="168"/>
      <c r="F1323" s="169"/>
      <c r="H1323" s="167"/>
      <c r="I1323" s="209" t="str">
        <f>IF(ISBLANK(Transactions!$H1323),"",MONTH(Transactions!$H1323))</f>
        <v/>
      </c>
      <c r="J1323" s="259"/>
      <c r="K1323" s="168"/>
      <c r="L1323" s="169"/>
      <c r="N1323" s="167"/>
      <c r="O1323" s="209" t="str">
        <f>IF(ISBLANK(Transactions!$N1323),"",MONTH(Transactions!$N1323))</f>
        <v/>
      </c>
      <c r="P1323" s="259"/>
      <c r="Q1323" s="171"/>
      <c r="R1323" s="169"/>
    </row>
    <row r="1324" spans="2:18" ht="15.75" customHeight="1">
      <c r="B1324" s="167"/>
      <c r="C1324" s="209" t="str">
        <f>IF(ISBLANK(Transactions!$B1324),"",MONTH(Transactions!$B1324))</f>
        <v/>
      </c>
      <c r="D1324" s="259"/>
      <c r="E1324" s="168"/>
      <c r="F1324" s="169"/>
      <c r="H1324" s="167"/>
      <c r="I1324" s="209" t="str">
        <f>IF(ISBLANK(Transactions!$H1324),"",MONTH(Transactions!$H1324))</f>
        <v/>
      </c>
      <c r="J1324" s="259"/>
      <c r="K1324" s="168"/>
      <c r="L1324" s="169"/>
      <c r="N1324" s="167"/>
      <c r="O1324" s="209" t="str">
        <f>IF(ISBLANK(Transactions!$N1324),"",MONTH(Transactions!$N1324))</f>
        <v/>
      </c>
      <c r="P1324" s="259"/>
      <c r="Q1324" s="171"/>
      <c r="R1324" s="169"/>
    </row>
    <row r="1325" spans="2:18" ht="15.75" customHeight="1">
      <c r="B1325" s="167"/>
      <c r="C1325" s="209" t="str">
        <f>IF(ISBLANK(Transactions!$B1325),"",MONTH(Transactions!$B1325))</f>
        <v/>
      </c>
      <c r="D1325" s="259"/>
      <c r="E1325" s="168"/>
      <c r="F1325" s="169"/>
      <c r="H1325" s="167"/>
      <c r="I1325" s="209" t="str">
        <f>IF(ISBLANK(Transactions!$H1325),"",MONTH(Transactions!$H1325))</f>
        <v/>
      </c>
      <c r="J1325" s="259"/>
      <c r="K1325" s="168"/>
      <c r="L1325" s="169"/>
      <c r="N1325" s="167"/>
      <c r="O1325" s="209" t="str">
        <f>IF(ISBLANK(Transactions!$N1325),"",MONTH(Transactions!$N1325))</f>
        <v/>
      </c>
      <c r="P1325" s="259"/>
      <c r="Q1325" s="171"/>
      <c r="R1325" s="169"/>
    </row>
    <row r="1326" spans="2:18" ht="15.75" customHeight="1">
      <c r="B1326" s="167"/>
      <c r="C1326" s="209" t="str">
        <f>IF(ISBLANK(Transactions!$B1326),"",MONTH(Transactions!$B1326))</f>
        <v/>
      </c>
      <c r="D1326" s="259"/>
      <c r="E1326" s="168"/>
      <c r="F1326" s="169"/>
      <c r="H1326" s="167"/>
      <c r="I1326" s="209" t="str">
        <f>IF(ISBLANK(Transactions!$H1326),"",MONTH(Transactions!$H1326))</f>
        <v/>
      </c>
      <c r="J1326" s="259"/>
      <c r="K1326" s="168"/>
      <c r="L1326" s="169"/>
      <c r="N1326" s="167"/>
      <c r="O1326" s="209" t="str">
        <f>IF(ISBLANK(Transactions!$N1326),"",MONTH(Transactions!$N1326))</f>
        <v/>
      </c>
      <c r="P1326" s="259"/>
      <c r="Q1326" s="171"/>
      <c r="R1326" s="169"/>
    </row>
    <row r="1327" spans="2:18" ht="15.75" customHeight="1">
      <c r="B1327" s="167"/>
      <c r="C1327" s="209" t="str">
        <f>IF(ISBLANK(Transactions!$B1327),"",MONTH(Transactions!$B1327))</f>
        <v/>
      </c>
      <c r="D1327" s="259"/>
      <c r="E1327" s="168"/>
      <c r="F1327" s="169"/>
      <c r="H1327" s="167"/>
      <c r="I1327" s="209" t="str">
        <f>IF(ISBLANK(Transactions!$H1327),"",MONTH(Transactions!$H1327))</f>
        <v/>
      </c>
      <c r="J1327" s="259"/>
      <c r="K1327" s="168"/>
      <c r="L1327" s="169"/>
      <c r="N1327" s="167"/>
      <c r="O1327" s="209" t="str">
        <f>IF(ISBLANK(Transactions!$N1327),"",MONTH(Transactions!$N1327))</f>
        <v/>
      </c>
      <c r="P1327" s="259"/>
      <c r="Q1327" s="171"/>
      <c r="R1327" s="169"/>
    </row>
    <row r="1328" spans="2:18" ht="15.75" customHeight="1">
      <c r="B1328" s="167"/>
      <c r="C1328" s="209" t="str">
        <f>IF(ISBLANK(Transactions!$B1328),"",MONTH(Transactions!$B1328))</f>
        <v/>
      </c>
      <c r="D1328" s="259"/>
      <c r="E1328" s="168"/>
      <c r="F1328" s="169"/>
      <c r="H1328" s="167"/>
      <c r="I1328" s="209" t="str">
        <f>IF(ISBLANK(Transactions!$H1328),"",MONTH(Transactions!$H1328))</f>
        <v/>
      </c>
      <c r="J1328" s="259"/>
      <c r="K1328" s="168"/>
      <c r="L1328" s="169"/>
      <c r="N1328" s="167"/>
      <c r="O1328" s="209" t="str">
        <f>IF(ISBLANK(Transactions!$N1328),"",MONTH(Transactions!$N1328))</f>
        <v/>
      </c>
      <c r="P1328" s="259"/>
      <c r="Q1328" s="171"/>
      <c r="R1328" s="169"/>
    </row>
    <row r="1329" spans="2:18" ht="15.75" customHeight="1">
      <c r="B1329" s="167"/>
      <c r="C1329" s="209" t="str">
        <f>IF(ISBLANK(Transactions!$B1329),"",MONTH(Transactions!$B1329))</f>
        <v/>
      </c>
      <c r="D1329" s="259"/>
      <c r="E1329" s="168"/>
      <c r="F1329" s="169"/>
      <c r="H1329" s="167"/>
      <c r="I1329" s="209" t="str">
        <f>IF(ISBLANK(Transactions!$H1329),"",MONTH(Transactions!$H1329))</f>
        <v/>
      </c>
      <c r="J1329" s="259"/>
      <c r="K1329" s="168"/>
      <c r="L1329" s="169"/>
      <c r="N1329" s="167"/>
      <c r="O1329" s="209" t="str">
        <f>IF(ISBLANK(Transactions!$N1329),"",MONTH(Transactions!$N1329))</f>
        <v/>
      </c>
      <c r="P1329" s="259"/>
      <c r="Q1329" s="171"/>
      <c r="R1329" s="169"/>
    </row>
    <row r="1330" spans="2:18" ht="15.75" customHeight="1">
      <c r="B1330" s="167"/>
      <c r="C1330" s="209" t="str">
        <f>IF(ISBLANK(Transactions!$B1330),"",MONTH(Transactions!$B1330))</f>
        <v/>
      </c>
      <c r="D1330" s="259"/>
      <c r="E1330" s="168"/>
      <c r="F1330" s="169"/>
      <c r="H1330" s="167"/>
      <c r="I1330" s="209" t="str">
        <f>IF(ISBLANK(Transactions!$H1330),"",MONTH(Transactions!$H1330))</f>
        <v/>
      </c>
      <c r="J1330" s="259"/>
      <c r="K1330" s="168"/>
      <c r="L1330" s="169"/>
      <c r="N1330" s="167"/>
      <c r="O1330" s="209" t="str">
        <f>IF(ISBLANK(Transactions!$N1330),"",MONTH(Transactions!$N1330))</f>
        <v/>
      </c>
      <c r="P1330" s="259"/>
      <c r="Q1330" s="171"/>
      <c r="R1330" s="169"/>
    </row>
    <row r="1331" spans="2:18" ht="15.75" customHeight="1">
      <c r="B1331" s="167"/>
      <c r="C1331" s="209" t="str">
        <f>IF(ISBLANK(Transactions!$B1331),"",MONTH(Transactions!$B1331))</f>
        <v/>
      </c>
      <c r="D1331" s="259"/>
      <c r="E1331" s="168"/>
      <c r="F1331" s="169"/>
      <c r="H1331" s="167"/>
      <c r="I1331" s="209" t="str">
        <f>IF(ISBLANK(Transactions!$H1331),"",MONTH(Transactions!$H1331))</f>
        <v/>
      </c>
      <c r="J1331" s="259"/>
      <c r="K1331" s="168"/>
      <c r="L1331" s="169"/>
      <c r="N1331" s="167"/>
      <c r="O1331" s="209" t="str">
        <f>IF(ISBLANK(Transactions!$N1331),"",MONTH(Transactions!$N1331))</f>
        <v/>
      </c>
      <c r="P1331" s="259"/>
      <c r="Q1331" s="171"/>
      <c r="R1331" s="169"/>
    </row>
    <row r="1332" spans="2:18" ht="15.75" customHeight="1">
      <c r="B1332" s="167"/>
      <c r="C1332" s="209" t="str">
        <f>IF(ISBLANK(Transactions!$B1332),"",MONTH(Transactions!$B1332))</f>
        <v/>
      </c>
      <c r="D1332" s="259"/>
      <c r="E1332" s="168"/>
      <c r="F1332" s="169"/>
      <c r="H1332" s="167"/>
      <c r="I1332" s="209" t="str">
        <f>IF(ISBLANK(Transactions!$H1332),"",MONTH(Transactions!$H1332))</f>
        <v/>
      </c>
      <c r="J1332" s="259"/>
      <c r="K1332" s="168"/>
      <c r="L1332" s="169"/>
      <c r="N1332" s="167"/>
      <c r="O1332" s="209" t="str">
        <f>IF(ISBLANK(Transactions!$N1332),"",MONTH(Transactions!$N1332))</f>
        <v/>
      </c>
      <c r="P1332" s="259"/>
      <c r="Q1332" s="171"/>
      <c r="R1332" s="169"/>
    </row>
    <row r="1333" spans="2:18" ht="15.75" customHeight="1">
      <c r="B1333" s="167"/>
      <c r="C1333" s="209" t="str">
        <f>IF(ISBLANK(Transactions!$B1333),"",MONTH(Transactions!$B1333))</f>
        <v/>
      </c>
      <c r="D1333" s="259"/>
      <c r="E1333" s="168"/>
      <c r="F1333" s="169"/>
      <c r="H1333" s="167"/>
      <c r="I1333" s="209" t="str">
        <f>IF(ISBLANK(Transactions!$H1333),"",MONTH(Transactions!$H1333))</f>
        <v/>
      </c>
      <c r="J1333" s="259"/>
      <c r="K1333" s="168"/>
      <c r="L1333" s="169"/>
      <c r="N1333" s="167"/>
      <c r="O1333" s="209" t="str">
        <f>IF(ISBLANK(Transactions!$N1333),"",MONTH(Transactions!$N1333))</f>
        <v/>
      </c>
      <c r="P1333" s="259"/>
      <c r="Q1333" s="171"/>
      <c r="R1333" s="169"/>
    </row>
    <row r="1334" spans="2:18" ht="15.75" customHeight="1">
      <c r="B1334" s="167"/>
      <c r="C1334" s="209" t="str">
        <f>IF(ISBLANK(Transactions!$B1334),"",MONTH(Transactions!$B1334))</f>
        <v/>
      </c>
      <c r="D1334" s="259"/>
      <c r="E1334" s="168"/>
      <c r="F1334" s="169"/>
      <c r="H1334" s="167"/>
      <c r="I1334" s="209" t="str">
        <f>IF(ISBLANK(Transactions!$H1334),"",MONTH(Transactions!$H1334))</f>
        <v/>
      </c>
      <c r="J1334" s="259"/>
      <c r="K1334" s="168"/>
      <c r="L1334" s="169"/>
      <c r="N1334" s="167"/>
      <c r="O1334" s="209" t="str">
        <f>IF(ISBLANK(Transactions!$N1334),"",MONTH(Transactions!$N1334))</f>
        <v/>
      </c>
      <c r="P1334" s="259"/>
      <c r="Q1334" s="171"/>
      <c r="R1334" s="169"/>
    </row>
    <row r="1335" spans="2:18" ht="15.75" customHeight="1">
      <c r="B1335" s="167"/>
      <c r="C1335" s="209" t="str">
        <f>IF(ISBLANK(Transactions!$B1335),"",MONTH(Transactions!$B1335))</f>
        <v/>
      </c>
      <c r="D1335" s="259"/>
      <c r="E1335" s="168"/>
      <c r="F1335" s="169"/>
      <c r="H1335" s="167"/>
      <c r="I1335" s="209" t="str">
        <f>IF(ISBLANK(Transactions!$H1335),"",MONTH(Transactions!$H1335))</f>
        <v/>
      </c>
      <c r="J1335" s="259"/>
      <c r="K1335" s="168"/>
      <c r="L1335" s="169"/>
      <c r="N1335" s="167"/>
      <c r="O1335" s="209" t="str">
        <f>IF(ISBLANK(Transactions!$N1335),"",MONTH(Transactions!$N1335))</f>
        <v/>
      </c>
      <c r="P1335" s="259"/>
      <c r="Q1335" s="171"/>
      <c r="R1335" s="169"/>
    </row>
    <row r="1336" spans="2:18" ht="15.75" customHeight="1">
      <c r="B1336" s="167"/>
      <c r="C1336" s="209" t="str">
        <f>IF(ISBLANK(Transactions!$B1336),"",MONTH(Transactions!$B1336))</f>
        <v/>
      </c>
      <c r="D1336" s="259"/>
      <c r="E1336" s="168"/>
      <c r="F1336" s="169"/>
      <c r="H1336" s="167"/>
      <c r="I1336" s="209" t="str">
        <f>IF(ISBLANK(Transactions!$H1336),"",MONTH(Transactions!$H1336))</f>
        <v/>
      </c>
      <c r="J1336" s="259"/>
      <c r="K1336" s="168"/>
      <c r="L1336" s="169"/>
      <c r="N1336" s="167"/>
      <c r="O1336" s="209" t="str">
        <f>IF(ISBLANK(Transactions!$N1336),"",MONTH(Transactions!$N1336))</f>
        <v/>
      </c>
      <c r="P1336" s="259"/>
      <c r="Q1336" s="171"/>
      <c r="R1336" s="169"/>
    </row>
    <row r="1337" spans="2:18" ht="15.75" customHeight="1">
      <c r="B1337" s="167"/>
      <c r="C1337" s="209" t="str">
        <f>IF(ISBLANK(Transactions!$B1337),"",MONTH(Transactions!$B1337))</f>
        <v/>
      </c>
      <c r="D1337" s="259"/>
      <c r="E1337" s="168"/>
      <c r="F1337" s="169"/>
      <c r="H1337" s="167"/>
      <c r="I1337" s="209" t="str">
        <f>IF(ISBLANK(Transactions!$H1337),"",MONTH(Transactions!$H1337))</f>
        <v/>
      </c>
      <c r="J1337" s="259"/>
      <c r="K1337" s="168"/>
      <c r="L1337" s="169"/>
      <c r="N1337" s="167"/>
      <c r="O1337" s="209" t="str">
        <f>IF(ISBLANK(Transactions!$N1337),"",MONTH(Transactions!$N1337))</f>
        <v/>
      </c>
      <c r="P1337" s="259"/>
      <c r="Q1337" s="171"/>
      <c r="R1337" s="169"/>
    </row>
    <row r="1338" spans="2:18" ht="15.75" customHeight="1">
      <c r="B1338" s="167"/>
      <c r="C1338" s="209" t="str">
        <f>IF(ISBLANK(Transactions!$B1338),"",MONTH(Transactions!$B1338))</f>
        <v/>
      </c>
      <c r="D1338" s="259"/>
      <c r="E1338" s="168"/>
      <c r="F1338" s="169"/>
      <c r="H1338" s="167"/>
      <c r="I1338" s="209" t="str">
        <f>IF(ISBLANK(Transactions!$H1338),"",MONTH(Transactions!$H1338))</f>
        <v/>
      </c>
      <c r="J1338" s="259"/>
      <c r="K1338" s="168"/>
      <c r="L1338" s="169"/>
      <c r="N1338" s="167"/>
      <c r="O1338" s="209" t="str">
        <f>IF(ISBLANK(Transactions!$N1338),"",MONTH(Transactions!$N1338))</f>
        <v/>
      </c>
      <c r="P1338" s="259"/>
      <c r="Q1338" s="171"/>
      <c r="R1338" s="169"/>
    </row>
    <row r="1339" spans="2:18" ht="15.75" customHeight="1">
      <c r="B1339" s="167"/>
      <c r="C1339" s="209" t="str">
        <f>IF(ISBLANK(Transactions!$B1339),"",MONTH(Transactions!$B1339))</f>
        <v/>
      </c>
      <c r="D1339" s="259"/>
      <c r="E1339" s="168"/>
      <c r="F1339" s="169"/>
      <c r="H1339" s="167"/>
      <c r="I1339" s="209" t="str">
        <f>IF(ISBLANK(Transactions!$H1339),"",MONTH(Transactions!$H1339))</f>
        <v/>
      </c>
      <c r="J1339" s="259"/>
      <c r="K1339" s="168"/>
      <c r="L1339" s="169"/>
      <c r="N1339" s="167"/>
      <c r="O1339" s="209" t="str">
        <f>IF(ISBLANK(Transactions!$N1339),"",MONTH(Transactions!$N1339))</f>
        <v/>
      </c>
      <c r="P1339" s="259"/>
      <c r="Q1339" s="171"/>
      <c r="R1339" s="169"/>
    </row>
    <row r="1340" spans="2:18" ht="15.75" customHeight="1">
      <c r="B1340" s="167"/>
      <c r="C1340" s="209" t="str">
        <f>IF(ISBLANK(Transactions!$B1340),"",MONTH(Transactions!$B1340))</f>
        <v/>
      </c>
      <c r="D1340" s="259"/>
      <c r="E1340" s="168"/>
      <c r="F1340" s="169"/>
      <c r="H1340" s="167"/>
      <c r="I1340" s="209" t="str">
        <f>IF(ISBLANK(Transactions!$H1340),"",MONTH(Transactions!$H1340))</f>
        <v/>
      </c>
      <c r="J1340" s="259"/>
      <c r="K1340" s="168"/>
      <c r="L1340" s="169"/>
      <c r="N1340" s="167"/>
      <c r="O1340" s="209" t="str">
        <f>IF(ISBLANK(Transactions!$N1340),"",MONTH(Transactions!$N1340))</f>
        <v/>
      </c>
      <c r="P1340" s="259"/>
      <c r="Q1340" s="171"/>
      <c r="R1340" s="169"/>
    </row>
    <row r="1341" spans="2:18" ht="15.75" customHeight="1">
      <c r="B1341" s="167"/>
      <c r="C1341" s="209" t="str">
        <f>IF(ISBLANK(Transactions!$B1341),"",MONTH(Transactions!$B1341))</f>
        <v/>
      </c>
      <c r="D1341" s="259"/>
      <c r="E1341" s="168"/>
      <c r="F1341" s="169"/>
      <c r="H1341" s="167"/>
      <c r="I1341" s="209" t="str">
        <f>IF(ISBLANK(Transactions!$H1341),"",MONTH(Transactions!$H1341))</f>
        <v/>
      </c>
      <c r="J1341" s="259"/>
      <c r="K1341" s="168"/>
      <c r="L1341" s="169"/>
      <c r="N1341" s="167"/>
      <c r="O1341" s="209" t="str">
        <f>IF(ISBLANK(Transactions!$N1341),"",MONTH(Transactions!$N1341))</f>
        <v/>
      </c>
      <c r="P1341" s="259"/>
      <c r="Q1341" s="171"/>
      <c r="R1341" s="169"/>
    </row>
    <row r="1342" spans="2:18" ht="15.75" customHeight="1">
      <c r="B1342" s="167"/>
      <c r="C1342" s="209" t="str">
        <f>IF(ISBLANK(Transactions!$B1342),"",MONTH(Transactions!$B1342))</f>
        <v/>
      </c>
      <c r="D1342" s="259"/>
      <c r="E1342" s="168"/>
      <c r="F1342" s="169"/>
      <c r="H1342" s="167"/>
      <c r="I1342" s="209" t="str">
        <f>IF(ISBLANK(Transactions!$H1342),"",MONTH(Transactions!$H1342))</f>
        <v/>
      </c>
      <c r="J1342" s="259"/>
      <c r="K1342" s="168"/>
      <c r="L1342" s="169"/>
      <c r="N1342" s="167"/>
      <c r="O1342" s="209" t="str">
        <f>IF(ISBLANK(Transactions!$N1342),"",MONTH(Transactions!$N1342))</f>
        <v/>
      </c>
      <c r="P1342" s="259"/>
      <c r="Q1342" s="171"/>
      <c r="R1342" s="169"/>
    </row>
    <row r="1343" spans="2:18" ht="15.75" customHeight="1">
      <c r="B1343" s="167"/>
      <c r="C1343" s="209" t="str">
        <f>IF(ISBLANK(Transactions!$B1343),"",MONTH(Transactions!$B1343))</f>
        <v/>
      </c>
      <c r="D1343" s="259"/>
      <c r="E1343" s="168"/>
      <c r="F1343" s="169"/>
      <c r="H1343" s="167"/>
      <c r="I1343" s="209" t="str">
        <f>IF(ISBLANK(Transactions!$H1343),"",MONTH(Transactions!$H1343))</f>
        <v/>
      </c>
      <c r="J1343" s="259"/>
      <c r="K1343" s="168"/>
      <c r="L1343" s="169"/>
      <c r="N1343" s="167"/>
      <c r="O1343" s="209" t="str">
        <f>IF(ISBLANK(Transactions!$N1343),"",MONTH(Transactions!$N1343))</f>
        <v/>
      </c>
      <c r="P1343" s="259"/>
      <c r="Q1343" s="171"/>
      <c r="R1343" s="169"/>
    </row>
    <row r="1344" spans="2:18" ht="15.75" customHeight="1">
      <c r="B1344" s="167"/>
      <c r="C1344" s="209" t="str">
        <f>IF(ISBLANK(Transactions!$B1344),"",MONTH(Transactions!$B1344))</f>
        <v/>
      </c>
      <c r="D1344" s="259"/>
      <c r="E1344" s="168"/>
      <c r="F1344" s="169"/>
      <c r="H1344" s="167"/>
      <c r="I1344" s="209" t="str">
        <f>IF(ISBLANK(Transactions!$H1344),"",MONTH(Transactions!$H1344))</f>
        <v/>
      </c>
      <c r="J1344" s="259"/>
      <c r="K1344" s="168"/>
      <c r="L1344" s="169"/>
      <c r="N1344" s="167"/>
      <c r="O1344" s="209" t="str">
        <f>IF(ISBLANK(Transactions!$N1344),"",MONTH(Transactions!$N1344))</f>
        <v/>
      </c>
      <c r="P1344" s="259"/>
      <c r="Q1344" s="171"/>
      <c r="R1344" s="169"/>
    </row>
    <row r="1345" spans="2:18" ht="15.75" customHeight="1">
      <c r="B1345" s="167"/>
      <c r="C1345" s="209" t="str">
        <f>IF(ISBLANK(Transactions!$B1345),"",MONTH(Transactions!$B1345))</f>
        <v/>
      </c>
      <c r="D1345" s="259"/>
      <c r="E1345" s="168"/>
      <c r="F1345" s="169"/>
      <c r="H1345" s="167"/>
      <c r="I1345" s="209" t="str">
        <f>IF(ISBLANK(Transactions!$H1345),"",MONTH(Transactions!$H1345))</f>
        <v/>
      </c>
      <c r="J1345" s="259"/>
      <c r="K1345" s="168"/>
      <c r="L1345" s="169"/>
      <c r="N1345" s="167"/>
      <c r="O1345" s="209" t="str">
        <f>IF(ISBLANK(Transactions!$N1345),"",MONTH(Transactions!$N1345))</f>
        <v/>
      </c>
      <c r="P1345" s="259"/>
      <c r="Q1345" s="171"/>
      <c r="R1345" s="169"/>
    </row>
    <row r="1346" spans="2:18" ht="15.75" customHeight="1">
      <c r="B1346" s="167"/>
      <c r="C1346" s="209" t="str">
        <f>IF(ISBLANK(Transactions!$B1346),"",MONTH(Transactions!$B1346))</f>
        <v/>
      </c>
      <c r="D1346" s="259"/>
      <c r="E1346" s="168"/>
      <c r="F1346" s="169"/>
      <c r="H1346" s="167"/>
      <c r="I1346" s="209" t="str">
        <f>IF(ISBLANK(Transactions!$H1346),"",MONTH(Transactions!$H1346))</f>
        <v/>
      </c>
      <c r="J1346" s="259"/>
      <c r="K1346" s="168"/>
      <c r="L1346" s="169"/>
      <c r="N1346" s="167"/>
      <c r="O1346" s="209" t="str">
        <f>IF(ISBLANK(Transactions!$N1346),"",MONTH(Transactions!$N1346))</f>
        <v/>
      </c>
      <c r="P1346" s="259"/>
      <c r="Q1346" s="171"/>
      <c r="R1346" s="169"/>
    </row>
    <row r="1347" spans="2:18" ht="15.75" customHeight="1">
      <c r="B1347" s="167"/>
      <c r="C1347" s="209" t="str">
        <f>IF(ISBLANK(Transactions!$B1347),"",MONTH(Transactions!$B1347))</f>
        <v/>
      </c>
      <c r="D1347" s="259"/>
      <c r="E1347" s="168"/>
      <c r="F1347" s="169"/>
      <c r="H1347" s="167"/>
      <c r="I1347" s="209" t="str">
        <f>IF(ISBLANK(Transactions!$H1347),"",MONTH(Transactions!$H1347))</f>
        <v/>
      </c>
      <c r="J1347" s="259"/>
      <c r="K1347" s="168"/>
      <c r="L1347" s="169"/>
      <c r="N1347" s="167"/>
      <c r="O1347" s="209" t="str">
        <f>IF(ISBLANK(Transactions!$N1347),"",MONTH(Transactions!$N1347))</f>
        <v/>
      </c>
      <c r="P1347" s="259"/>
      <c r="Q1347" s="171"/>
      <c r="R1347" s="169"/>
    </row>
    <row r="1348" spans="2:18" ht="15.75" customHeight="1">
      <c r="B1348" s="167"/>
      <c r="C1348" s="209" t="str">
        <f>IF(ISBLANK(Transactions!$B1348),"",MONTH(Transactions!$B1348))</f>
        <v/>
      </c>
      <c r="D1348" s="259"/>
      <c r="E1348" s="168"/>
      <c r="F1348" s="169"/>
      <c r="H1348" s="167"/>
      <c r="I1348" s="209" t="str">
        <f>IF(ISBLANK(Transactions!$H1348),"",MONTH(Transactions!$H1348))</f>
        <v/>
      </c>
      <c r="J1348" s="259"/>
      <c r="K1348" s="168"/>
      <c r="L1348" s="169"/>
      <c r="N1348" s="167"/>
      <c r="O1348" s="209" t="str">
        <f>IF(ISBLANK(Transactions!$N1348),"",MONTH(Transactions!$N1348))</f>
        <v/>
      </c>
      <c r="P1348" s="259"/>
      <c r="Q1348" s="171"/>
      <c r="R1348" s="169"/>
    </row>
    <row r="1349" spans="2:18" ht="15.75" customHeight="1">
      <c r="B1349" s="167"/>
      <c r="C1349" s="209" t="str">
        <f>IF(ISBLANK(Transactions!$B1349),"",MONTH(Transactions!$B1349))</f>
        <v/>
      </c>
      <c r="D1349" s="259"/>
      <c r="E1349" s="168"/>
      <c r="F1349" s="169"/>
      <c r="H1349" s="167"/>
      <c r="I1349" s="209" t="str">
        <f>IF(ISBLANK(Transactions!$H1349),"",MONTH(Transactions!$H1349))</f>
        <v/>
      </c>
      <c r="J1349" s="259"/>
      <c r="K1349" s="168"/>
      <c r="L1349" s="169"/>
      <c r="N1349" s="167"/>
      <c r="O1349" s="209" t="str">
        <f>IF(ISBLANK(Transactions!$N1349),"",MONTH(Transactions!$N1349))</f>
        <v/>
      </c>
      <c r="P1349" s="259"/>
      <c r="Q1349" s="171"/>
      <c r="R1349" s="169"/>
    </row>
    <row r="1350" spans="2:18" ht="15.75" customHeight="1">
      <c r="B1350" s="167"/>
      <c r="C1350" s="209" t="str">
        <f>IF(ISBLANK(Transactions!$B1350),"",MONTH(Transactions!$B1350))</f>
        <v/>
      </c>
      <c r="D1350" s="259"/>
      <c r="E1350" s="168"/>
      <c r="F1350" s="169"/>
      <c r="H1350" s="167"/>
      <c r="I1350" s="209" t="str">
        <f>IF(ISBLANK(Transactions!$H1350),"",MONTH(Transactions!$H1350))</f>
        <v/>
      </c>
      <c r="J1350" s="259"/>
      <c r="K1350" s="168"/>
      <c r="L1350" s="169"/>
      <c r="N1350" s="167"/>
      <c r="O1350" s="209" t="str">
        <f>IF(ISBLANK(Transactions!$N1350),"",MONTH(Transactions!$N1350))</f>
        <v/>
      </c>
      <c r="P1350" s="259"/>
      <c r="Q1350" s="171"/>
      <c r="R1350" s="169"/>
    </row>
    <row r="1351" spans="2:18" ht="15.75" customHeight="1">
      <c r="B1351" s="167"/>
      <c r="C1351" s="209" t="str">
        <f>IF(ISBLANK(Transactions!$B1351),"",MONTH(Transactions!$B1351))</f>
        <v/>
      </c>
      <c r="D1351" s="259"/>
      <c r="E1351" s="168"/>
      <c r="F1351" s="169"/>
      <c r="H1351" s="167"/>
      <c r="I1351" s="209" t="str">
        <f>IF(ISBLANK(Transactions!$H1351),"",MONTH(Transactions!$H1351))</f>
        <v/>
      </c>
      <c r="J1351" s="259"/>
      <c r="K1351" s="168"/>
      <c r="L1351" s="169"/>
      <c r="N1351" s="167"/>
      <c r="O1351" s="209" t="str">
        <f>IF(ISBLANK(Transactions!$N1351),"",MONTH(Transactions!$N1351))</f>
        <v/>
      </c>
      <c r="P1351" s="259"/>
      <c r="Q1351" s="171"/>
      <c r="R1351" s="169"/>
    </row>
    <row r="1352" spans="2:18" ht="15.75" customHeight="1">
      <c r="B1352" s="167"/>
      <c r="C1352" s="209" t="str">
        <f>IF(ISBLANK(Transactions!$B1352),"",MONTH(Transactions!$B1352))</f>
        <v/>
      </c>
      <c r="D1352" s="259"/>
      <c r="E1352" s="168"/>
      <c r="F1352" s="169"/>
      <c r="H1352" s="167"/>
      <c r="I1352" s="209" t="str">
        <f>IF(ISBLANK(Transactions!$H1352),"",MONTH(Transactions!$H1352))</f>
        <v/>
      </c>
      <c r="J1352" s="259"/>
      <c r="K1352" s="168"/>
      <c r="L1352" s="169"/>
      <c r="N1352" s="167"/>
      <c r="O1352" s="209" t="str">
        <f>IF(ISBLANK(Transactions!$N1352),"",MONTH(Transactions!$N1352))</f>
        <v/>
      </c>
      <c r="P1352" s="259"/>
      <c r="Q1352" s="171"/>
      <c r="R1352" s="169"/>
    </row>
    <row r="1353" spans="2:18" ht="15.75" customHeight="1">
      <c r="B1353" s="167"/>
      <c r="C1353" s="209" t="str">
        <f>IF(ISBLANK(Transactions!$B1353),"",MONTH(Transactions!$B1353))</f>
        <v/>
      </c>
      <c r="D1353" s="259"/>
      <c r="E1353" s="168"/>
      <c r="F1353" s="169"/>
      <c r="H1353" s="167"/>
      <c r="I1353" s="209" t="str">
        <f>IF(ISBLANK(Transactions!$H1353),"",MONTH(Transactions!$H1353))</f>
        <v/>
      </c>
      <c r="J1353" s="259"/>
      <c r="K1353" s="168"/>
      <c r="L1353" s="169"/>
      <c r="N1353" s="167"/>
      <c r="O1353" s="209" t="str">
        <f>IF(ISBLANK(Transactions!$N1353),"",MONTH(Transactions!$N1353))</f>
        <v/>
      </c>
      <c r="P1353" s="259"/>
      <c r="Q1353" s="171"/>
      <c r="R1353" s="169"/>
    </row>
    <row r="1354" spans="2:18" ht="15.75" customHeight="1">
      <c r="B1354" s="167"/>
      <c r="C1354" s="209" t="str">
        <f>IF(ISBLANK(Transactions!$B1354),"",MONTH(Transactions!$B1354))</f>
        <v/>
      </c>
      <c r="D1354" s="259"/>
      <c r="E1354" s="168"/>
      <c r="F1354" s="169"/>
      <c r="H1354" s="167"/>
      <c r="I1354" s="209" t="str">
        <f>IF(ISBLANK(Transactions!$H1354),"",MONTH(Transactions!$H1354))</f>
        <v/>
      </c>
      <c r="J1354" s="259"/>
      <c r="K1354" s="168"/>
      <c r="L1354" s="169"/>
      <c r="N1354" s="167"/>
      <c r="O1354" s="209" t="str">
        <f>IF(ISBLANK(Transactions!$N1354),"",MONTH(Transactions!$N1354))</f>
        <v/>
      </c>
      <c r="P1354" s="259"/>
      <c r="Q1354" s="171"/>
      <c r="R1354" s="169"/>
    </row>
    <row r="1355" spans="2:18" ht="15.75" customHeight="1">
      <c r="B1355" s="167"/>
      <c r="C1355" s="209" t="str">
        <f>IF(ISBLANK(Transactions!$B1355),"",MONTH(Transactions!$B1355))</f>
        <v/>
      </c>
      <c r="D1355" s="259"/>
      <c r="E1355" s="168"/>
      <c r="F1355" s="169"/>
      <c r="H1355" s="167"/>
      <c r="I1355" s="209" t="str">
        <f>IF(ISBLANK(Transactions!$H1355),"",MONTH(Transactions!$H1355))</f>
        <v/>
      </c>
      <c r="J1355" s="259"/>
      <c r="K1355" s="168"/>
      <c r="L1355" s="169"/>
      <c r="N1355" s="167"/>
      <c r="O1355" s="209" t="str">
        <f>IF(ISBLANK(Transactions!$N1355),"",MONTH(Transactions!$N1355))</f>
        <v/>
      </c>
      <c r="P1355" s="259"/>
      <c r="Q1355" s="171"/>
      <c r="R1355" s="169"/>
    </row>
    <row r="1356" spans="2:18" ht="15.75" customHeight="1">
      <c r="B1356" s="167"/>
      <c r="C1356" s="209" t="str">
        <f>IF(ISBLANK(Transactions!$B1356),"",MONTH(Transactions!$B1356))</f>
        <v/>
      </c>
      <c r="D1356" s="259"/>
      <c r="E1356" s="168"/>
      <c r="F1356" s="169"/>
      <c r="H1356" s="167"/>
      <c r="I1356" s="209" t="str">
        <f>IF(ISBLANK(Transactions!$H1356),"",MONTH(Transactions!$H1356))</f>
        <v/>
      </c>
      <c r="J1356" s="259"/>
      <c r="K1356" s="168"/>
      <c r="L1356" s="169"/>
      <c r="N1356" s="167"/>
      <c r="O1356" s="209" t="str">
        <f>IF(ISBLANK(Transactions!$N1356),"",MONTH(Transactions!$N1356))</f>
        <v/>
      </c>
      <c r="P1356" s="259"/>
      <c r="Q1356" s="171"/>
      <c r="R1356" s="169"/>
    </row>
    <row r="1357" spans="2:18" ht="15.75" customHeight="1">
      <c r="B1357" s="167"/>
      <c r="C1357" s="209" t="str">
        <f>IF(ISBLANK(Transactions!$B1357),"",MONTH(Transactions!$B1357))</f>
        <v/>
      </c>
      <c r="D1357" s="259"/>
      <c r="E1357" s="168"/>
      <c r="F1357" s="169"/>
      <c r="H1357" s="167"/>
      <c r="I1357" s="209" t="str">
        <f>IF(ISBLANK(Transactions!$H1357),"",MONTH(Transactions!$H1357))</f>
        <v/>
      </c>
      <c r="J1357" s="259"/>
      <c r="K1357" s="168"/>
      <c r="L1357" s="169"/>
      <c r="N1357" s="167"/>
      <c r="O1357" s="209" t="str">
        <f>IF(ISBLANK(Transactions!$N1357),"",MONTH(Transactions!$N1357))</f>
        <v/>
      </c>
      <c r="P1357" s="259"/>
      <c r="Q1357" s="171"/>
      <c r="R1357" s="169"/>
    </row>
    <row r="1358" spans="2:18" ht="15.75" customHeight="1">
      <c r="B1358" s="167"/>
      <c r="C1358" s="209" t="str">
        <f>IF(ISBLANK(Transactions!$B1358),"",MONTH(Transactions!$B1358))</f>
        <v/>
      </c>
      <c r="D1358" s="259"/>
      <c r="E1358" s="168"/>
      <c r="F1358" s="169"/>
      <c r="H1358" s="167"/>
      <c r="I1358" s="209" t="str">
        <f>IF(ISBLANK(Transactions!$H1358),"",MONTH(Transactions!$H1358))</f>
        <v/>
      </c>
      <c r="J1358" s="259"/>
      <c r="K1358" s="168"/>
      <c r="L1358" s="169"/>
      <c r="N1358" s="167"/>
      <c r="O1358" s="209" t="str">
        <f>IF(ISBLANK(Transactions!$N1358),"",MONTH(Transactions!$N1358))</f>
        <v/>
      </c>
      <c r="P1358" s="259"/>
      <c r="Q1358" s="171"/>
      <c r="R1358" s="169"/>
    </row>
    <row r="1359" spans="2:18" ht="15.75" customHeight="1">
      <c r="B1359" s="167"/>
      <c r="C1359" s="209" t="str">
        <f>IF(ISBLANK(Transactions!$B1359),"",MONTH(Transactions!$B1359))</f>
        <v/>
      </c>
      <c r="D1359" s="259"/>
      <c r="E1359" s="168"/>
      <c r="F1359" s="169"/>
      <c r="H1359" s="167"/>
      <c r="I1359" s="209" t="str">
        <f>IF(ISBLANK(Transactions!$H1359),"",MONTH(Transactions!$H1359))</f>
        <v/>
      </c>
      <c r="J1359" s="259"/>
      <c r="K1359" s="168"/>
      <c r="L1359" s="169"/>
      <c r="N1359" s="167"/>
      <c r="O1359" s="209" t="str">
        <f>IF(ISBLANK(Transactions!$N1359),"",MONTH(Transactions!$N1359))</f>
        <v/>
      </c>
      <c r="P1359" s="259"/>
      <c r="Q1359" s="171"/>
      <c r="R1359" s="169"/>
    </row>
    <row r="1360" spans="2:18" ht="15.75" customHeight="1">
      <c r="B1360" s="167"/>
      <c r="C1360" s="209" t="str">
        <f>IF(ISBLANK(Transactions!$B1360),"",MONTH(Transactions!$B1360))</f>
        <v/>
      </c>
      <c r="D1360" s="259"/>
      <c r="E1360" s="168"/>
      <c r="F1360" s="169"/>
      <c r="H1360" s="167"/>
      <c r="I1360" s="209" t="str">
        <f>IF(ISBLANK(Transactions!$H1360),"",MONTH(Transactions!$H1360))</f>
        <v/>
      </c>
      <c r="J1360" s="259"/>
      <c r="K1360" s="168"/>
      <c r="L1360" s="169"/>
      <c r="N1360" s="167"/>
      <c r="O1360" s="209" t="str">
        <f>IF(ISBLANK(Transactions!$N1360),"",MONTH(Transactions!$N1360))</f>
        <v/>
      </c>
      <c r="P1360" s="259"/>
      <c r="Q1360" s="171"/>
      <c r="R1360" s="169"/>
    </row>
    <row r="1361" spans="2:18" ht="15.75" customHeight="1">
      <c r="B1361" s="167"/>
      <c r="C1361" s="209" t="str">
        <f>IF(ISBLANK(Transactions!$B1361),"",MONTH(Transactions!$B1361))</f>
        <v/>
      </c>
      <c r="D1361" s="259"/>
      <c r="E1361" s="168"/>
      <c r="F1361" s="169"/>
      <c r="H1361" s="167"/>
      <c r="I1361" s="209" t="str">
        <f>IF(ISBLANK(Transactions!$H1361),"",MONTH(Transactions!$H1361))</f>
        <v/>
      </c>
      <c r="J1361" s="259"/>
      <c r="K1361" s="168"/>
      <c r="L1361" s="169"/>
      <c r="N1361" s="167"/>
      <c r="O1361" s="209" t="str">
        <f>IF(ISBLANK(Transactions!$N1361),"",MONTH(Transactions!$N1361))</f>
        <v/>
      </c>
      <c r="P1361" s="259"/>
      <c r="Q1361" s="171"/>
      <c r="R1361" s="169"/>
    </row>
    <row r="1362" spans="2:18" ht="15.75" customHeight="1">
      <c r="B1362" s="167"/>
      <c r="C1362" s="209" t="str">
        <f>IF(ISBLANK(Transactions!$B1362),"",MONTH(Transactions!$B1362))</f>
        <v/>
      </c>
      <c r="D1362" s="259"/>
      <c r="E1362" s="168"/>
      <c r="F1362" s="169"/>
      <c r="H1362" s="167"/>
      <c r="I1362" s="209" t="str">
        <f>IF(ISBLANK(Transactions!$H1362),"",MONTH(Transactions!$H1362))</f>
        <v/>
      </c>
      <c r="J1362" s="259"/>
      <c r="K1362" s="168"/>
      <c r="L1362" s="169"/>
      <c r="N1362" s="167"/>
      <c r="O1362" s="209" t="str">
        <f>IF(ISBLANK(Transactions!$N1362),"",MONTH(Transactions!$N1362))</f>
        <v/>
      </c>
      <c r="P1362" s="259"/>
      <c r="Q1362" s="171"/>
      <c r="R1362" s="169"/>
    </row>
    <row r="1363" spans="2:18" ht="15.75" customHeight="1">
      <c r="B1363" s="167"/>
      <c r="C1363" s="209" t="str">
        <f>IF(ISBLANK(Transactions!$B1363),"",MONTH(Transactions!$B1363))</f>
        <v/>
      </c>
      <c r="D1363" s="259"/>
      <c r="E1363" s="168"/>
      <c r="F1363" s="169"/>
      <c r="H1363" s="167"/>
      <c r="I1363" s="209" t="str">
        <f>IF(ISBLANK(Transactions!$H1363),"",MONTH(Transactions!$H1363))</f>
        <v/>
      </c>
      <c r="J1363" s="259"/>
      <c r="K1363" s="168"/>
      <c r="L1363" s="169"/>
      <c r="N1363" s="167"/>
      <c r="O1363" s="209" t="str">
        <f>IF(ISBLANK(Transactions!$N1363),"",MONTH(Transactions!$N1363))</f>
        <v/>
      </c>
      <c r="P1363" s="259"/>
      <c r="Q1363" s="171"/>
      <c r="R1363" s="169"/>
    </row>
    <row r="1364" spans="2:18" ht="15.75" customHeight="1">
      <c r="B1364" s="167"/>
      <c r="C1364" s="209" t="str">
        <f>IF(ISBLANK(Transactions!$B1364),"",MONTH(Transactions!$B1364))</f>
        <v/>
      </c>
      <c r="D1364" s="259"/>
      <c r="E1364" s="168"/>
      <c r="F1364" s="169"/>
      <c r="H1364" s="167"/>
      <c r="I1364" s="209" t="str">
        <f>IF(ISBLANK(Transactions!$H1364),"",MONTH(Transactions!$H1364))</f>
        <v/>
      </c>
      <c r="J1364" s="259"/>
      <c r="K1364" s="168"/>
      <c r="L1364" s="169"/>
      <c r="N1364" s="167"/>
      <c r="O1364" s="209" t="str">
        <f>IF(ISBLANK(Transactions!$N1364),"",MONTH(Transactions!$N1364))</f>
        <v/>
      </c>
      <c r="P1364" s="259"/>
      <c r="Q1364" s="171"/>
      <c r="R1364" s="169"/>
    </row>
    <row r="1365" spans="2:18" ht="15.75" customHeight="1">
      <c r="B1365" s="167"/>
      <c r="C1365" s="209" t="str">
        <f>IF(ISBLANK(Transactions!$B1365),"",MONTH(Transactions!$B1365))</f>
        <v/>
      </c>
      <c r="D1365" s="259"/>
      <c r="E1365" s="168"/>
      <c r="F1365" s="169"/>
      <c r="H1365" s="167"/>
      <c r="I1365" s="209" t="str">
        <f>IF(ISBLANK(Transactions!$H1365),"",MONTH(Transactions!$H1365))</f>
        <v/>
      </c>
      <c r="J1365" s="259"/>
      <c r="K1365" s="168"/>
      <c r="L1365" s="169"/>
      <c r="N1365" s="167"/>
      <c r="O1365" s="209" t="str">
        <f>IF(ISBLANK(Transactions!$N1365),"",MONTH(Transactions!$N1365))</f>
        <v/>
      </c>
      <c r="P1365" s="259"/>
      <c r="Q1365" s="171"/>
      <c r="R1365" s="169"/>
    </row>
    <row r="1366" spans="2:18" ht="15.75" customHeight="1">
      <c r="B1366" s="167"/>
      <c r="C1366" s="209" t="str">
        <f>IF(ISBLANK(Transactions!$B1366),"",MONTH(Transactions!$B1366))</f>
        <v/>
      </c>
      <c r="D1366" s="259"/>
      <c r="E1366" s="168"/>
      <c r="F1366" s="169"/>
      <c r="H1366" s="167"/>
      <c r="I1366" s="209" t="str">
        <f>IF(ISBLANK(Transactions!$H1366),"",MONTH(Transactions!$H1366))</f>
        <v/>
      </c>
      <c r="J1366" s="259"/>
      <c r="K1366" s="168"/>
      <c r="L1366" s="169"/>
      <c r="N1366" s="167"/>
      <c r="O1366" s="209" t="str">
        <f>IF(ISBLANK(Transactions!$N1366),"",MONTH(Transactions!$N1366))</f>
        <v/>
      </c>
      <c r="P1366" s="259"/>
      <c r="Q1366" s="171"/>
      <c r="R1366" s="169"/>
    </row>
    <row r="1367" spans="2:18" ht="15.75" customHeight="1">
      <c r="B1367" s="167"/>
      <c r="C1367" s="209" t="str">
        <f>IF(ISBLANK(Transactions!$B1367),"",MONTH(Transactions!$B1367))</f>
        <v/>
      </c>
      <c r="D1367" s="259"/>
      <c r="E1367" s="168"/>
      <c r="F1367" s="169"/>
      <c r="H1367" s="167"/>
      <c r="I1367" s="209" t="str">
        <f>IF(ISBLANK(Transactions!$H1367),"",MONTH(Transactions!$H1367))</f>
        <v/>
      </c>
      <c r="J1367" s="259"/>
      <c r="K1367" s="168"/>
      <c r="L1367" s="169"/>
      <c r="N1367" s="167"/>
      <c r="O1367" s="209" t="str">
        <f>IF(ISBLANK(Transactions!$N1367),"",MONTH(Transactions!$N1367))</f>
        <v/>
      </c>
      <c r="P1367" s="259"/>
      <c r="Q1367" s="171"/>
      <c r="R1367" s="169"/>
    </row>
    <row r="1368" spans="2:18" ht="15.75" customHeight="1">
      <c r="B1368" s="167"/>
      <c r="C1368" s="209" t="str">
        <f>IF(ISBLANK(Transactions!$B1368),"",MONTH(Transactions!$B1368))</f>
        <v/>
      </c>
      <c r="D1368" s="259"/>
      <c r="E1368" s="168"/>
      <c r="F1368" s="169"/>
      <c r="H1368" s="167"/>
      <c r="I1368" s="209" t="str">
        <f>IF(ISBLANK(Transactions!$H1368),"",MONTH(Transactions!$H1368))</f>
        <v/>
      </c>
      <c r="J1368" s="259"/>
      <c r="K1368" s="168"/>
      <c r="L1368" s="169"/>
      <c r="N1368" s="167"/>
      <c r="O1368" s="209" t="str">
        <f>IF(ISBLANK(Transactions!$N1368),"",MONTH(Transactions!$N1368))</f>
        <v/>
      </c>
      <c r="P1368" s="259"/>
      <c r="Q1368" s="171"/>
      <c r="R1368" s="169"/>
    </row>
    <row r="1369" spans="2:18" ht="15.75" customHeight="1">
      <c r="B1369" s="167"/>
      <c r="C1369" s="209" t="str">
        <f>IF(ISBLANK(Transactions!$B1369),"",MONTH(Transactions!$B1369))</f>
        <v/>
      </c>
      <c r="D1369" s="259"/>
      <c r="E1369" s="168"/>
      <c r="F1369" s="169"/>
      <c r="H1369" s="167"/>
      <c r="I1369" s="209" t="str">
        <f>IF(ISBLANK(Transactions!$H1369),"",MONTH(Transactions!$H1369))</f>
        <v/>
      </c>
      <c r="J1369" s="259"/>
      <c r="K1369" s="168"/>
      <c r="L1369" s="169"/>
      <c r="N1369" s="167"/>
      <c r="O1369" s="209" t="str">
        <f>IF(ISBLANK(Transactions!$N1369),"",MONTH(Transactions!$N1369))</f>
        <v/>
      </c>
      <c r="P1369" s="259"/>
      <c r="Q1369" s="171"/>
      <c r="R1369" s="169"/>
    </row>
    <row r="1370" spans="2:18" ht="15.75" customHeight="1">
      <c r="B1370" s="167"/>
      <c r="C1370" s="209" t="str">
        <f>IF(ISBLANK(Transactions!$B1370),"",MONTH(Transactions!$B1370))</f>
        <v/>
      </c>
      <c r="D1370" s="259"/>
      <c r="E1370" s="168"/>
      <c r="F1370" s="169"/>
      <c r="H1370" s="167"/>
      <c r="I1370" s="209" t="str">
        <f>IF(ISBLANK(Transactions!$H1370),"",MONTH(Transactions!$H1370))</f>
        <v/>
      </c>
      <c r="J1370" s="259"/>
      <c r="K1370" s="168"/>
      <c r="L1370" s="169"/>
      <c r="N1370" s="167"/>
      <c r="O1370" s="209" t="str">
        <f>IF(ISBLANK(Transactions!$N1370),"",MONTH(Transactions!$N1370))</f>
        <v/>
      </c>
      <c r="P1370" s="259"/>
      <c r="Q1370" s="171"/>
      <c r="R1370" s="169"/>
    </row>
    <row r="1371" spans="2:18" ht="15.75" customHeight="1">
      <c r="B1371" s="167"/>
      <c r="C1371" s="209" t="str">
        <f>IF(ISBLANK(Transactions!$B1371),"",MONTH(Transactions!$B1371))</f>
        <v/>
      </c>
      <c r="D1371" s="259"/>
      <c r="E1371" s="168"/>
      <c r="F1371" s="169"/>
      <c r="H1371" s="167"/>
      <c r="I1371" s="209" t="str">
        <f>IF(ISBLANK(Transactions!$H1371),"",MONTH(Transactions!$H1371))</f>
        <v/>
      </c>
      <c r="J1371" s="259"/>
      <c r="K1371" s="168"/>
      <c r="L1371" s="169"/>
      <c r="N1371" s="167"/>
      <c r="O1371" s="209" t="str">
        <f>IF(ISBLANK(Transactions!$N1371),"",MONTH(Transactions!$N1371))</f>
        <v/>
      </c>
      <c r="P1371" s="259"/>
      <c r="Q1371" s="171"/>
      <c r="R1371" s="169"/>
    </row>
    <row r="1372" spans="2:18" ht="15.75" customHeight="1">
      <c r="B1372" s="167"/>
      <c r="C1372" s="209" t="str">
        <f>IF(ISBLANK(Transactions!$B1372),"",MONTH(Transactions!$B1372))</f>
        <v/>
      </c>
      <c r="D1372" s="259"/>
      <c r="E1372" s="168"/>
      <c r="F1372" s="169"/>
      <c r="H1372" s="167"/>
      <c r="I1372" s="209" t="str">
        <f>IF(ISBLANK(Transactions!$H1372),"",MONTH(Transactions!$H1372))</f>
        <v/>
      </c>
      <c r="J1372" s="259"/>
      <c r="K1372" s="168"/>
      <c r="L1372" s="169"/>
      <c r="N1372" s="167"/>
      <c r="O1372" s="209" t="str">
        <f>IF(ISBLANK(Transactions!$N1372),"",MONTH(Transactions!$N1372))</f>
        <v/>
      </c>
      <c r="P1372" s="259"/>
      <c r="Q1372" s="171"/>
      <c r="R1372" s="169"/>
    </row>
    <row r="1373" spans="2:18" ht="15.75" customHeight="1">
      <c r="B1373" s="167"/>
      <c r="C1373" s="209" t="str">
        <f>IF(ISBLANK(Transactions!$B1373),"",MONTH(Transactions!$B1373))</f>
        <v/>
      </c>
      <c r="D1373" s="259"/>
      <c r="E1373" s="168"/>
      <c r="F1373" s="169"/>
      <c r="H1373" s="167"/>
      <c r="I1373" s="209" t="str">
        <f>IF(ISBLANK(Transactions!$H1373),"",MONTH(Transactions!$H1373))</f>
        <v/>
      </c>
      <c r="J1373" s="259"/>
      <c r="K1373" s="168"/>
      <c r="L1373" s="169"/>
      <c r="N1373" s="167"/>
      <c r="O1373" s="209" t="str">
        <f>IF(ISBLANK(Transactions!$N1373),"",MONTH(Transactions!$N1373))</f>
        <v/>
      </c>
      <c r="P1373" s="259"/>
      <c r="Q1373" s="171"/>
      <c r="R1373" s="169"/>
    </row>
    <row r="1374" spans="2:18" ht="15.75" customHeight="1">
      <c r="B1374" s="167"/>
      <c r="C1374" s="209" t="str">
        <f>IF(ISBLANK(Transactions!$B1374),"",MONTH(Transactions!$B1374))</f>
        <v/>
      </c>
      <c r="D1374" s="259"/>
      <c r="E1374" s="168"/>
      <c r="F1374" s="169"/>
      <c r="H1374" s="167"/>
      <c r="I1374" s="209" t="str">
        <f>IF(ISBLANK(Transactions!$H1374),"",MONTH(Transactions!$H1374))</f>
        <v/>
      </c>
      <c r="J1374" s="259"/>
      <c r="K1374" s="168"/>
      <c r="L1374" s="169"/>
      <c r="N1374" s="167"/>
      <c r="O1374" s="209" t="str">
        <f>IF(ISBLANK(Transactions!$N1374),"",MONTH(Transactions!$N1374))</f>
        <v/>
      </c>
      <c r="P1374" s="259"/>
      <c r="Q1374" s="171"/>
      <c r="R1374" s="169"/>
    </row>
    <row r="1375" spans="2:18" ht="15.75" customHeight="1">
      <c r="B1375" s="167"/>
      <c r="C1375" s="209" t="str">
        <f>IF(ISBLANK(Transactions!$B1375),"",MONTH(Transactions!$B1375))</f>
        <v/>
      </c>
      <c r="D1375" s="259"/>
      <c r="E1375" s="168"/>
      <c r="F1375" s="169"/>
      <c r="H1375" s="167"/>
      <c r="I1375" s="209" t="str">
        <f>IF(ISBLANK(Transactions!$H1375),"",MONTH(Transactions!$H1375))</f>
        <v/>
      </c>
      <c r="J1375" s="259"/>
      <c r="K1375" s="168"/>
      <c r="L1375" s="169"/>
      <c r="N1375" s="167"/>
      <c r="O1375" s="209" t="str">
        <f>IF(ISBLANK(Transactions!$N1375),"",MONTH(Transactions!$N1375))</f>
        <v/>
      </c>
      <c r="P1375" s="259"/>
      <c r="Q1375" s="171"/>
      <c r="R1375" s="169"/>
    </row>
    <row r="1376" spans="2:18" ht="15.75" customHeight="1">
      <c r="B1376" s="167"/>
      <c r="C1376" s="209" t="str">
        <f>IF(ISBLANK(Transactions!$B1376),"",MONTH(Transactions!$B1376))</f>
        <v/>
      </c>
      <c r="D1376" s="259"/>
      <c r="E1376" s="168"/>
      <c r="F1376" s="169"/>
      <c r="H1376" s="167"/>
      <c r="I1376" s="209" t="str">
        <f>IF(ISBLANK(Transactions!$H1376),"",MONTH(Transactions!$H1376))</f>
        <v/>
      </c>
      <c r="J1376" s="259"/>
      <c r="K1376" s="168"/>
      <c r="L1376" s="169"/>
      <c r="N1376" s="167"/>
      <c r="O1376" s="209" t="str">
        <f>IF(ISBLANK(Transactions!$N1376),"",MONTH(Transactions!$N1376))</f>
        <v/>
      </c>
      <c r="P1376" s="259"/>
      <c r="Q1376" s="171"/>
      <c r="R1376" s="169"/>
    </row>
    <row r="1377" spans="2:18" ht="15.75" customHeight="1">
      <c r="B1377" s="167"/>
      <c r="C1377" s="209" t="str">
        <f>IF(ISBLANK(Transactions!$B1377),"",MONTH(Transactions!$B1377))</f>
        <v/>
      </c>
      <c r="D1377" s="259"/>
      <c r="E1377" s="168"/>
      <c r="F1377" s="169"/>
      <c r="H1377" s="167"/>
      <c r="I1377" s="209" t="str">
        <f>IF(ISBLANK(Transactions!$H1377),"",MONTH(Transactions!$H1377))</f>
        <v/>
      </c>
      <c r="J1377" s="259"/>
      <c r="K1377" s="168"/>
      <c r="L1377" s="169"/>
      <c r="N1377" s="167"/>
      <c r="O1377" s="209" t="str">
        <f>IF(ISBLANK(Transactions!$N1377),"",MONTH(Transactions!$N1377))</f>
        <v/>
      </c>
      <c r="P1377" s="259"/>
      <c r="Q1377" s="171"/>
      <c r="R1377" s="169"/>
    </row>
    <row r="1378" spans="2:18" ht="15.75" customHeight="1">
      <c r="B1378" s="167"/>
      <c r="C1378" s="209" t="str">
        <f>IF(ISBLANK(Transactions!$B1378),"",MONTH(Transactions!$B1378))</f>
        <v/>
      </c>
      <c r="D1378" s="259"/>
      <c r="E1378" s="168"/>
      <c r="F1378" s="169"/>
      <c r="H1378" s="167"/>
      <c r="I1378" s="209" t="str">
        <f>IF(ISBLANK(Transactions!$H1378),"",MONTH(Transactions!$H1378))</f>
        <v/>
      </c>
      <c r="J1378" s="259"/>
      <c r="K1378" s="168"/>
      <c r="L1378" s="169"/>
      <c r="N1378" s="167"/>
      <c r="O1378" s="209" t="str">
        <f>IF(ISBLANK(Transactions!$N1378),"",MONTH(Transactions!$N1378))</f>
        <v/>
      </c>
      <c r="P1378" s="259"/>
      <c r="Q1378" s="171"/>
      <c r="R1378" s="169"/>
    </row>
    <row r="1379" spans="2:18" ht="15.75" customHeight="1">
      <c r="B1379" s="167"/>
      <c r="C1379" s="209" t="str">
        <f>IF(ISBLANK(Transactions!$B1379),"",MONTH(Transactions!$B1379))</f>
        <v/>
      </c>
      <c r="D1379" s="259"/>
      <c r="E1379" s="168"/>
      <c r="F1379" s="169"/>
      <c r="H1379" s="167"/>
      <c r="I1379" s="209" t="str">
        <f>IF(ISBLANK(Transactions!$H1379),"",MONTH(Transactions!$H1379))</f>
        <v/>
      </c>
      <c r="J1379" s="259"/>
      <c r="K1379" s="168"/>
      <c r="L1379" s="169"/>
      <c r="N1379" s="167"/>
      <c r="O1379" s="209" t="str">
        <f>IF(ISBLANK(Transactions!$N1379),"",MONTH(Transactions!$N1379))</f>
        <v/>
      </c>
      <c r="P1379" s="259"/>
      <c r="Q1379" s="171"/>
      <c r="R1379" s="169"/>
    </row>
    <row r="1380" spans="2:18" ht="15.75" customHeight="1">
      <c r="B1380" s="167"/>
      <c r="C1380" s="209" t="str">
        <f>IF(ISBLANK(Transactions!$B1380),"",MONTH(Transactions!$B1380))</f>
        <v/>
      </c>
      <c r="D1380" s="259"/>
      <c r="E1380" s="168"/>
      <c r="F1380" s="169"/>
      <c r="H1380" s="167"/>
      <c r="I1380" s="209" t="str">
        <f>IF(ISBLANK(Transactions!$H1380),"",MONTH(Transactions!$H1380))</f>
        <v/>
      </c>
      <c r="J1380" s="259"/>
      <c r="K1380" s="168"/>
      <c r="L1380" s="169"/>
      <c r="N1380" s="167"/>
      <c r="O1380" s="209" t="str">
        <f>IF(ISBLANK(Transactions!$N1380),"",MONTH(Transactions!$N1380))</f>
        <v/>
      </c>
      <c r="P1380" s="259"/>
      <c r="Q1380" s="171"/>
      <c r="R1380" s="169"/>
    </row>
    <row r="1381" spans="2:18" ht="15.75" customHeight="1">
      <c r="B1381" s="167"/>
      <c r="C1381" s="209" t="str">
        <f>IF(ISBLANK(Transactions!$B1381),"",MONTH(Transactions!$B1381))</f>
        <v/>
      </c>
      <c r="D1381" s="259"/>
      <c r="E1381" s="168"/>
      <c r="F1381" s="169"/>
      <c r="H1381" s="167"/>
      <c r="I1381" s="209" t="str">
        <f>IF(ISBLANK(Transactions!$H1381),"",MONTH(Transactions!$H1381))</f>
        <v/>
      </c>
      <c r="J1381" s="259"/>
      <c r="K1381" s="168"/>
      <c r="L1381" s="169"/>
      <c r="N1381" s="167"/>
      <c r="O1381" s="209" t="str">
        <f>IF(ISBLANK(Transactions!$N1381),"",MONTH(Transactions!$N1381))</f>
        <v/>
      </c>
      <c r="P1381" s="259"/>
      <c r="Q1381" s="171"/>
      <c r="R1381" s="169"/>
    </row>
    <row r="1382" spans="2:18" ht="15.75" customHeight="1">
      <c r="B1382" s="167"/>
      <c r="C1382" s="209" t="str">
        <f>IF(ISBLANK(Transactions!$B1382),"",MONTH(Transactions!$B1382))</f>
        <v/>
      </c>
      <c r="D1382" s="259"/>
      <c r="E1382" s="168"/>
      <c r="F1382" s="169"/>
      <c r="H1382" s="167"/>
      <c r="I1382" s="209" t="str">
        <f>IF(ISBLANK(Transactions!$H1382),"",MONTH(Transactions!$H1382))</f>
        <v/>
      </c>
      <c r="J1382" s="259"/>
      <c r="K1382" s="168"/>
      <c r="L1382" s="169"/>
      <c r="N1382" s="167"/>
      <c r="O1382" s="209" t="str">
        <f>IF(ISBLANK(Transactions!$N1382),"",MONTH(Transactions!$N1382))</f>
        <v/>
      </c>
      <c r="P1382" s="259"/>
      <c r="Q1382" s="171"/>
      <c r="R1382" s="169"/>
    </row>
    <row r="1383" spans="2:18" ht="15.75" customHeight="1">
      <c r="B1383" s="167"/>
      <c r="C1383" s="209" t="str">
        <f>IF(ISBLANK(Transactions!$B1383),"",MONTH(Transactions!$B1383))</f>
        <v/>
      </c>
      <c r="D1383" s="259"/>
      <c r="E1383" s="168"/>
      <c r="F1383" s="169"/>
      <c r="H1383" s="167"/>
      <c r="I1383" s="209" t="str">
        <f>IF(ISBLANK(Transactions!$H1383),"",MONTH(Transactions!$H1383))</f>
        <v/>
      </c>
      <c r="J1383" s="259"/>
      <c r="K1383" s="168"/>
      <c r="L1383" s="169"/>
      <c r="N1383" s="167"/>
      <c r="O1383" s="209" t="str">
        <f>IF(ISBLANK(Transactions!$N1383),"",MONTH(Transactions!$N1383))</f>
        <v/>
      </c>
      <c r="P1383" s="259"/>
      <c r="Q1383" s="171"/>
      <c r="R1383" s="169"/>
    </row>
    <row r="1384" spans="2:18" ht="15.75" customHeight="1">
      <c r="B1384" s="167"/>
      <c r="C1384" s="209" t="str">
        <f>IF(ISBLANK(Transactions!$B1384),"",MONTH(Transactions!$B1384))</f>
        <v/>
      </c>
      <c r="D1384" s="259"/>
      <c r="E1384" s="168"/>
      <c r="F1384" s="169"/>
      <c r="H1384" s="167"/>
      <c r="I1384" s="209" t="str">
        <f>IF(ISBLANK(Transactions!$H1384),"",MONTH(Transactions!$H1384))</f>
        <v/>
      </c>
      <c r="J1384" s="259"/>
      <c r="K1384" s="168"/>
      <c r="L1384" s="169"/>
      <c r="N1384" s="167"/>
      <c r="O1384" s="209" t="str">
        <f>IF(ISBLANK(Transactions!$N1384),"",MONTH(Transactions!$N1384))</f>
        <v/>
      </c>
      <c r="P1384" s="259"/>
      <c r="Q1384" s="171"/>
      <c r="R1384" s="169"/>
    </row>
    <row r="1385" spans="2:18" ht="15.75" customHeight="1">
      <c r="B1385" s="167"/>
      <c r="C1385" s="209" t="str">
        <f>IF(ISBLANK(Transactions!$B1385),"",MONTH(Transactions!$B1385))</f>
        <v/>
      </c>
      <c r="D1385" s="259"/>
      <c r="E1385" s="168"/>
      <c r="F1385" s="169"/>
      <c r="H1385" s="167"/>
      <c r="I1385" s="209" t="str">
        <f>IF(ISBLANK(Transactions!$H1385),"",MONTH(Transactions!$H1385))</f>
        <v/>
      </c>
      <c r="J1385" s="259"/>
      <c r="K1385" s="168"/>
      <c r="L1385" s="169"/>
      <c r="N1385" s="167"/>
      <c r="O1385" s="209" t="str">
        <f>IF(ISBLANK(Transactions!$N1385),"",MONTH(Transactions!$N1385))</f>
        <v/>
      </c>
      <c r="P1385" s="259"/>
      <c r="Q1385" s="171"/>
      <c r="R1385" s="169"/>
    </row>
    <row r="1386" spans="2:18" ht="15.75" customHeight="1">
      <c r="B1386" s="167"/>
      <c r="C1386" s="209" t="str">
        <f>IF(ISBLANK(Transactions!$B1386),"",MONTH(Transactions!$B1386))</f>
        <v/>
      </c>
      <c r="D1386" s="259"/>
      <c r="E1386" s="168"/>
      <c r="F1386" s="169"/>
      <c r="H1386" s="167"/>
      <c r="I1386" s="209" t="str">
        <f>IF(ISBLANK(Transactions!$H1386),"",MONTH(Transactions!$H1386))</f>
        <v/>
      </c>
      <c r="J1386" s="259"/>
      <c r="K1386" s="168"/>
      <c r="L1386" s="169"/>
      <c r="N1386" s="167"/>
      <c r="O1386" s="209" t="str">
        <f>IF(ISBLANK(Transactions!$N1386),"",MONTH(Transactions!$N1386))</f>
        <v/>
      </c>
      <c r="P1386" s="259"/>
      <c r="Q1386" s="171"/>
      <c r="R1386" s="169"/>
    </row>
    <row r="1387" spans="2:18" ht="15.75" customHeight="1">
      <c r="B1387" s="167"/>
      <c r="C1387" s="209" t="str">
        <f>IF(ISBLANK(Transactions!$B1387),"",MONTH(Transactions!$B1387))</f>
        <v/>
      </c>
      <c r="D1387" s="259"/>
      <c r="E1387" s="168"/>
      <c r="F1387" s="169"/>
      <c r="H1387" s="167"/>
      <c r="I1387" s="209" t="str">
        <f>IF(ISBLANK(Transactions!$H1387),"",MONTH(Transactions!$H1387))</f>
        <v/>
      </c>
      <c r="J1387" s="259"/>
      <c r="K1387" s="168"/>
      <c r="L1387" s="169"/>
      <c r="N1387" s="167"/>
      <c r="O1387" s="209" t="str">
        <f>IF(ISBLANK(Transactions!$N1387),"",MONTH(Transactions!$N1387))</f>
        <v/>
      </c>
      <c r="P1387" s="259"/>
      <c r="Q1387" s="171"/>
      <c r="R1387" s="169"/>
    </row>
    <row r="1388" spans="2:18" ht="15.75" customHeight="1">
      <c r="B1388" s="167"/>
      <c r="C1388" s="209" t="str">
        <f>IF(ISBLANK(Transactions!$B1388),"",MONTH(Transactions!$B1388))</f>
        <v/>
      </c>
      <c r="D1388" s="259"/>
      <c r="E1388" s="168"/>
      <c r="F1388" s="169"/>
      <c r="H1388" s="167"/>
      <c r="I1388" s="209" t="str">
        <f>IF(ISBLANK(Transactions!$H1388),"",MONTH(Transactions!$H1388))</f>
        <v/>
      </c>
      <c r="J1388" s="259"/>
      <c r="K1388" s="168"/>
      <c r="L1388" s="169"/>
      <c r="N1388" s="167"/>
      <c r="O1388" s="209" t="str">
        <f>IF(ISBLANK(Transactions!$N1388),"",MONTH(Transactions!$N1388))</f>
        <v/>
      </c>
      <c r="P1388" s="259"/>
      <c r="Q1388" s="171"/>
      <c r="R1388" s="169"/>
    </row>
    <row r="1389" spans="2:18" ht="15.75" customHeight="1">
      <c r="B1389" s="167"/>
      <c r="C1389" s="209" t="str">
        <f>IF(ISBLANK(Transactions!$B1389),"",MONTH(Transactions!$B1389))</f>
        <v/>
      </c>
      <c r="D1389" s="259"/>
      <c r="E1389" s="168"/>
      <c r="F1389" s="169"/>
      <c r="H1389" s="167"/>
      <c r="I1389" s="209" t="str">
        <f>IF(ISBLANK(Transactions!$H1389),"",MONTH(Transactions!$H1389))</f>
        <v/>
      </c>
      <c r="J1389" s="259"/>
      <c r="K1389" s="168"/>
      <c r="L1389" s="169"/>
      <c r="N1389" s="167"/>
      <c r="O1389" s="209" t="str">
        <f>IF(ISBLANK(Transactions!$N1389),"",MONTH(Transactions!$N1389))</f>
        <v/>
      </c>
      <c r="P1389" s="259"/>
      <c r="Q1389" s="171"/>
      <c r="R1389" s="169"/>
    </row>
    <row r="1390" spans="2:18" ht="15.75" customHeight="1">
      <c r="B1390" s="167"/>
      <c r="C1390" s="209" t="str">
        <f>IF(ISBLANK(Transactions!$B1390),"",MONTH(Transactions!$B1390))</f>
        <v/>
      </c>
      <c r="D1390" s="259"/>
      <c r="E1390" s="168"/>
      <c r="F1390" s="169"/>
      <c r="H1390" s="167"/>
      <c r="I1390" s="209" t="str">
        <f>IF(ISBLANK(Transactions!$H1390),"",MONTH(Transactions!$H1390))</f>
        <v/>
      </c>
      <c r="J1390" s="259"/>
      <c r="K1390" s="168"/>
      <c r="L1390" s="169"/>
      <c r="N1390" s="167"/>
      <c r="O1390" s="209" t="str">
        <f>IF(ISBLANK(Transactions!$N1390),"",MONTH(Transactions!$N1390))</f>
        <v/>
      </c>
      <c r="P1390" s="259"/>
      <c r="Q1390" s="171"/>
      <c r="R1390" s="169"/>
    </row>
    <row r="1391" spans="2:18" ht="15.75" customHeight="1">
      <c r="B1391" s="167"/>
      <c r="C1391" s="209" t="str">
        <f>IF(ISBLANK(Transactions!$B1391),"",MONTH(Transactions!$B1391))</f>
        <v/>
      </c>
      <c r="D1391" s="259"/>
      <c r="E1391" s="168"/>
      <c r="F1391" s="169"/>
      <c r="H1391" s="167"/>
      <c r="I1391" s="209" t="str">
        <f>IF(ISBLANK(Transactions!$H1391),"",MONTH(Transactions!$H1391))</f>
        <v/>
      </c>
      <c r="J1391" s="259"/>
      <c r="K1391" s="168"/>
      <c r="L1391" s="169"/>
      <c r="N1391" s="167"/>
      <c r="O1391" s="209" t="str">
        <f>IF(ISBLANK(Transactions!$N1391),"",MONTH(Transactions!$N1391))</f>
        <v/>
      </c>
      <c r="P1391" s="259"/>
      <c r="Q1391" s="171"/>
      <c r="R1391" s="169"/>
    </row>
    <row r="1392" spans="2:18" ht="15.75" customHeight="1">
      <c r="B1392" s="167"/>
      <c r="C1392" s="209" t="str">
        <f>IF(ISBLANK(Transactions!$B1392),"",MONTH(Transactions!$B1392))</f>
        <v/>
      </c>
      <c r="D1392" s="259"/>
      <c r="E1392" s="168"/>
      <c r="F1392" s="169"/>
      <c r="H1392" s="167"/>
      <c r="I1392" s="209" t="str">
        <f>IF(ISBLANK(Transactions!$H1392),"",MONTH(Transactions!$H1392))</f>
        <v/>
      </c>
      <c r="J1392" s="259"/>
      <c r="K1392" s="168"/>
      <c r="L1392" s="169"/>
      <c r="N1392" s="167"/>
      <c r="O1392" s="209" t="str">
        <f>IF(ISBLANK(Transactions!$N1392),"",MONTH(Transactions!$N1392))</f>
        <v/>
      </c>
      <c r="P1392" s="259"/>
      <c r="Q1392" s="171"/>
      <c r="R1392" s="169"/>
    </row>
    <row r="1393" spans="2:18" ht="15.75" customHeight="1">
      <c r="B1393" s="167"/>
      <c r="C1393" s="209" t="str">
        <f>IF(ISBLANK(Transactions!$B1393),"",MONTH(Transactions!$B1393))</f>
        <v/>
      </c>
      <c r="D1393" s="259"/>
      <c r="E1393" s="168"/>
      <c r="F1393" s="169"/>
      <c r="H1393" s="167"/>
      <c r="I1393" s="209" t="str">
        <f>IF(ISBLANK(Transactions!$H1393),"",MONTH(Transactions!$H1393))</f>
        <v/>
      </c>
      <c r="J1393" s="259"/>
      <c r="K1393" s="168"/>
      <c r="L1393" s="169"/>
      <c r="N1393" s="167"/>
      <c r="O1393" s="209" t="str">
        <f>IF(ISBLANK(Transactions!$N1393),"",MONTH(Transactions!$N1393))</f>
        <v/>
      </c>
      <c r="P1393" s="259"/>
      <c r="Q1393" s="171"/>
      <c r="R1393" s="169"/>
    </row>
    <row r="1394" spans="2:18" ht="15.75" customHeight="1">
      <c r="B1394" s="167"/>
      <c r="C1394" s="209" t="str">
        <f>IF(ISBLANK(Transactions!$B1394),"",MONTH(Transactions!$B1394))</f>
        <v/>
      </c>
      <c r="D1394" s="259"/>
      <c r="E1394" s="168"/>
      <c r="F1394" s="169"/>
      <c r="H1394" s="167"/>
      <c r="I1394" s="209" t="str">
        <f>IF(ISBLANK(Transactions!$H1394),"",MONTH(Transactions!$H1394))</f>
        <v/>
      </c>
      <c r="J1394" s="259"/>
      <c r="K1394" s="168"/>
      <c r="L1394" s="169"/>
      <c r="N1394" s="167"/>
      <c r="O1394" s="209" t="str">
        <f>IF(ISBLANK(Transactions!$N1394),"",MONTH(Transactions!$N1394))</f>
        <v/>
      </c>
      <c r="P1394" s="259"/>
      <c r="Q1394" s="171"/>
      <c r="R1394" s="169"/>
    </row>
    <row r="1395" spans="2:18" ht="15.75" customHeight="1">
      <c r="B1395" s="167"/>
      <c r="C1395" s="209" t="str">
        <f>IF(ISBLANK(Transactions!$B1395),"",MONTH(Transactions!$B1395))</f>
        <v/>
      </c>
      <c r="D1395" s="259"/>
      <c r="E1395" s="168"/>
      <c r="F1395" s="169"/>
      <c r="H1395" s="167"/>
      <c r="I1395" s="209" t="str">
        <f>IF(ISBLANK(Transactions!$H1395),"",MONTH(Transactions!$H1395))</f>
        <v/>
      </c>
      <c r="J1395" s="259"/>
      <c r="K1395" s="168"/>
      <c r="L1395" s="169"/>
      <c r="N1395" s="167"/>
      <c r="O1395" s="209" t="str">
        <f>IF(ISBLANK(Transactions!$N1395),"",MONTH(Transactions!$N1395))</f>
        <v/>
      </c>
      <c r="P1395" s="259"/>
      <c r="Q1395" s="171"/>
      <c r="R1395" s="169"/>
    </row>
    <row r="1396" spans="2:18" ht="15.75" customHeight="1">
      <c r="B1396" s="167"/>
      <c r="C1396" s="209" t="str">
        <f>IF(ISBLANK(Transactions!$B1396),"",MONTH(Transactions!$B1396))</f>
        <v/>
      </c>
      <c r="D1396" s="259"/>
      <c r="E1396" s="168"/>
      <c r="F1396" s="169"/>
      <c r="H1396" s="167"/>
      <c r="I1396" s="209" t="str">
        <f>IF(ISBLANK(Transactions!$H1396),"",MONTH(Transactions!$H1396))</f>
        <v/>
      </c>
      <c r="J1396" s="259"/>
      <c r="K1396" s="168"/>
      <c r="L1396" s="169"/>
      <c r="N1396" s="167"/>
      <c r="O1396" s="209" t="str">
        <f>IF(ISBLANK(Transactions!$N1396),"",MONTH(Transactions!$N1396))</f>
        <v/>
      </c>
      <c r="P1396" s="259"/>
      <c r="Q1396" s="171"/>
      <c r="R1396" s="169"/>
    </row>
    <row r="1397" spans="2:18" ht="15.75" customHeight="1">
      <c r="B1397" s="167"/>
      <c r="C1397" s="209" t="str">
        <f>IF(ISBLANK(Transactions!$B1397),"",MONTH(Transactions!$B1397))</f>
        <v/>
      </c>
      <c r="D1397" s="259"/>
      <c r="E1397" s="168"/>
      <c r="F1397" s="169"/>
      <c r="H1397" s="167"/>
      <c r="I1397" s="209" t="str">
        <f>IF(ISBLANK(Transactions!$H1397),"",MONTH(Transactions!$H1397))</f>
        <v/>
      </c>
      <c r="J1397" s="259"/>
      <c r="K1397" s="168"/>
      <c r="L1397" s="169"/>
      <c r="N1397" s="167"/>
      <c r="O1397" s="209" t="str">
        <f>IF(ISBLANK(Transactions!$N1397),"",MONTH(Transactions!$N1397))</f>
        <v/>
      </c>
      <c r="P1397" s="259"/>
      <c r="Q1397" s="171"/>
      <c r="R1397" s="169"/>
    </row>
    <row r="1398" spans="2:18" ht="15.75" customHeight="1">
      <c r="B1398" s="167"/>
      <c r="C1398" s="209" t="str">
        <f>IF(ISBLANK(Transactions!$B1398),"",MONTH(Transactions!$B1398))</f>
        <v/>
      </c>
      <c r="D1398" s="259"/>
      <c r="E1398" s="168"/>
      <c r="F1398" s="169"/>
      <c r="H1398" s="167"/>
      <c r="I1398" s="209" t="str">
        <f>IF(ISBLANK(Transactions!$H1398),"",MONTH(Transactions!$H1398))</f>
        <v/>
      </c>
      <c r="J1398" s="259"/>
      <c r="K1398" s="168"/>
      <c r="L1398" s="169"/>
      <c r="N1398" s="167"/>
      <c r="O1398" s="209" t="str">
        <f>IF(ISBLANK(Transactions!$N1398),"",MONTH(Transactions!$N1398))</f>
        <v/>
      </c>
      <c r="P1398" s="259"/>
      <c r="Q1398" s="171"/>
      <c r="R1398" s="169"/>
    </row>
    <row r="1399" spans="2:18" ht="15.75" customHeight="1">
      <c r="B1399" s="167"/>
      <c r="C1399" s="209" t="str">
        <f>IF(ISBLANK(Transactions!$B1399),"",MONTH(Transactions!$B1399))</f>
        <v/>
      </c>
      <c r="D1399" s="259"/>
      <c r="E1399" s="168"/>
      <c r="F1399" s="169"/>
      <c r="H1399" s="167"/>
      <c r="I1399" s="209" t="str">
        <f>IF(ISBLANK(Transactions!$H1399),"",MONTH(Transactions!$H1399))</f>
        <v/>
      </c>
      <c r="J1399" s="259"/>
      <c r="K1399" s="168"/>
      <c r="L1399" s="169"/>
      <c r="N1399" s="167"/>
      <c r="O1399" s="209" t="str">
        <f>IF(ISBLANK(Transactions!$N1399),"",MONTH(Transactions!$N1399))</f>
        <v/>
      </c>
      <c r="P1399" s="259"/>
      <c r="Q1399" s="171"/>
      <c r="R1399" s="169"/>
    </row>
    <row r="1400" spans="2:18" ht="15.75" customHeight="1">
      <c r="B1400" s="167"/>
      <c r="C1400" s="209" t="str">
        <f>IF(ISBLANK(Transactions!$B1400),"",MONTH(Transactions!$B1400))</f>
        <v/>
      </c>
      <c r="D1400" s="259"/>
      <c r="E1400" s="168"/>
      <c r="F1400" s="169"/>
      <c r="H1400" s="167"/>
      <c r="I1400" s="209" t="str">
        <f>IF(ISBLANK(Transactions!$H1400),"",MONTH(Transactions!$H1400))</f>
        <v/>
      </c>
      <c r="J1400" s="259"/>
      <c r="K1400" s="168"/>
      <c r="L1400" s="169"/>
      <c r="N1400" s="167"/>
      <c r="O1400" s="209" t="str">
        <f>IF(ISBLANK(Transactions!$N1400),"",MONTH(Transactions!$N1400))</f>
        <v/>
      </c>
      <c r="P1400" s="259"/>
      <c r="Q1400" s="171"/>
      <c r="R1400" s="169"/>
    </row>
    <row r="1401" spans="2:18" ht="15.75" customHeight="1">
      <c r="B1401" s="167"/>
      <c r="C1401" s="209" t="str">
        <f>IF(ISBLANK(Transactions!$B1401),"",MONTH(Transactions!$B1401))</f>
        <v/>
      </c>
      <c r="D1401" s="259"/>
      <c r="E1401" s="168"/>
      <c r="F1401" s="169"/>
      <c r="H1401" s="167"/>
      <c r="I1401" s="209" t="str">
        <f>IF(ISBLANK(Transactions!$H1401),"",MONTH(Transactions!$H1401))</f>
        <v/>
      </c>
      <c r="J1401" s="259"/>
      <c r="K1401" s="168"/>
      <c r="L1401" s="169"/>
      <c r="N1401" s="167"/>
      <c r="O1401" s="209" t="str">
        <f>IF(ISBLANK(Transactions!$N1401),"",MONTH(Transactions!$N1401))</f>
        <v/>
      </c>
      <c r="P1401" s="259"/>
      <c r="Q1401" s="171"/>
      <c r="R1401" s="169"/>
    </row>
    <row r="1402" spans="2:18" ht="15.75" customHeight="1">
      <c r="B1402" s="167"/>
      <c r="C1402" s="209" t="str">
        <f>IF(ISBLANK(Transactions!$B1402),"",MONTH(Transactions!$B1402))</f>
        <v/>
      </c>
      <c r="D1402" s="259"/>
      <c r="E1402" s="168"/>
      <c r="F1402" s="169"/>
      <c r="H1402" s="167"/>
      <c r="I1402" s="209" t="str">
        <f>IF(ISBLANK(Transactions!$H1402),"",MONTH(Transactions!$H1402))</f>
        <v/>
      </c>
      <c r="J1402" s="259"/>
      <c r="K1402" s="168"/>
      <c r="L1402" s="169"/>
      <c r="N1402" s="167"/>
      <c r="O1402" s="209" t="str">
        <f>IF(ISBLANK(Transactions!$N1402),"",MONTH(Transactions!$N1402))</f>
        <v/>
      </c>
      <c r="P1402" s="259"/>
      <c r="Q1402" s="171"/>
      <c r="R1402" s="169"/>
    </row>
    <row r="1403" spans="2:18" ht="15.75" customHeight="1">
      <c r="B1403" s="167"/>
      <c r="C1403" s="209" t="str">
        <f>IF(ISBLANK(Transactions!$B1403),"",MONTH(Transactions!$B1403))</f>
        <v/>
      </c>
      <c r="D1403" s="259"/>
      <c r="E1403" s="168"/>
      <c r="F1403" s="169"/>
      <c r="H1403" s="167"/>
      <c r="I1403" s="209" t="str">
        <f>IF(ISBLANK(Transactions!$H1403),"",MONTH(Transactions!$H1403))</f>
        <v/>
      </c>
      <c r="J1403" s="259"/>
      <c r="K1403" s="168"/>
      <c r="L1403" s="169"/>
      <c r="N1403" s="167"/>
      <c r="O1403" s="209" t="str">
        <f>IF(ISBLANK(Transactions!$N1403),"",MONTH(Transactions!$N1403))</f>
        <v/>
      </c>
      <c r="P1403" s="259"/>
      <c r="Q1403" s="171"/>
      <c r="R1403" s="169"/>
    </row>
    <row r="1404" spans="2:18" ht="15.75" customHeight="1">
      <c r="B1404" s="167"/>
      <c r="C1404" s="209" t="str">
        <f>IF(ISBLANK(Transactions!$B1404),"",MONTH(Transactions!$B1404))</f>
        <v/>
      </c>
      <c r="D1404" s="259"/>
      <c r="E1404" s="168"/>
      <c r="F1404" s="169"/>
      <c r="H1404" s="167"/>
      <c r="I1404" s="209" t="str">
        <f>IF(ISBLANK(Transactions!$H1404),"",MONTH(Transactions!$H1404))</f>
        <v/>
      </c>
      <c r="J1404" s="259"/>
      <c r="K1404" s="168"/>
      <c r="L1404" s="169"/>
      <c r="N1404" s="167"/>
      <c r="O1404" s="209" t="str">
        <f>IF(ISBLANK(Transactions!$N1404),"",MONTH(Transactions!$N1404))</f>
        <v/>
      </c>
      <c r="P1404" s="259"/>
      <c r="Q1404" s="171"/>
      <c r="R1404" s="169"/>
    </row>
    <row r="1405" spans="2:18" ht="15.75" customHeight="1">
      <c r="B1405" s="167"/>
      <c r="C1405" s="209" t="str">
        <f>IF(ISBLANK(Transactions!$B1405),"",MONTH(Transactions!$B1405))</f>
        <v/>
      </c>
      <c r="D1405" s="259"/>
      <c r="E1405" s="168"/>
      <c r="F1405" s="169"/>
      <c r="H1405" s="167"/>
      <c r="I1405" s="209" t="str">
        <f>IF(ISBLANK(Transactions!$H1405),"",MONTH(Transactions!$H1405))</f>
        <v/>
      </c>
      <c r="J1405" s="259"/>
      <c r="K1405" s="168"/>
      <c r="L1405" s="169"/>
      <c r="N1405" s="167"/>
      <c r="O1405" s="209" t="str">
        <f>IF(ISBLANK(Transactions!$N1405),"",MONTH(Transactions!$N1405))</f>
        <v/>
      </c>
      <c r="P1405" s="259"/>
      <c r="Q1405" s="171"/>
      <c r="R1405" s="169"/>
    </row>
    <row r="1406" spans="2:18" ht="15.75" customHeight="1">
      <c r="B1406" s="167"/>
      <c r="C1406" s="209" t="str">
        <f>IF(ISBLANK(Transactions!$B1406),"",MONTH(Transactions!$B1406))</f>
        <v/>
      </c>
      <c r="D1406" s="259"/>
      <c r="E1406" s="168"/>
      <c r="F1406" s="169"/>
      <c r="H1406" s="167"/>
      <c r="I1406" s="209" t="str">
        <f>IF(ISBLANK(Transactions!$H1406),"",MONTH(Transactions!$H1406))</f>
        <v/>
      </c>
      <c r="J1406" s="259"/>
      <c r="K1406" s="168"/>
      <c r="L1406" s="169"/>
      <c r="N1406" s="167"/>
      <c r="O1406" s="209" t="str">
        <f>IF(ISBLANK(Transactions!$N1406),"",MONTH(Transactions!$N1406))</f>
        <v/>
      </c>
      <c r="P1406" s="259"/>
      <c r="Q1406" s="171"/>
      <c r="R1406" s="169"/>
    </row>
    <row r="1407" spans="2:18" ht="15.75" customHeight="1">
      <c r="B1407" s="167"/>
      <c r="C1407" s="209" t="str">
        <f>IF(ISBLANK(Transactions!$B1407),"",MONTH(Transactions!$B1407))</f>
        <v/>
      </c>
      <c r="D1407" s="259"/>
      <c r="E1407" s="168"/>
      <c r="F1407" s="169"/>
      <c r="H1407" s="167"/>
      <c r="I1407" s="209" t="str">
        <f>IF(ISBLANK(Transactions!$H1407),"",MONTH(Transactions!$H1407))</f>
        <v/>
      </c>
      <c r="J1407" s="259"/>
      <c r="K1407" s="168"/>
      <c r="L1407" s="169"/>
      <c r="N1407" s="167"/>
      <c r="O1407" s="209" t="str">
        <f>IF(ISBLANK(Transactions!$N1407),"",MONTH(Transactions!$N1407))</f>
        <v/>
      </c>
      <c r="P1407" s="259"/>
      <c r="Q1407" s="171"/>
      <c r="R1407" s="169"/>
    </row>
    <row r="1408" spans="2:18" ht="15.75" customHeight="1">
      <c r="B1408" s="167"/>
      <c r="C1408" s="209" t="str">
        <f>IF(ISBLANK(Transactions!$B1408),"",MONTH(Transactions!$B1408))</f>
        <v/>
      </c>
      <c r="D1408" s="259"/>
      <c r="E1408" s="168"/>
      <c r="F1408" s="169"/>
      <c r="H1408" s="167"/>
      <c r="I1408" s="209" t="str">
        <f>IF(ISBLANK(Transactions!$H1408),"",MONTH(Transactions!$H1408))</f>
        <v/>
      </c>
      <c r="J1408" s="259"/>
      <c r="K1408" s="168"/>
      <c r="L1408" s="169"/>
      <c r="N1408" s="167"/>
      <c r="O1408" s="209" t="str">
        <f>IF(ISBLANK(Transactions!$N1408),"",MONTH(Transactions!$N1408))</f>
        <v/>
      </c>
      <c r="P1408" s="259"/>
      <c r="Q1408" s="171"/>
      <c r="R1408" s="169"/>
    </row>
    <row r="1409" spans="2:18" ht="15.75" customHeight="1">
      <c r="B1409" s="167"/>
      <c r="C1409" s="209" t="str">
        <f>IF(ISBLANK(Transactions!$B1409),"",MONTH(Transactions!$B1409))</f>
        <v/>
      </c>
      <c r="D1409" s="259"/>
      <c r="E1409" s="168"/>
      <c r="F1409" s="169"/>
      <c r="H1409" s="167"/>
      <c r="I1409" s="209" t="str">
        <f>IF(ISBLANK(Transactions!$H1409),"",MONTH(Transactions!$H1409))</f>
        <v/>
      </c>
      <c r="J1409" s="259"/>
      <c r="K1409" s="168"/>
      <c r="L1409" s="169"/>
      <c r="N1409" s="167"/>
      <c r="O1409" s="209" t="str">
        <f>IF(ISBLANK(Transactions!$N1409),"",MONTH(Transactions!$N1409))</f>
        <v/>
      </c>
      <c r="P1409" s="259"/>
      <c r="Q1409" s="171"/>
      <c r="R1409" s="169"/>
    </row>
    <row r="1410" spans="2:18" ht="15.75" customHeight="1">
      <c r="B1410" s="167"/>
      <c r="C1410" s="209" t="str">
        <f>IF(ISBLANK(Transactions!$B1410),"",MONTH(Transactions!$B1410))</f>
        <v/>
      </c>
      <c r="D1410" s="259"/>
      <c r="E1410" s="168"/>
      <c r="F1410" s="169"/>
      <c r="H1410" s="167"/>
      <c r="I1410" s="209" t="str">
        <f>IF(ISBLANK(Transactions!$H1410),"",MONTH(Transactions!$H1410))</f>
        <v/>
      </c>
      <c r="J1410" s="259"/>
      <c r="K1410" s="168"/>
      <c r="L1410" s="169"/>
      <c r="N1410" s="167"/>
      <c r="O1410" s="209" t="str">
        <f>IF(ISBLANK(Transactions!$N1410),"",MONTH(Transactions!$N1410))</f>
        <v/>
      </c>
      <c r="P1410" s="259"/>
      <c r="Q1410" s="171"/>
      <c r="R1410" s="169"/>
    </row>
    <row r="1411" spans="2:18" ht="15.75" customHeight="1">
      <c r="B1411" s="167"/>
      <c r="C1411" s="209" t="str">
        <f>IF(ISBLANK(Transactions!$B1411),"",MONTH(Transactions!$B1411))</f>
        <v/>
      </c>
      <c r="D1411" s="259"/>
      <c r="E1411" s="168"/>
      <c r="F1411" s="169"/>
      <c r="H1411" s="167"/>
      <c r="I1411" s="209" t="str">
        <f>IF(ISBLANK(Transactions!$H1411),"",MONTH(Transactions!$H1411))</f>
        <v/>
      </c>
      <c r="J1411" s="259"/>
      <c r="K1411" s="168"/>
      <c r="L1411" s="169"/>
      <c r="N1411" s="167"/>
      <c r="O1411" s="209" t="str">
        <f>IF(ISBLANK(Transactions!$N1411),"",MONTH(Transactions!$N1411))</f>
        <v/>
      </c>
      <c r="P1411" s="259"/>
      <c r="Q1411" s="171"/>
      <c r="R1411" s="169"/>
    </row>
    <row r="1412" spans="2:18" ht="15.75" customHeight="1">
      <c r="B1412" s="167"/>
      <c r="C1412" s="209" t="str">
        <f>IF(ISBLANK(Transactions!$B1412),"",MONTH(Transactions!$B1412))</f>
        <v/>
      </c>
      <c r="D1412" s="259"/>
      <c r="E1412" s="168"/>
      <c r="F1412" s="169"/>
      <c r="H1412" s="167"/>
      <c r="I1412" s="209" t="str">
        <f>IF(ISBLANK(Transactions!$H1412),"",MONTH(Transactions!$H1412))</f>
        <v/>
      </c>
      <c r="J1412" s="259"/>
      <c r="K1412" s="168"/>
      <c r="L1412" s="169"/>
      <c r="N1412" s="167"/>
      <c r="O1412" s="209" t="str">
        <f>IF(ISBLANK(Transactions!$N1412),"",MONTH(Transactions!$N1412))</f>
        <v/>
      </c>
      <c r="P1412" s="259"/>
      <c r="Q1412" s="171"/>
      <c r="R1412" s="169"/>
    </row>
    <row r="1413" spans="2:18" ht="15.75" customHeight="1">
      <c r="B1413" s="167"/>
      <c r="C1413" s="209" t="str">
        <f>IF(ISBLANK(Transactions!$B1413),"",MONTH(Transactions!$B1413))</f>
        <v/>
      </c>
      <c r="D1413" s="259"/>
      <c r="E1413" s="168"/>
      <c r="F1413" s="169"/>
      <c r="H1413" s="167"/>
      <c r="I1413" s="209" t="str">
        <f>IF(ISBLANK(Transactions!$H1413),"",MONTH(Transactions!$H1413))</f>
        <v/>
      </c>
      <c r="J1413" s="259"/>
      <c r="K1413" s="168"/>
      <c r="L1413" s="169"/>
      <c r="N1413" s="167"/>
      <c r="O1413" s="209" t="str">
        <f>IF(ISBLANK(Transactions!$N1413),"",MONTH(Transactions!$N1413))</f>
        <v/>
      </c>
      <c r="P1413" s="259"/>
      <c r="Q1413" s="171"/>
      <c r="R1413" s="169"/>
    </row>
    <row r="1414" spans="2:18" ht="15.75" customHeight="1">
      <c r="B1414" s="167"/>
      <c r="C1414" s="209" t="str">
        <f>IF(ISBLANK(Transactions!$B1414),"",MONTH(Transactions!$B1414))</f>
        <v/>
      </c>
      <c r="D1414" s="259"/>
      <c r="E1414" s="168"/>
      <c r="F1414" s="169"/>
      <c r="H1414" s="167"/>
      <c r="I1414" s="209" t="str">
        <f>IF(ISBLANK(Transactions!$H1414),"",MONTH(Transactions!$H1414))</f>
        <v/>
      </c>
      <c r="J1414" s="259"/>
      <c r="K1414" s="168"/>
      <c r="L1414" s="169"/>
      <c r="N1414" s="167"/>
      <c r="O1414" s="209" t="str">
        <f>IF(ISBLANK(Transactions!$N1414),"",MONTH(Transactions!$N1414))</f>
        <v/>
      </c>
      <c r="P1414" s="259"/>
      <c r="Q1414" s="171"/>
      <c r="R1414" s="169"/>
    </row>
    <row r="1415" spans="2:18" ht="15.75" customHeight="1">
      <c r="B1415" s="167"/>
      <c r="C1415" s="209" t="str">
        <f>IF(ISBLANK(Transactions!$B1415),"",MONTH(Transactions!$B1415))</f>
        <v/>
      </c>
      <c r="D1415" s="259"/>
      <c r="E1415" s="168"/>
      <c r="F1415" s="169"/>
      <c r="H1415" s="167"/>
      <c r="I1415" s="209" t="str">
        <f>IF(ISBLANK(Transactions!$H1415),"",MONTH(Transactions!$H1415))</f>
        <v/>
      </c>
      <c r="J1415" s="259"/>
      <c r="K1415" s="168"/>
      <c r="L1415" s="169"/>
      <c r="N1415" s="167"/>
      <c r="O1415" s="209" t="str">
        <f>IF(ISBLANK(Transactions!$N1415),"",MONTH(Transactions!$N1415))</f>
        <v/>
      </c>
      <c r="P1415" s="259"/>
      <c r="Q1415" s="171"/>
      <c r="R1415" s="169"/>
    </row>
    <row r="1416" spans="2:18" ht="15.75" customHeight="1">
      <c r="B1416" s="167"/>
      <c r="C1416" s="209" t="str">
        <f>IF(ISBLANK(Transactions!$B1416),"",MONTH(Transactions!$B1416))</f>
        <v/>
      </c>
      <c r="D1416" s="259"/>
      <c r="E1416" s="168"/>
      <c r="F1416" s="169"/>
      <c r="H1416" s="167"/>
      <c r="I1416" s="209" t="str">
        <f>IF(ISBLANK(Transactions!$H1416),"",MONTH(Transactions!$H1416))</f>
        <v/>
      </c>
      <c r="J1416" s="259"/>
      <c r="K1416" s="168"/>
      <c r="L1416" s="169"/>
      <c r="N1416" s="167"/>
      <c r="O1416" s="209" t="str">
        <f>IF(ISBLANK(Transactions!$N1416),"",MONTH(Transactions!$N1416))</f>
        <v/>
      </c>
      <c r="P1416" s="259"/>
      <c r="Q1416" s="171"/>
      <c r="R1416" s="169"/>
    </row>
    <row r="1417" spans="2:18" ht="15.75" customHeight="1">
      <c r="B1417" s="167"/>
      <c r="C1417" s="209" t="str">
        <f>IF(ISBLANK(Transactions!$B1417),"",MONTH(Transactions!$B1417))</f>
        <v/>
      </c>
      <c r="D1417" s="259"/>
      <c r="E1417" s="168"/>
      <c r="F1417" s="169"/>
      <c r="H1417" s="167"/>
      <c r="I1417" s="209" t="str">
        <f>IF(ISBLANK(Transactions!$H1417),"",MONTH(Transactions!$H1417))</f>
        <v/>
      </c>
      <c r="J1417" s="259"/>
      <c r="K1417" s="168"/>
      <c r="L1417" s="169"/>
      <c r="N1417" s="167"/>
      <c r="O1417" s="209" t="str">
        <f>IF(ISBLANK(Transactions!$N1417),"",MONTH(Transactions!$N1417))</f>
        <v/>
      </c>
      <c r="P1417" s="259"/>
      <c r="Q1417" s="171"/>
      <c r="R1417" s="169"/>
    </row>
    <row r="1418" spans="2:18" ht="15.75" customHeight="1">
      <c r="B1418" s="167"/>
      <c r="C1418" s="209" t="str">
        <f>IF(ISBLANK(Transactions!$B1418),"",MONTH(Transactions!$B1418))</f>
        <v/>
      </c>
      <c r="D1418" s="259"/>
      <c r="E1418" s="168"/>
      <c r="F1418" s="169"/>
      <c r="H1418" s="167"/>
      <c r="I1418" s="209" t="str">
        <f>IF(ISBLANK(Transactions!$H1418),"",MONTH(Transactions!$H1418))</f>
        <v/>
      </c>
      <c r="J1418" s="259"/>
      <c r="K1418" s="168"/>
      <c r="L1418" s="169"/>
      <c r="N1418" s="167"/>
      <c r="O1418" s="209" t="str">
        <f>IF(ISBLANK(Transactions!$N1418),"",MONTH(Transactions!$N1418))</f>
        <v/>
      </c>
      <c r="P1418" s="259"/>
      <c r="Q1418" s="171"/>
      <c r="R1418" s="169"/>
    </row>
    <row r="1419" spans="2:18" ht="15.75" customHeight="1">
      <c r="B1419" s="167"/>
      <c r="C1419" s="209" t="str">
        <f>IF(ISBLANK(Transactions!$B1419),"",MONTH(Transactions!$B1419))</f>
        <v/>
      </c>
      <c r="D1419" s="259"/>
      <c r="E1419" s="168"/>
      <c r="F1419" s="169"/>
      <c r="H1419" s="167"/>
      <c r="I1419" s="209" t="str">
        <f>IF(ISBLANK(Transactions!$H1419),"",MONTH(Transactions!$H1419))</f>
        <v/>
      </c>
      <c r="J1419" s="259"/>
      <c r="K1419" s="168"/>
      <c r="L1419" s="169"/>
      <c r="N1419" s="167"/>
      <c r="O1419" s="209" t="str">
        <f>IF(ISBLANK(Transactions!$N1419),"",MONTH(Transactions!$N1419))</f>
        <v/>
      </c>
      <c r="P1419" s="259"/>
      <c r="Q1419" s="171"/>
      <c r="R1419" s="169"/>
    </row>
    <row r="1420" spans="2:18" ht="15.75" customHeight="1">
      <c r="B1420" s="167"/>
      <c r="C1420" s="209" t="str">
        <f>IF(ISBLANK(Transactions!$B1420),"",MONTH(Transactions!$B1420))</f>
        <v/>
      </c>
      <c r="D1420" s="259"/>
      <c r="E1420" s="168"/>
      <c r="F1420" s="169"/>
      <c r="H1420" s="167"/>
      <c r="I1420" s="209" t="str">
        <f>IF(ISBLANK(Transactions!$H1420),"",MONTH(Transactions!$H1420))</f>
        <v/>
      </c>
      <c r="J1420" s="259"/>
      <c r="K1420" s="168"/>
      <c r="L1420" s="169"/>
      <c r="N1420" s="167"/>
      <c r="O1420" s="209" t="str">
        <f>IF(ISBLANK(Transactions!$N1420),"",MONTH(Transactions!$N1420))</f>
        <v/>
      </c>
      <c r="P1420" s="259"/>
      <c r="Q1420" s="171"/>
      <c r="R1420" s="169"/>
    </row>
    <row r="1421" spans="2:18" ht="15.75" customHeight="1">
      <c r="B1421" s="167"/>
      <c r="C1421" s="209" t="str">
        <f>IF(ISBLANK(Transactions!$B1421),"",MONTH(Transactions!$B1421))</f>
        <v/>
      </c>
      <c r="D1421" s="259"/>
      <c r="E1421" s="168"/>
      <c r="F1421" s="169"/>
      <c r="H1421" s="167"/>
      <c r="I1421" s="209" t="str">
        <f>IF(ISBLANK(Transactions!$H1421),"",MONTH(Transactions!$H1421))</f>
        <v/>
      </c>
      <c r="J1421" s="259"/>
      <c r="K1421" s="168"/>
      <c r="L1421" s="169"/>
      <c r="N1421" s="167"/>
      <c r="O1421" s="209" t="str">
        <f>IF(ISBLANK(Transactions!$N1421),"",MONTH(Transactions!$N1421))</f>
        <v/>
      </c>
      <c r="P1421" s="259"/>
      <c r="Q1421" s="171"/>
      <c r="R1421" s="169"/>
    </row>
    <row r="1422" spans="2:18" ht="15.75" customHeight="1">
      <c r="B1422" s="167"/>
      <c r="C1422" s="209" t="str">
        <f>IF(ISBLANK(Transactions!$B1422),"",MONTH(Transactions!$B1422))</f>
        <v/>
      </c>
      <c r="D1422" s="259"/>
      <c r="E1422" s="168"/>
      <c r="F1422" s="169"/>
      <c r="H1422" s="167"/>
      <c r="I1422" s="209" t="str">
        <f>IF(ISBLANK(Transactions!$H1422),"",MONTH(Transactions!$H1422))</f>
        <v/>
      </c>
      <c r="J1422" s="259"/>
      <c r="K1422" s="168"/>
      <c r="L1422" s="169"/>
      <c r="N1422" s="167"/>
      <c r="O1422" s="209" t="str">
        <f>IF(ISBLANK(Transactions!$N1422),"",MONTH(Transactions!$N1422))</f>
        <v/>
      </c>
      <c r="P1422" s="259"/>
      <c r="Q1422" s="171"/>
      <c r="R1422" s="169"/>
    </row>
    <row r="1423" spans="2:18" ht="15.75" customHeight="1">
      <c r="B1423" s="167"/>
      <c r="C1423" s="209" t="str">
        <f>IF(ISBLANK(Transactions!$B1423),"",MONTH(Transactions!$B1423))</f>
        <v/>
      </c>
      <c r="D1423" s="259"/>
      <c r="E1423" s="168"/>
      <c r="F1423" s="169"/>
      <c r="H1423" s="167"/>
      <c r="I1423" s="209" t="str">
        <f>IF(ISBLANK(Transactions!$H1423),"",MONTH(Transactions!$H1423))</f>
        <v/>
      </c>
      <c r="J1423" s="259"/>
      <c r="K1423" s="168"/>
      <c r="L1423" s="169"/>
      <c r="N1423" s="167"/>
      <c r="O1423" s="209" t="str">
        <f>IF(ISBLANK(Transactions!$N1423),"",MONTH(Transactions!$N1423))</f>
        <v/>
      </c>
      <c r="P1423" s="259"/>
      <c r="Q1423" s="171"/>
      <c r="R1423" s="169"/>
    </row>
    <row r="1424" spans="2:18" ht="15.75" customHeight="1">
      <c r="B1424" s="167"/>
      <c r="C1424" s="209" t="str">
        <f>IF(ISBLANK(Transactions!$B1424),"",MONTH(Transactions!$B1424))</f>
        <v/>
      </c>
      <c r="D1424" s="259"/>
      <c r="E1424" s="168"/>
      <c r="F1424" s="169"/>
      <c r="H1424" s="167"/>
      <c r="I1424" s="209" t="str">
        <f>IF(ISBLANK(Transactions!$H1424),"",MONTH(Transactions!$H1424))</f>
        <v/>
      </c>
      <c r="J1424" s="259"/>
      <c r="K1424" s="168"/>
      <c r="L1424" s="169"/>
      <c r="N1424" s="167"/>
      <c r="O1424" s="209" t="str">
        <f>IF(ISBLANK(Transactions!$N1424),"",MONTH(Transactions!$N1424))</f>
        <v/>
      </c>
      <c r="P1424" s="259"/>
      <c r="Q1424" s="171"/>
      <c r="R1424" s="169"/>
    </row>
    <row r="1425" spans="2:18" ht="15.75" customHeight="1">
      <c r="B1425" s="167"/>
      <c r="C1425" s="209" t="str">
        <f>IF(ISBLANK(Transactions!$B1425),"",MONTH(Transactions!$B1425))</f>
        <v/>
      </c>
      <c r="D1425" s="259"/>
      <c r="E1425" s="168"/>
      <c r="F1425" s="169"/>
      <c r="H1425" s="167"/>
      <c r="I1425" s="209" t="str">
        <f>IF(ISBLANK(Transactions!$H1425),"",MONTH(Transactions!$H1425))</f>
        <v/>
      </c>
      <c r="J1425" s="259"/>
      <c r="K1425" s="168"/>
      <c r="L1425" s="169"/>
      <c r="N1425" s="167"/>
      <c r="O1425" s="209" t="str">
        <f>IF(ISBLANK(Transactions!$N1425),"",MONTH(Transactions!$N1425))</f>
        <v/>
      </c>
      <c r="P1425" s="259"/>
      <c r="Q1425" s="171"/>
      <c r="R1425" s="169"/>
    </row>
    <row r="1426" spans="2:18" ht="15.75" customHeight="1">
      <c r="B1426" s="167"/>
      <c r="C1426" s="209" t="str">
        <f>IF(ISBLANK(Transactions!$B1426),"",MONTH(Transactions!$B1426))</f>
        <v/>
      </c>
      <c r="D1426" s="259"/>
      <c r="E1426" s="168"/>
      <c r="F1426" s="169"/>
      <c r="H1426" s="167"/>
      <c r="I1426" s="209" t="str">
        <f>IF(ISBLANK(Transactions!$H1426),"",MONTH(Transactions!$H1426))</f>
        <v/>
      </c>
      <c r="J1426" s="259"/>
      <c r="K1426" s="168"/>
      <c r="L1426" s="169"/>
      <c r="N1426" s="167"/>
      <c r="O1426" s="209" t="str">
        <f>IF(ISBLANK(Transactions!$N1426),"",MONTH(Transactions!$N1426))</f>
        <v/>
      </c>
      <c r="P1426" s="259"/>
      <c r="Q1426" s="171"/>
      <c r="R1426" s="169"/>
    </row>
    <row r="1427" spans="2:18" ht="15.75" customHeight="1">
      <c r="B1427" s="167"/>
      <c r="C1427" s="209" t="str">
        <f>IF(ISBLANK(Transactions!$B1427),"",MONTH(Transactions!$B1427))</f>
        <v/>
      </c>
      <c r="D1427" s="259"/>
      <c r="E1427" s="168"/>
      <c r="F1427" s="169"/>
      <c r="H1427" s="167"/>
      <c r="I1427" s="209" t="str">
        <f>IF(ISBLANK(Transactions!$H1427),"",MONTH(Transactions!$H1427))</f>
        <v/>
      </c>
      <c r="J1427" s="259"/>
      <c r="K1427" s="168"/>
      <c r="L1427" s="169"/>
      <c r="N1427" s="167"/>
      <c r="O1427" s="209" t="str">
        <f>IF(ISBLANK(Transactions!$N1427),"",MONTH(Transactions!$N1427))</f>
        <v/>
      </c>
      <c r="P1427" s="259"/>
      <c r="Q1427" s="171"/>
      <c r="R1427" s="169"/>
    </row>
    <row r="1428" spans="2:18" ht="15.75" customHeight="1">
      <c r="B1428" s="167"/>
      <c r="C1428" s="209" t="str">
        <f>IF(ISBLANK(Transactions!$B1428),"",MONTH(Transactions!$B1428))</f>
        <v/>
      </c>
      <c r="D1428" s="259"/>
      <c r="E1428" s="168"/>
      <c r="F1428" s="169"/>
      <c r="H1428" s="167"/>
      <c r="I1428" s="209" t="str">
        <f>IF(ISBLANK(Transactions!$H1428),"",MONTH(Transactions!$H1428))</f>
        <v/>
      </c>
      <c r="J1428" s="259"/>
      <c r="K1428" s="168"/>
      <c r="L1428" s="169"/>
      <c r="N1428" s="167"/>
      <c r="O1428" s="209" t="str">
        <f>IF(ISBLANK(Transactions!$N1428),"",MONTH(Transactions!$N1428))</f>
        <v/>
      </c>
      <c r="P1428" s="259"/>
      <c r="Q1428" s="171"/>
      <c r="R1428" s="169"/>
    </row>
    <row r="1429" spans="2:18" ht="15.75" customHeight="1">
      <c r="B1429" s="167"/>
      <c r="C1429" s="209" t="str">
        <f>IF(ISBLANK(Transactions!$B1429),"",MONTH(Transactions!$B1429))</f>
        <v/>
      </c>
      <c r="D1429" s="259"/>
      <c r="E1429" s="168"/>
      <c r="F1429" s="169"/>
      <c r="H1429" s="167"/>
      <c r="I1429" s="209" t="str">
        <f>IF(ISBLANK(Transactions!$H1429),"",MONTH(Transactions!$H1429))</f>
        <v/>
      </c>
      <c r="J1429" s="259"/>
      <c r="K1429" s="168"/>
      <c r="L1429" s="169"/>
      <c r="N1429" s="167"/>
      <c r="O1429" s="209" t="str">
        <f>IF(ISBLANK(Transactions!$N1429),"",MONTH(Transactions!$N1429))</f>
        <v/>
      </c>
      <c r="P1429" s="259"/>
      <c r="Q1429" s="171"/>
      <c r="R1429" s="169"/>
    </row>
    <row r="1430" spans="2:18" ht="15.75" customHeight="1">
      <c r="B1430" s="167"/>
      <c r="C1430" s="209" t="str">
        <f>IF(ISBLANK(Transactions!$B1430),"",MONTH(Transactions!$B1430))</f>
        <v/>
      </c>
      <c r="D1430" s="259"/>
      <c r="E1430" s="168"/>
      <c r="F1430" s="169"/>
      <c r="H1430" s="167"/>
      <c r="I1430" s="209" t="str">
        <f>IF(ISBLANK(Transactions!$H1430),"",MONTH(Transactions!$H1430))</f>
        <v/>
      </c>
      <c r="J1430" s="259"/>
      <c r="K1430" s="168"/>
      <c r="L1430" s="169"/>
      <c r="N1430" s="167"/>
      <c r="O1430" s="209" t="str">
        <f>IF(ISBLANK(Transactions!$N1430),"",MONTH(Transactions!$N1430))</f>
        <v/>
      </c>
      <c r="P1430" s="259"/>
      <c r="Q1430" s="171"/>
      <c r="R1430" s="169"/>
    </row>
    <row r="1431" spans="2:18" ht="15.75" customHeight="1">
      <c r="B1431" s="167"/>
      <c r="C1431" s="209" t="str">
        <f>IF(ISBLANK(Transactions!$B1431),"",MONTH(Transactions!$B1431))</f>
        <v/>
      </c>
      <c r="D1431" s="259"/>
      <c r="E1431" s="168"/>
      <c r="F1431" s="169"/>
      <c r="H1431" s="167"/>
      <c r="I1431" s="209" t="str">
        <f>IF(ISBLANK(Transactions!$H1431),"",MONTH(Transactions!$H1431))</f>
        <v/>
      </c>
      <c r="J1431" s="259"/>
      <c r="K1431" s="168"/>
      <c r="L1431" s="169"/>
      <c r="N1431" s="167"/>
      <c r="O1431" s="209" t="str">
        <f>IF(ISBLANK(Transactions!$N1431),"",MONTH(Transactions!$N1431))</f>
        <v/>
      </c>
      <c r="P1431" s="259"/>
      <c r="Q1431" s="171"/>
      <c r="R1431" s="169"/>
    </row>
    <row r="1432" spans="2:18" ht="15.75" customHeight="1">
      <c r="B1432" s="167"/>
      <c r="C1432" s="209" t="str">
        <f>IF(ISBLANK(Transactions!$B1432),"",MONTH(Transactions!$B1432))</f>
        <v/>
      </c>
      <c r="D1432" s="259"/>
      <c r="E1432" s="168"/>
      <c r="F1432" s="169"/>
      <c r="H1432" s="167"/>
      <c r="I1432" s="209" t="str">
        <f>IF(ISBLANK(Transactions!$H1432),"",MONTH(Transactions!$H1432))</f>
        <v/>
      </c>
      <c r="J1432" s="259"/>
      <c r="K1432" s="168"/>
      <c r="L1432" s="169"/>
      <c r="N1432" s="167"/>
      <c r="O1432" s="209" t="str">
        <f>IF(ISBLANK(Transactions!$N1432),"",MONTH(Transactions!$N1432))</f>
        <v/>
      </c>
      <c r="P1432" s="259"/>
      <c r="Q1432" s="171"/>
      <c r="R1432" s="169"/>
    </row>
    <row r="1433" spans="2:18" ht="15.75" customHeight="1">
      <c r="B1433" s="167"/>
      <c r="C1433" s="209" t="str">
        <f>IF(ISBLANK(Transactions!$B1433),"",MONTH(Transactions!$B1433))</f>
        <v/>
      </c>
      <c r="D1433" s="259"/>
      <c r="E1433" s="168"/>
      <c r="F1433" s="169"/>
      <c r="H1433" s="167"/>
      <c r="I1433" s="209" t="str">
        <f>IF(ISBLANK(Transactions!$H1433),"",MONTH(Transactions!$H1433))</f>
        <v/>
      </c>
      <c r="J1433" s="259"/>
      <c r="K1433" s="168"/>
      <c r="L1433" s="169"/>
      <c r="N1433" s="167"/>
      <c r="O1433" s="209" t="str">
        <f>IF(ISBLANK(Transactions!$N1433),"",MONTH(Transactions!$N1433))</f>
        <v/>
      </c>
      <c r="P1433" s="259"/>
      <c r="Q1433" s="171"/>
      <c r="R1433" s="169"/>
    </row>
    <row r="1434" spans="2:18" ht="15.75" customHeight="1">
      <c r="B1434" s="167"/>
      <c r="C1434" s="209" t="str">
        <f>IF(ISBLANK(Transactions!$B1434),"",MONTH(Transactions!$B1434))</f>
        <v/>
      </c>
      <c r="D1434" s="259"/>
      <c r="E1434" s="168"/>
      <c r="F1434" s="169"/>
      <c r="H1434" s="167"/>
      <c r="I1434" s="209" t="str">
        <f>IF(ISBLANK(Transactions!$H1434),"",MONTH(Transactions!$H1434))</f>
        <v/>
      </c>
      <c r="J1434" s="259"/>
      <c r="K1434" s="168"/>
      <c r="L1434" s="169"/>
      <c r="N1434" s="167"/>
      <c r="O1434" s="209" t="str">
        <f>IF(ISBLANK(Transactions!$N1434),"",MONTH(Transactions!$N1434))</f>
        <v/>
      </c>
      <c r="P1434" s="259"/>
      <c r="Q1434" s="171"/>
      <c r="R1434" s="169"/>
    </row>
    <row r="1435" spans="2:18" ht="15.75" customHeight="1">
      <c r="B1435" s="167"/>
      <c r="C1435" s="209" t="str">
        <f>IF(ISBLANK(Transactions!$B1435),"",MONTH(Transactions!$B1435))</f>
        <v/>
      </c>
      <c r="D1435" s="259"/>
      <c r="E1435" s="168"/>
      <c r="F1435" s="169"/>
      <c r="H1435" s="167"/>
      <c r="I1435" s="209" t="str">
        <f>IF(ISBLANK(Transactions!$H1435),"",MONTH(Transactions!$H1435))</f>
        <v/>
      </c>
      <c r="J1435" s="259"/>
      <c r="K1435" s="168"/>
      <c r="L1435" s="169"/>
      <c r="N1435" s="167"/>
      <c r="O1435" s="209" t="str">
        <f>IF(ISBLANK(Transactions!$N1435),"",MONTH(Transactions!$N1435))</f>
        <v/>
      </c>
      <c r="P1435" s="259"/>
      <c r="Q1435" s="171"/>
      <c r="R1435" s="169"/>
    </row>
    <row r="1436" spans="2:18" ht="15.75" customHeight="1">
      <c r="B1436" s="167"/>
      <c r="C1436" s="209" t="str">
        <f>IF(ISBLANK(Transactions!$B1436),"",MONTH(Transactions!$B1436))</f>
        <v/>
      </c>
      <c r="D1436" s="259"/>
      <c r="E1436" s="168"/>
      <c r="F1436" s="169"/>
      <c r="H1436" s="167"/>
      <c r="I1436" s="209" t="str">
        <f>IF(ISBLANK(Transactions!$H1436),"",MONTH(Transactions!$H1436))</f>
        <v/>
      </c>
      <c r="J1436" s="259"/>
      <c r="K1436" s="168"/>
      <c r="L1436" s="169"/>
      <c r="N1436" s="167"/>
      <c r="O1436" s="209" t="str">
        <f>IF(ISBLANK(Transactions!$N1436),"",MONTH(Transactions!$N1436))</f>
        <v/>
      </c>
      <c r="P1436" s="259"/>
      <c r="Q1436" s="171"/>
      <c r="R1436" s="169"/>
    </row>
    <row r="1437" spans="2:18" ht="15.75" customHeight="1">
      <c r="B1437" s="167"/>
      <c r="C1437" s="209" t="str">
        <f>IF(ISBLANK(Transactions!$B1437),"",MONTH(Transactions!$B1437))</f>
        <v/>
      </c>
      <c r="D1437" s="259"/>
      <c r="E1437" s="168"/>
      <c r="F1437" s="169"/>
      <c r="H1437" s="167"/>
      <c r="I1437" s="209" t="str">
        <f>IF(ISBLANK(Transactions!$H1437),"",MONTH(Transactions!$H1437))</f>
        <v/>
      </c>
      <c r="J1437" s="259"/>
      <c r="K1437" s="168"/>
      <c r="L1437" s="169"/>
      <c r="N1437" s="167"/>
      <c r="O1437" s="209" t="str">
        <f>IF(ISBLANK(Transactions!$N1437),"",MONTH(Transactions!$N1437))</f>
        <v/>
      </c>
      <c r="P1437" s="259"/>
      <c r="Q1437" s="171"/>
      <c r="R1437" s="169"/>
    </row>
    <row r="1438" spans="2:18" ht="15.75" customHeight="1">
      <c r="B1438" s="167"/>
      <c r="C1438" s="209" t="str">
        <f>IF(ISBLANK(Transactions!$B1438),"",MONTH(Transactions!$B1438))</f>
        <v/>
      </c>
      <c r="D1438" s="259"/>
      <c r="E1438" s="168"/>
      <c r="F1438" s="169"/>
      <c r="H1438" s="167"/>
      <c r="I1438" s="209" t="str">
        <f>IF(ISBLANK(Transactions!$H1438),"",MONTH(Transactions!$H1438))</f>
        <v/>
      </c>
      <c r="J1438" s="259"/>
      <c r="K1438" s="168"/>
      <c r="L1438" s="169"/>
      <c r="N1438" s="167"/>
      <c r="O1438" s="209" t="str">
        <f>IF(ISBLANK(Transactions!$N1438),"",MONTH(Transactions!$N1438))</f>
        <v/>
      </c>
      <c r="P1438" s="259"/>
      <c r="Q1438" s="171"/>
      <c r="R1438" s="169"/>
    </row>
    <row r="1439" spans="2:18" ht="15.75" customHeight="1">
      <c r="B1439" s="167"/>
      <c r="C1439" s="209" t="str">
        <f>IF(ISBLANK(Transactions!$B1439),"",MONTH(Transactions!$B1439))</f>
        <v/>
      </c>
      <c r="D1439" s="259"/>
      <c r="E1439" s="168"/>
      <c r="F1439" s="169"/>
      <c r="H1439" s="167"/>
      <c r="I1439" s="209" t="str">
        <f>IF(ISBLANK(Transactions!$H1439),"",MONTH(Transactions!$H1439))</f>
        <v/>
      </c>
      <c r="J1439" s="259"/>
      <c r="K1439" s="168"/>
      <c r="L1439" s="169"/>
      <c r="N1439" s="167"/>
      <c r="O1439" s="209" t="str">
        <f>IF(ISBLANK(Transactions!$N1439),"",MONTH(Transactions!$N1439))</f>
        <v/>
      </c>
      <c r="P1439" s="259"/>
      <c r="Q1439" s="171"/>
      <c r="R1439" s="169"/>
    </row>
    <row r="1440" spans="2:18" ht="15.75" customHeight="1">
      <c r="B1440" s="167"/>
      <c r="C1440" s="209" t="str">
        <f>IF(ISBLANK(Transactions!$B1440),"",MONTH(Transactions!$B1440))</f>
        <v/>
      </c>
      <c r="D1440" s="259"/>
      <c r="E1440" s="168"/>
      <c r="F1440" s="169"/>
      <c r="H1440" s="167"/>
      <c r="I1440" s="209" t="str">
        <f>IF(ISBLANK(Transactions!$H1440),"",MONTH(Transactions!$H1440))</f>
        <v/>
      </c>
      <c r="J1440" s="259"/>
      <c r="K1440" s="168"/>
      <c r="L1440" s="169"/>
      <c r="N1440" s="167"/>
      <c r="O1440" s="209" t="str">
        <f>IF(ISBLANK(Transactions!$N1440),"",MONTH(Transactions!$N1440))</f>
        <v/>
      </c>
      <c r="P1440" s="259"/>
      <c r="Q1440" s="171"/>
      <c r="R1440" s="169"/>
    </row>
    <row r="1441" spans="2:18" ht="15.75" customHeight="1">
      <c r="B1441" s="167"/>
      <c r="C1441" s="209" t="str">
        <f>IF(ISBLANK(Transactions!$B1441),"",MONTH(Transactions!$B1441))</f>
        <v/>
      </c>
      <c r="D1441" s="259"/>
      <c r="E1441" s="168"/>
      <c r="F1441" s="169"/>
      <c r="H1441" s="167"/>
      <c r="I1441" s="209" t="str">
        <f>IF(ISBLANK(Transactions!$H1441),"",MONTH(Transactions!$H1441))</f>
        <v/>
      </c>
      <c r="J1441" s="259"/>
      <c r="K1441" s="168"/>
      <c r="L1441" s="169"/>
      <c r="N1441" s="167"/>
      <c r="O1441" s="209" t="str">
        <f>IF(ISBLANK(Transactions!$N1441),"",MONTH(Transactions!$N1441))</f>
        <v/>
      </c>
      <c r="P1441" s="259"/>
      <c r="Q1441" s="171"/>
      <c r="R1441" s="169"/>
    </row>
    <row r="1442" spans="2:18" ht="15.75" customHeight="1">
      <c r="B1442" s="167"/>
      <c r="C1442" s="209" t="str">
        <f>IF(ISBLANK(Transactions!$B1442),"",MONTH(Transactions!$B1442))</f>
        <v/>
      </c>
      <c r="D1442" s="259"/>
      <c r="E1442" s="168"/>
      <c r="F1442" s="169"/>
      <c r="H1442" s="167"/>
      <c r="I1442" s="209" t="str">
        <f>IF(ISBLANK(Transactions!$H1442),"",MONTH(Transactions!$H1442))</f>
        <v/>
      </c>
      <c r="J1442" s="259"/>
      <c r="K1442" s="168"/>
      <c r="L1442" s="169"/>
      <c r="N1442" s="167"/>
      <c r="O1442" s="209" t="str">
        <f>IF(ISBLANK(Transactions!$N1442),"",MONTH(Transactions!$N1442))</f>
        <v/>
      </c>
      <c r="P1442" s="259"/>
      <c r="Q1442" s="171"/>
      <c r="R1442" s="169"/>
    </row>
    <row r="1443" spans="2:18" ht="15.75" customHeight="1">
      <c r="B1443" s="167"/>
      <c r="C1443" s="209" t="str">
        <f>IF(ISBLANK(Transactions!$B1443),"",MONTH(Transactions!$B1443))</f>
        <v/>
      </c>
      <c r="D1443" s="259"/>
      <c r="E1443" s="168"/>
      <c r="F1443" s="169"/>
      <c r="H1443" s="167"/>
      <c r="I1443" s="209" t="str">
        <f>IF(ISBLANK(Transactions!$H1443),"",MONTH(Transactions!$H1443))</f>
        <v/>
      </c>
      <c r="J1443" s="259"/>
      <c r="K1443" s="168"/>
      <c r="L1443" s="169"/>
      <c r="N1443" s="167"/>
      <c r="O1443" s="209" t="str">
        <f>IF(ISBLANK(Transactions!$N1443),"",MONTH(Transactions!$N1443))</f>
        <v/>
      </c>
      <c r="P1443" s="259"/>
      <c r="Q1443" s="171"/>
      <c r="R1443" s="169"/>
    </row>
    <row r="1444" spans="2:18" ht="15.75" customHeight="1">
      <c r="B1444" s="167"/>
      <c r="C1444" s="209" t="str">
        <f>IF(ISBLANK(Transactions!$B1444),"",MONTH(Transactions!$B1444))</f>
        <v/>
      </c>
      <c r="D1444" s="259"/>
      <c r="E1444" s="168"/>
      <c r="F1444" s="169"/>
      <c r="H1444" s="167"/>
      <c r="I1444" s="209" t="str">
        <f>IF(ISBLANK(Transactions!$H1444),"",MONTH(Transactions!$H1444))</f>
        <v/>
      </c>
      <c r="J1444" s="259"/>
      <c r="K1444" s="168"/>
      <c r="L1444" s="169"/>
      <c r="N1444" s="167"/>
      <c r="O1444" s="209" t="str">
        <f>IF(ISBLANK(Transactions!$N1444),"",MONTH(Transactions!$N1444))</f>
        <v/>
      </c>
      <c r="P1444" s="259"/>
      <c r="Q1444" s="171"/>
      <c r="R1444" s="169"/>
    </row>
    <row r="1445" spans="2:18" ht="15.75" customHeight="1">
      <c r="B1445" s="167"/>
      <c r="C1445" s="209" t="str">
        <f>IF(ISBLANK(Transactions!$B1445),"",MONTH(Transactions!$B1445))</f>
        <v/>
      </c>
      <c r="D1445" s="259"/>
      <c r="E1445" s="168"/>
      <c r="F1445" s="169"/>
      <c r="H1445" s="167"/>
      <c r="I1445" s="209" t="str">
        <f>IF(ISBLANK(Transactions!$H1445),"",MONTH(Transactions!$H1445))</f>
        <v/>
      </c>
      <c r="J1445" s="259"/>
      <c r="K1445" s="168"/>
      <c r="L1445" s="169"/>
      <c r="N1445" s="167"/>
      <c r="O1445" s="209" t="str">
        <f>IF(ISBLANK(Transactions!$N1445),"",MONTH(Transactions!$N1445))</f>
        <v/>
      </c>
      <c r="P1445" s="259"/>
      <c r="Q1445" s="171"/>
      <c r="R1445" s="169"/>
    </row>
    <row r="1446" spans="2:18" ht="15.75" customHeight="1">
      <c r="B1446" s="167"/>
      <c r="C1446" s="209" t="str">
        <f>IF(ISBLANK(Transactions!$B1446),"",MONTH(Transactions!$B1446))</f>
        <v/>
      </c>
      <c r="D1446" s="259"/>
      <c r="E1446" s="168"/>
      <c r="F1446" s="169"/>
      <c r="H1446" s="167"/>
      <c r="I1446" s="209" t="str">
        <f>IF(ISBLANK(Transactions!$H1446),"",MONTH(Transactions!$H1446))</f>
        <v/>
      </c>
      <c r="J1446" s="259"/>
      <c r="K1446" s="168"/>
      <c r="L1446" s="169"/>
      <c r="N1446" s="167"/>
      <c r="O1446" s="209" t="str">
        <f>IF(ISBLANK(Transactions!$N1446),"",MONTH(Transactions!$N1446))</f>
        <v/>
      </c>
      <c r="P1446" s="259"/>
      <c r="Q1446" s="171"/>
      <c r="R1446" s="169"/>
    </row>
    <row r="1447" spans="2:18" ht="15.75" customHeight="1">
      <c r="B1447" s="167"/>
      <c r="C1447" s="209" t="str">
        <f>IF(ISBLANK(Transactions!$B1447),"",MONTH(Transactions!$B1447))</f>
        <v/>
      </c>
      <c r="D1447" s="259"/>
      <c r="E1447" s="168"/>
      <c r="F1447" s="169"/>
      <c r="H1447" s="167"/>
      <c r="I1447" s="209" t="str">
        <f>IF(ISBLANK(Transactions!$H1447),"",MONTH(Transactions!$H1447))</f>
        <v/>
      </c>
      <c r="J1447" s="259"/>
      <c r="K1447" s="168"/>
      <c r="L1447" s="169"/>
      <c r="N1447" s="167"/>
      <c r="O1447" s="209" t="str">
        <f>IF(ISBLANK(Transactions!$N1447),"",MONTH(Transactions!$N1447))</f>
        <v/>
      </c>
      <c r="P1447" s="259"/>
      <c r="Q1447" s="171"/>
      <c r="R1447" s="169"/>
    </row>
    <row r="1448" spans="2:18" ht="15.75" customHeight="1">
      <c r="B1448" s="167"/>
      <c r="C1448" s="209" t="str">
        <f>IF(ISBLANK(Transactions!$B1448),"",MONTH(Transactions!$B1448))</f>
        <v/>
      </c>
      <c r="D1448" s="259"/>
      <c r="E1448" s="168"/>
      <c r="F1448" s="169"/>
      <c r="H1448" s="167"/>
      <c r="I1448" s="209" t="str">
        <f>IF(ISBLANK(Transactions!$H1448),"",MONTH(Transactions!$H1448))</f>
        <v/>
      </c>
      <c r="J1448" s="259"/>
      <c r="K1448" s="168"/>
      <c r="L1448" s="169"/>
      <c r="N1448" s="167"/>
      <c r="O1448" s="209" t="str">
        <f>IF(ISBLANK(Transactions!$N1448),"",MONTH(Transactions!$N1448))</f>
        <v/>
      </c>
      <c r="P1448" s="259"/>
      <c r="Q1448" s="171"/>
      <c r="R1448" s="169"/>
    </row>
    <row r="1449" spans="2:18" ht="15.75" customHeight="1">
      <c r="B1449" s="167"/>
      <c r="C1449" s="209" t="str">
        <f>IF(ISBLANK(Transactions!$B1449),"",MONTH(Transactions!$B1449))</f>
        <v/>
      </c>
      <c r="D1449" s="259"/>
      <c r="E1449" s="168"/>
      <c r="F1449" s="169"/>
      <c r="H1449" s="167"/>
      <c r="I1449" s="209" t="str">
        <f>IF(ISBLANK(Transactions!$H1449),"",MONTH(Transactions!$H1449))</f>
        <v/>
      </c>
      <c r="J1449" s="259"/>
      <c r="K1449" s="168"/>
      <c r="L1449" s="169"/>
      <c r="N1449" s="167"/>
      <c r="O1449" s="209" t="str">
        <f>IF(ISBLANK(Transactions!$N1449),"",MONTH(Transactions!$N1449))</f>
        <v/>
      </c>
      <c r="P1449" s="259"/>
      <c r="Q1449" s="171"/>
      <c r="R1449" s="169"/>
    </row>
    <row r="1450" spans="2:18" ht="15.75" customHeight="1">
      <c r="B1450" s="167"/>
      <c r="C1450" s="209" t="str">
        <f>IF(ISBLANK(Transactions!$B1450),"",MONTH(Transactions!$B1450))</f>
        <v/>
      </c>
      <c r="D1450" s="259"/>
      <c r="E1450" s="168"/>
      <c r="F1450" s="169"/>
      <c r="H1450" s="167"/>
      <c r="I1450" s="209" t="str">
        <f>IF(ISBLANK(Transactions!$H1450),"",MONTH(Transactions!$H1450))</f>
        <v/>
      </c>
      <c r="J1450" s="259"/>
      <c r="K1450" s="168"/>
      <c r="L1450" s="169"/>
      <c r="N1450" s="167"/>
      <c r="O1450" s="209" t="str">
        <f>IF(ISBLANK(Transactions!$N1450),"",MONTH(Transactions!$N1450))</f>
        <v/>
      </c>
      <c r="P1450" s="259"/>
      <c r="Q1450" s="171"/>
      <c r="R1450" s="169"/>
    </row>
    <row r="1451" spans="2:18" ht="15.75" customHeight="1">
      <c r="B1451" s="167"/>
      <c r="C1451" s="209" t="str">
        <f>IF(ISBLANK(Transactions!$B1451),"",MONTH(Transactions!$B1451))</f>
        <v/>
      </c>
      <c r="D1451" s="259"/>
      <c r="E1451" s="168"/>
      <c r="F1451" s="169"/>
      <c r="H1451" s="167"/>
      <c r="I1451" s="209" t="str">
        <f>IF(ISBLANK(Transactions!$H1451),"",MONTH(Transactions!$H1451))</f>
        <v/>
      </c>
      <c r="J1451" s="259"/>
      <c r="K1451" s="168"/>
      <c r="L1451" s="169"/>
      <c r="N1451" s="167"/>
      <c r="O1451" s="209" t="str">
        <f>IF(ISBLANK(Transactions!$N1451),"",MONTH(Transactions!$N1451))</f>
        <v/>
      </c>
      <c r="P1451" s="259"/>
      <c r="Q1451" s="171"/>
      <c r="R1451" s="169"/>
    </row>
    <row r="1452" spans="2:18" ht="15.75" customHeight="1">
      <c r="B1452" s="167"/>
      <c r="C1452" s="209" t="str">
        <f>IF(ISBLANK(Transactions!$B1452),"",MONTH(Transactions!$B1452))</f>
        <v/>
      </c>
      <c r="D1452" s="259"/>
      <c r="E1452" s="168"/>
      <c r="F1452" s="169"/>
      <c r="H1452" s="167"/>
      <c r="I1452" s="209" t="str">
        <f>IF(ISBLANK(Transactions!$H1452),"",MONTH(Transactions!$H1452))</f>
        <v/>
      </c>
      <c r="J1452" s="259"/>
      <c r="K1452" s="168"/>
      <c r="L1452" s="169"/>
      <c r="N1452" s="167"/>
      <c r="O1452" s="209" t="str">
        <f>IF(ISBLANK(Transactions!$N1452),"",MONTH(Transactions!$N1452))</f>
        <v/>
      </c>
      <c r="P1452" s="259"/>
      <c r="Q1452" s="171"/>
      <c r="R1452" s="169"/>
    </row>
    <row r="1453" spans="2:18" ht="15.75" customHeight="1">
      <c r="B1453" s="167"/>
      <c r="C1453" s="209" t="str">
        <f>IF(ISBLANK(Transactions!$B1453),"",MONTH(Transactions!$B1453))</f>
        <v/>
      </c>
      <c r="D1453" s="259"/>
      <c r="E1453" s="168"/>
      <c r="F1453" s="169"/>
      <c r="H1453" s="167"/>
      <c r="I1453" s="209" t="str">
        <f>IF(ISBLANK(Transactions!$H1453),"",MONTH(Transactions!$H1453))</f>
        <v/>
      </c>
      <c r="J1453" s="259"/>
      <c r="K1453" s="168"/>
      <c r="L1453" s="169"/>
      <c r="N1453" s="167"/>
      <c r="O1453" s="209" t="str">
        <f>IF(ISBLANK(Transactions!$N1453),"",MONTH(Transactions!$N1453))</f>
        <v/>
      </c>
      <c r="P1453" s="259"/>
      <c r="Q1453" s="171"/>
      <c r="R1453" s="169"/>
    </row>
    <row r="1454" spans="2:18" ht="15.75" customHeight="1">
      <c r="B1454" s="167"/>
      <c r="C1454" s="209" t="str">
        <f>IF(ISBLANK(Transactions!$B1454),"",MONTH(Transactions!$B1454))</f>
        <v/>
      </c>
      <c r="D1454" s="259"/>
      <c r="E1454" s="168"/>
      <c r="F1454" s="169"/>
      <c r="H1454" s="167"/>
      <c r="I1454" s="209" t="str">
        <f>IF(ISBLANK(Transactions!$H1454),"",MONTH(Transactions!$H1454))</f>
        <v/>
      </c>
      <c r="J1454" s="259"/>
      <c r="K1454" s="168"/>
      <c r="L1454" s="169"/>
      <c r="N1454" s="167"/>
      <c r="O1454" s="209" t="str">
        <f>IF(ISBLANK(Transactions!$N1454),"",MONTH(Transactions!$N1454))</f>
        <v/>
      </c>
      <c r="P1454" s="259"/>
      <c r="Q1454" s="171"/>
      <c r="R1454" s="169"/>
    </row>
    <row r="1455" spans="2:18" ht="15.75" customHeight="1">
      <c r="B1455" s="167"/>
      <c r="C1455" s="209" t="str">
        <f>IF(ISBLANK(Transactions!$B1455),"",MONTH(Transactions!$B1455))</f>
        <v/>
      </c>
      <c r="D1455" s="259"/>
      <c r="E1455" s="168"/>
      <c r="F1455" s="169"/>
      <c r="H1455" s="167"/>
      <c r="I1455" s="209" t="str">
        <f>IF(ISBLANK(Transactions!$H1455),"",MONTH(Transactions!$H1455))</f>
        <v/>
      </c>
      <c r="J1455" s="259"/>
      <c r="K1455" s="168"/>
      <c r="L1455" s="169"/>
      <c r="N1455" s="167"/>
      <c r="O1455" s="209" t="str">
        <f>IF(ISBLANK(Transactions!$N1455),"",MONTH(Transactions!$N1455))</f>
        <v/>
      </c>
      <c r="P1455" s="259"/>
      <c r="Q1455" s="171"/>
      <c r="R1455" s="169"/>
    </row>
    <row r="1456" spans="2:18" ht="15.75" customHeight="1">
      <c r="B1456" s="167"/>
      <c r="C1456" s="209" t="str">
        <f>IF(ISBLANK(Transactions!$B1456),"",MONTH(Transactions!$B1456))</f>
        <v/>
      </c>
      <c r="D1456" s="259"/>
      <c r="E1456" s="168"/>
      <c r="F1456" s="169"/>
      <c r="H1456" s="167"/>
      <c r="I1456" s="209" t="str">
        <f>IF(ISBLANK(Transactions!$H1456),"",MONTH(Transactions!$H1456))</f>
        <v/>
      </c>
      <c r="J1456" s="259"/>
      <c r="K1456" s="168"/>
      <c r="L1456" s="169"/>
      <c r="N1456" s="167"/>
      <c r="O1456" s="209" t="str">
        <f>IF(ISBLANK(Transactions!$N1456),"",MONTH(Transactions!$N1456))</f>
        <v/>
      </c>
      <c r="P1456" s="259"/>
      <c r="Q1456" s="171"/>
      <c r="R1456" s="169"/>
    </row>
    <row r="1457" spans="2:18" ht="15.75" customHeight="1">
      <c r="B1457" s="167"/>
      <c r="C1457" s="209" t="str">
        <f>IF(ISBLANK(Transactions!$B1457),"",MONTH(Transactions!$B1457))</f>
        <v/>
      </c>
      <c r="D1457" s="259"/>
      <c r="E1457" s="168"/>
      <c r="F1457" s="169"/>
      <c r="H1457" s="167"/>
      <c r="I1457" s="209" t="str">
        <f>IF(ISBLANK(Transactions!$H1457),"",MONTH(Transactions!$H1457))</f>
        <v/>
      </c>
      <c r="J1457" s="259"/>
      <c r="K1457" s="168"/>
      <c r="L1457" s="169"/>
      <c r="N1457" s="167"/>
      <c r="O1457" s="209" t="str">
        <f>IF(ISBLANK(Transactions!$N1457),"",MONTH(Transactions!$N1457))</f>
        <v/>
      </c>
      <c r="P1457" s="259"/>
      <c r="Q1457" s="171"/>
      <c r="R1457" s="169"/>
    </row>
    <row r="1458" spans="2:18" ht="15.75" customHeight="1">
      <c r="B1458" s="167"/>
      <c r="C1458" s="209" t="str">
        <f>IF(ISBLANK(Transactions!$B1458),"",MONTH(Transactions!$B1458))</f>
        <v/>
      </c>
      <c r="D1458" s="259"/>
      <c r="E1458" s="168"/>
      <c r="F1458" s="169"/>
      <c r="H1458" s="167"/>
      <c r="I1458" s="209" t="str">
        <f>IF(ISBLANK(Transactions!$H1458),"",MONTH(Transactions!$H1458))</f>
        <v/>
      </c>
      <c r="J1458" s="259"/>
      <c r="K1458" s="168"/>
      <c r="L1458" s="169"/>
      <c r="N1458" s="167"/>
      <c r="O1458" s="209" t="str">
        <f>IF(ISBLANK(Transactions!$N1458),"",MONTH(Transactions!$N1458))</f>
        <v/>
      </c>
      <c r="P1458" s="259"/>
      <c r="Q1458" s="171"/>
      <c r="R1458" s="169"/>
    </row>
    <row r="1459" spans="2:18" ht="15.75" customHeight="1">
      <c r="B1459" s="167"/>
      <c r="C1459" s="209" t="str">
        <f>IF(ISBLANK(Transactions!$B1459),"",MONTH(Transactions!$B1459))</f>
        <v/>
      </c>
      <c r="D1459" s="259"/>
      <c r="E1459" s="168"/>
      <c r="F1459" s="169"/>
      <c r="H1459" s="167"/>
      <c r="I1459" s="209" t="str">
        <f>IF(ISBLANK(Transactions!$H1459),"",MONTH(Transactions!$H1459))</f>
        <v/>
      </c>
      <c r="J1459" s="259"/>
      <c r="K1459" s="168"/>
      <c r="L1459" s="169"/>
      <c r="N1459" s="167"/>
      <c r="O1459" s="209" t="str">
        <f>IF(ISBLANK(Transactions!$N1459),"",MONTH(Transactions!$N1459))</f>
        <v/>
      </c>
      <c r="P1459" s="259"/>
      <c r="Q1459" s="171"/>
      <c r="R1459" s="169"/>
    </row>
    <row r="1460" spans="2:18" ht="15.75" customHeight="1">
      <c r="B1460" s="167"/>
      <c r="C1460" s="209" t="str">
        <f>IF(ISBLANK(Transactions!$B1460),"",MONTH(Transactions!$B1460))</f>
        <v/>
      </c>
      <c r="D1460" s="259"/>
      <c r="E1460" s="168"/>
      <c r="F1460" s="169"/>
      <c r="H1460" s="167"/>
      <c r="I1460" s="209" t="str">
        <f>IF(ISBLANK(Transactions!$H1460),"",MONTH(Transactions!$H1460))</f>
        <v/>
      </c>
      <c r="J1460" s="259"/>
      <c r="K1460" s="168"/>
      <c r="L1460" s="169"/>
      <c r="N1460" s="167"/>
      <c r="O1460" s="209" t="str">
        <f>IF(ISBLANK(Transactions!$N1460),"",MONTH(Transactions!$N1460))</f>
        <v/>
      </c>
      <c r="P1460" s="259"/>
      <c r="Q1460" s="171"/>
      <c r="R1460" s="169"/>
    </row>
    <row r="1461" spans="2:18" ht="15.75" customHeight="1">
      <c r="B1461" s="167"/>
      <c r="C1461" s="209" t="str">
        <f>IF(ISBLANK(Transactions!$B1461),"",MONTH(Transactions!$B1461))</f>
        <v/>
      </c>
      <c r="D1461" s="259"/>
      <c r="E1461" s="168"/>
      <c r="F1461" s="169"/>
      <c r="H1461" s="167"/>
      <c r="I1461" s="209" t="str">
        <f>IF(ISBLANK(Transactions!$H1461),"",MONTH(Transactions!$H1461))</f>
        <v/>
      </c>
      <c r="J1461" s="259"/>
      <c r="K1461" s="168"/>
      <c r="L1461" s="169"/>
      <c r="N1461" s="167"/>
      <c r="O1461" s="209" t="str">
        <f>IF(ISBLANK(Transactions!$N1461),"",MONTH(Transactions!$N1461))</f>
        <v/>
      </c>
      <c r="P1461" s="259"/>
      <c r="Q1461" s="171"/>
      <c r="R1461" s="169"/>
    </row>
    <row r="1462" spans="2:18" ht="15.75" customHeight="1">
      <c r="B1462" s="167"/>
      <c r="C1462" s="209" t="str">
        <f>IF(ISBLANK(Transactions!$B1462),"",MONTH(Transactions!$B1462))</f>
        <v/>
      </c>
      <c r="D1462" s="259"/>
      <c r="E1462" s="168"/>
      <c r="F1462" s="169"/>
      <c r="H1462" s="167"/>
      <c r="I1462" s="209" t="str">
        <f>IF(ISBLANK(Transactions!$H1462),"",MONTH(Transactions!$H1462))</f>
        <v/>
      </c>
      <c r="J1462" s="259"/>
      <c r="K1462" s="168"/>
      <c r="L1462" s="169"/>
      <c r="N1462" s="167"/>
      <c r="O1462" s="209" t="str">
        <f>IF(ISBLANK(Transactions!$N1462),"",MONTH(Transactions!$N1462))</f>
        <v/>
      </c>
      <c r="P1462" s="259"/>
      <c r="Q1462" s="171"/>
      <c r="R1462" s="169"/>
    </row>
    <row r="1463" spans="2:18" ht="15.75" customHeight="1">
      <c r="B1463" s="167"/>
      <c r="C1463" s="209" t="str">
        <f>IF(ISBLANK(Transactions!$B1463),"",MONTH(Transactions!$B1463))</f>
        <v/>
      </c>
      <c r="D1463" s="259"/>
      <c r="E1463" s="168"/>
      <c r="F1463" s="169"/>
      <c r="H1463" s="167"/>
      <c r="I1463" s="209" t="str">
        <f>IF(ISBLANK(Transactions!$H1463),"",MONTH(Transactions!$H1463))</f>
        <v/>
      </c>
      <c r="J1463" s="259"/>
      <c r="K1463" s="168"/>
      <c r="L1463" s="169"/>
      <c r="N1463" s="167"/>
      <c r="O1463" s="209" t="str">
        <f>IF(ISBLANK(Transactions!$N1463),"",MONTH(Transactions!$N1463))</f>
        <v/>
      </c>
      <c r="P1463" s="259"/>
      <c r="Q1463" s="171"/>
      <c r="R1463" s="169"/>
    </row>
    <row r="1464" spans="2:18" ht="15.75" customHeight="1">
      <c r="B1464" s="167"/>
      <c r="C1464" s="209" t="str">
        <f>IF(ISBLANK(Transactions!$B1464),"",MONTH(Transactions!$B1464))</f>
        <v/>
      </c>
      <c r="D1464" s="259"/>
      <c r="E1464" s="168"/>
      <c r="F1464" s="169"/>
      <c r="H1464" s="167"/>
      <c r="I1464" s="209" t="str">
        <f>IF(ISBLANK(Transactions!$H1464),"",MONTH(Transactions!$H1464))</f>
        <v/>
      </c>
      <c r="J1464" s="259"/>
      <c r="K1464" s="168"/>
      <c r="L1464" s="169"/>
      <c r="N1464" s="167"/>
      <c r="O1464" s="209" t="str">
        <f>IF(ISBLANK(Transactions!$N1464),"",MONTH(Transactions!$N1464))</f>
        <v/>
      </c>
      <c r="P1464" s="259"/>
      <c r="Q1464" s="171"/>
      <c r="R1464" s="169"/>
    </row>
    <row r="1465" spans="2:18" ht="15.75" customHeight="1">
      <c r="B1465" s="167"/>
      <c r="C1465" s="209" t="str">
        <f>IF(ISBLANK(Transactions!$B1465),"",MONTH(Transactions!$B1465))</f>
        <v/>
      </c>
      <c r="D1465" s="259"/>
      <c r="E1465" s="168"/>
      <c r="F1465" s="169"/>
      <c r="H1465" s="167"/>
      <c r="I1465" s="209" t="str">
        <f>IF(ISBLANK(Transactions!$H1465),"",MONTH(Transactions!$H1465))</f>
        <v/>
      </c>
      <c r="J1465" s="259"/>
      <c r="K1465" s="168"/>
      <c r="L1465" s="169"/>
      <c r="N1465" s="167"/>
      <c r="O1465" s="209" t="str">
        <f>IF(ISBLANK(Transactions!$N1465),"",MONTH(Transactions!$N1465))</f>
        <v/>
      </c>
      <c r="P1465" s="259"/>
      <c r="Q1465" s="171"/>
      <c r="R1465" s="169"/>
    </row>
    <row r="1466" spans="2:18" ht="15.75" customHeight="1">
      <c r="B1466" s="167"/>
      <c r="C1466" s="209" t="str">
        <f>IF(ISBLANK(Transactions!$B1466),"",MONTH(Transactions!$B1466))</f>
        <v/>
      </c>
      <c r="D1466" s="259"/>
      <c r="E1466" s="168"/>
      <c r="F1466" s="169"/>
      <c r="H1466" s="167"/>
      <c r="I1466" s="209" t="str">
        <f>IF(ISBLANK(Transactions!$H1466),"",MONTH(Transactions!$H1466))</f>
        <v/>
      </c>
      <c r="J1466" s="259"/>
      <c r="K1466" s="168"/>
      <c r="L1466" s="169"/>
      <c r="N1466" s="167"/>
      <c r="O1466" s="209" t="str">
        <f>IF(ISBLANK(Transactions!$N1466),"",MONTH(Transactions!$N1466))</f>
        <v/>
      </c>
      <c r="P1466" s="259"/>
      <c r="Q1466" s="171"/>
      <c r="R1466" s="169"/>
    </row>
    <row r="1467" spans="2:18" ht="15.75" customHeight="1">
      <c r="B1467" s="167"/>
      <c r="C1467" s="209" t="str">
        <f>IF(ISBLANK(Transactions!$B1467),"",MONTH(Transactions!$B1467))</f>
        <v/>
      </c>
      <c r="D1467" s="259"/>
      <c r="E1467" s="168"/>
      <c r="F1467" s="169"/>
      <c r="H1467" s="167"/>
      <c r="I1467" s="209" t="str">
        <f>IF(ISBLANK(Transactions!$H1467),"",MONTH(Transactions!$H1467))</f>
        <v/>
      </c>
      <c r="J1467" s="259"/>
      <c r="K1467" s="168"/>
      <c r="L1467" s="169"/>
      <c r="N1467" s="167"/>
      <c r="O1467" s="209" t="str">
        <f>IF(ISBLANK(Transactions!$N1467),"",MONTH(Transactions!$N1467))</f>
        <v/>
      </c>
      <c r="P1467" s="259"/>
      <c r="Q1467" s="171"/>
      <c r="R1467" s="169"/>
    </row>
    <row r="1468" spans="2:18" ht="15.75" customHeight="1">
      <c r="B1468" s="167"/>
      <c r="C1468" s="209" t="str">
        <f>IF(ISBLANK(Transactions!$B1468),"",MONTH(Transactions!$B1468))</f>
        <v/>
      </c>
      <c r="D1468" s="259"/>
      <c r="E1468" s="168"/>
      <c r="F1468" s="169"/>
      <c r="H1468" s="167"/>
      <c r="I1468" s="209" t="str">
        <f>IF(ISBLANK(Transactions!$H1468),"",MONTH(Transactions!$H1468))</f>
        <v/>
      </c>
      <c r="J1468" s="259"/>
      <c r="K1468" s="168"/>
      <c r="L1468" s="169"/>
      <c r="N1468" s="167"/>
      <c r="O1468" s="209" t="str">
        <f>IF(ISBLANK(Transactions!$N1468),"",MONTH(Transactions!$N1468))</f>
        <v/>
      </c>
      <c r="P1468" s="259"/>
      <c r="Q1468" s="171"/>
      <c r="R1468" s="169"/>
    </row>
    <row r="1469" spans="2:18" ht="15.75" customHeight="1">
      <c r="B1469" s="167"/>
      <c r="C1469" s="209" t="str">
        <f>IF(ISBLANK(Transactions!$B1469),"",MONTH(Transactions!$B1469))</f>
        <v/>
      </c>
      <c r="D1469" s="259"/>
      <c r="E1469" s="168"/>
      <c r="F1469" s="169"/>
      <c r="H1469" s="167"/>
      <c r="I1469" s="209" t="str">
        <f>IF(ISBLANK(Transactions!$H1469),"",MONTH(Transactions!$H1469))</f>
        <v/>
      </c>
      <c r="J1469" s="259"/>
      <c r="K1469" s="168"/>
      <c r="L1469" s="169"/>
      <c r="N1469" s="167"/>
      <c r="O1469" s="209" t="str">
        <f>IF(ISBLANK(Transactions!$N1469),"",MONTH(Transactions!$N1469))</f>
        <v/>
      </c>
      <c r="P1469" s="259"/>
      <c r="Q1469" s="171"/>
      <c r="R1469" s="169"/>
    </row>
    <row r="1470" spans="2:18" ht="15.75" customHeight="1">
      <c r="B1470" s="167"/>
      <c r="C1470" s="209" t="str">
        <f>IF(ISBLANK(Transactions!$B1470),"",MONTH(Transactions!$B1470))</f>
        <v/>
      </c>
      <c r="D1470" s="259"/>
      <c r="E1470" s="168"/>
      <c r="F1470" s="169"/>
      <c r="H1470" s="167"/>
      <c r="I1470" s="209" t="str">
        <f>IF(ISBLANK(Transactions!$H1470),"",MONTH(Transactions!$H1470))</f>
        <v/>
      </c>
      <c r="J1470" s="259"/>
      <c r="K1470" s="168"/>
      <c r="L1470" s="169"/>
      <c r="N1470" s="167"/>
      <c r="O1470" s="209" t="str">
        <f>IF(ISBLANK(Transactions!$N1470),"",MONTH(Transactions!$N1470))</f>
        <v/>
      </c>
      <c r="P1470" s="259"/>
      <c r="Q1470" s="171"/>
      <c r="R1470" s="169"/>
    </row>
    <row r="1471" spans="2:18" ht="15.75" customHeight="1">
      <c r="B1471" s="167"/>
      <c r="C1471" s="209" t="str">
        <f>IF(ISBLANK(Transactions!$B1471),"",MONTH(Transactions!$B1471))</f>
        <v/>
      </c>
      <c r="D1471" s="259"/>
      <c r="E1471" s="168"/>
      <c r="F1471" s="169"/>
      <c r="H1471" s="167"/>
      <c r="I1471" s="209" t="str">
        <f>IF(ISBLANK(Transactions!$H1471),"",MONTH(Transactions!$H1471))</f>
        <v/>
      </c>
      <c r="J1471" s="259"/>
      <c r="K1471" s="168"/>
      <c r="L1471" s="169"/>
      <c r="N1471" s="167"/>
      <c r="O1471" s="209" t="str">
        <f>IF(ISBLANK(Transactions!$N1471),"",MONTH(Transactions!$N1471))</f>
        <v/>
      </c>
      <c r="P1471" s="259"/>
      <c r="Q1471" s="171"/>
      <c r="R1471" s="169"/>
    </row>
    <row r="1472" spans="2:18" ht="15.75" customHeight="1">
      <c r="B1472" s="167"/>
      <c r="C1472" s="209" t="str">
        <f>IF(ISBLANK(Transactions!$B1472),"",MONTH(Transactions!$B1472))</f>
        <v/>
      </c>
      <c r="D1472" s="259"/>
      <c r="E1472" s="168"/>
      <c r="F1472" s="169"/>
      <c r="H1472" s="167"/>
      <c r="I1472" s="209" t="str">
        <f>IF(ISBLANK(Transactions!$H1472),"",MONTH(Transactions!$H1472))</f>
        <v/>
      </c>
      <c r="J1472" s="259"/>
      <c r="K1472" s="168"/>
      <c r="L1472" s="169"/>
      <c r="N1472" s="167"/>
      <c r="O1472" s="209" t="str">
        <f>IF(ISBLANK(Transactions!$N1472),"",MONTH(Transactions!$N1472))</f>
        <v/>
      </c>
      <c r="P1472" s="259"/>
      <c r="Q1472" s="171"/>
      <c r="R1472" s="169"/>
    </row>
    <row r="1473" spans="2:18" ht="15.75" customHeight="1">
      <c r="B1473" s="167"/>
      <c r="C1473" s="209" t="str">
        <f>IF(ISBLANK(Transactions!$B1473),"",MONTH(Transactions!$B1473))</f>
        <v/>
      </c>
      <c r="D1473" s="259"/>
      <c r="E1473" s="168"/>
      <c r="F1473" s="169"/>
      <c r="H1473" s="167"/>
      <c r="I1473" s="209" t="str">
        <f>IF(ISBLANK(Transactions!$H1473),"",MONTH(Transactions!$H1473))</f>
        <v/>
      </c>
      <c r="J1473" s="259"/>
      <c r="K1473" s="168"/>
      <c r="L1473" s="169"/>
      <c r="N1473" s="167"/>
      <c r="O1473" s="209" t="str">
        <f>IF(ISBLANK(Transactions!$N1473),"",MONTH(Transactions!$N1473))</f>
        <v/>
      </c>
      <c r="P1473" s="259"/>
      <c r="Q1473" s="171"/>
      <c r="R1473" s="169"/>
    </row>
    <row r="1474" spans="2:18" ht="15.75" customHeight="1">
      <c r="B1474" s="167"/>
      <c r="C1474" s="209" t="str">
        <f>IF(ISBLANK(Transactions!$B1474),"",MONTH(Transactions!$B1474))</f>
        <v/>
      </c>
      <c r="D1474" s="259"/>
      <c r="E1474" s="168"/>
      <c r="F1474" s="169"/>
      <c r="H1474" s="167"/>
      <c r="I1474" s="209" t="str">
        <f>IF(ISBLANK(Transactions!$H1474),"",MONTH(Transactions!$H1474))</f>
        <v/>
      </c>
      <c r="J1474" s="259"/>
      <c r="K1474" s="168"/>
      <c r="L1474" s="169"/>
      <c r="N1474" s="167"/>
      <c r="O1474" s="209" t="str">
        <f>IF(ISBLANK(Transactions!$N1474),"",MONTH(Transactions!$N1474))</f>
        <v/>
      </c>
      <c r="P1474" s="259"/>
      <c r="Q1474" s="171"/>
      <c r="R1474" s="169"/>
    </row>
    <row r="1475" spans="2:18" ht="15.75" customHeight="1">
      <c r="B1475" s="167"/>
      <c r="C1475" s="209" t="str">
        <f>IF(ISBLANK(Transactions!$B1475),"",MONTH(Transactions!$B1475))</f>
        <v/>
      </c>
      <c r="D1475" s="259"/>
      <c r="E1475" s="168"/>
      <c r="F1475" s="169"/>
      <c r="H1475" s="167"/>
      <c r="I1475" s="209" t="str">
        <f>IF(ISBLANK(Transactions!$H1475),"",MONTH(Transactions!$H1475))</f>
        <v/>
      </c>
      <c r="J1475" s="259"/>
      <c r="K1475" s="168"/>
      <c r="L1475" s="169"/>
      <c r="N1475" s="167"/>
      <c r="O1475" s="209" t="str">
        <f>IF(ISBLANK(Transactions!$N1475),"",MONTH(Transactions!$N1475))</f>
        <v/>
      </c>
      <c r="P1475" s="259"/>
      <c r="Q1475" s="171"/>
      <c r="R1475" s="169"/>
    </row>
    <row r="1476" spans="2:18" ht="15.75" customHeight="1">
      <c r="B1476" s="167"/>
      <c r="C1476" s="209" t="str">
        <f>IF(ISBLANK(Transactions!$B1476),"",MONTH(Transactions!$B1476))</f>
        <v/>
      </c>
      <c r="D1476" s="259"/>
      <c r="E1476" s="168"/>
      <c r="F1476" s="169"/>
      <c r="H1476" s="167"/>
      <c r="I1476" s="209" t="str">
        <f>IF(ISBLANK(Transactions!$H1476),"",MONTH(Transactions!$H1476))</f>
        <v/>
      </c>
      <c r="J1476" s="259"/>
      <c r="K1476" s="168"/>
      <c r="L1476" s="169"/>
      <c r="N1476" s="167"/>
      <c r="O1476" s="209" t="str">
        <f>IF(ISBLANK(Transactions!$N1476),"",MONTH(Transactions!$N1476))</f>
        <v/>
      </c>
      <c r="P1476" s="259"/>
      <c r="Q1476" s="171"/>
      <c r="R1476" s="169"/>
    </row>
    <row r="1477" spans="2:18" ht="15.75" customHeight="1">
      <c r="B1477" s="167"/>
      <c r="C1477" s="209" t="str">
        <f>IF(ISBLANK(Transactions!$B1477),"",MONTH(Transactions!$B1477))</f>
        <v/>
      </c>
      <c r="D1477" s="259"/>
      <c r="E1477" s="168"/>
      <c r="F1477" s="169"/>
      <c r="H1477" s="167"/>
      <c r="I1477" s="209" t="str">
        <f>IF(ISBLANK(Transactions!$H1477),"",MONTH(Transactions!$H1477))</f>
        <v/>
      </c>
      <c r="J1477" s="259"/>
      <c r="K1477" s="168"/>
      <c r="L1477" s="169"/>
      <c r="N1477" s="167"/>
      <c r="O1477" s="209" t="str">
        <f>IF(ISBLANK(Transactions!$N1477),"",MONTH(Transactions!$N1477))</f>
        <v/>
      </c>
      <c r="P1477" s="259"/>
      <c r="Q1477" s="171"/>
      <c r="R1477" s="169"/>
    </row>
    <row r="1478" spans="2:18" ht="15.75" customHeight="1">
      <c r="B1478" s="167"/>
      <c r="C1478" s="209" t="str">
        <f>IF(ISBLANK(Transactions!$B1478),"",MONTH(Transactions!$B1478))</f>
        <v/>
      </c>
      <c r="D1478" s="259"/>
      <c r="E1478" s="168"/>
      <c r="F1478" s="169"/>
      <c r="H1478" s="167"/>
      <c r="I1478" s="209" t="str">
        <f>IF(ISBLANK(Transactions!$H1478),"",MONTH(Transactions!$H1478))</f>
        <v/>
      </c>
      <c r="J1478" s="259"/>
      <c r="K1478" s="168"/>
      <c r="L1478" s="169"/>
      <c r="N1478" s="167"/>
      <c r="O1478" s="209" t="str">
        <f>IF(ISBLANK(Transactions!$N1478),"",MONTH(Transactions!$N1478))</f>
        <v/>
      </c>
      <c r="P1478" s="259"/>
      <c r="Q1478" s="171"/>
      <c r="R1478" s="169"/>
    </row>
    <row r="1479" spans="2:18" ht="15.75" customHeight="1">
      <c r="B1479" s="167"/>
      <c r="C1479" s="209" t="str">
        <f>IF(ISBLANK(Transactions!$B1479),"",MONTH(Transactions!$B1479))</f>
        <v/>
      </c>
      <c r="D1479" s="259"/>
      <c r="E1479" s="168"/>
      <c r="F1479" s="169"/>
      <c r="H1479" s="167"/>
      <c r="I1479" s="209" t="str">
        <f>IF(ISBLANK(Transactions!$H1479),"",MONTH(Transactions!$H1479))</f>
        <v/>
      </c>
      <c r="J1479" s="259"/>
      <c r="K1479" s="168"/>
      <c r="L1479" s="169"/>
      <c r="N1479" s="167"/>
      <c r="O1479" s="209" t="str">
        <f>IF(ISBLANK(Transactions!$N1479),"",MONTH(Transactions!$N1479))</f>
        <v/>
      </c>
      <c r="P1479" s="259"/>
      <c r="Q1479" s="171"/>
      <c r="R1479" s="169"/>
    </row>
    <row r="1480" spans="2:18" ht="15.75" customHeight="1">
      <c r="B1480" s="167"/>
      <c r="C1480" s="209" t="str">
        <f>IF(ISBLANK(Transactions!$B1480),"",MONTH(Transactions!$B1480))</f>
        <v/>
      </c>
      <c r="D1480" s="259"/>
      <c r="E1480" s="168"/>
      <c r="F1480" s="169"/>
      <c r="H1480" s="167"/>
      <c r="I1480" s="209" t="str">
        <f>IF(ISBLANK(Transactions!$H1480),"",MONTH(Transactions!$H1480))</f>
        <v/>
      </c>
      <c r="J1480" s="259"/>
      <c r="K1480" s="168"/>
      <c r="L1480" s="169"/>
      <c r="N1480" s="167"/>
      <c r="O1480" s="209" t="str">
        <f>IF(ISBLANK(Transactions!$N1480),"",MONTH(Transactions!$N1480))</f>
        <v/>
      </c>
      <c r="P1480" s="259"/>
      <c r="Q1480" s="171"/>
      <c r="R1480" s="169"/>
    </row>
    <row r="1481" spans="2:18" ht="15.75" customHeight="1">
      <c r="B1481" s="167"/>
      <c r="C1481" s="209" t="str">
        <f>IF(ISBLANK(Transactions!$B1481),"",MONTH(Transactions!$B1481))</f>
        <v/>
      </c>
      <c r="D1481" s="259"/>
      <c r="E1481" s="168"/>
      <c r="F1481" s="169"/>
      <c r="H1481" s="167"/>
      <c r="I1481" s="209" t="str">
        <f>IF(ISBLANK(Transactions!$H1481),"",MONTH(Transactions!$H1481))</f>
        <v/>
      </c>
      <c r="J1481" s="259"/>
      <c r="K1481" s="168"/>
      <c r="L1481" s="169"/>
      <c r="N1481" s="167"/>
      <c r="O1481" s="209" t="str">
        <f>IF(ISBLANK(Transactions!$N1481),"",MONTH(Transactions!$N1481))</f>
        <v/>
      </c>
      <c r="P1481" s="259"/>
      <c r="Q1481" s="171"/>
      <c r="R1481" s="169"/>
    </row>
    <row r="1482" spans="2:18" ht="15.75" customHeight="1">
      <c r="B1482" s="167"/>
      <c r="C1482" s="209" t="str">
        <f>IF(ISBLANK(Transactions!$B1482),"",MONTH(Transactions!$B1482))</f>
        <v/>
      </c>
      <c r="D1482" s="259"/>
      <c r="E1482" s="168"/>
      <c r="F1482" s="169"/>
      <c r="H1482" s="167"/>
      <c r="I1482" s="209" t="str">
        <f>IF(ISBLANK(Transactions!$H1482),"",MONTH(Transactions!$H1482))</f>
        <v/>
      </c>
      <c r="J1482" s="259"/>
      <c r="K1482" s="168"/>
      <c r="L1482" s="169"/>
      <c r="N1482" s="167"/>
      <c r="O1482" s="209" t="str">
        <f>IF(ISBLANK(Transactions!$N1482),"",MONTH(Transactions!$N1482))</f>
        <v/>
      </c>
      <c r="P1482" s="259"/>
      <c r="Q1482" s="171"/>
      <c r="R1482" s="169"/>
    </row>
    <row r="1483" spans="2:18" ht="15.75" customHeight="1">
      <c r="B1483" s="167"/>
      <c r="C1483" s="209" t="str">
        <f>IF(ISBLANK(Transactions!$B1483),"",MONTH(Transactions!$B1483))</f>
        <v/>
      </c>
      <c r="D1483" s="259"/>
      <c r="E1483" s="168"/>
      <c r="F1483" s="169"/>
      <c r="H1483" s="167"/>
      <c r="I1483" s="209" t="str">
        <f>IF(ISBLANK(Transactions!$H1483),"",MONTH(Transactions!$H1483))</f>
        <v/>
      </c>
      <c r="J1483" s="259"/>
      <c r="K1483" s="168"/>
      <c r="L1483" s="169"/>
      <c r="N1483" s="167"/>
      <c r="O1483" s="209" t="str">
        <f>IF(ISBLANK(Transactions!$N1483),"",MONTH(Transactions!$N1483))</f>
        <v/>
      </c>
      <c r="P1483" s="259"/>
      <c r="Q1483" s="171"/>
      <c r="R1483" s="169"/>
    </row>
    <row r="1484" spans="2:18" ht="15.75" customHeight="1">
      <c r="B1484" s="167"/>
      <c r="C1484" s="209" t="str">
        <f>IF(ISBLANK(Transactions!$B1484),"",MONTH(Transactions!$B1484))</f>
        <v/>
      </c>
      <c r="D1484" s="259"/>
      <c r="E1484" s="168"/>
      <c r="F1484" s="169"/>
      <c r="H1484" s="167"/>
      <c r="I1484" s="209" t="str">
        <f>IF(ISBLANK(Transactions!$H1484),"",MONTH(Transactions!$H1484))</f>
        <v/>
      </c>
      <c r="J1484" s="259"/>
      <c r="K1484" s="168"/>
      <c r="L1484" s="169"/>
      <c r="N1484" s="167"/>
      <c r="O1484" s="209" t="str">
        <f>IF(ISBLANK(Transactions!$N1484),"",MONTH(Transactions!$N1484))</f>
        <v/>
      </c>
      <c r="P1484" s="259"/>
      <c r="Q1484" s="171"/>
      <c r="R1484" s="169"/>
    </row>
    <row r="1485" spans="2:18" ht="15.75" customHeight="1">
      <c r="B1485" s="167"/>
      <c r="C1485" s="209" t="str">
        <f>IF(ISBLANK(Transactions!$B1485),"",MONTH(Transactions!$B1485))</f>
        <v/>
      </c>
      <c r="D1485" s="259"/>
      <c r="E1485" s="168"/>
      <c r="F1485" s="169"/>
      <c r="H1485" s="167"/>
      <c r="I1485" s="209" t="str">
        <f>IF(ISBLANK(Transactions!$H1485),"",MONTH(Transactions!$H1485))</f>
        <v/>
      </c>
      <c r="J1485" s="259"/>
      <c r="K1485" s="168"/>
      <c r="L1485" s="169"/>
      <c r="N1485" s="167"/>
      <c r="O1485" s="209" t="str">
        <f>IF(ISBLANK(Transactions!$N1485),"",MONTH(Transactions!$N1485))</f>
        <v/>
      </c>
      <c r="P1485" s="259"/>
      <c r="Q1485" s="171"/>
      <c r="R1485" s="169"/>
    </row>
    <row r="1486" spans="2:18" ht="15.75" customHeight="1">
      <c r="B1486" s="167"/>
      <c r="C1486" s="209" t="str">
        <f>IF(ISBLANK(Transactions!$B1486),"",MONTH(Transactions!$B1486))</f>
        <v/>
      </c>
      <c r="D1486" s="259"/>
      <c r="E1486" s="168"/>
      <c r="F1486" s="169"/>
      <c r="H1486" s="167"/>
      <c r="I1486" s="209" t="str">
        <f>IF(ISBLANK(Transactions!$H1486),"",MONTH(Transactions!$H1486))</f>
        <v/>
      </c>
      <c r="J1486" s="259"/>
      <c r="K1486" s="168"/>
      <c r="L1486" s="169"/>
      <c r="N1486" s="167"/>
      <c r="O1486" s="209" t="str">
        <f>IF(ISBLANK(Transactions!$N1486),"",MONTH(Transactions!$N1486))</f>
        <v/>
      </c>
      <c r="P1486" s="259"/>
      <c r="Q1486" s="171"/>
      <c r="R1486" s="169"/>
    </row>
    <row r="1487" spans="2:18" ht="15.75" customHeight="1">
      <c r="B1487" s="167"/>
      <c r="C1487" s="209" t="str">
        <f>IF(ISBLANK(Transactions!$B1487),"",MONTH(Transactions!$B1487))</f>
        <v/>
      </c>
      <c r="D1487" s="259"/>
      <c r="E1487" s="168"/>
      <c r="F1487" s="169"/>
      <c r="H1487" s="167"/>
      <c r="I1487" s="209" t="str">
        <f>IF(ISBLANK(Transactions!$H1487),"",MONTH(Transactions!$H1487))</f>
        <v/>
      </c>
      <c r="J1487" s="259"/>
      <c r="K1487" s="168"/>
      <c r="L1487" s="169"/>
      <c r="N1487" s="167"/>
      <c r="O1487" s="209" t="str">
        <f>IF(ISBLANK(Transactions!$N1487),"",MONTH(Transactions!$N1487))</f>
        <v/>
      </c>
      <c r="P1487" s="259"/>
      <c r="Q1487" s="171"/>
      <c r="R1487" s="169"/>
    </row>
    <row r="1488" spans="2:18" ht="15.75" customHeight="1">
      <c r="B1488" s="167"/>
      <c r="C1488" s="209" t="str">
        <f>IF(ISBLANK(Transactions!$B1488),"",MONTH(Transactions!$B1488))</f>
        <v/>
      </c>
      <c r="D1488" s="259"/>
      <c r="E1488" s="168"/>
      <c r="F1488" s="169"/>
      <c r="H1488" s="167"/>
      <c r="I1488" s="209" t="str">
        <f>IF(ISBLANK(Transactions!$H1488),"",MONTH(Transactions!$H1488))</f>
        <v/>
      </c>
      <c r="J1488" s="259"/>
      <c r="K1488" s="168"/>
      <c r="L1488" s="169"/>
      <c r="N1488" s="167"/>
      <c r="O1488" s="209" t="str">
        <f>IF(ISBLANK(Transactions!$N1488),"",MONTH(Transactions!$N1488))</f>
        <v/>
      </c>
      <c r="P1488" s="259"/>
      <c r="Q1488" s="171"/>
      <c r="R1488" s="169"/>
    </row>
    <row r="1489" spans="2:18" ht="15.75" customHeight="1">
      <c r="B1489" s="167"/>
      <c r="C1489" s="209" t="str">
        <f>IF(ISBLANK(Transactions!$B1489),"",MONTH(Transactions!$B1489))</f>
        <v/>
      </c>
      <c r="D1489" s="259"/>
      <c r="E1489" s="168"/>
      <c r="F1489" s="169"/>
      <c r="H1489" s="167"/>
      <c r="I1489" s="209" t="str">
        <f>IF(ISBLANK(Transactions!$H1489),"",MONTH(Transactions!$H1489))</f>
        <v/>
      </c>
      <c r="J1489" s="259"/>
      <c r="K1489" s="168"/>
      <c r="L1489" s="169"/>
      <c r="N1489" s="167"/>
      <c r="O1489" s="209" t="str">
        <f>IF(ISBLANK(Transactions!$N1489),"",MONTH(Transactions!$N1489))</f>
        <v/>
      </c>
      <c r="P1489" s="259"/>
      <c r="Q1489" s="171"/>
      <c r="R1489" s="169"/>
    </row>
    <row r="1490" spans="2:18" ht="15.75" customHeight="1">
      <c r="B1490" s="167"/>
      <c r="C1490" s="209" t="str">
        <f>IF(ISBLANK(Transactions!$B1490),"",MONTH(Transactions!$B1490))</f>
        <v/>
      </c>
      <c r="D1490" s="259"/>
      <c r="E1490" s="168"/>
      <c r="F1490" s="169"/>
      <c r="H1490" s="167"/>
      <c r="I1490" s="209" t="str">
        <f>IF(ISBLANK(Transactions!$H1490),"",MONTH(Transactions!$H1490))</f>
        <v/>
      </c>
      <c r="J1490" s="259"/>
      <c r="K1490" s="168"/>
      <c r="L1490" s="169"/>
      <c r="N1490" s="167"/>
      <c r="O1490" s="209" t="str">
        <f>IF(ISBLANK(Transactions!$N1490),"",MONTH(Transactions!$N1490))</f>
        <v/>
      </c>
      <c r="P1490" s="259"/>
      <c r="Q1490" s="171"/>
      <c r="R1490" s="169"/>
    </row>
    <row r="1491" spans="2:18" ht="15.75" customHeight="1">
      <c r="B1491" s="167"/>
      <c r="C1491" s="209" t="str">
        <f>IF(ISBLANK(Transactions!$B1491),"",MONTH(Transactions!$B1491))</f>
        <v/>
      </c>
      <c r="D1491" s="259"/>
      <c r="E1491" s="168"/>
      <c r="F1491" s="169"/>
      <c r="H1491" s="167"/>
      <c r="I1491" s="209" t="str">
        <f>IF(ISBLANK(Transactions!$H1491),"",MONTH(Transactions!$H1491))</f>
        <v/>
      </c>
      <c r="J1491" s="259"/>
      <c r="K1491" s="168"/>
      <c r="L1491" s="169"/>
      <c r="N1491" s="167"/>
      <c r="O1491" s="209" t="str">
        <f>IF(ISBLANK(Transactions!$N1491),"",MONTH(Transactions!$N1491))</f>
        <v/>
      </c>
      <c r="P1491" s="259"/>
      <c r="Q1491" s="171"/>
      <c r="R1491" s="169"/>
    </row>
    <row r="1492" spans="2:18" ht="15.75" customHeight="1">
      <c r="B1492" s="167"/>
      <c r="C1492" s="209" t="str">
        <f>IF(ISBLANK(Transactions!$B1492),"",MONTH(Transactions!$B1492))</f>
        <v/>
      </c>
      <c r="D1492" s="259"/>
      <c r="E1492" s="168"/>
      <c r="F1492" s="169"/>
      <c r="H1492" s="167"/>
      <c r="I1492" s="209" t="str">
        <f>IF(ISBLANK(Transactions!$H1492),"",MONTH(Transactions!$H1492))</f>
        <v/>
      </c>
      <c r="J1492" s="259"/>
      <c r="K1492" s="168"/>
      <c r="L1492" s="169"/>
      <c r="N1492" s="167"/>
      <c r="O1492" s="209" t="str">
        <f>IF(ISBLANK(Transactions!$N1492),"",MONTH(Transactions!$N1492))</f>
        <v/>
      </c>
      <c r="P1492" s="259"/>
      <c r="Q1492" s="171"/>
      <c r="R1492" s="169"/>
    </row>
    <row r="1493" spans="2:18" ht="15.75" customHeight="1">
      <c r="B1493" s="167"/>
      <c r="C1493" s="209" t="str">
        <f>IF(ISBLANK(Transactions!$B1493),"",MONTH(Transactions!$B1493))</f>
        <v/>
      </c>
      <c r="D1493" s="259"/>
      <c r="E1493" s="168"/>
      <c r="F1493" s="169"/>
      <c r="H1493" s="167"/>
      <c r="I1493" s="209" t="str">
        <f>IF(ISBLANK(Transactions!$H1493),"",MONTH(Transactions!$H1493))</f>
        <v/>
      </c>
      <c r="J1493" s="259"/>
      <c r="K1493" s="168"/>
      <c r="L1493" s="169"/>
      <c r="N1493" s="167"/>
      <c r="O1493" s="209" t="str">
        <f>IF(ISBLANK(Transactions!$N1493),"",MONTH(Transactions!$N1493))</f>
        <v/>
      </c>
      <c r="P1493" s="259"/>
      <c r="Q1493" s="171"/>
      <c r="R1493" s="169"/>
    </row>
    <row r="1494" spans="2:18" ht="15.75" customHeight="1">
      <c r="B1494" s="167"/>
      <c r="C1494" s="209" t="str">
        <f>IF(ISBLANK(Transactions!$B1494),"",MONTH(Transactions!$B1494))</f>
        <v/>
      </c>
      <c r="D1494" s="259"/>
      <c r="E1494" s="168"/>
      <c r="F1494" s="169"/>
      <c r="H1494" s="167"/>
      <c r="I1494" s="209" t="str">
        <f>IF(ISBLANK(Transactions!$H1494),"",MONTH(Transactions!$H1494))</f>
        <v/>
      </c>
      <c r="J1494" s="259"/>
      <c r="K1494" s="168"/>
      <c r="L1494" s="169"/>
      <c r="N1494" s="167"/>
      <c r="O1494" s="209" t="str">
        <f>IF(ISBLANK(Transactions!$N1494),"",MONTH(Transactions!$N1494))</f>
        <v/>
      </c>
      <c r="P1494" s="259"/>
      <c r="Q1494" s="171"/>
      <c r="R1494" s="169"/>
    </row>
    <row r="1495" spans="2:18" ht="15.75" customHeight="1">
      <c r="B1495" s="167"/>
      <c r="C1495" s="209" t="str">
        <f>IF(ISBLANK(Transactions!$B1495),"",MONTH(Transactions!$B1495))</f>
        <v/>
      </c>
      <c r="D1495" s="259"/>
      <c r="E1495" s="168"/>
      <c r="F1495" s="169"/>
      <c r="H1495" s="167"/>
      <c r="I1495" s="209" t="str">
        <f>IF(ISBLANK(Transactions!$H1495),"",MONTH(Transactions!$H1495))</f>
        <v/>
      </c>
      <c r="J1495" s="259"/>
      <c r="K1495" s="168"/>
      <c r="L1495" s="169"/>
      <c r="N1495" s="167"/>
      <c r="O1495" s="209" t="str">
        <f>IF(ISBLANK(Transactions!$N1495),"",MONTH(Transactions!$N1495))</f>
        <v/>
      </c>
      <c r="P1495" s="259"/>
      <c r="Q1495" s="171"/>
      <c r="R1495" s="169"/>
    </row>
    <row r="1496" spans="2:18" ht="15.75" customHeight="1">
      <c r="B1496" s="167"/>
      <c r="C1496" s="209" t="str">
        <f>IF(ISBLANK(Transactions!$B1496),"",MONTH(Transactions!$B1496))</f>
        <v/>
      </c>
      <c r="D1496" s="259"/>
      <c r="E1496" s="168"/>
      <c r="F1496" s="169"/>
      <c r="H1496" s="167"/>
      <c r="I1496" s="209" t="str">
        <f>IF(ISBLANK(Transactions!$H1496),"",MONTH(Transactions!$H1496))</f>
        <v/>
      </c>
      <c r="J1496" s="259"/>
      <c r="K1496" s="168"/>
      <c r="L1496" s="169"/>
      <c r="N1496" s="167"/>
      <c r="O1496" s="209" t="str">
        <f>IF(ISBLANK(Transactions!$N1496),"",MONTH(Transactions!$N1496))</f>
        <v/>
      </c>
      <c r="P1496" s="259"/>
      <c r="Q1496" s="171"/>
      <c r="R1496" s="169"/>
    </row>
    <row r="1497" spans="2:18" ht="15.75" customHeight="1">
      <c r="B1497" s="167"/>
      <c r="C1497" s="209" t="str">
        <f>IF(ISBLANK(Transactions!$B1497),"",MONTH(Transactions!$B1497))</f>
        <v/>
      </c>
      <c r="D1497" s="259"/>
      <c r="E1497" s="168"/>
      <c r="F1497" s="169"/>
      <c r="H1497" s="167"/>
      <c r="I1497" s="209" t="str">
        <f>IF(ISBLANK(Transactions!$H1497),"",MONTH(Transactions!$H1497))</f>
        <v/>
      </c>
      <c r="J1497" s="259"/>
      <c r="K1497" s="168"/>
      <c r="L1497" s="169"/>
      <c r="N1497" s="167"/>
      <c r="O1497" s="209" t="str">
        <f>IF(ISBLANK(Transactions!$N1497),"",MONTH(Transactions!$N1497))</f>
        <v/>
      </c>
      <c r="P1497" s="259"/>
      <c r="Q1497" s="171"/>
      <c r="R1497" s="169"/>
    </row>
    <row r="1498" spans="2:18" ht="15.75" customHeight="1">
      <c r="B1498" s="167"/>
      <c r="C1498" s="209" t="str">
        <f>IF(ISBLANK(Transactions!$B1498),"",MONTH(Transactions!$B1498))</f>
        <v/>
      </c>
      <c r="D1498" s="259"/>
      <c r="E1498" s="168"/>
      <c r="F1498" s="169"/>
      <c r="H1498" s="167"/>
      <c r="I1498" s="209" t="str">
        <f>IF(ISBLANK(Transactions!$H1498),"",MONTH(Transactions!$H1498))</f>
        <v/>
      </c>
      <c r="J1498" s="259"/>
      <c r="K1498" s="168"/>
      <c r="L1498" s="169"/>
      <c r="N1498" s="167"/>
      <c r="O1498" s="209" t="str">
        <f>IF(ISBLANK(Transactions!$N1498),"",MONTH(Transactions!$N1498))</f>
        <v/>
      </c>
      <c r="P1498" s="259"/>
      <c r="Q1498" s="171"/>
      <c r="R1498" s="169"/>
    </row>
    <row r="1499" spans="2:18" ht="15.75" customHeight="1">
      <c r="B1499" s="167"/>
      <c r="C1499" s="209" t="str">
        <f>IF(ISBLANK(Transactions!$B1499),"",MONTH(Transactions!$B1499))</f>
        <v/>
      </c>
      <c r="D1499" s="259"/>
      <c r="E1499" s="168"/>
      <c r="F1499" s="169"/>
      <c r="H1499" s="167"/>
      <c r="I1499" s="209" t="str">
        <f>IF(ISBLANK(Transactions!$H1499),"",MONTH(Transactions!$H1499))</f>
        <v/>
      </c>
      <c r="J1499" s="259"/>
      <c r="K1499" s="168"/>
      <c r="L1499" s="169"/>
      <c r="N1499" s="167"/>
      <c r="O1499" s="209" t="str">
        <f>IF(ISBLANK(Transactions!$N1499),"",MONTH(Transactions!$N1499))</f>
        <v/>
      </c>
      <c r="P1499" s="259"/>
      <c r="Q1499" s="171"/>
      <c r="R1499" s="169"/>
    </row>
    <row r="1500" spans="2:18" ht="15.75" customHeight="1">
      <c r="B1500" s="167"/>
      <c r="C1500" s="209" t="str">
        <f>IF(ISBLANK(Transactions!$B1500),"",MONTH(Transactions!$B1500))</f>
        <v/>
      </c>
      <c r="D1500" s="259"/>
      <c r="E1500" s="168"/>
      <c r="F1500" s="169"/>
      <c r="H1500" s="167"/>
      <c r="I1500" s="209" t="str">
        <f>IF(ISBLANK(Transactions!$H1500),"",MONTH(Transactions!$H1500))</f>
        <v/>
      </c>
      <c r="J1500" s="259"/>
      <c r="K1500" s="168"/>
      <c r="L1500" s="169"/>
      <c r="N1500" s="167"/>
      <c r="O1500" s="209" t="str">
        <f>IF(ISBLANK(Transactions!$N1500),"",MONTH(Transactions!$N1500))</f>
        <v/>
      </c>
      <c r="P1500" s="259"/>
      <c r="Q1500" s="171"/>
      <c r="R1500" s="169"/>
    </row>
    <row r="1501" spans="2:18" ht="15.75" customHeight="1">
      <c r="B1501" s="167"/>
      <c r="C1501" s="209" t="str">
        <f>IF(ISBLANK(Transactions!$B1501),"",MONTH(Transactions!$B1501))</f>
        <v/>
      </c>
      <c r="D1501" s="259"/>
      <c r="E1501" s="168"/>
      <c r="F1501" s="169"/>
      <c r="H1501" s="167"/>
      <c r="I1501" s="209" t="str">
        <f>IF(ISBLANK(Transactions!$H1501),"",MONTH(Transactions!$H1501))</f>
        <v/>
      </c>
      <c r="J1501" s="259"/>
      <c r="K1501" s="168"/>
      <c r="L1501" s="169"/>
      <c r="N1501" s="167"/>
      <c r="O1501" s="209" t="str">
        <f>IF(ISBLANK(Transactions!$N1501),"",MONTH(Transactions!$N1501))</f>
        <v/>
      </c>
      <c r="P1501" s="259"/>
      <c r="Q1501" s="171"/>
      <c r="R1501" s="169"/>
    </row>
    <row r="1502" spans="2:18" ht="15.75" customHeight="1">
      <c r="B1502" s="167"/>
      <c r="C1502" s="209" t="str">
        <f>IF(ISBLANK(Transactions!$B1502),"",MONTH(Transactions!$B1502))</f>
        <v/>
      </c>
      <c r="D1502" s="259"/>
      <c r="E1502" s="168"/>
      <c r="F1502" s="169"/>
      <c r="H1502" s="167"/>
      <c r="I1502" s="209" t="str">
        <f>IF(ISBLANK(Transactions!$H1502),"",MONTH(Transactions!$H1502))</f>
        <v/>
      </c>
      <c r="J1502" s="259"/>
      <c r="K1502" s="168"/>
      <c r="L1502" s="169"/>
      <c r="N1502" s="167"/>
      <c r="O1502" s="209" t="str">
        <f>IF(ISBLANK(Transactions!$N1502),"",MONTH(Transactions!$N1502))</f>
        <v/>
      </c>
      <c r="P1502" s="259"/>
      <c r="Q1502" s="171"/>
      <c r="R1502" s="169"/>
    </row>
    <row r="1503" spans="2:18" ht="15.75" customHeight="1">
      <c r="B1503" s="167"/>
      <c r="C1503" s="209" t="str">
        <f>IF(ISBLANK(Transactions!$B1503),"",MONTH(Transactions!$B1503))</f>
        <v/>
      </c>
      <c r="D1503" s="259"/>
      <c r="E1503" s="168"/>
      <c r="F1503" s="169"/>
      <c r="H1503" s="167"/>
      <c r="I1503" s="209" t="str">
        <f>IF(ISBLANK(Transactions!$H1503),"",MONTH(Transactions!$H1503))</f>
        <v/>
      </c>
      <c r="J1503" s="259"/>
      <c r="K1503" s="168"/>
      <c r="L1503" s="169"/>
      <c r="N1503" s="167"/>
      <c r="O1503" s="209" t="str">
        <f>IF(ISBLANK(Transactions!$N1503),"",MONTH(Transactions!$N1503))</f>
        <v/>
      </c>
      <c r="P1503" s="259"/>
      <c r="Q1503" s="171"/>
      <c r="R1503" s="169"/>
    </row>
    <row r="1504" spans="2:18" ht="15.75" customHeight="1">
      <c r="B1504" s="167"/>
      <c r="C1504" s="209" t="str">
        <f>IF(ISBLANK(Transactions!$B1504),"",MONTH(Transactions!$B1504))</f>
        <v/>
      </c>
      <c r="D1504" s="259"/>
      <c r="E1504" s="168"/>
      <c r="F1504" s="169"/>
      <c r="H1504" s="167"/>
      <c r="I1504" s="209" t="str">
        <f>IF(ISBLANK(Transactions!$H1504),"",MONTH(Transactions!$H1504))</f>
        <v/>
      </c>
      <c r="J1504" s="259"/>
      <c r="K1504" s="168"/>
      <c r="L1504" s="169"/>
      <c r="N1504" s="167"/>
      <c r="O1504" s="209" t="str">
        <f>IF(ISBLANK(Transactions!$N1504),"",MONTH(Transactions!$N1504))</f>
        <v/>
      </c>
      <c r="P1504" s="259"/>
      <c r="Q1504" s="171"/>
      <c r="R1504" s="169"/>
    </row>
    <row r="1505" spans="2:18" ht="15.75" customHeight="1">
      <c r="B1505" s="167"/>
      <c r="C1505" s="209" t="str">
        <f>IF(ISBLANK(Transactions!$B1505),"",MONTH(Transactions!$B1505))</f>
        <v/>
      </c>
      <c r="D1505" s="259"/>
      <c r="E1505" s="168"/>
      <c r="F1505" s="169"/>
      <c r="H1505" s="167"/>
      <c r="I1505" s="209" t="str">
        <f>IF(ISBLANK(Transactions!$H1505),"",MONTH(Transactions!$H1505))</f>
        <v/>
      </c>
      <c r="J1505" s="259"/>
      <c r="K1505" s="168"/>
      <c r="L1505" s="169"/>
      <c r="N1505" s="167"/>
      <c r="O1505" s="209" t="str">
        <f>IF(ISBLANK(Transactions!$N1505),"",MONTH(Transactions!$N1505))</f>
        <v/>
      </c>
      <c r="P1505" s="259"/>
      <c r="Q1505" s="171"/>
      <c r="R1505" s="169"/>
    </row>
    <row r="1506" spans="2:18" ht="15.75" customHeight="1">
      <c r="B1506" s="167"/>
      <c r="C1506" s="209" t="str">
        <f>IF(ISBLANK(Transactions!$B1506),"",MONTH(Transactions!$B1506))</f>
        <v/>
      </c>
      <c r="D1506" s="259"/>
      <c r="E1506" s="168"/>
      <c r="F1506" s="169"/>
      <c r="H1506" s="167"/>
      <c r="I1506" s="209" t="str">
        <f>IF(ISBLANK(Transactions!$H1506),"",MONTH(Transactions!$H1506))</f>
        <v/>
      </c>
      <c r="J1506" s="259"/>
      <c r="K1506" s="168"/>
      <c r="L1506" s="169"/>
      <c r="N1506" s="167"/>
      <c r="O1506" s="209" t="str">
        <f>IF(ISBLANK(Transactions!$N1506),"",MONTH(Transactions!$N1506))</f>
        <v/>
      </c>
      <c r="P1506" s="259"/>
      <c r="Q1506" s="171"/>
      <c r="R1506" s="169"/>
    </row>
    <row r="1507" spans="2:18" ht="15.75" customHeight="1">
      <c r="B1507" s="167"/>
      <c r="C1507" s="209" t="str">
        <f>IF(ISBLANK(Transactions!$B1507),"",MONTH(Transactions!$B1507))</f>
        <v/>
      </c>
      <c r="D1507" s="259"/>
      <c r="E1507" s="168"/>
      <c r="F1507" s="169"/>
      <c r="H1507" s="167"/>
      <c r="I1507" s="209" t="str">
        <f>IF(ISBLANK(Transactions!$H1507),"",MONTH(Transactions!$H1507))</f>
        <v/>
      </c>
      <c r="J1507" s="259"/>
      <c r="K1507" s="168"/>
      <c r="L1507" s="169"/>
      <c r="N1507" s="167"/>
      <c r="O1507" s="209" t="str">
        <f>IF(ISBLANK(Transactions!$N1507),"",MONTH(Transactions!$N1507))</f>
        <v/>
      </c>
      <c r="P1507" s="259"/>
      <c r="Q1507" s="171"/>
      <c r="R1507" s="169"/>
    </row>
    <row r="1508" spans="2:18" ht="15.75" customHeight="1">
      <c r="B1508" s="167"/>
      <c r="C1508" s="209" t="str">
        <f>IF(ISBLANK(Transactions!$B1508),"",MONTH(Transactions!$B1508))</f>
        <v/>
      </c>
      <c r="D1508" s="259"/>
      <c r="E1508" s="168"/>
      <c r="F1508" s="169"/>
      <c r="H1508" s="167"/>
      <c r="I1508" s="209" t="str">
        <f>IF(ISBLANK(Transactions!$H1508),"",MONTH(Transactions!$H1508))</f>
        <v/>
      </c>
      <c r="J1508" s="259"/>
      <c r="K1508" s="168"/>
      <c r="L1508" s="169"/>
      <c r="N1508" s="167"/>
      <c r="O1508" s="209" t="str">
        <f>IF(ISBLANK(Transactions!$N1508),"",MONTH(Transactions!$N1508))</f>
        <v/>
      </c>
      <c r="P1508" s="259"/>
      <c r="Q1508" s="171"/>
      <c r="R1508" s="169"/>
    </row>
    <row r="1509" spans="2:18" ht="15.75" customHeight="1">
      <c r="B1509" s="167"/>
      <c r="C1509" s="209" t="str">
        <f>IF(ISBLANK(Transactions!$B1509),"",MONTH(Transactions!$B1509))</f>
        <v/>
      </c>
      <c r="D1509" s="259"/>
      <c r="E1509" s="168"/>
      <c r="F1509" s="169"/>
      <c r="H1509" s="167"/>
      <c r="I1509" s="209" t="str">
        <f>IF(ISBLANK(Transactions!$H1509),"",MONTH(Transactions!$H1509))</f>
        <v/>
      </c>
      <c r="J1509" s="259"/>
      <c r="K1509" s="168"/>
      <c r="L1509" s="169"/>
      <c r="N1509" s="167"/>
      <c r="O1509" s="209" t="str">
        <f>IF(ISBLANK(Transactions!$N1509),"",MONTH(Transactions!$N1509))</f>
        <v/>
      </c>
      <c r="P1509" s="259"/>
      <c r="Q1509" s="171"/>
      <c r="R1509" s="169"/>
    </row>
    <row r="1510" spans="2:18" ht="15.75" customHeight="1">
      <c r="B1510" s="167"/>
      <c r="C1510" s="209" t="str">
        <f>IF(ISBLANK(Transactions!$B1510),"",MONTH(Transactions!$B1510))</f>
        <v/>
      </c>
      <c r="D1510" s="259"/>
      <c r="E1510" s="168"/>
      <c r="F1510" s="169"/>
      <c r="H1510" s="167"/>
      <c r="I1510" s="209" t="str">
        <f>IF(ISBLANK(Transactions!$H1510),"",MONTH(Transactions!$H1510))</f>
        <v/>
      </c>
      <c r="J1510" s="259"/>
      <c r="K1510" s="168"/>
      <c r="L1510" s="169"/>
      <c r="N1510" s="167"/>
      <c r="O1510" s="209" t="str">
        <f>IF(ISBLANK(Transactions!$N1510),"",MONTH(Transactions!$N1510))</f>
        <v/>
      </c>
      <c r="P1510" s="259"/>
      <c r="Q1510" s="171"/>
      <c r="R1510" s="169"/>
    </row>
    <row r="1511" spans="2:18" ht="15.75" customHeight="1">
      <c r="B1511" s="167"/>
      <c r="C1511" s="209" t="str">
        <f>IF(ISBLANK(Transactions!$B1511),"",MONTH(Transactions!$B1511))</f>
        <v/>
      </c>
      <c r="D1511" s="259"/>
      <c r="E1511" s="168"/>
      <c r="F1511" s="169"/>
      <c r="H1511" s="167"/>
      <c r="I1511" s="209" t="str">
        <f>IF(ISBLANK(Transactions!$H1511),"",MONTH(Transactions!$H1511))</f>
        <v/>
      </c>
      <c r="J1511" s="259"/>
      <c r="K1511" s="168"/>
      <c r="L1511" s="169"/>
      <c r="N1511" s="167"/>
      <c r="O1511" s="209" t="str">
        <f>IF(ISBLANK(Transactions!$N1511),"",MONTH(Transactions!$N1511))</f>
        <v/>
      </c>
      <c r="P1511" s="259"/>
      <c r="Q1511" s="171"/>
      <c r="R1511" s="169"/>
    </row>
    <row r="1512" spans="2:18" ht="15.75" customHeight="1">
      <c r="B1512" s="167"/>
      <c r="C1512" s="209" t="str">
        <f>IF(ISBLANK(Transactions!$B1512),"",MONTH(Transactions!$B1512))</f>
        <v/>
      </c>
      <c r="D1512" s="259"/>
      <c r="E1512" s="168"/>
      <c r="F1512" s="169"/>
      <c r="H1512" s="167"/>
      <c r="I1512" s="209" t="str">
        <f>IF(ISBLANK(Transactions!$H1512),"",MONTH(Transactions!$H1512))</f>
        <v/>
      </c>
      <c r="J1512" s="259"/>
      <c r="K1512" s="168"/>
      <c r="L1512" s="169"/>
      <c r="N1512" s="167"/>
      <c r="O1512" s="209" t="str">
        <f>IF(ISBLANK(Transactions!$N1512),"",MONTH(Transactions!$N1512))</f>
        <v/>
      </c>
      <c r="P1512" s="259"/>
      <c r="Q1512" s="171"/>
      <c r="R1512" s="169"/>
    </row>
    <row r="1513" spans="2:18" ht="15.75" customHeight="1">
      <c r="B1513" s="167"/>
      <c r="C1513" s="209" t="str">
        <f>IF(ISBLANK(Transactions!$B1513),"",MONTH(Transactions!$B1513))</f>
        <v/>
      </c>
      <c r="D1513" s="259"/>
      <c r="E1513" s="168"/>
      <c r="F1513" s="169"/>
      <c r="H1513" s="167"/>
      <c r="I1513" s="209" t="str">
        <f>IF(ISBLANK(Transactions!$H1513),"",MONTH(Transactions!$H1513))</f>
        <v/>
      </c>
      <c r="J1513" s="259"/>
      <c r="K1513" s="168"/>
      <c r="L1513" s="169"/>
      <c r="N1513" s="167"/>
      <c r="O1513" s="209" t="str">
        <f>IF(ISBLANK(Transactions!$N1513),"",MONTH(Transactions!$N1513))</f>
        <v/>
      </c>
      <c r="P1513" s="259"/>
      <c r="Q1513" s="171"/>
      <c r="R1513" s="169"/>
    </row>
    <row r="1514" spans="2:18" ht="15.75" customHeight="1">
      <c r="B1514" s="167"/>
      <c r="C1514" s="209" t="str">
        <f>IF(ISBLANK(Transactions!$B1514),"",MONTH(Transactions!$B1514))</f>
        <v/>
      </c>
      <c r="D1514" s="259"/>
      <c r="E1514" s="168"/>
      <c r="F1514" s="169"/>
      <c r="H1514" s="167"/>
      <c r="I1514" s="209" t="str">
        <f>IF(ISBLANK(Transactions!$H1514),"",MONTH(Transactions!$H1514))</f>
        <v/>
      </c>
      <c r="J1514" s="259"/>
      <c r="K1514" s="168"/>
      <c r="L1514" s="169"/>
      <c r="N1514" s="167"/>
      <c r="O1514" s="209" t="str">
        <f>IF(ISBLANK(Transactions!$N1514),"",MONTH(Transactions!$N1514))</f>
        <v/>
      </c>
      <c r="P1514" s="259"/>
      <c r="Q1514" s="171"/>
      <c r="R1514" s="169"/>
    </row>
    <row r="1515" spans="2:18" ht="15.75" customHeight="1">
      <c r="B1515" s="167"/>
      <c r="C1515" s="209" t="str">
        <f>IF(ISBLANK(Transactions!$B1515),"",MONTH(Transactions!$B1515))</f>
        <v/>
      </c>
      <c r="D1515" s="259"/>
      <c r="E1515" s="168"/>
      <c r="F1515" s="169"/>
      <c r="H1515" s="167"/>
      <c r="I1515" s="209" t="str">
        <f>IF(ISBLANK(Transactions!$H1515),"",MONTH(Transactions!$H1515))</f>
        <v/>
      </c>
      <c r="J1515" s="259"/>
      <c r="K1515" s="168"/>
      <c r="L1515" s="169"/>
      <c r="N1515" s="167"/>
      <c r="O1515" s="209" t="str">
        <f>IF(ISBLANK(Transactions!$N1515),"",MONTH(Transactions!$N1515))</f>
        <v/>
      </c>
      <c r="P1515" s="259"/>
      <c r="Q1515" s="171"/>
      <c r="R1515" s="169"/>
    </row>
    <row r="1516" spans="2:18" ht="15.75" customHeight="1">
      <c r="B1516" s="167"/>
      <c r="C1516" s="209" t="str">
        <f>IF(ISBLANK(Transactions!$B1516),"",MONTH(Transactions!$B1516))</f>
        <v/>
      </c>
      <c r="D1516" s="259"/>
      <c r="E1516" s="168"/>
      <c r="F1516" s="169"/>
      <c r="H1516" s="167"/>
      <c r="I1516" s="209" t="str">
        <f>IF(ISBLANK(Transactions!$H1516),"",MONTH(Transactions!$H1516))</f>
        <v/>
      </c>
      <c r="J1516" s="259"/>
      <c r="K1516" s="168"/>
      <c r="L1516" s="169"/>
      <c r="N1516" s="167"/>
      <c r="O1516" s="209" t="str">
        <f>IF(ISBLANK(Transactions!$N1516),"",MONTH(Transactions!$N1516))</f>
        <v/>
      </c>
      <c r="P1516" s="259"/>
      <c r="Q1516" s="171"/>
      <c r="R1516" s="169"/>
    </row>
    <row r="1517" spans="2:18" ht="15.75" customHeight="1">
      <c r="B1517" s="167"/>
      <c r="C1517" s="209" t="str">
        <f>IF(ISBLANK(Transactions!$B1517),"",MONTH(Transactions!$B1517))</f>
        <v/>
      </c>
      <c r="D1517" s="259"/>
      <c r="E1517" s="168"/>
      <c r="F1517" s="169"/>
      <c r="H1517" s="167"/>
      <c r="I1517" s="209" t="str">
        <f>IF(ISBLANK(Transactions!$H1517),"",MONTH(Transactions!$H1517))</f>
        <v/>
      </c>
      <c r="J1517" s="259"/>
      <c r="K1517" s="168"/>
      <c r="L1517" s="169"/>
      <c r="N1517" s="167"/>
      <c r="O1517" s="209" t="str">
        <f>IF(ISBLANK(Transactions!$N1517),"",MONTH(Transactions!$N1517))</f>
        <v/>
      </c>
      <c r="P1517" s="259"/>
      <c r="Q1517" s="171"/>
      <c r="R1517" s="169"/>
    </row>
    <row r="1518" spans="2:18" ht="15.75" customHeight="1">
      <c r="B1518" s="167"/>
      <c r="C1518" s="209" t="str">
        <f>IF(ISBLANK(Transactions!$B1518),"",MONTH(Transactions!$B1518))</f>
        <v/>
      </c>
      <c r="D1518" s="259"/>
      <c r="E1518" s="168"/>
      <c r="F1518" s="169"/>
      <c r="H1518" s="167"/>
      <c r="I1518" s="209" t="str">
        <f>IF(ISBLANK(Transactions!$H1518),"",MONTH(Transactions!$H1518))</f>
        <v/>
      </c>
      <c r="J1518" s="259"/>
      <c r="K1518" s="168"/>
      <c r="L1518" s="169"/>
      <c r="N1518" s="167"/>
      <c r="O1518" s="209" t="str">
        <f>IF(ISBLANK(Transactions!$N1518),"",MONTH(Transactions!$N1518))</f>
        <v/>
      </c>
      <c r="P1518" s="259"/>
      <c r="Q1518" s="171"/>
      <c r="R1518" s="169"/>
    </row>
    <row r="1519" spans="2:18" ht="15.75" customHeight="1">
      <c r="B1519" s="167"/>
      <c r="C1519" s="209" t="str">
        <f>IF(ISBLANK(Transactions!$B1519),"",MONTH(Transactions!$B1519))</f>
        <v/>
      </c>
      <c r="D1519" s="259"/>
      <c r="E1519" s="168"/>
      <c r="F1519" s="169"/>
      <c r="H1519" s="167"/>
      <c r="I1519" s="209" t="str">
        <f>IF(ISBLANK(Transactions!$H1519),"",MONTH(Transactions!$H1519))</f>
        <v/>
      </c>
      <c r="J1519" s="259"/>
      <c r="K1519" s="168"/>
      <c r="L1519" s="169"/>
      <c r="N1519" s="167"/>
      <c r="O1519" s="209" t="str">
        <f>IF(ISBLANK(Transactions!$N1519),"",MONTH(Transactions!$N1519))</f>
        <v/>
      </c>
      <c r="P1519" s="259"/>
      <c r="Q1519" s="171"/>
      <c r="R1519" s="169"/>
    </row>
    <row r="1520" spans="2:18" ht="15.75" customHeight="1">
      <c r="B1520" s="167"/>
      <c r="C1520" s="209" t="str">
        <f>IF(ISBLANK(Transactions!$B1520),"",MONTH(Transactions!$B1520))</f>
        <v/>
      </c>
      <c r="D1520" s="259"/>
      <c r="E1520" s="168"/>
      <c r="F1520" s="169"/>
      <c r="H1520" s="167"/>
      <c r="I1520" s="209" t="str">
        <f>IF(ISBLANK(Transactions!$H1520),"",MONTH(Transactions!$H1520))</f>
        <v/>
      </c>
      <c r="J1520" s="259"/>
      <c r="K1520" s="168"/>
      <c r="L1520" s="169"/>
      <c r="N1520" s="167"/>
      <c r="O1520" s="209" t="str">
        <f>IF(ISBLANK(Transactions!$N1520),"",MONTH(Transactions!$N1520))</f>
        <v/>
      </c>
      <c r="P1520" s="259"/>
      <c r="Q1520" s="171"/>
      <c r="R1520" s="169"/>
    </row>
    <row r="1521" spans="2:18" ht="15.75" customHeight="1">
      <c r="B1521" s="167"/>
      <c r="C1521" s="209" t="str">
        <f>IF(ISBLANK(Transactions!$B1521),"",MONTH(Transactions!$B1521))</f>
        <v/>
      </c>
      <c r="D1521" s="259"/>
      <c r="E1521" s="168"/>
      <c r="F1521" s="169"/>
      <c r="H1521" s="167"/>
      <c r="I1521" s="209" t="str">
        <f>IF(ISBLANK(Transactions!$H1521),"",MONTH(Transactions!$H1521))</f>
        <v/>
      </c>
      <c r="J1521" s="259"/>
      <c r="K1521" s="168"/>
      <c r="L1521" s="169"/>
      <c r="N1521" s="167"/>
      <c r="O1521" s="209" t="str">
        <f>IF(ISBLANK(Transactions!$N1521),"",MONTH(Transactions!$N1521))</f>
        <v/>
      </c>
      <c r="P1521" s="259"/>
      <c r="Q1521" s="171"/>
      <c r="R1521" s="169"/>
    </row>
    <row r="1522" spans="2:18" ht="15.75" customHeight="1">
      <c r="B1522" s="167"/>
      <c r="C1522" s="209" t="str">
        <f>IF(ISBLANK(Transactions!$B1522),"",MONTH(Transactions!$B1522))</f>
        <v/>
      </c>
      <c r="D1522" s="259"/>
      <c r="E1522" s="168"/>
      <c r="F1522" s="169"/>
      <c r="H1522" s="167"/>
      <c r="I1522" s="209" t="str">
        <f>IF(ISBLANK(Transactions!$H1522),"",MONTH(Transactions!$H1522))</f>
        <v/>
      </c>
      <c r="J1522" s="259"/>
      <c r="K1522" s="168"/>
      <c r="L1522" s="169"/>
      <c r="N1522" s="167"/>
      <c r="O1522" s="209" t="str">
        <f>IF(ISBLANK(Transactions!$N1522),"",MONTH(Transactions!$N1522))</f>
        <v/>
      </c>
      <c r="P1522" s="259"/>
      <c r="Q1522" s="171"/>
      <c r="R1522" s="169"/>
    </row>
    <row r="1523" spans="2:18" ht="15.75" customHeight="1">
      <c r="B1523" s="167"/>
      <c r="C1523" s="209" t="str">
        <f>IF(ISBLANK(Transactions!$B1523),"",MONTH(Transactions!$B1523))</f>
        <v/>
      </c>
      <c r="D1523" s="259"/>
      <c r="E1523" s="168"/>
      <c r="F1523" s="169"/>
      <c r="H1523" s="167"/>
      <c r="I1523" s="209" t="str">
        <f>IF(ISBLANK(Transactions!$H1523),"",MONTH(Transactions!$H1523))</f>
        <v/>
      </c>
      <c r="J1523" s="259"/>
      <c r="K1523" s="168"/>
      <c r="L1523" s="169"/>
      <c r="N1523" s="167"/>
      <c r="O1523" s="209" t="str">
        <f>IF(ISBLANK(Transactions!$N1523),"",MONTH(Transactions!$N1523))</f>
        <v/>
      </c>
      <c r="P1523" s="259"/>
      <c r="Q1523" s="171"/>
      <c r="R1523" s="169"/>
    </row>
    <row r="1524" spans="2:18" ht="15.75" customHeight="1">
      <c r="B1524" s="167"/>
      <c r="C1524" s="209" t="str">
        <f>IF(ISBLANK(Transactions!$B1524),"",MONTH(Transactions!$B1524))</f>
        <v/>
      </c>
      <c r="D1524" s="259"/>
      <c r="E1524" s="168"/>
      <c r="F1524" s="169"/>
      <c r="H1524" s="167"/>
      <c r="I1524" s="209" t="str">
        <f>IF(ISBLANK(Transactions!$H1524),"",MONTH(Transactions!$H1524))</f>
        <v/>
      </c>
      <c r="J1524" s="259"/>
      <c r="K1524" s="168"/>
      <c r="L1524" s="169"/>
      <c r="N1524" s="167"/>
      <c r="O1524" s="209" t="str">
        <f>IF(ISBLANK(Transactions!$N1524),"",MONTH(Transactions!$N1524))</f>
        <v/>
      </c>
      <c r="P1524" s="259"/>
      <c r="Q1524" s="171"/>
      <c r="R1524" s="169"/>
    </row>
    <row r="1525" spans="2:18" ht="15.75" customHeight="1">
      <c r="B1525" s="167"/>
      <c r="C1525" s="209" t="str">
        <f>IF(ISBLANK(Transactions!$B1525),"",MONTH(Transactions!$B1525))</f>
        <v/>
      </c>
      <c r="D1525" s="259"/>
      <c r="E1525" s="168"/>
      <c r="F1525" s="169"/>
      <c r="H1525" s="167"/>
      <c r="I1525" s="209" t="str">
        <f>IF(ISBLANK(Transactions!$H1525),"",MONTH(Transactions!$H1525))</f>
        <v/>
      </c>
      <c r="J1525" s="259"/>
      <c r="K1525" s="168"/>
      <c r="L1525" s="169"/>
      <c r="N1525" s="167"/>
      <c r="O1525" s="209" t="str">
        <f>IF(ISBLANK(Transactions!$N1525),"",MONTH(Transactions!$N1525))</f>
        <v/>
      </c>
      <c r="P1525" s="259"/>
      <c r="Q1525" s="171"/>
      <c r="R1525" s="169"/>
    </row>
    <row r="1526" spans="2:18" ht="15.75" customHeight="1">
      <c r="B1526" s="167"/>
      <c r="C1526" s="209" t="str">
        <f>IF(ISBLANK(Transactions!$B1526),"",MONTH(Transactions!$B1526))</f>
        <v/>
      </c>
      <c r="D1526" s="259"/>
      <c r="E1526" s="168"/>
      <c r="F1526" s="169"/>
      <c r="H1526" s="167"/>
      <c r="I1526" s="209" t="str">
        <f>IF(ISBLANK(Transactions!$H1526),"",MONTH(Transactions!$H1526))</f>
        <v/>
      </c>
      <c r="J1526" s="259"/>
      <c r="K1526" s="168"/>
      <c r="L1526" s="169"/>
      <c r="N1526" s="167"/>
      <c r="O1526" s="209" t="str">
        <f>IF(ISBLANK(Transactions!$N1526),"",MONTH(Transactions!$N1526))</f>
        <v/>
      </c>
      <c r="P1526" s="259"/>
      <c r="Q1526" s="171"/>
      <c r="R1526" s="169"/>
    </row>
    <row r="1527" spans="2:18" ht="15.75" customHeight="1">
      <c r="B1527" s="167"/>
      <c r="C1527" s="209" t="str">
        <f>IF(ISBLANK(Transactions!$B1527),"",MONTH(Transactions!$B1527))</f>
        <v/>
      </c>
      <c r="D1527" s="259"/>
      <c r="E1527" s="168"/>
      <c r="F1527" s="169"/>
      <c r="H1527" s="167"/>
      <c r="I1527" s="209" t="str">
        <f>IF(ISBLANK(Transactions!$H1527),"",MONTH(Transactions!$H1527))</f>
        <v/>
      </c>
      <c r="J1527" s="259"/>
      <c r="K1527" s="168"/>
      <c r="L1527" s="169"/>
      <c r="N1527" s="167"/>
      <c r="O1527" s="209" t="str">
        <f>IF(ISBLANK(Transactions!$N1527),"",MONTH(Transactions!$N1527))</f>
        <v/>
      </c>
      <c r="P1527" s="259"/>
      <c r="Q1527" s="171"/>
      <c r="R1527" s="169"/>
    </row>
    <row r="1528" spans="2:18" ht="15.75" customHeight="1">
      <c r="B1528" s="167"/>
      <c r="C1528" s="209" t="str">
        <f>IF(ISBLANK(Transactions!$B1528),"",MONTH(Transactions!$B1528))</f>
        <v/>
      </c>
      <c r="D1528" s="259"/>
      <c r="E1528" s="168"/>
      <c r="F1528" s="169"/>
      <c r="H1528" s="167"/>
      <c r="I1528" s="209" t="str">
        <f>IF(ISBLANK(Transactions!$H1528),"",MONTH(Transactions!$H1528))</f>
        <v/>
      </c>
      <c r="J1528" s="259"/>
      <c r="K1528" s="168"/>
      <c r="L1528" s="169"/>
      <c r="N1528" s="167"/>
      <c r="O1528" s="209" t="str">
        <f>IF(ISBLANK(Transactions!$N1528),"",MONTH(Transactions!$N1528))</f>
        <v/>
      </c>
      <c r="P1528" s="259"/>
      <c r="Q1528" s="171"/>
      <c r="R1528" s="169"/>
    </row>
    <row r="1529" spans="2:18" ht="15.75" customHeight="1">
      <c r="B1529" s="167"/>
      <c r="C1529" s="209" t="str">
        <f>IF(ISBLANK(Transactions!$B1529),"",MONTH(Transactions!$B1529))</f>
        <v/>
      </c>
      <c r="D1529" s="259"/>
      <c r="E1529" s="168"/>
      <c r="F1529" s="169"/>
      <c r="H1529" s="167"/>
      <c r="I1529" s="209" t="str">
        <f>IF(ISBLANK(Transactions!$H1529),"",MONTH(Transactions!$H1529))</f>
        <v/>
      </c>
      <c r="J1529" s="259"/>
      <c r="K1529" s="168"/>
      <c r="L1529" s="169"/>
      <c r="N1529" s="167"/>
      <c r="O1529" s="209" t="str">
        <f>IF(ISBLANK(Transactions!$N1529),"",MONTH(Transactions!$N1529))</f>
        <v/>
      </c>
      <c r="P1529" s="259"/>
      <c r="Q1529" s="171"/>
      <c r="R1529" s="169"/>
    </row>
    <row r="1530" spans="2:18" ht="15.75" customHeight="1">
      <c r="B1530" s="167"/>
      <c r="C1530" s="209" t="str">
        <f>IF(ISBLANK(Transactions!$B1530),"",MONTH(Transactions!$B1530))</f>
        <v/>
      </c>
      <c r="D1530" s="259"/>
      <c r="E1530" s="168"/>
      <c r="F1530" s="169"/>
      <c r="H1530" s="167"/>
      <c r="I1530" s="209" t="str">
        <f>IF(ISBLANK(Transactions!$H1530),"",MONTH(Transactions!$H1530))</f>
        <v/>
      </c>
      <c r="J1530" s="259"/>
      <c r="K1530" s="168"/>
      <c r="L1530" s="169"/>
      <c r="N1530" s="167"/>
      <c r="O1530" s="209" t="str">
        <f>IF(ISBLANK(Transactions!$N1530),"",MONTH(Transactions!$N1530))</f>
        <v/>
      </c>
      <c r="P1530" s="259"/>
      <c r="Q1530" s="171"/>
      <c r="R1530" s="169"/>
    </row>
    <row r="1531" spans="2:18" ht="15.75" customHeight="1">
      <c r="B1531" s="167"/>
      <c r="C1531" s="209" t="str">
        <f>IF(ISBLANK(Transactions!$B1531),"",MONTH(Transactions!$B1531))</f>
        <v/>
      </c>
      <c r="D1531" s="259"/>
      <c r="E1531" s="168"/>
      <c r="F1531" s="169"/>
      <c r="H1531" s="167"/>
      <c r="I1531" s="209" t="str">
        <f>IF(ISBLANK(Transactions!$H1531),"",MONTH(Transactions!$H1531))</f>
        <v/>
      </c>
      <c r="J1531" s="259"/>
      <c r="K1531" s="168"/>
      <c r="L1531" s="169"/>
      <c r="N1531" s="167"/>
      <c r="O1531" s="209" t="str">
        <f>IF(ISBLANK(Transactions!$N1531),"",MONTH(Transactions!$N1531))</f>
        <v/>
      </c>
      <c r="P1531" s="259"/>
      <c r="Q1531" s="171"/>
      <c r="R1531" s="169"/>
    </row>
    <row r="1532" spans="2:18" ht="15.75" customHeight="1">
      <c r="B1532" s="167"/>
      <c r="C1532" s="209" t="str">
        <f>IF(ISBLANK(Transactions!$B1532),"",MONTH(Transactions!$B1532))</f>
        <v/>
      </c>
      <c r="D1532" s="259"/>
      <c r="E1532" s="168"/>
      <c r="F1532" s="169"/>
      <c r="H1532" s="167"/>
      <c r="I1532" s="209" t="str">
        <f>IF(ISBLANK(Transactions!$H1532),"",MONTH(Transactions!$H1532))</f>
        <v/>
      </c>
      <c r="J1532" s="259"/>
      <c r="K1532" s="168"/>
      <c r="L1532" s="169"/>
      <c r="N1532" s="167"/>
      <c r="O1532" s="209" t="str">
        <f>IF(ISBLANK(Transactions!$N1532),"",MONTH(Transactions!$N1532))</f>
        <v/>
      </c>
      <c r="P1532" s="259"/>
      <c r="Q1532" s="171"/>
      <c r="R1532" s="169"/>
    </row>
    <row r="1533" spans="2:18" ht="15.75" customHeight="1">
      <c r="B1533" s="167"/>
      <c r="C1533" s="209" t="str">
        <f>IF(ISBLANK(Transactions!$B1533),"",MONTH(Transactions!$B1533))</f>
        <v/>
      </c>
      <c r="D1533" s="259"/>
      <c r="E1533" s="168"/>
      <c r="F1533" s="169"/>
      <c r="H1533" s="167"/>
      <c r="I1533" s="209" t="str">
        <f>IF(ISBLANK(Transactions!$H1533),"",MONTH(Transactions!$H1533))</f>
        <v/>
      </c>
      <c r="J1533" s="259"/>
      <c r="K1533" s="168"/>
      <c r="L1533" s="169"/>
      <c r="N1533" s="167"/>
      <c r="O1533" s="209" t="str">
        <f>IF(ISBLANK(Transactions!$N1533),"",MONTH(Transactions!$N1533))</f>
        <v/>
      </c>
      <c r="P1533" s="259"/>
      <c r="Q1533" s="171"/>
      <c r="R1533" s="169"/>
    </row>
    <row r="1534" spans="2:18" ht="15.75" customHeight="1">
      <c r="B1534" s="167"/>
      <c r="C1534" s="209" t="str">
        <f>IF(ISBLANK(Transactions!$B1534),"",MONTH(Transactions!$B1534))</f>
        <v/>
      </c>
      <c r="D1534" s="259"/>
      <c r="E1534" s="168"/>
      <c r="F1534" s="169"/>
      <c r="H1534" s="167"/>
      <c r="I1534" s="209" t="str">
        <f>IF(ISBLANK(Transactions!$H1534),"",MONTH(Transactions!$H1534))</f>
        <v/>
      </c>
      <c r="J1534" s="259"/>
      <c r="K1534" s="168"/>
      <c r="L1534" s="169"/>
      <c r="N1534" s="167"/>
      <c r="O1534" s="209" t="str">
        <f>IF(ISBLANK(Transactions!$N1534),"",MONTH(Transactions!$N1534))</f>
        <v/>
      </c>
      <c r="P1534" s="259"/>
      <c r="Q1534" s="171"/>
      <c r="R1534" s="169"/>
    </row>
    <row r="1535" spans="2:18" ht="15.75" customHeight="1">
      <c r="B1535" s="167"/>
      <c r="C1535" s="209" t="str">
        <f>IF(ISBLANK(Transactions!$B1535),"",MONTH(Transactions!$B1535))</f>
        <v/>
      </c>
      <c r="D1535" s="259"/>
      <c r="E1535" s="168"/>
      <c r="F1535" s="169"/>
      <c r="H1535" s="167"/>
      <c r="I1535" s="209" t="str">
        <f>IF(ISBLANK(Transactions!$H1535),"",MONTH(Transactions!$H1535))</f>
        <v/>
      </c>
      <c r="J1535" s="259"/>
      <c r="K1535" s="168"/>
      <c r="L1535" s="169"/>
      <c r="N1535" s="167"/>
      <c r="O1535" s="209" t="str">
        <f>IF(ISBLANK(Transactions!$N1535),"",MONTH(Transactions!$N1535))</f>
        <v/>
      </c>
      <c r="P1535" s="259"/>
      <c r="Q1535" s="171"/>
      <c r="R1535" s="169"/>
    </row>
    <row r="1536" spans="2:18" ht="15.75" customHeight="1">
      <c r="B1536" s="167"/>
      <c r="C1536" s="209" t="str">
        <f>IF(ISBLANK(Transactions!$B1536),"",MONTH(Transactions!$B1536))</f>
        <v/>
      </c>
      <c r="D1536" s="259"/>
      <c r="E1536" s="168"/>
      <c r="F1536" s="169"/>
      <c r="H1536" s="167"/>
      <c r="I1536" s="209" t="str">
        <f>IF(ISBLANK(Transactions!$H1536),"",MONTH(Transactions!$H1536))</f>
        <v/>
      </c>
      <c r="J1536" s="259"/>
      <c r="K1536" s="168"/>
      <c r="L1536" s="169"/>
      <c r="N1536" s="167"/>
      <c r="O1536" s="209" t="str">
        <f>IF(ISBLANK(Transactions!$N1536),"",MONTH(Transactions!$N1536))</f>
        <v/>
      </c>
      <c r="P1536" s="259"/>
      <c r="Q1536" s="171"/>
      <c r="R1536" s="169"/>
    </row>
    <row r="1537" spans="2:18" ht="15.75" customHeight="1">
      <c r="B1537" s="167"/>
      <c r="C1537" s="209" t="str">
        <f>IF(ISBLANK(Transactions!$B1537),"",MONTH(Transactions!$B1537))</f>
        <v/>
      </c>
      <c r="D1537" s="259"/>
      <c r="E1537" s="168"/>
      <c r="F1537" s="169"/>
      <c r="H1537" s="167"/>
      <c r="I1537" s="209" t="str">
        <f>IF(ISBLANK(Transactions!$H1537),"",MONTH(Transactions!$H1537))</f>
        <v/>
      </c>
      <c r="J1537" s="259"/>
      <c r="K1537" s="168"/>
      <c r="L1537" s="169"/>
      <c r="N1537" s="167"/>
      <c r="O1537" s="209" t="str">
        <f>IF(ISBLANK(Transactions!$N1537),"",MONTH(Transactions!$N1537))</f>
        <v/>
      </c>
      <c r="P1537" s="259"/>
      <c r="Q1537" s="171"/>
      <c r="R1537" s="169"/>
    </row>
    <row r="1538" spans="2:18" ht="15.75" customHeight="1">
      <c r="B1538" s="167"/>
      <c r="C1538" s="209" t="str">
        <f>IF(ISBLANK(Transactions!$B1538),"",MONTH(Transactions!$B1538))</f>
        <v/>
      </c>
      <c r="D1538" s="259"/>
      <c r="E1538" s="168"/>
      <c r="F1538" s="169"/>
      <c r="H1538" s="167"/>
      <c r="I1538" s="209" t="str">
        <f>IF(ISBLANK(Transactions!$H1538),"",MONTH(Transactions!$H1538))</f>
        <v/>
      </c>
      <c r="J1538" s="259"/>
      <c r="K1538" s="168"/>
      <c r="L1538" s="169"/>
      <c r="N1538" s="167"/>
      <c r="O1538" s="209" t="str">
        <f>IF(ISBLANK(Transactions!$N1538),"",MONTH(Transactions!$N1538))</f>
        <v/>
      </c>
      <c r="P1538" s="259"/>
      <c r="Q1538" s="171"/>
      <c r="R1538" s="169"/>
    </row>
    <row r="1539" spans="2:18" ht="15.75" customHeight="1">
      <c r="B1539" s="167"/>
      <c r="C1539" s="209" t="str">
        <f>IF(ISBLANK(Transactions!$B1539),"",MONTH(Transactions!$B1539))</f>
        <v/>
      </c>
      <c r="D1539" s="259"/>
      <c r="E1539" s="168"/>
      <c r="F1539" s="169"/>
      <c r="H1539" s="167"/>
      <c r="I1539" s="209" t="str">
        <f>IF(ISBLANK(Transactions!$H1539),"",MONTH(Transactions!$H1539))</f>
        <v/>
      </c>
      <c r="J1539" s="259"/>
      <c r="K1539" s="168"/>
      <c r="L1539" s="169"/>
      <c r="N1539" s="167"/>
      <c r="O1539" s="209" t="str">
        <f>IF(ISBLANK(Transactions!$N1539),"",MONTH(Transactions!$N1539))</f>
        <v/>
      </c>
      <c r="P1539" s="259"/>
      <c r="Q1539" s="171"/>
      <c r="R1539" s="169"/>
    </row>
    <row r="1540" spans="2:18" ht="15.75" customHeight="1">
      <c r="B1540" s="167"/>
      <c r="C1540" s="209" t="str">
        <f>IF(ISBLANK(Transactions!$B1540),"",MONTH(Transactions!$B1540))</f>
        <v/>
      </c>
      <c r="D1540" s="259"/>
      <c r="E1540" s="168"/>
      <c r="F1540" s="169"/>
      <c r="H1540" s="167"/>
      <c r="I1540" s="209" t="str">
        <f>IF(ISBLANK(Transactions!$H1540),"",MONTH(Transactions!$H1540))</f>
        <v/>
      </c>
      <c r="J1540" s="259"/>
      <c r="K1540" s="168"/>
      <c r="L1540" s="169"/>
      <c r="N1540" s="167"/>
      <c r="O1540" s="209" t="str">
        <f>IF(ISBLANK(Transactions!$N1540),"",MONTH(Transactions!$N1540))</f>
        <v/>
      </c>
      <c r="P1540" s="259"/>
      <c r="Q1540" s="171"/>
      <c r="R1540" s="169"/>
    </row>
    <row r="1541" spans="2:18" ht="15.75" customHeight="1">
      <c r="B1541" s="167"/>
      <c r="C1541" s="209" t="str">
        <f>IF(ISBLANK(Transactions!$B1541),"",MONTH(Transactions!$B1541))</f>
        <v/>
      </c>
      <c r="D1541" s="259"/>
      <c r="E1541" s="168"/>
      <c r="F1541" s="169"/>
      <c r="H1541" s="167"/>
      <c r="I1541" s="209" t="str">
        <f>IF(ISBLANK(Transactions!$H1541),"",MONTH(Transactions!$H1541))</f>
        <v/>
      </c>
      <c r="J1541" s="259"/>
      <c r="K1541" s="168"/>
      <c r="L1541" s="169"/>
      <c r="N1541" s="167"/>
      <c r="O1541" s="209" t="str">
        <f>IF(ISBLANK(Transactions!$N1541),"",MONTH(Transactions!$N1541))</f>
        <v/>
      </c>
      <c r="P1541" s="259"/>
      <c r="Q1541" s="171"/>
      <c r="R1541" s="169"/>
    </row>
    <row r="1542" spans="2:18" ht="15.75" customHeight="1">
      <c r="B1542" s="167"/>
      <c r="C1542" s="209" t="str">
        <f>IF(ISBLANK(Transactions!$B1542),"",MONTH(Transactions!$B1542))</f>
        <v/>
      </c>
      <c r="D1542" s="259"/>
      <c r="E1542" s="168"/>
      <c r="F1542" s="169"/>
      <c r="H1542" s="167"/>
      <c r="I1542" s="209" t="str">
        <f>IF(ISBLANK(Transactions!$H1542),"",MONTH(Transactions!$H1542))</f>
        <v/>
      </c>
      <c r="J1542" s="259"/>
      <c r="K1542" s="168"/>
      <c r="L1542" s="169"/>
      <c r="N1542" s="167"/>
      <c r="O1542" s="209" t="str">
        <f>IF(ISBLANK(Transactions!$N1542),"",MONTH(Transactions!$N1542))</f>
        <v/>
      </c>
      <c r="P1542" s="259"/>
      <c r="Q1542" s="171"/>
      <c r="R1542" s="169"/>
    </row>
    <row r="1543" spans="2:18" ht="15.75" customHeight="1">
      <c r="B1543" s="167"/>
      <c r="C1543" s="209" t="str">
        <f>IF(ISBLANK(Transactions!$B1543),"",MONTH(Transactions!$B1543))</f>
        <v/>
      </c>
      <c r="D1543" s="259"/>
      <c r="E1543" s="168"/>
      <c r="F1543" s="169"/>
      <c r="H1543" s="167"/>
      <c r="I1543" s="209" t="str">
        <f>IF(ISBLANK(Transactions!$H1543),"",MONTH(Transactions!$H1543))</f>
        <v/>
      </c>
      <c r="J1543" s="259"/>
      <c r="K1543" s="168"/>
      <c r="L1543" s="169"/>
      <c r="N1543" s="167"/>
      <c r="O1543" s="209" t="str">
        <f>IF(ISBLANK(Transactions!$N1543),"",MONTH(Transactions!$N1543))</f>
        <v/>
      </c>
      <c r="P1543" s="259"/>
      <c r="Q1543" s="171"/>
      <c r="R1543" s="169"/>
    </row>
    <row r="1544" spans="2:18" ht="15.75" customHeight="1">
      <c r="B1544" s="167"/>
      <c r="C1544" s="209" t="str">
        <f>IF(ISBLANK(Transactions!$B1544),"",MONTH(Transactions!$B1544))</f>
        <v/>
      </c>
      <c r="D1544" s="259"/>
      <c r="E1544" s="168"/>
      <c r="F1544" s="169"/>
      <c r="H1544" s="167"/>
      <c r="I1544" s="209" t="str">
        <f>IF(ISBLANK(Transactions!$H1544),"",MONTH(Transactions!$H1544))</f>
        <v/>
      </c>
      <c r="J1544" s="259"/>
      <c r="K1544" s="168"/>
      <c r="L1544" s="169"/>
      <c r="N1544" s="167"/>
      <c r="O1544" s="209" t="str">
        <f>IF(ISBLANK(Transactions!$N1544),"",MONTH(Transactions!$N1544))</f>
        <v/>
      </c>
      <c r="P1544" s="259"/>
      <c r="Q1544" s="171"/>
      <c r="R1544" s="169"/>
    </row>
    <row r="1545" spans="2:18" ht="15.75" customHeight="1">
      <c r="B1545" s="167"/>
      <c r="C1545" s="209" t="str">
        <f>IF(ISBLANK(Transactions!$B1545),"",MONTH(Transactions!$B1545))</f>
        <v/>
      </c>
      <c r="D1545" s="259"/>
      <c r="E1545" s="168"/>
      <c r="F1545" s="169"/>
      <c r="H1545" s="167"/>
      <c r="I1545" s="209" t="str">
        <f>IF(ISBLANK(Transactions!$H1545),"",MONTH(Transactions!$H1545))</f>
        <v/>
      </c>
      <c r="J1545" s="259"/>
      <c r="K1545" s="168"/>
      <c r="L1545" s="169"/>
      <c r="N1545" s="167"/>
      <c r="O1545" s="209" t="str">
        <f>IF(ISBLANK(Transactions!$N1545),"",MONTH(Transactions!$N1545))</f>
        <v/>
      </c>
      <c r="P1545" s="259"/>
      <c r="Q1545" s="171"/>
      <c r="R1545" s="169"/>
    </row>
    <row r="1546" spans="2:18" ht="15.75" customHeight="1">
      <c r="B1546" s="167"/>
      <c r="C1546" s="209" t="str">
        <f>IF(ISBLANK(Transactions!$B1546),"",MONTH(Transactions!$B1546))</f>
        <v/>
      </c>
      <c r="D1546" s="259"/>
      <c r="E1546" s="168"/>
      <c r="F1546" s="169"/>
      <c r="H1546" s="167"/>
      <c r="I1546" s="209" t="str">
        <f>IF(ISBLANK(Transactions!$H1546),"",MONTH(Transactions!$H1546))</f>
        <v/>
      </c>
      <c r="J1546" s="259"/>
      <c r="K1546" s="168"/>
      <c r="L1546" s="169"/>
      <c r="N1546" s="167"/>
      <c r="O1546" s="209" t="str">
        <f>IF(ISBLANK(Transactions!$N1546),"",MONTH(Transactions!$N1546))</f>
        <v/>
      </c>
      <c r="P1546" s="259"/>
      <c r="Q1546" s="171"/>
      <c r="R1546" s="169"/>
    </row>
    <row r="1547" spans="2:18" ht="15.75" customHeight="1">
      <c r="B1547" s="167"/>
      <c r="C1547" s="209" t="str">
        <f>IF(ISBLANK(Transactions!$B1547),"",MONTH(Transactions!$B1547))</f>
        <v/>
      </c>
      <c r="D1547" s="259"/>
      <c r="E1547" s="168"/>
      <c r="F1547" s="169"/>
      <c r="H1547" s="167"/>
      <c r="I1547" s="209" t="str">
        <f>IF(ISBLANK(Transactions!$H1547),"",MONTH(Transactions!$H1547))</f>
        <v/>
      </c>
      <c r="J1547" s="259"/>
      <c r="K1547" s="168"/>
      <c r="L1547" s="169"/>
      <c r="N1547" s="167"/>
      <c r="O1547" s="209" t="str">
        <f>IF(ISBLANK(Transactions!$N1547),"",MONTH(Transactions!$N1547))</f>
        <v/>
      </c>
      <c r="P1547" s="259"/>
      <c r="Q1547" s="171"/>
      <c r="R1547" s="169"/>
    </row>
    <row r="1548" spans="2:18" ht="15.75" customHeight="1">
      <c r="B1548" s="167"/>
      <c r="C1548" s="209" t="str">
        <f>IF(ISBLANK(Transactions!$B1548),"",MONTH(Transactions!$B1548))</f>
        <v/>
      </c>
      <c r="D1548" s="259"/>
      <c r="E1548" s="168"/>
      <c r="F1548" s="169"/>
      <c r="H1548" s="167"/>
      <c r="I1548" s="209" t="str">
        <f>IF(ISBLANK(Transactions!$H1548),"",MONTH(Transactions!$H1548))</f>
        <v/>
      </c>
      <c r="J1548" s="259"/>
      <c r="K1548" s="168"/>
      <c r="L1548" s="169"/>
      <c r="N1548" s="167"/>
      <c r="O1548" s="209" t="str">
        <f>IF(ISBLANK(Transactions!$N1548),"",MONTH(Transactions!$N1548))</f>
        <v/>
      </c>
      <c r="P1548" s="259"/>
      <c r="Q1548" s="171"/>
      <c r="R1548" s="169"/>
    </row>
    <row r="1549" spans="2:18" ht="15.75" customHeight="1">
      <c r="B1549" s="167"/>
      <c r="C1549" s="209" t="str">
        <f>IF(ISBLANK(Transactions!$B1549),"",MONTH(Transactions!$B1549))</f>
        <v/>
      </c>
      <c r="D1549" s="259"/>
      <c r="E1549" s="168"/>
      <c r="F1549" s="169"/>
      <c r="H1549" s="167"/>
      <c r="I1549" s="209" t="str">
        <f>IF(ISBLANK(Transactions!$H1549),"",MONTH(Transactions!$H1549))</f>
        <v/>
      </c>
      <c r="J1549" s="259"/>
      <c r="K1549" s="168"/>
      <c r="L1549" s="169"/>
      <c r="N1549" s="167"/>
      <c r="O1549" s="209" t="str">
        <f>IF(ISBLANK(Transactions!$N1549),"",MONTH(Transactions!$N1549))</f>
        <v/>
      </c>
      <c r="P1549" s="259"/>
      <c r="Q1549" s="171"/>
      <c r="R1549" s="169"/>
    </row>
    <row r="1550" spans="2:18" ht="15.75" customHeight="1">
      <c r="B1550" s="167"/>
      <c r="C1550" s="209" t="str">
        <f>IF(ISBLANK(Transactions!$B1550),"",MONTH(Transactions!$B1550))</f>
        <v/>
      </c>
      <c r="D1550" s="259"/>
      <c r="E1550" s="168"/>
      <c r="F1550" s="169"/>
      <c r="H1550" s="167"/>
      <c r="I1550" s="209" t="str">
        <f>IF(ISBLANK(Transactions!$H1550),"",MONTH(Transactions!$H1550))</f>
        <v/>
      </c>
      <c r="J1550" s="259"/>
      <c r="K1550" s="168"/>
      <c r="L1550" s="169"/>
      <c r="N1550" s="167"/>
      <c r="O1550" s="209" t="str">
        <f>IF(ISBLANK(Transactions!$N1550),"",MONTH(Transactions!$N1550))</f>
        <v/>
      </c>
      <c r="P1550" s="259"/>
      <c r="Q1550" s="171"/>
      <c r="R1550" s="169"/>
    </row>
    <row r="1551" spans="2:18" ht="15.75" customHeight="1">
      <c r="B1551" s="167"/>
      <c r="C1551" s="209" t="str">
        <f>IF(ISBLANK(Transactions!$B1551),"",MONTH(Transactions!$B1551))</f>
        <v/>
      </c>
      <c r="D1551" s="259"/>
      <c r="E1551" s="168"/>
      <c r="F1551" s="169"/>
      <c r="H1551" s="167"/>
      <c r="I1551" s="209" t="str">
        <f>IF(ISBLANK(Transactions!$H1551),"",MONTH(Transactions!$H1551))</f>
        <v/>
      </c>
      <c r="J1551" s="259"/>
      <c r="K1551" s="168"/>
      <c r="L1551" s="169"/>
      <c r="N1551" s="167"/>
      <c r="O1551" s="209" t="str">
        <f>IF(ISBLANK(Transactions!$N1551),"",MONTH(Transactions!$N1551))</f>
        <v/>
      </c>
      <c r="P1551" s="259"/>
      <c r="Q1551" s="171"/>
      <c r="R1551" s="169"/>
    </row>
    <row r="1552" spans="2:18" ht="15.75" customHeight="1">
      <c r="B1552" s="167"/>
      <c r="C1552" s="209" t="str">
        <f>IF(ISBLANK(Transactions!$B1552),"",MONTH(Transactions!$B1552))</f>
        <v/>
      </c>
      <c r="D1552" s="259"/>
      <c r="E1552" s="168"/>
      <c r="F1552" s="169"/>
      <c r="H1552" s="167"/>
      <c r="I1552" s="209" t="str">
        <f>IF(ISBLANK(Transactions!$H1552),"",MONTH(Transactions!$H1552))</f>
        <v/>
      </c>
      <c r="J1552" s="259"/>
      <c r="K1552" s="168"/>
      <c r="L1552" s="169"/>
      <c r="N1552" s="167"/>
      <c r="O1552" s="209" t="str">
        <f>IF(ISBLANK(Transactions!$N1552),"",MONTH(Transactions!$N1552))</f>
        <v/>
      </c>
      <c r="P1552" s="259"/>
      <c r="Q1552" s="171"/>
      <c r="R1552" s="169"/>
    </row>
    <row r="1553" spans="2:18" ht="15.75" customHeight="1">
      <c r="B1553" s="167"/>
      <c r="C1553" s="209" t="str">
        <f>IF(ISBLANK(Transactions!$B1553),"",MONTH(Transactions!$B1553))</f>
        <v/>
      </c>
      <c r="D1553" s="259"/>
      <c r="E1553" s="168"/>
      <c r="F1553" s="169"/>
      <c r="H1553" s="167"/>
      <c r="I1553" s="209" t="str">
        <f>IF(ISBLANK(Transactions!$H1553),"",MONTH(Transactions!$H1553))</f>
        <v/>
      </c>
      <c r="J1553" s="259"/>
      <c r="K1553" s="168"/>
      <c r="L1553" s="169"/>
      <c r="N1553" s="167"/>
      <c r="O1553" s="209" t="str">
        <f>IF(ISBLANK(Transactions!$N1553),"",MONTH(Transactions!$N1553))</f>
        <v/>
      </c>
      <c r="P1553" s="259"/>
      <c r="Q1553" s="171"/>
      <c r="R1553" s="169"/>
    </row>
    <row r="1554" spans="2:18" ht="15.75" customHeight="1">
      <c r="B1554" s="167"/>
      <c r="C1554" s="209" t="str">
        <f>IF(ISBLANK(Transactions!$B1554),"",MONTH(Transactions!$B1554))</f>
        <v/>
      </c>
      <c r="D1554" s="259"/>
      <c r="E1554" s="168"/>
      <c r="F1554" s="169"/>
      <c r="H1554" s="167"/>
      <c r="I1554" s="209" t="str">
        <f>IF(ISBLANK(Transactions!$H1554),"",MONTH(Transactions!$H1554))</f>
        <v/>
      </c>
      <c r="J1554" s="259"/>
      <c r="K1554" s="168"/>
      <c r="L1554" s="169"/>
      <c r="N1554" s="167"/>
      <c r="O1554" s="209" t="str">
        <f>IF(ISBLANK(Transactions!$N1554),"",MONTH(Transactions!$N1554))</f>
        <v/>
      </c>
      <c r="P1554" s="259"/>
      <c r="Q1554" s="171"/>
      <c r="R1554" s="169"/>
    </row>
    <row r="1555" spans="2:18" ht="15.75" customHeight="1">
      <c r="B1555" s="167"/>
      <c r="C1555" s="209" t="str">
        <f>IF(ISBLANK(Transactions!$B1555),"",MONTH(Transactions!$B1555))</f>
        <v/>
      </c>
      <c r="D1555" s="259"/>
      <c r="E1555" s="168"/>
      <c r="F1555" s="169"/>
      <c r="H1555" s="167"/>
      <c r="I1555" s="209" t="str">
        <f>IF(ISBLANK(Transactions!$H1555),"",MONTH(Transactions!$H1555))</f>
        <v/>
      </c>
      <c r="J1555" s="259"/>
      <c r="K1555" s="168"/>
      <c r="L1555" s="169"/>
      <c r="N1555" s="167"/>
      <c r="O1555" s="209" t="str">
        <f>IF(ISBLANK(Transactions!$N1555),"",MONTH(Transactions!$N1555))</f>
        <v/>
      </c>
      <c r="P1555" s="259"/>
      <c r="Q1555" s="171"/>
      <c r="R1555" s="169"/>
    </row>
    <row r="1556" spans="2:18" ht="15.75" customHeight="1">
      <c r="B1556" s="167"/>
      <c r="C1556" s="209" t="str">
        <f>IF(ISBLANK(Transactions!$B1556),"",MONTH(Transactions!$B1556))</f>
        <v/>
      </c>
      <c r="D1556" s="259"/>
      <c r="E1556" s="168"/>
      <c r="F1556" s="169"/>
      <c r="H1556" s="167"/>
      <c r="I1556" s="209" t="str">
        <f>IF(ISBLANK(Transactions!$H1556),"",MONTH(Transactions!$H1556))</f>
        <v/>
      </c>
      <c r="J1556" s="259"/>
      <c r="K1556" s="168"/>
      <c r="L1556" s="169"/>
      <c r="N1556" s="167"/>
      <c r="O1556" s="209" t="str">
        <f>IF(ISBLANK(Transactions!$N1556),"",MONTH(Transactions!$N1556))</f>
        <v/>
      </c>
      <c r="P1556" s="259"/>
      <c r="Q1556" s="171"/>
      <c r="R1556" s="169"/>
    </row>
    <row r="1557" spans="2:18" ht="15.75" customHeight="1">
      <c r="B1557" s="167"/>
      <c r="C1557" s="209" t="str">
        <f>IF(ISBLANK(Transactions!$B1557),"",MONTH(Transactions!$B1557))</f>
        <v/>
      </c>
      <c r="D1557" s="259"/>
      <c r="E1557" s="168"/>
      <c r="F1557" s="169"/>
      <c r="H1557" s="167"/>
      <c r="I1557" s="209" t="str">
        <f>IF(ISBLANK(Transactions!$H1557),"",MONTH(Transactions!$H1557))</f>
        <v/>
      </c>
      <c r="J1557" s="259"/>
      <c r="K1557" s="168"/>
      <c r="L1557" s="169"/>
      <c r="N1557" s="167"/>
      <c r="O1557" s="209" t="str">
        <f>IF(ISBLANK(Transactions!$N1557),"",MONTH(Transactions!$N1557))</f>
        <v/>
      </c>
      <c r="P1557" s="259"/>
      <c r="Q1557" s="171"/>
      <c r="R1557" s="169"/>
    </row>
    <row r="1558" spans="2:18" ht="15.75" customHeight="1">
      <c r="B1558" s="167"/>
      <c r="C1558" s="209" t="str">
        <f>IF(ISBLANK(Transactions!$B1558),"",MONTH(Transactions!$B1558))</f>
        <v/>
      </c>
      <c r="D1558" s="259"/>
      <c r="E1558" s="168"/>
      <c r="F1558" s="169"/>
      <c r="H1558" s="167"/>
      <c r="I1558" s="209" t="str">
        <f>IF(ISBLANK(Transactions!$H1558),"",MONTH(Transactions!$H1558))</f>
        <v/>
      </c>
      <c r="J1558" s="259"/>
      <c r="K1558" s="168"/>
      <c r="L1558" s="169"/>
      <c r="N1558" s="167"/>
      <c r="O1558" s="209" t="str">
        <f>IF(ISBLANK(Transactions!$N1558),"",MONTH(Transactions!$N1558))</f>
        <v/>
      </c>
      <c r="P1558" s="259"/>
      <c r="Q1558" s="171"/>
      <c r="R1558" s="169"/>
    </row>
    <row r="1559" spans="2:18" ht="15.75" customHeight="1">
      <c r="B1559" s="167"/>
      <c r="C1559" s="209" t="str">
        <f>IF(ISBLANK(Transactions!$B1559),"",MONTH(Transactions!$B1559))</f>
        <v/>
      </c>
      <c r="D1559" s="259"/>
      <c r="E1559" s="168"/>
      <c r="F1559" s="169"/>
      <c r="H1559" s="167"/>
      <c r="I1559" s="209" t="str">
        <f>IF(ISBLANK(Transactions!$H1559),"",MONTH(Transactions!$H1559))</f>
        <v/>
      </c>
      <c r="J1559" s="259"/>
      <c r="K1559" s="168"/>
      <c r="L1559" s="169"/>
      <c r="N1559" s="167"/>
      <c r="O1559" s="209" t="str">
        <f>IF(ISBLANK(Transactions!$N1559),"",MONTH(Transactions!$N1559))</f>
        <v/>
      </c>
      <c r="P1559" s="259"/>
      <c r="Q1559" s="171"/>
      <c r="R1559" s="169"/>
    </row>
    <row r="1560" spans="2:18" ht="15.75" customHeight="1">
      <c r="B1560" s="167"/>
      <c r="C1560" s="209" t="str">
        <f>IF(ISBLANK(Transactions!$B1560),"",MONTH(Transactions!$B1560))</f>
        <v/>
      </c>
      <c r="D1560" s="259"/>
      <c r="E1560" s="168"/>
      <c r="F1560" s="169"/>
      <c r="H1560" s="167"/>
      <c r="I1560" s="209" t="str">
        <f>IF(ISBLANK(Transactions!$H1560),"",MONTH(Transactions!$H1560))</f>
        <v/>
      </c>
      <c r="J1560" s="259"/>
      <c r="K1560" s="168"/>
      <c r="L1560" s="169"/>
      <c r="N1560" s="167"/>
      <c r="O1560" s="209" t="str">
        <f>IF(ISBLANK(Transactions!$N1560),"",MONTH(Transactions!$N1560))</f>
        <v/>
      </c>
      <c r="P1560" s="259"/>
      <c r="Q1560" s="171"/>
      <c r="R1560" s="169"/>
    </row>
    <row r="1561" spans="2:18" ht="15.75" customHeight="1">
      <c r="B1561" s="167"/>
      <c r="C1561" s="209" t="str">
        <f>IF(ISBLANK(Transactions!$B1561),"",MONTH(Transactions!$B1561))</f>
        <v/>
      </c>
      <c r="D1561" s="259"/>
      <c r="E1561" s="168"/>
      <c r="F1561" s="169"/>
      <c r="H1561" s="167"/>
      <c r="I1561" s="209" t="str">
        <f>IF(ISBLANK(Transactions!$H1561),"",MONTH(Transactions!$H1561))</f>
        <v/>
      </c>
      <c r="J1561" s="259"/>
      <c r="K1561" s="168"/>
      <c r="L1561" s="169"/>
      <c r="N1561" s="167"/>
      <c r="O1561" s="209" t="str">
        <f>IF(ISBLANK(Transactions!$N1561),"",MONTH(Transactions!$N1561))</f>
        <v/>
      </c>
      <c r="P1561" s="259"/>
      <c r="Q1561" s="171"/>
      <c r="R1561" s="169"/>
    </row>
    <row r="1562" spans="2:18" ht="15.75" customHeight="1">
      <c r="B1562" s="167"/>
      <c r="C1562" s="209" t="str">
        <f>IF(ISBLANK(Transactions!$B1562),"",MONTH(Transactions!$B1562))</f>
        <v/>
      </c>
      <c r="D1562" s="259"/>
      <c r="E1562" s="168"/>
      <c r="F1562" s="169"/>
      <c r="H1562" s="167"/>
      <c r="I1562" s="209" t="str">
        <f>IF(ISBLANK(Transactions!$H1562),"",MONTH(Transactions!$H1562))</f>
        <v/>
      </c>
      <c r="J1562" s="259"/>
      <c r="K1562" s="168"/>
      <c r="L1562" s="169"/>
      <c r="N1562" s="167"/>
      <c r="O1562" s="209" t="str">
        <f>IF(ISBLANK(Transactions!$N1562),"",MONTH(Transactions!$N1562))</f>
        <v/>
      </c>
      <c r="P1562" s="259"/>
      <c r="Q1562" s="171"/>
      <c r="R1562" s="169"/>
    </row>
    <row r="1563" spans="2:18" ht="15.75" customHeight="1">
      <c r="B1563" s="167"/>
      <c r="C1563" s="209" t="str">
        <f>IF(ISBLANK(Transactions!$B1563),"",MONTH(Transactions!$B1563))</f>
        <v/>
      </c>
      <c r="D1563" s="259"/>
      <c r="E1563" s="168"/>
      <c r="F1563" s="169"/>
      <c r="H1563" s="167"/>
      <c r="I1563" s="209" t="str">
        <f>IF(ISBLANK(Transactions!$H1563),"",MONTH(Transactions!$H1563))</f>
        <v/>
      </c>
      <c r="J1563" s="259"/>
      <c r="K1563" s="168"/>
      <c r="L1563" s="169"/>
      <c r="N1563" s="167"/>
      <c r="O1563" s="209" t="str">
        <f>IF(ISBLANK(Transactions!$N1563),"",MONTH(Transactions!$N1563))</f>
        <v/>
      </c>
      <c r="P1563" s="259"/>
      <c r="Q1563" s="171"/>
      <c r="R1563" s="169"/>
    </row>
    <row r="1564" spans="2:18" ht="15.75" customHeight="1">
      <c r="B1564" s="167"/>
      <c r="C1564" s="209" t="str">
        <f>IF(ISBLANK(Transactions!$B1564),"",MONTH(Transactions!$B1564))</f>
        <v/>
      </c>
      <c r="D1564" s="259"/>
      <c r="E1564" s="168"/>
      <c r="F1564" s="169"/>
      <c r="H1564" s="167"/>
      <c r="I1564" s="209" t="str">
        <f>IF(ISBLANK(Transactions!$H1564),"",MONTH(Transactions!$H1564))</f>
        <v/>
      </c>
      <c r="J1564" s="259"/>
      <c r="K1564" s="168"/>
      <c r="L1564" s="169"/>
      <c r="N1564" s="167"/>
      <c r="O1564" s="209" t="str">
        <f>IF(ISBLANK(Transactions!$N1564),"",MONTH(Transactions!$N1564))</f>
        <v/>
      </c>
      <c r="P1564" s="259"/>
      <c r="Q1564" s="171"/>
      <c r="R1564" s="169"/>
    </row>
    <row r="1565" spans="2:18" ht="15.75" customHeight="1">
      <c r="B1565" s="167"/>
      <c r="C1565" s="209" t="str">
        <f>IF(ISBLANK(Transactions!$B1565),"",MONTH(Transactions!$B1565))</f>
        <v/>
      </c>
      <c r="D1565" s="259"/>
      <c r="E1565" s="168"/>
      <c r="F1565" s="169"/>
      <c r="H1565" s="167"/>
      <c r="I1565" s="209" t="str">
        <f>IF(ISBLANK(Transactions!$H1565),"",MONTH(Transactions!$H1565))</f>
        <v/>
      </c>
      <c r="J1565" s="259"/>
      <c r="K1565" s="168"/>
      <c r="L1565" s="169"/>
      <c r="N1565" s="167"/>
      <c r="O1565" s="209" t="str">
        <f>IF(ISBLANK(Transactions!$N1565),"",MONTH(Transactions!$N1565))</f>
        <v/>
      </c>
      <c r="P1565" s="259"/>
      <c r="Q1565" s="171"/>
      <c r="R1565" s="169"/>
    </row>
    <row r="1566" spans="2:18" ht="15.75" customHeight="1">
      <c r="B1566" s="167"/>
      <c r="C1566" s="209" t="str">
        <f>IF(ISBLANK(Transactions!$B1566),"",MONTH(Transactions!$B1566))</f>
        <v/>
      </c>
      <c r="D1566" s="259"/>
      <c r="E1566" s="168"/>
      <c r="F1566" s="169"/>
      <c r="H1566" s="167"/>
      <c r="I1566" s="209" t="str">
        <f>IF(ISBLANK(Transactions!$H1566),"",MONTH(Transactions!$H1566))</f>
        <v/>
      </c>
      <c r="J1566" s="259"/>
      <c r="K1566" s="168"/>
      <c r="L1566" s="169"/>
      <c r="N1566" s="167"/>
      <c r="O1566" s="209" t="str">
        <f>IF(ISBLANK(Transactions!$N1566),"",MONTH(Transactions!$N1566))</f>
        <v/>
      </c>
      <c r="P1566" s="259"/>
      <c r="Q1566" s="171"/>
      <c r="R1566" s="169"/>
    </row>
    <row r="1567" spans="2:18" ht="15.75" customHeight="1">
      <c r="B1567" s="167"/>
      <c r="C1567" s="209" t="str">
        <f>IF(ISBLANK(Transactions!$B1567),"",MONTH(Transactions!$B1567))</f>
        <v/>
      </c>
      <c r="D1567" s="259"/>
      <c r="E1567" s="168"/>
      <c r="F1567" s="169"/>
      <c r="H1567" s="167"/>
      <c r="I1567" s="209" t="str">
        <f>IF(ISBLANK(Transactions!$H1567),"",MONTH(Transactions!$H1567))</f>
        <v/>
      </c>
      <c r="J1567" s="259"/>
      <c r="K1567" s="168"/>
      <c r="L1567" s="169"/>
      <c r="N1567" s="167"/>
      <c r="O1567" s="209" t="str">
        <f>IF(ISBLANK(Transactions!$N1567),"",MONTH(Transactions!$N1567))</f>
        <v/>
      </c>
      <c r="P1567" s="259"/>
      <c r="Q1567" s="171"/>
      <c r="R1567" s="169"/>
    </row>
    <row r="1568" spans="2:18" ht="15.75" customHeight="1">
      <c r="B1568" s="167"/>
      <c r="C1568" s="209" t="str">
        <f>IF(ISBLANK(Transactions!$B1568),"",MONTH(Transactions!$B1568))</f>
        <v/>
      </c>
      <c r="D1568" s="259"/>
      <c r="E1568" s="168"/>
      <c r="F1568" s="169"/>
      <c r="H1568" s="167"/>
      <c r="I1568" s="209" t="str">
        <f>IF(ISBLANK(Transactions!$H1568),"",MONTH(Transactions!$H1568))</f>
        <v/>
      </c>
      <c r="J1568" s="259"/>
      <c r="K1568" s="168"/>
      <c r="L1568" s="169"/>
      <c r="N1568" s="167"/>
      <c r="O1568" s="209" t="str">
        <f>IF(ISBLANK(Transactions!$N1568),"",MONTH(Transactions!$N1568))</f>
        <v/>
      </c>
      <c r="P1568" s="259"/>
      <c r="Q1568" s="171"/>
      <c r="R1568" s="169"/>
    </row>
    <row r="1569" spans="2:18" ht="15.75" customHeight="1">
      <c r="B1569" s="167"/>
      <c r="C1569" s="209" t="str">
        <f>IF(ISBLANK(Transactions!$B1569),"",MONTH(Transactions!$B1569))</f>
        <v/>
      </c>
      <c r="D1569" s="259"/>
      <c r="E1569" s="168"/>
      <c r="F1569" s="169"/>
      <c r="H1569" s="167"/>
      <c r="I1569" s="209" t="str">
        <f>IF(ISBLANK(Transactions!$H1569),"",MONTH(Transactions!$H1569))</f>
        <v/>
      </c>
      <c r="J1569" s="259"/>
      <c r="K1569" s="168"/>
      <c r="L1569" s="169"/>
      <c r="N1569" s="167"/>
      <c r="O1569" s="209" t="str">
        <f>IF(ISBLANK(Transactions!$N1569),"",MONTH(Transactions!$N1569))</f>
        <v/>
      </c>
      <c r="P1569" s="259"/>
      <c r="Q1569" s="171"/>
      <c r="R1569" s="169"/>
    </row>
    <row r="1570" spans="2:18" ht="15.75" customHeight="1">
      <c r="B1570" s="167"/>
      <c r="C1570" s="209" t="str">
        <f>IF(ISBLANK(Transactions!$B1570),"",MONTH(Transactions!$B1570))</f>
        <v/>
      </c>
      <c r="D1570" s="259"/>
      <c r="E1570" s="168"/>
      <c r="F1570" s="169"/>
      <c r="H1570" s="167"/>
      <c r="I1570" s="209" t="str">
        <f>IF(ISBLANK(Transactions!$H1570),"",MONTH(Transactions!$H1570))</f>
        <v/>
      </c>
      <c r="J1570" s="259"/>
      <c r="K1570" s="168"/>
      <c r="L1570" s="169"/>
      <c r="N1570" s="167"/>
      <c r="O1570" s="209" t="str">
        <f>IF(ISBLANK(Transactions!$N1570),"",MONTH(Transactions!$N1570))</f>
        <v/>
      </c>
      <c r="P1570" s="259"/>
      <c r="Q1570" s="171"/>
      <c r="R1570" s="169"/>
    </row>
    <row r="1571" spans="2:18" ht="15.75" customHeight="1">
      <c r="B1571" s="167"/>
      <c r="C1571" s="209" t="str">
        <f>IF(ISBLANK(Transactions!$B1571),"",MONTH(Transactions!$B1571))</f>
        <v/>
      </c>
      <c r="D1571" s="259"/>
      <c r="E1571" s="168"/>
      <c r="F1571" s="169"/>
      <c r="H1571" s="167"/>
      <c r="I1571" s="209" t="str">
        <f>IF(ISBLANK(Transactions!$H1571),"",MONTH(Transactions!$H1571))</f>
        <v/>
      </c>
      <c r="J1571" s="259"/>
      <c r="K1571" s="168"/>
      <c r="L1571" s="169"/>
      <c r="N1571" s="167"/>
      <c r="O1571" s="209" t="str">
        <f>IF(ISBLANK(Transactions!$N1571),"",MONTH(Transactions!$N1571))</f>
        <v/>
      </c>
      <c r="P1571" s="259"/>
      <c r="Q1571" s="171"/>
      <c r="R1571" s="169"/>
    </row>
    <row r="1572" spans="2:18" ht="15.75" customHeight="1">
      <c r="B1572" s="167"/>
      <c r="C1572" s="209" t="str">
        <f>IF(ISBLANK(Transactions!$B1572),"",MONTH(Transactions!$B1572))</f>
        <v/>
      </c>
      <c r="D1572" s="259"/>
      <c r="E1572" s="168"/>
      <c r="F1572" s="169"/>
      <c r="H1572" s="167"/>
      <c r="I1572" s="209" t="str">
        <f>IF(ISBLANK(Transactions!$H1572),"",MONTH(Transactions!$H1572))</f>
        <v/>
      </c>
      <c r="J1572" s="259"/>
      <c r="K1572" s="168"/>
      <c r="L1572" s="169"/>
      <c r="N1572" s="167"/>
      <c r="O1572" s="209" t="str">
        <f>IF(ISBLANK(Transactions!$N1572),"",MONTH(Transactions!$N1572))</f>
        <v/>
      </c>
      <c r="P1572" s="259"/>
      <c r="Q1572" s="171"/>
      <c r="R1572" s="169"/>
    </row>
    <row r="1573" spans="2:18" ht="15.75" customHeight="1">
      <c r="B1573" s="167"/>
      <c r="C1573" s="209" t="str">
        <f>IF(ISBLANK(Transactions!$B1573),"",MONTH(Transactions!$B1573))</f>
        <v/>
      </c>
      <c r="D1573" s="259"/>
      <c r="E1573" s="168"/>
      <c r="F1573" s="169"/>
      <c r="H1573" s="167"/>
      <c r="I1573" s="209" t="str">
        <f>IF(ISBLANK(Transactions!$H1573),"",MONTH(Transactions!$H1573))</f>
        <v/>
      </c>
      <c r="J1573" s="259"/>
      <c r="K1573" s="168"/>
      <c r="L1573" s="169"/>
      <c r="N1573" s="167"/>
      <c r="O1573" s="209" t="str">
        <f>IF(ISBLANK(Transactions!$N1573),"",MONTH(Transactions!$N1573))</f>
        <v/>
      </c>
      <c r="P1573" s="259"/>
      <c r="Q1573" s="171"/>
      <c r="R1573" s="169"/>
    </row>
    <row r="1574" spans="2:18" ht="15.75" customHeight="1">
      <c r="B1574" s="167"/>
      <c r="C1574" s="209" t="str">
        <f>IF(ISBLANK(Transactions!$B1574),"",MONTH(Transactions!$B1574))</f>
        <v/>
      </c>
      <c r="D1574" s="259"/>
      <c r="E1574" s="168"/>
      <c r="F1574" s="169"/>
      <c r="H1574" s="167"/>
      <c r="I1574" s="209" t="str">
        <f>IF(ISBLANK(Transactions!$H1574),"",MONTH(Transactions!$H1574))</f>
        <v/>
      </c>
      <c r="J1574" s="259"/>
      <c r="K1574" s="168"/>
      <c r="L1574" s="169"/>
      <c r="N1574" s="167"/>
      <c r="O1574" s="209" t="str">
        <f>IF(ISBLANK(Transactions!$N1574),"",MONTH(Transactions!$N1574))</f>
        <v/>
      </c>
      <c r="P1574" s="259"/>
      <c r="Q1574" s="171"/>
      <c r="R1574" s="169"/>
    </row>
    <row r="1575" spans="2:18" ht="15.75" customHeight="1">
      <c r="B1575" s="167"/>
      <c r="C1575" s="209" t="str">
        <f>IF(ISBLANK(Transactions!$B1575),"",MONTH(Transactions!$B1575))</f>
        <v/>
      </c>
      <c r="D1575" s="259"/>
      <c r="E1575" s="168"/>
      <c r="F1575" s="169"/>
      <c r="H1575" s="167"/>
      <c r="I1575" s="209" t="str">
        <f>IF(ISBLANK(Transactions!$H1575),"",MONTH(Transactions!$H1575))</f>
        <v/>
      </c>
      <c r="J1575" s="259"/>
      <c r="K1575" s="168"/>
      <c r="L1575" s="169"/>
      <c r="N1575" s="167"/>
      <c r="O1575" s="209" t="str">
        <f>IF(ISBLANK(Transactions!$N1575),"",MONTH(Transactions!$N1575))</f>
        <v/>
      </c>
      <c r="P1575" s="259"/>
      <c r="Q1575" s="171"/>
      <c r="R1575" s="169"/>
    </row>
    <row r="1576" spans="2:18" ht="15.75" customHeight="1">
      <c r="B1576" s="167"/>
      <c r="C1576" s="209" t="str">
        <f>IF(ISBLANK(Transactions!$B1576),"",MONTH(Transactions!$B1576))</f>
        <v/>
      </c>
      <c r="D1576" s="259"/>
      <c r="E1576" s="168"/>
      <c r="F1576" s="169"/>
      <c r="H1576" s="167"/>
      <c r="I1576" s="209" t="str">
        <f>IF(ISBLANK(Transactions!$H1576),"",MONTH(Transactions!$H1576))</f>
        <v/>
      </c>
      <c r="J1576" s="259"/>
      <c r="K1576" s="168"/>
      <c r="L1576" s="169"/>
      <c r="N1576" s="167"/>
      <c r="O1576" s="209" t="str">
        <f>IF(ISBLANK(Transactions!$N1576),"",MONTH(Transactions!$N1576))</f>
        <v/>
      </c>
      <c r="P1576" s="259"/>
      <c r="Q1576" s="171"/>
      <c r="R1576" s="169"/>
    </row>
    <row r="1577" spans="2:18" ht="15.75" customHeight="1">
      <c r="B1577" s="167"/>
      <c r="C1577" s="209" t="str">
        <f>IF(ISBLANK(Transactions!$B1577),"",MONTH(Transactions!$B1577))</f>
        <v/>
      </c>
      <c r="D1577" s="259"/>
      <c r="E1577" s="168"/>
      <c r="F1577" s="169"/>
      <c r="H1577" s="167"/>
      <c r="I1577" s="209" t="str">
        <f>IF(ISBLANK(Transactions!$H1577),"",MONTH(Transactions!$H1577))</f>
        <v/>
      </c>
      <c r="J1577" s="259"/>
      <c r="K1577" s="168"/>
      <c r="L1577" s="169"/>
      <c r="N1577" s="167"/>
      <c r="O1577" s="209" t="str">
        <f>IF(ISBLANK(Transactions!$N1577),"",MONTH(Transactions!$N1577))</f>
        <v/>
      </c>
      <c r="P1577" s="259"/>
      <c r="Q1577" s="171"/>
      <c r="R1577" s="169"/>
    </row>
    <row r="1578" spans="2:18" ht="15.75" customHeight="1">
      <c r="B1578" s="167"/>
      <c r="C1578" s="209" t="str">
        <f>IF(ISBLANK(Transactions!$B1578),"",MONTH(Transactions!$B1578))</f>
        <v/>
      </c>
      <c r="D1578" s="259"/>
      <c r="E1578" s="168"/>
      <c r="F1578" s="169"/>
      <c r="H1578" s="167"/>
      <c r="I1578" s="209" t="str">
        <f>IF(ISBLANK(Transactions!$H1578),"",MONTH(Transactions!$H1578))</f>
        <v/>
      </c>
      <c r="J1578" s="259"/>
      <c r="K1578" s="168"/>
      <c r="L1578" s="169"/>
      <c r="N1578" s="167"/>
      <c r="O1578" s="209" t="str">
        <f>IF(ISBLANK(Transactions!$N1578),"",MONTH(Transactions!$N1578))</f>
        <v/>
      </c>
      <c r="P1578" s="259"/>
      <c r="Q1578" s="171"/>
      <c r="R1578" s="169"/>
    </row>
    <row r="1579" spans="2:18" ht="15.75" customHeight="1">
      <c r="B1579" s="167"/>
      <c r="C1579" s="209" t="str">
        <f>IF(ISBLANK(Transactions!$B1579),"",MONTH(Transactions!$B1579))</f>
        <v/>
      </c>
      <c r="D1579" s="259"/>
      <c r="E1579" s="168"/>
      <c r="F1579" s="169"/>
      <c r="H1579" s="167"/>
      <c r="I1579" s="209" t="str">
        <f>IF(ISBLANK(Transactions!$H1579),"",MONTH(Transactions!$H1579))</f>
        <v/>
      </c>
      <c r="J1579" s="259"/>
      <c r="K1579" s="168"/>
      <c r="L1579" s="169"/>
      <c r="N1579" s="167"/>
      <c r="O1579" s="209" t="str">
        <f>IF(ISBLANK(Transactions!$N1579),"",MONTH(Transactions!$N1579))</f>
        <v/>
      </c>
      <c r="P1579" s="259"/>
      <c r="Q1579" s="171"/>
      <c r="R1579" s="169"/>
    </row>
    <row r="1580" spans="2:18" ht="15.75" customHeight="1">
      <c r="B1580" s="167"/>
      <c r="C1580" s="209" t="str">
        <f>IF(ISBLANK(Transactions!$B1580),"",MONTH(Transactions!$B1580))</f>
        <v/>
      </c>
      <c r="D1580" s="259"/>
      <c r="E1580" s="168"/>
      <c r="F1580" s="169"/>
      <c r="H1580" s="167"/>
      <c r="I1580" s="209" t="str">
        <f>IF(ISBLANK(Transactions!$H1580),"",MONTH(Transactions!$H1580))</f>
        <v/>
      </c>
      <c r="J1580" s="259"/>
      <c r="K1580" s="168"/>
      <c r="L1580" s="169"/>
      <c r="N1580" s="167"/>
      <c r="O1580" s="209" t="str">
        <f>IF(ISBLANK(Transactions!$N1580),"",MONTH(Transactions!$N1580))</f>
        <v/>
      </c>
      <c r="P1580" s="259"/>
      <c r="Q1580" s="171"/>
      <c r="R1580" s="169"/>
    </row>
    <row r="1581" spans="2:18" ht="15.75" customHeight="1">
      <c r="B1581" s="167"/>
      <c r="C1581" s="209" t="str">
        <f>IF(ISBLANK(Transactions!$B1581),"",MONTH(Transactions!$B1581))</f>
        <v/>
      </c>
      <c r="D1581" s="259"/>
      <c r="E1581" s="168"/>
      <c r="F1581" s="169"/>
      <c r="H1581" s="167"/>
      <c r="I1581" s="209" t="str">
        <f>IF(ISBLANK(Transactions!$H1581),"",MONTH(Transactions!$H1581))</f>
        <v/>
      </c>
      <c r="J1581" s="259"/>
      <c r="K1581" s="168"/>
      <c r="L1581" s="169"/>
      <c r="N1581" s="167"/>
      <c r="O1581" s="209" t="str">
        <f>IF(ISBLANK(Transactions!$N1581),"",MONTH(Transactions!$N1581))</f>
        <v/>
      </c>
      <c r="P1581" s="259"/>
      <c r="Q1581" s="171"/>
      <c r="R1581" s="169"/>
    </row>
    <row r="1582" spans="2:18" ht="15.75" customHeight="1">
      <c r="B1582" s="167"/>
      <c r="C1582" s="209" t="str">
        <f>IF(ISBLANK(Transactions!$B1582),"",MONTH(Transactions!$B1582))</f>
        <v/>
      </c>
      <c r="D1582" s="259"/>
      <c r="E1582" s="168"/>
      <c r="F1582" s="169"/>
      <c r="H1582" s="167"/>
      <c r="I1582" s="209" t="str">
        <f>IF(ISBLANK(Transactions!$H1582),"",MONTH(Transactions!$H1582))</f>
        <v/>
      </c>
      <c r="J1582" s="259"/>
      <c r="K1582" s="168"/>
      <c r="L1582" s="169"/>
      <c r="N1582" s="167"/>
      <c r="O1582" s="209" t="str">
        <f>IF(ISBLANK(Transactions!$N1582),"",MONTH(Transactions!$N1582))</f>
        <v/>
      </c>
      <c r="P1582" s="259"/>
      <c r="Q1582" s="171"/>
      <c r="R1582" s="169"/>
    </row>
    <row r="1583" spans="2:18" ht="15.75" customHeight="1">
      <c r="B1583" s="167"/>
      <c r="C1583" s="209" t="str">
        <f>IF(ISBLANK(Transactions!$B1583),"",MONTH(Transactions!$B1583))</f>
        <v/>
      </c>
      <c r="D1583" s="259"/>
      <c r="E1583" s="168"/>
      <c r="F1583" s="169"/>
      <c r="H1583" s="167"/>
      <c r="I1583" s="209" t="str">
        <f>IF(ISBLANK(Transactions!$H1583),"",MONTH(Transactions!$H1583))</f>
        <v/>
      </c>
      <c r="J1583" s="259"/>
      <c r="K1583" s="168"/>
      <c r="L1583" s="169"/>
      <c r="N1583" s="167"/>
      <c r="O1583" s="209" t="str">
        <f>IF(ISBLANK(Transactions!$N1583),"",MONTH(Transactions!$N1583))</f>
        <v/>
      </c>
      <c r="P1583" s="259"/>
      <c r="Q1583" s="171"/>
      <c r="R1583" s="169"/>
    </row>
    <row r="1584" spans="2:18" ht="15.75" customHeight="1">
      <c r="B1584" s="167"/>
      <c r="C1584" s="209" t="str">
        <f>IF(ISBLANK(Transactions!$B1584),"",MONTH(Transactions!$B1584))</f>
        <v/>
      </c>
      <c r="D1584" s="259"/>
      <c r="E1584" s="168"/>
      <c r="F1584" s="169"/>
      <c r="H1584" s="167"/>
      <c r="I1584" s="209" t="str">
        <f>IF(ISBLANK(Transactions!$H1584),"",MONTH(Transactions!$H1584))</f>
        <v/>
      </c>
      <c r="J1584" s="259"/>
      <c r="K1584" s="168"/>
      <c r="L1584" s="169"/>
      <c r="N1584" s="167"/>
      <c r="O1584" s="209" t="str">
        <f>IF(ISBLANK(Transactions!$N1584),"",MONTH(Transactions!$N1584))</f>
        <v/>
      </c>
      <c r="P1584" s="259"/>
      <c r="Q1584" s="171"/>
      <c r="R1584" s="169"/>
    </row>
    <row r="1585" spans="2:18" ht="15.75" customHeight="1">
      <c r="B1585" s="167"/>
      <c r="C1585" s="209" t="str">
        <f>IF(ISBLANK(Transactions!$B1585),"",MONTH(Transactions!$B1585))</f>
        <v/>
      </c>
      <c r="D1585" s="259"/>
      <c r="E1585" s="168"/>
      <c r="F1585" s="169"/>
      <c r="H1585" s="167"/>
      <c r="I1585" s="209" t="str">
        <f>IF(ISBLANK(Transactions!$H1585),"",MONTH(Transactions!$H1585))</f>
        <v/>
      </c>
      <c r="J1585" s="259"/>
      <c r="K1585" s="168"/>
      <c r="L1585" s="169"/>
      <c r="N1585" s="167"/>
      <c r="O1585" s="209" t="str">
        <f>IF(ISBLANK(Transactions!$N1585),"",MONTH(Transactions!$N1585))</f>
        <v/>
      </c>
      <c r="P1585" s="259"/>
      <c r="Q1585" s="171"/>
      <c r="R1585" s="169"/>
    </row>
    <row r="1586" spans="2:18" ht="15.75" customHeight="1">
      <c r="B1586" s="167"/>
      <c r="C1586" s="209" t="str">
        <f>IF(ISBLANK(Transactions!$B1586),"",MONTH(Transactions!$B1586))</f>
        <v/>
      </c>
      <c r="D1586" s="259"/>
      <c r="E1586" s="168"/>
      <c r="F1586" s="169"/>
      <c r="H1586" s="167"/>
      <c r="I1586" s="209" t="str">
        <f>IF(ISBLANK(Transactions!$H1586),"",MONTH(Transactions!$H1586))</f>
        <v/>
      </c>
      <c r="J1586" s="259"/>
      <c r="K1586" s="168"/>
      <c r="L1586" s="169"/>
      <c r="N1586" s="167"/>
      <c r="O1586" s="209" t="str">
        <f>IF(ISBLANK(Transactions!$N1586),"",MONTH(Transactions!$N1586))</f>
        <v/>
      </c>
      <c r="P1586" s="259"/>
      <c r="Q1586" s="171"/>
      <c r="R1586" s="169"/>
    </row>
    <row r="1587" spans="2:18" ht="15.75" customHeight="1">
      <c r="B1587" s="167"/>
      <c r="C1587" s="209" t="str">
        <f>IF(ISBLANK(Transactions!$B1587),"",MONTH(Transactions!$B1587))</f>
        <v/>
      </c>
      <c r="D1587" s="259"/>
      <c r="E1587" s="168"/>
      <c r="F1587" s="169"/>
      <c r="H1587" s="167"/>
      <c r="I1587" s="209" t="str">
        <f>IF(ISBLANK(Transactions!$H1587),"",MONTH(Transactions!$H1587))</f>
        <v/>
      </c>
      <c r="J1587" s="259"/>
      <c r="K1587" s="168"/>
      <c r="L1587" s="169"/>
      <c r="N1587" s="167"/>
      <c r="O1587" s="209" t="str">
        <f>IF(ISBLANK(Transactions!$N1587),"",MONTH(Transactions!$N1587))</f>
        <v/>
      </c>
      <c r="P1587" s="259"/>
      <c r="Q1587" s="171"/>
      <c r="R1587" s="169"/>
    </row>
    <row r="1588" spans="2:18" ht="15.75" customHeight="1">
      <c r="B1588" s="167"/>
      <c r="C1588" s="209" t="str">
        <f>IF(ISBLANK(Transactions!$B1588),"",MONTH(Transactions!$B1588))</f>
        <v/>
      </c>
      <c r="D1588" s="259"/>
      <c r="E1588" s="168"/>
      <c r="F1588" s="169"/>
      <c r="H1588" s="167"/>
      <c r="I1588" s="209" t="str">
        <f>IF(ISBLANK(Transactions!$H1588),"",MONTH(Transactions!$H1588))</f>
        <v/>
      </c>
      <c r="J1588" s="259"/>
      <c r="K1588" s="168"/>
      <c r="L1588" s="169"/>
      <c r="N1588" s="167"/>
      <c r="O1588" s="209" t="str">
        <f>IF(ISBLANK(Transactions!$N1588),"",MONTH(Transactions!$N1588))</f>
        <v/>
      </c>
      <c r="P1588" s="259"/>
      <c r="Q1588" s="171"/>
      <c r="R1588" s="169"/>
    </row>
    <row r="1589" spans="2:18" ht="15.75" customHeight="1">
      <c r="B1589" s="167"/>
      <c r="C1589" s="209" t="str">
        <f>IF(ISBLANK(Transactions!$B1589),"",MONTH(Transactions!$B1589))</f>
        <v/>
      </c>
      <c r="D1589" s="259"/>
      <c r="E1589" s="168"/>
      <c r="F1589" s="169"/>
      <c r="H1589" s="167"/>
      <c r="I1589" s="209" t="str">
        <f>IF(ISBLANK(Transactions!$H1589),"",MONTH(Transactions!$H1589))</f>
        <v/>
      </c>
      <c r="J1589" s="259"/>
      <c r="K1589" s="168"/>
      <c r="L1589" s="169"/>
      <c r="N1589" s="167"/>
      <c r="O1589" s="209" t="str">
        <f>IF(ISBLANK(Transactions!$N1589),"",MONTH(Transactions!$N1589))</f>
        <v/>
      </c>
      <c r="P1589" s="259"/>
      <c r="Q1589" s="171"/>
      <c r="R1589" s="169"/>
    </row>
    <row r="1590" spans="2:18" ht="15.75" customHeight="1">
      <c r="B1590" s="167"/>
      <c r="C1590" s="209" t="str">
        <f>IF(ISBLANK(Transactions!$B1590),"",MONTH(Transactions!$B1590))</f>
        <v/>
      </c>
      <c r="D1590" s="259"/>
      <c r="E1590" s="168"/>
      <c r="F1590" s="169"/>
      <c r="H1590" s="167"/>
      <c r="I1590" s="209" t="str">
        <f>IF(ISBLANK(Transactions!$H1590),"",MONTH(Transactions!$H1590))</f>
        <v/>
      </c>
      <c r="J1590" s="259"/>
      <c r="K1590" s="168"/>
      <c r="L1590" s="169"/>
      <c r="N1590" s="167"/>
      <c r="O1590" s="209" t="str">
        <f>IF(ISBLANK(Transactions!$N1590),"",MONTH(Transactions!$N1590))</f>
        <v/>
      </c>
      <c r="P1590" s="259"/>
      <c r="Q1590" s="171"/>
      <c r="R1590" s="169"/>
    </row>
    <row r="1591" spans="2:18" ht="15.75" customHeight="1">
      <c r="B1591" s="167"/>
      <c r="C1591" s="209" t="str">
        <f>IF(ISBLANK(Transactions!$B1591),"",MONTH(Transactions!$B1591))</f>
        <v/>
      </c>
      <c r="D1591" s="259"/>
      <c r="E1591" s="168"/>
      <c r="F1591" s="169"/>
      <c r="H1591" s="167"/>
      <c r="I1591" s="209" t="str">
        <f>IF(ISBLANK(Transactions!$H1591),"",MONTH(Transactions!$H1591))</f>
        <v/>
      </c>
      <c r="J1591" s="259"/>
      <c r="K1591" s="168"/>
      <c r="L1591" s="169"/>
      <c r="N1591" s="167"/>
      <c r="O1591" s="209" t="str">
        <f>IF(ISBLANK(Transactions!$N1591),"",MONTH(Transactions!$N1591))</f>
        <v/>
      </c>
      <c r="P1591" s="259"/>
      <c r="Q1591" s="171"/>
      <c r="R1591" s="169"/>
    </row>
    <row r="1592" spans="2:18" ht="15.75" customHeight="1">
      <c r="B1592" s="167"/>
      <c r="C1592" s="209" t="str">
        <f>IF(ISBLANK(Transactions!$B1592),"",MONTH(Transactions!$B1592))</f>
        <v/>
      </c>
      <c r="D1592" s="259"/>
      <c r="E1592" s="168"/>
      <c r="F1592" s="169"/>
      <c r="H1592" s="167"/>
      <c r="I1592" s="209" t="str">
        <f>IF(ISBLANK(Transactions!$H1592),"",MONTH(Transactions!$H1592))</f>
        <v/>
      </c>
      <c r="J1592" s="259"/>
      <c r="K1592" s="168"/>
      <c r="L1592" s="169"/>
      <c r="N1592" s="167"/>
      <c r="O1592" s="209" t="str">
        <f>IF(ISBLANK(Transactions!$N1592),"",MONTH(Transactions!$N1592))</f>
        <v/>
      </c>
      <c r="P1592" s="259"/>
      <c r="Q1592" s="171"/>
      <c r="R1592" s="169"/>
    </row>
    <row r="1593" spans="2:18" ht="15.75" customHeight="1">
      <c r="B1593" s="167"/>
      <c r="C1593" s="209" t="str">
        <f>IF(ISBLANK(Transactions!$B1593),"",MONTH(Transactions!$B1593))</f>
        <v/>
      </c>
      <c r="D1593" s="259"/>
      <c r="E1593" s="168"/>
      <c r="F1593" s="169"/>
      <c r="H1593" s="167"/>
      <c r="I1593" s="209" t="str">
        <f>IF(ISBLANK(Transactions!$H1593),"",MONTH(Transactions!$H1593))</f>
        <v/>
      </c>
      <c r="J1593" s="259"/>
      <c r="K1593" s="168"/>
      <c r="L1593" s="169"/>
      <c r="N1593" s="167"/>
      <c r="O1593" s="209" t="str">
        <f>IF(ISBLANK(Transactions!$N1593),"",MONTH(Transactions!$N1593))</f>
        <v/>
      </c>
      <c r="P1593" s="259"/>
      <c r="Q1593" s="171"/>
      <c r="R1593" s="169"/>
    </row>
    <row r="1594" spans="2:18" ht="15.75" customHeight="1">
      <c r="B1594" s="167"/>
      <c r="C1594" s="209" t="str">
        <f>IF(ISBLANK(Transactions!$B1594),"",MONTH(Transactions!$B1594))</f>
        <v/>
      </c>
      <c r="D1594" s="259"/>
      <c r="E1594" s="168"/>
      <c r="F1594" s="169"/>
      <c r="H1594" s="167"/>
      <c r="I1594" s="209" t="str">
        <f>IF(ISBLANK(Transactions!$H1594),"",MONTH(Transactions!$H1594))</f>
        <v/>
      </c>
      <c r="J1594" s="259"/>
      <c r="K1594" s="168"/>
      <c r="L1594" s="169"/>
      <c r="N1594" s="167"/>
      <c r="O1594" s="209" t="str">
        <f>IF(ISBLANK(Transactions!$N1594),"",MONTH(Transactions!$N1594))</f>
        <v/>
      </c>
      <c r="P1594" s="259"/>
      <c r="Q1594" s="171"/>
      <c r="R1594" s="169"/>
    </row>
    <row r="1595" spans="2:18" ht="15.75" customHeight="1">
      <c r="B1595" s="167"/>
      <c r="C1595" s="209" t="str">
        <f>IF(ISBLANK(Transactions!$B1595),"",MONTH(Transactions!$B1595))</f>
        <v/>
      </c>
      <c r="D1595" s="259"/>
      <c r="E1595" s="168"/>
      <c r="F1595" s="169"/>
      <c r="H1595" s="167"/>
      <c r="I1595" s="209" t="str">
        <f>IF(ISBLANK(Transactions!$H1595),"",MONTH(Transactions!$H1595))</f>
        <v/>
      </c>
      <c r="J1595" s="259"/>
      <c r="K1595" s="168"/>
      <c r="L1595" s="169"/>
      <c r="N1595" s="167"/>
      <c r="O1595" s="209" t="str">
        <f>IF(ISBLANK(Transactions!$N1595),"",MONTH(Transactions!$N1595))</f>
        <v/>
      </c>
      <c r="P1595" s="259"/>
      <c r="Q1595" s="171"/>
      <c r="R1595" s="169"/>
    </row>
    <row r="1596" spans="2:18" ht="15.75" customHeight="1">
      <c r="B1596" s="167"/>
      <c r="C1596" s="209" t="str">
        <f>IF(ISBLANK(Transactions!$B1596),"",MONTH(Transactions!$B1596))</f>
        <v/>
      </c>
      <c r="D1596" s="259"/>
      <c r="E1596" s="168"/>
      <c r="F1596" s="169"/>
      <c r="H1596" s="167"/>
      <c r="I1596" s="209" t="str">
        <f>IF(ISBLANK(Transactions!$H1596),"",MONTH(Transactions!$H1596))</f>
        <v/>
      </c>
      <c r="J1596" s="259"/>
      <c r="K1596" s="168"/>
      <c r="L1596" s="169"/>
      <c r="N1596" s="167"/>
      <c r="O1596" s="209" t="str">
        <f>IF(ISBLANK(Transactions!$N1596),"",MONTH(Transactions!$N1596))</f>
        <v/>
      </c>
      <c r="P1596" s="259"/>
      <c r="Q1596" s="171"/>
      <c r="R1596" s="169"/>
    </row>
    <row r="1597" spans="2:18" ht="15.75" customHeight="1">
      <c r="B1597" s="167"/>
      <c r="C1597" s="209" t="str">
        <f>IF(ISBLANK(Transactions!$B1597),"",MONTH(Transactions!$B1597))</f>
        <v/>
      </c>
      <c r="D1597" s="259"/>
      <c r="E1597" s="168"/>
      <c r="F1597" s="169"/>
      <c r="H1597" s="167"/>
      <c r="I1597" s="209" t="str">
        <f>IF(ISBLANK(Transactions!$H1597),"",MONTH(Transactions!$H1597))</f>
        <v/>
      </c>
      <c r="J1597" s="259"/>
      <c r="K1597" s="168"/>
      <c r="L1597" s="169"/>
      <c r="N1597" s="167"/>
      <c r="O1597" s="209" t="str">
        <f>IF(ISBLANK(Transactions!$N1597),"",MONTH(Transactions!$N1597))</f>
        <v/>
      </c>
      <c r="P1597" s="259"/>
      <c r="Q1597" s="171"/>
      <c r="R1597" s="169"/>
    </row>
    <row r="1598" spans="2:18" ht="15.75" customHeight="1">
      <c r="B1598" s="167"/>
      <c r="C1598" s="209" t="str">
        <f>IF(ISBLANK(Transactions!$B1598),"",MONTH(Transactions!$B1598))</f>
        <v/>
      </c>
      <c r="D1598" s="259"/>
      <c r="E1598" s="168"/>
      <c r="F1598" s="169"/>
      <c r="H1598" s="167"/>
      <c r="I1598" s="209" t="str">
        <f>IF(ISBLANK(Transactions!$H1598),"",MONTH(Transactions!$H1598))</f>
        <v/>
      </c>
      <c r="J1598" s="259"/>
      <c r="K1598" s="168"/>
      <c r="L1598" s="169"/>
      <c r="N1598" s="167"/>
      <c r="O1598" s="209" t="str">
        <f>IF(ISBLANK(Transactions!$N1598),"",MONTH(Transactions!$N1598))</f>
        <v/>
      </c>
      <c r="P1598" s="259"/>
      <c r="Q1598" s="171"/>
      <c r="R1598" s="169"/>
    </row>
    <row r="1599" spans="2:18" ht="15.75" customHeight="1">
      <c r="B1599" s="167"/>
      <c r="C1599" s="209" t="str">
        <f>IF(ISBLANK(Transactions!$B1599),"",MONTH(Transactions!$B1599))</f>
        <v/>
      </c>
      <c r="D1599" s="259"/>
      <c r="E1599" s="168"/>
      <c r="F1599" s="169"/>
      <c r="H1599" s="167"/>
      <c r="I1599" s="209" t="str">
        <f>IF(ISBLANK(Transactions!$H1599),"",MONTH(Transactions!$H1599))</f>
        <v/>
      </c>
      <c r="J1599" s="259"/>
      <c r="K1599" s="168"/>
      <c r="L1599" s="169"/>
      <c r="N1599" s="167"/>
      <c r="O1599" s="209" t="str">
        <f>IF(ISBLANK(Transactions!$N1599),"",MONTH(Transactions!$N1599))</f>
        <v/>
      </c>
      <c r="P1599" s="259"/>
      <c r="Q1599" s="171"/>
      <c r="R1599" s="169"/>
    </row>
    <row r="1600" spans="2:18" ht="15.75" customHeight="1">
      <c r="B1600" s="167"/>
      <c r="C1600" s="209" t="str">
        <f>IF(ISBLANK(Transactions!$B1600),"",MONTH(Transactions!$B1600))</f>
        <v/>
      </c>
      <c r="D1600" s="259"/>
      <c r="E1600" s="168"/>
      <c r="F1600" s="169"/>
      <c r="H1600" s="167"/>
      <c r="I1600" s="209" t="str">
        <f>IF(ISBLANK(Transactions!$H1600),"",MONTH(Transactions!$H1600))</f>
        <v/>
      </c>
      <c r="J1600" s="259"/>
      <c r="K1600" s="168"/>
      <c r="L1600" s="169"/>
      <c r="N1600" s="167"/>
      <c r="O1600" s="209" t="str">
        <f>IF(ISBLANK(Transactions!$N1600),"",MONTH(Transactions!$N1600))</f>
        <v/>
      </c>
      <c r="P1600" s="259"/>
      <c r="Q1600" s="171"/>
      <c r="R1600" s="169"/>
    </row>
    <row r="1601" spans="2:18" ht="15.75" customHeight="1">
      <c r="B1601" s="167"/>
      <c r="C1601" s="209" t="str">
        <f>IF(ISBLANK(Transactions!$B1601),"",MONTH(Transactions!$B1601))</f>
        <v/>
      </c>
      <c r="D1601" s="259"/>
      <c r="E1601" s="168"/>
      <c r="F1601" s="169"/>
      <c r="H1601" s="167"/>
      <c r="I1601" s="209" t="str">
        <f>IF(ISBLANK(Transactions!$H1601),"",MONTH(Transactions!$H1601))</f>
        <v/>
      </c>
      <c r="J1601" s="259"/>
      <c r="K1601" s="168"/>
      <c r="L1601" s="169"/>
      <c r="N1601" s="167"/>
      <c r="O1601" s="209" t="str">
        <f>IF(ISBLANK(Transactions!$N1601),"",MONTH(Transactions!$N1601))</f>
        <v/>
      </c>
      <c r="P1601" s="259"/>
      <c r="Q1601" s="171"/>
      <c r="R1601" s="169"/>
    </row>
    <row r="1602" spans="2:18" ht="15.75" customHeight="1">
      <c r="B1602" s="167"/>
      <c r="C1602" s="209" t="str">
        <f>IF(ISBLANK(Transactions!$B1602),"",MONTH(Transactions!$B1602))</f>
        <v/>
      </c>
      <c r="D1602" s="259"/>
      <c r="E1602" s="168"/>
      <c r="F1602" s="169"/>
      <c r="H1602" s="167"/>
      <c r="I1602" s="209" t="str">
        <f>IF(ISBLANK(Transactions!$H1602),"",MONTH(Transactions!$H1602))</f>
        <v/>
      </c>
      <c r="J1602" s="259"/>
      <c r="K1602" s="168"/>
      <c r="L1602" s="169"/>
      <c r="N1602" s="167"/>
      <c r="O1602" s="209" t="str">
        <f>IF(ISBLANK(Transactions!$N1602),"",MONTH(Transactions!$N1602))</f>
        <v/>
      </c>
      <c r="P1602" s="259"/>
      <c r="Q1602" s="171"/>
      <c r="R1602" s="169"/>
    </row>
    <row r="1603" spans="2:18" ht="15.75" customHeight="1">
      <c r="B1603" s="167"/>
      <c r="C1603" s="209" t="str">
        <f>IF(ISBLANK(Transactions!$B1603),"",MONTH(Transactions!$B1603))</f>
        <v/>
      </c>
      <c r="D1603" s="259"/>
      <c r="E1603" s="168"/>
      <c r="F1603" s="169"/>
      <c r="H1603" s="167"/>
      <c r="I1603" s="209" t="str">
        <f>IF(ISBLANK(Transactions!$H1603),"",MONTH(Transactions!$H1603))</f>
        <v/>
      </c>
      <c r="J1603" s="259"/>
      <c r="K1603" s="168"/>
      <c r="L1603" s="169"/>
      <c r="N1603" s="167"/>
      <c r="O1603" s="209" t="str">
        <f>IF(ISBLANK(Transactions!$N1603),"",MONTH(Transactions!$N1603))</f>
        <v/>
      </c>
      <c r="P1603" s="259"/>
      <c r="Q1603" s="171"/>
      <c r="R1603" s="169"/>
    </row>
    <row r="1604" spans="2:18" ht="15.75" customHeight="1">
      <c r="B1604" s="167"/>
      <c r="C1604" s="209" t="str">
        <f>IF(ISBLANK(Transactions!$B1604),"",MONTH(Transactions!$B1604))</f>
        <v/>
      </c>
      <c r="D1604" s="259"/>
      <c r="E1604" s="168"/>
      <c r="F1604" s="169"/>
      <c r="H1604" s="167"/>
      <c r="I1604" s="209" t="str">
        <f>IF(ISBLANK(Transactions!$H1604),"",MONTH(Transactions!$H1604))</f>
        <v/>
      </c>
      <c r="J1604" s="259"/>
      <c r="K1604" s="168"/>
      <c r="L1604" s="169"/>
      <c r="N1604" s="167"/>
      <c r="O1604" s="209" t="str">
        <f>IF(ISBLANK(Transactions!$N1604),"",MONTH(Transactions!$N1604))</f>
        <v/>
      </c>
      <c r="P1604" s="259"/>
      <c r="Q1604" s="171"/>
      <c r="R1604" s="169"/>
    </row>
    <row r="1605" spans="2:18" ht="15.75" customHeight="1">
      <c r="B1605" s="167"/>
      <c r="C1605" s="209" t="str">
        <f>IF(ISBLANK(Transactions!$B1605),"",MONTH(Transactions!$B1605))</f>
        <v/>
      </c>
      <c r="D1605" s="259"/>
      <c r="E1605" s="168"/>
      <c r="F1605" s="169"/>
      <c r="H1605" s="167"/>
      <c r="I1605" s="209" t="str">
        <f>IF(ISBLANK(Transactions!$H1605),"",MONTH(Transactions!$H1605))</f>
        <v/>
      </c>
      <c r="J1605" s="259"/>
      <c r="K1605" s="168"/>
      <c r="L1605" s="169"/>
      <c r="N1605" s="167"/>
      <c r="O1605" s="209" t="str">
        <f>IF(ISBLANK(Transactions!$N1605),"",MONTH(Transactions!$N1605))</f>
        <v/>
      </c>
      <c r="P1605" s="259"/>
      <c r="Q1605" s="171"/>
      <c r="R1605" s="169"/>
    </row>
    <row r="1606" spans="2:18" ht="15.75" customHeight="1">
      <c r="B1606" s="167"/>
      <c r="C1606" s="209" t="str">
        <f>IF(ISBLANK(Transactions!$B1606),"",MONTH(Transactions!$B1606))</f>
        <v/>
      </c>
      <c r="D1606" s="259"/>
      <c r="E1606" s="168"/>
      <c r="F1606" s="169"/>
      <c r="H1606" s="167"/>
      <c r="I1606" s="209" t="str">
        <f>IF(ISBLANK(Transactions!$H1606),"",MONTH(Transactions!$H1606))</f>
        <v/>
      </c>
      <c r="J1606" s="259"/>
      <c r="K1606" s="168"/>
      <c r="L1606" s="169"/>
      <c r="N1606" s="167"/>
      <c r="O1606" s="209" t="str">
        <f>IF(ISBLANK(Transactions!$N1606),"",MONTH(Transactions!$N1606))</f>
        <v/>
      </c>
      <c r="P1606" s="259"/>
      <c r="Q1606" s="171"/>
      <c r="R1606" s="169"/>
    </row>
    <row r="1607" spans="2:18" ht="15.75" customHeight="1">
      <c r="B1607" s="167"/>
      <c r="C1607" s="209" t="str">
        <f>IF(ISBLANK(Transactions!$B1607),"",MONTH(Transactions!$B1607))</f>
        <v/>
      </c>
      <c r="D1607" s="259"/>
      <c r="E1607" s="168"/>
      <c r="F1607" s="169"/>
      <c r="H1607" s="167"/>
      <c r="I1607" s="209" t="str">
        <f>IF(ISBLANK(Transactions!$H1607),"",MONTH(Transactions!$H1607))</f>
        <v/>
      </c>
      <c r="J1607" s="259"/>
      <c r="K1607" s="168"/>
      <c r="L1607" s="169"/>
      <c r="N1607" s="167"/>
      <c r="O1607" s="209" t="str">
        <f>IF(ISBLANK(Transactions!$N1607),"",MONTH(Transactions!$N1607))</f>
        <v/>
      </c>
      <c r="P1607" s="259"/>
      <c r="Q1607" s="171"/>
      <c r="R1607" s="169"/>
    </row>
    <row r="1608" spans="2:18" ht="15.75" customHeight="1">
      <c r="B1608" s="167"/>
      <c r="C1608" s="209" t="str">
        <f>IF(ISBLANK(Transactions!$B1608),"",MONTH(Transactions!$B1608))</f>
        <v/>
      </c>
      <c r="D1608" s="259"/>
      <c r="E1608" s="168"/>
      <c r="F1608" s="169"/>
      <c r="H1608" s="167"/>
      <c r="I1608" s="209" t="str">
        <f>IF(ISBLANK(Transactions!$H1608),"",MONTH(Transactions!$H1608))</f>
        <v/>
      </c>
      <c r="J1608" s="259"/>
      <c r="K1608" s="168"/>
      <c r="L1608" s="169"/>
      <c r="N1608" s="167"/>
      <c r="O1608" s="209" t="str">
        <f>IF(ISBLANK(Transactions!$N1608),"",MONTH(Transactions!$N1608))</f>
        <v/>
      </c>
      <c r="P1608" s="259"/>
      <c r="Q1608" s="171"/>
      <c r="R1608" s="169"/>
    </row>
    <row r="1609" spans="2:18" ht="15.75" customHeight="1">
      <c r="B1609" s="167"/>
      <c r="C1609" s="209" t="str">
        <f>IF(ISBLANK(Transactions!$B1609),"",MONTH(Transactions!$B1609))</f>
        <v/>
      </c>
      <c r="D1609" s="259"/>
      <c r="E1609" s="168"/>
      <c r="F1609" s="169"/>
      <c r="H1609" s="167"/>
      <c r="I1609" s="209" t="str">
        <f>IF(ISBLANK(Transactions!$H1609),"",MONTH(Transactions!$H1609))</f>
        <v/>
      </c>
      <c r="J1609" s="259"/>
      <c r="K1609" s="168"/>
      <c r="L1609" s="169"/>
      <c r="N1609" s="167"/>
      <c r="O1609" s="209" t="str">
        <f>IF(ISBLANK(Transactions!$N1609),"",MONTH(Transactions!$N1609))</f>
        <v/>
      </c>
      <c r="P1609" s="259"/>
      <c r="Q1609" s="171"/>
      <c r="R1609" s="169"/>
    </row>
    <row r="1610" spans="2:18" ht="15.75" customHeight="1">
      <c r="B1610" s="167"/>
      <c r="C1610" s="209" t="str">
        <f>IF(ISBLANK(Transactions!$B1610),"",MONTH(Transactions!$B1610))</f>
        <v/>
      </c>
      <c r="D1610" s="259"/>
      <c r="E1610" s="168"/>
      <c r="F1610" s="169"/>
      <c r="H1610" s="167"/>
      <c r="I1610" s="209" t="str">
        <f>IF(ISBLANK(Transactions!$H1610),"",MONTH(Transactions!$H1610))</f>
        <v/>
      </c>
      <c r="J1610" s="259"/>
      <c r="K1610" s="168"/>
      <c r="L1610" s="169"/>
      <c r="N1610" s="167"/>
      <c r="O1610" s="209" t="str">
        <f>IF(ISBLANK(Transactions!$N1610),"",MONTH(Transactions!$N1610))</f>
        <v/>
      </c>
      <c r="P1610" s="259"/>
      <c r="Q1610" s="171"/>
      <c r="R1610" s="169"/>
    </row>
    <row r="1611" spans="2:18" ht="15.75" customHeight="1">
      <c r="B1611" s="167"/>
      <c r="C1611" s="209" t="str">
        <f>IF(ISBLANK(Transactions!$B1611),"",MONTH(Transactions!$B1611))</f>
        <v/>
      </c>
      <c r="D1611" s="259"/>
      <c r="E1611" s="168"/>
      <c r="F1611" s="169"/>
      <c r="H1611" s="167"/>
      <c r="I1611" s="209" t="str">
        <f>IF(ISBLANK(Transactions!$H1611),"",MONTH(Transactions!$H1611))</f>
        <v/>
      </c>
      <c r="J1611" s="259"/>
      <c r="K1611" s="168"/>
      <c r="L1611" s="169"/>
      <c r="N1611" s="167"/>
      <c r="O1611" s="209" t="str">
        <f>IF(ISBLANK(Transactions!$N1611),"",MONTH(Transactions!$N1611))</f>
        <v/>
      </c>
      <c r="P1611" s="259"/>
      <c r="Q1611" s="171"/>
      <c r="R1611" s="169"/>
    </row>
    <row r="1612" spans="2:18" ht="15.75" customHeight="1">
      <c r="B1612" s="167"/>
      <c r="C1612" s="209" t="str">
        <f>IF(ISBLANK(Transactions!$B1612),"",MONTH(Transactions!$B1612))</f>
        <v/>
      </c>
      <c r="D1612" s="259"/>
      <c r="E1612" s="168"/>
      <c r="F1612" s="169"/>
      <c r="H1612" s="167"/>
      <c r="I1612" s="209" t="str">
        <f>IF(ISBLANK(Transactions!$H1612),"",MONTH(Transactions!$H1612))</f>
        <v/>
      </c>
      <c r="J1612" s="259"/>
      <c r="K1612" s="168"/>
      <c r="L1612" s="169"/>
      <c r="N1612" s="167"/>
      <c r="O1612" s="209" t="str">
        <f>IF(ISBLANK(Transactions!$N1612),"",MONTH(Transactions!$N1612))</f>
        <v/>
      </c>
      <c r="P1612" s="259"/>
      <c r="Q1612" s="171"/>
      <c r="R1612" s="169"/>
    </row>
    <row r="1613" spans="2:18" ht="15.75" customHeight="1">
      <c r="B1613" s="167"/>
      <c r="C1613" s="209" t="str">
        <f>IF(ISBLANK(Transactions!$B1613),"",MONTH(Transactions!$B1613))</f>
        <v/>
      </c>
      <c r="D1613" s="259"/>
      <c r="E1613" s="168"/>
      <c r="F1613" s="169"/>
      <c r="H1613" s="167"/>
      <c r="I1613" s="209" t="str">
        <f>IF(ISBLANK(Transactions!$H1613),"",MONTH(Transactions!$H1613))</f>
        <v/>
      </c>
      <c r="J1613" s="259"/>
      <c r="K1613" s="168"/>
      <c r="L1613" s="169"/>
      <c r="N1613" s="167"/>
      <c r="O1613" s="209" t="str">
        <f>IF(ISBLANK(Transactions!$N1613),"",MONTH(Transactions!$N1613))</f>
        <v/>
      </c>
      <c r="P1613" s="259"/>
      <c r="Q1613" s="171"/>
      <c r="R1613" s="169"/>
    </row>
    <row r="1614" spans="2:18" ht="15.75" customHeight="1">
      <c r="B1614" s="167"/>
      <c r="C1614" s="209" t="str">
        <f>IF(ISBLANK(Transactions!$B1614),"",MONTH(Transactions!$B1614))</f>
        <v/>
      </c>
      <c r="D1614" s="259"/>
      <c r="E1614" s="168"/>
      <c r="F1614" s="169"/>
      <c r="H1614" s="167"/>
      <c r="I1614" s="209" t="str">
        <f>IF(ISBLANK(Transactions!$H1614),"",MONTH(Transactions!$H1614))</f>
        <v/>
      </c>
      <c r="J1614" s="259"/>
      <c r="K1614" s="168"/>
      <c r="L1614" s="169"/>
      <c r="N1614" s="167"/>
      <c r="O1614" s="209" t="str">
        <f>IF(ISBLANK(Transactions!$N1614),"",MONTH(Transactions!$N1614))</f>
        <v/>
      </c>
      <c r="P1614" s="259"/>
      <c r="Q1614" s="171"/>
      <c r="R1614" s="169"/>
    </row>
    <row r="1615" spans="2:18" ht="15.75" customHeight="1">
      <c r="B1615" s="167"/>
      <c r="C1615" s="209" t="str">
        <f>IF(ISBLANK(Transactions!$B1615),"",MONTH(Transactions!$B1615))</f>
        <v/>
      </c>
      <c r="D1615" s="259"/>
      <c r="E1615" s="168"/>
      <c r="F1615" s="169"/>
      <c r="H1615" s="167"/>
      <c r="I1615" s="209" t="str">
        <f>IF(ISBLANK(Transactions!$H1615),"",MONTH(Transactions!$H1615))</f>
        <v/>
      </c>
      <c r="J1615" s="259"/>
      <c r="K1615" s="168"/>
      <c r="L1615" s="169"/>
      <c r="N1615" s="167"/>
      <c r="O1615" s="209" t="str">
        <f>IF(ISBLANK(Transactions!$N1615),"",MONTH(Transactions!$N1615))</f>
        <v/>
      </c>
      <c r="P1615" s="259"/>
      <c r="Q1615" s="171"/>
      <c r="R1615" s="169"/>
    </row>
    <row r="1616" spans="2:18" ht="15.75" customHeight="1">
      <c r="B1616" s="167"/>
      <c r="C1616" s="209" t="str">
        <f>IF(ISBLANK(Transactions!$B1616),"",MONTH(Transactions!$B1616))</f>
        <v/>
      </c>
      <c r="D1616" s="259"/>
      <c r="E1616" s="168"/>
      <c r="F1616" s="169"/>
      <c r="H1616" s="167"/>
      <c r="I1616" s="209" t="str">
        <f>IF(ISBLANK(Transactions!$H1616),"",MONTH(Transactions!$H1616))</f>
        <v/>
      </c>
      <c r="J1616" s="259"/>
      <c r="K1616" s="168"/>
      <c r="L1616" s="169"/>
      <c r="N1616" s="167"/>
      <c r="O1616" s="209" t="str">
        <f>IF(ISBLANK(Transactions!$N1616),"",MONTH(Transactions!$N1616))</f>
        <v/>
      </c>
      <c r="P1616" s="259"/>
      <c r="Q1616" s="171"/>
      <c r="R1616" s="169"/>
    </row>
    <row r="1617" spans="2:18" ht="15.75" customHeight="1">
      <c r="B1617" s="167"/>
      <c r="C1617" s="209" t="str">
        <f>IF(ISBLANK(Transactions!$B1617),"",MONTH(Transactions!$B1617))</f>
        <v/>
      </c>
      <c r="D1617" s="259"/>
      <c r="E1617" s="168"/>
      <c r="F1617" s="169"/>
      <c r="H1617" s="167"/>
      <c r="I1617" s="209" t="str">
        <f>IF(ISBLANK(Transactions!$H1617),"",MONTH(Transactions!$H1617))</f>
        <v/>
      </c>
      <c r="J1617" s="259"/>
      <c r="K1617" s="168"/>
      <c r="L1617" s="169"/>
      <c r="N1617" s="167"/>
      <c r="O1617" s="209" t="str">
        <f>IF(ISBLANK(Transactions!$N1617),"",MONTH(Transactions!$N1617))</f>
        <v/>
      </c>
      <c r="P1617" s="259"/>
      <c r="Q1617" s="171"/>
      <c r="R1617" s="169"/>
    </row>
    <row r="1618" spans="2:18" ht="15.75" customHeight="1">
      <c r="B1618" s="167"/>
      <c r="C1618" s="209" t="str">
        <f>IF(ISBLANK(Transactions!$B1618),"",MONTH(Transactions!$B1618))</f>
        <v/>
      </c>
      <c r="D1618" s="259"/>
      <c r="E1618" s="168"/>
      <c r="F1618" s="169"/>
      <c r="H1618" s="167"/>
      <c r="I1618" s="209" t="str">
        <f>IF(ISBLANK(Transactions!$H1618),"",MONTH(Transactions!$H1618))</f>
        <v/>
      </c>
      <c r="J1618" s="259"/>
      <c r="K1618" s="168"/>
      <c r="L1618" s="169"/>
      <c r="N1618" s="167"/>
      <c r="O1618" s="209" t="str">
        <f>IF(ISBLANK(Transactions!$N1618),"",MONTH(Transactions!$N1618))</f>
        <v/>
      </c>
      <c r="P1618" s="259"/>
      <c r="Q1618" s="171"/>
      <c r="R1618" s="169"/>
    </row>
    <row r="1619" spans="2:18" ht="15.75" customHeight="1">
      <c r="B1619" s="167"/>
      <c r="C1619" s="209" t="str">
        <f>IF(ISBLANK(Transactions!$B1619),"",MONTH(Transactions!$B1619))</f>
        <v/>
      </c>
      <c r="D1619" s="259"/>
      <c r="E1619" s="168"/>
      <c r="F1619" s="169"/>
      <c r="H1619" s="167"/>
      <c r="I1619" s="209" t="str">
        <f>IF(ISBLANK(Transactions!$H1619),"",MONTH(Transactions!$H1619))</f>
        <v/>
      </c>
      <c r="J1619" s="259"/>
      <c r="K1619" s="168"/>
      <c r="L1619" s="169"/>
      <c r="N1619" s="167"/>
      <c r="O1619" s="209" t="str">
        <f>IF(ISBLANK(Transactions!$N1619),"",MONTH(Transactions!$N1619))</f>
        <v/>
      </c>
      <c r="P1619" s="259"/>
      <c r="Q1619" s="171"/>
      <c r="R1619" s="169"/>
    </row>
    <row r="1620" spans="2:18" ht="15.75" customHeight="1">
      <c r="B1620" s="167"/>
      <c r="C1620" s="209" t="str">
        <f>IF(ISBLANK(Transactions!$B1620),"",MONTH(Transactions!$B1620))</f>
        <v/>
      </c>
      <c r="D1620" s="259"/>
      <c r="E1620" s="168"/>
      <c r="F1620" s="169"/>
      <c r="H1620" s="167"/>
      <c r="I1620" s="209" t="str">
        <f>IF(ISBLANK(Transactions!$H1620),"",MONTH(Transactions!$H1620))</f>
        <v/>
      </c>
      <c r="J1620" s="259"/>
      <c r="K1620" s="168"/>
      <c r="L1620" s="169"/>
      <c r="N1620" s="167"/>
      <c r="O1620" s="209" t="str">
        <f>IF(ISBLANK(Transactions!$N1620),"",MONTH(Transactions!$N1620))</f>
        <v/>
      </c>
      <c r="P1620" s="259"/>
      <c r="Q1620" s="171"/>
      <c r="R1620" s="169"/>
    </row>
    <row r="1621" spans="2:18" ht="15.75" customHeight="1">
      <c r="B1621" s="167"/>
      <c r="C1621" s="209" t="str">
        <f>IF(ISBLANK(Transactions!$B1621),"",MONTH(Transactions!$B1621))</f>
        <v/>
      </c>
      <c r="D1621" s="259"/>
      <c r="E1621" s="168"/>
      <c r="F1621" s="169"/>
      <c r="H1621" s="167"/>
      <c r="I1621" s="209" t="str">
        <f>IF(ISBLANK(Transactions!$H1621),"",MONTH(Transactions!$H1621))</f>
        <v/>
      </c>
      <c r="J1621" s="259"/>
      <c r="K1621" s="168"/>
      <c r="L1621" s="169"/>
      <c r="N1621" s="167"/>
      <c r="O1621" s="209" t="str">
        <f>IF(ISBLANK(Transactions!$N1621),"",MONTH(Transactions!$N1621))</f>
        <v/>
      </c>
      <c r="P1621" s="259"/>
      <c r="Q1621" s="171"/>
      <c r="R1621" s="169"/>
    </row>
    <row r="1622" spans="2:18" ht="15.75" customHeight="1">
      <c r="B1622" s="167"/>
      <c r="C1622" s="209" t="str">
        <f>IF(ISBLANK(Transactions!$B1622),"",MONTH(Transactions!$B1622))</f>
        <v/>
      </c>
      <c r="D1622" s="259"/>
      <c r="E1622" s="168"/>
      <c r="F1622" s="169"/>
      <c r="H1622" s="167"/>
      <c r="I1622" s="209" t="str">
        <f>IF(ISBLANK(Transactions!$H1622),"",MONTH(Transactions!$H1622))</f>
        <v/>
      </c>
      <c r="J1622" s="259"/>
      <c r="K1622" s="168"/>
      <c r="L1622" s="169"/>
      <c r="N1622" s="167"/>
      <c r="O1622" s="209" t="str">
        <f>IF(ISBLANK(Transactions!$N1622),"",MONTH(Transactions!$N1622))</f>
        <v/>
      </c>
      <c r="P1622" s="259"/>
      <c r="Q1622" s="171"/>
      <c r="R1622" s="169"/>
    </row>
    <row r="1623" spans="2:18" ht="15.75" customHeight="1">
      <c r="B1623" s="167"/>
      <c r="C1623" s="209" t="str">
        <f>IF(ISBLANK(Transactions!$B1623),"",MONTH(Transactions!$B1623))</f>
        <v/>
      </c>
      <c r="D1623" s="259"/>
      <c r="E1623" s="168"/>
      <c r="F1623" s="169"/>
      <c r="H1623" s="167"/>
      <c r="I1623" s="209" t="str">
        <f>IF(ISBLANK(Transactions!$H1623),"",MONTH(Transactions!$H1623))</f>
        <v/>
      </c>
      <c r="J1623" s="259"/>
      <c r="K1623" s="168"/>
      <c r="L1623" s="169"/>
      <c r="N1623" s="167"/>
      <c r="O1623" s="209" t="str">
        <f>IF(ISBLANK(Transactions!$N1623),"",MONTH(Transactions!$N1623))</f>
        <v/>
      </c>
      <c r="P1623" s="259"/>
      <c r="Q1623" s="171"/>
      <c r="R1623" s="169"/>
    </row>
    <row r="1624" spans="2:18" ht="15.75" customHeight="1">
      <c r="B1624" s="167"/>
      <c r="C1624" s="209" t="str">
        <f>IF(ISBLANK(Transactions!$B1624),"",MONTH(Transactions!$B1624))</f>
        <v/>
      </c>
      <c r="D1624" s="259"/>
      <c r="E1624" s="168"/>
      <c r="F1624" s="169"/>
      <c r="H1624" s="167"/>
      <c r="I1624" s="209" t="str">
        <f>IF(ISBLANK(Transactions!$H1624),"",MONTH(Transactions!$H1624))</f>
        <v/>
      </c>
      <c r="J1624" s="259"/>
      <c r="K1624" s="168"/>
      <c r="L1624" s="169"/>
      <c r="N1624" s="167"/>
      <c r="O1624" s="209" t="str">
        <f>IF(ISBLANK(Transactions!$N1624),"",MONTH(Transactions!$N1624))</f>
        <v/>
      </c>
      <c r="P1624" s="259"/>
      <c r="Q1624" s="171"/>
      <c r="R1624" s="169"/>
    </row>
    <row r="1625" spans="2:18" ht="15.75" customHeight="1">
      <c r="B1625" s="167"/>
      <c r="C1625" s="209" t="str">
        <f>IF(ISBLANK(Transactions!$B1625),"",MONTH(Transactions!$B1625))</f>
        <v/>
      </c>
      <c r="D1625" s="259"/>
      <c r="E1625" s="168"/>
      <c r="F1625" s="169"/>
      <c r="H1625" s="167"/>
      <c r="I1625" s="209" t="str">
        <f>IF(ISBLANK(Transactions!$H1625),"",MONTH(Transactions!$H1625))</f>
        <v/>
      </c>
      <c r="J1625" s="259"/>
      <c r="K1625" s="168"/>
      <c r="L1625" s="169"/>
      <c r="N1625" s="167"/>
      <c r="O1625" s="209" t="str">
        <f>IF(ISBLANK(Transactions!$N1625),"",MONTH(Transactions!$N1625))</f>
        <v/>
      </c>
      <c r="P1625" s="259"/>
      <c r="Q1625" s="171"/>
      <c r="R1625" s="169"/>
    </row>
    <row r="1626" spans="2:18" ht="15.75" customHeight="1">
      <c r="B1626" s="167"/>
      <c r="C1626" s="209" t="str">
        <f>IF(ISBLANK(Transactions!$B1626),"",MONTH(Transactions!$B1626))</f>
        <v/>
      </c>
      <c r="D1626" s="259"/>
      <c r="E1626" s="168"/>
      <c r="F1626" s="169"/>
      <c r="H1626" s="167"/>
      <c r="I1626" s="209" t="str">
        <f>IF(ISBLANK(Transactions!$H1626),"",MONTH(Transactions!$H1626))</f>
        <v/>
      </c>
      <c r="J1626" s="259"/>
      <c r="K1626" s="168"/>
      <c r="L1626" s="169"/>
      <c r="N1626" s="167"/>
      <c r="O1626" s="209" t="str">
        <f>IF(ISBLANK(Transactions!$N1626),"",MONTH(Transactions!$N1626))</f>
        <v/>
      </c>
      <c r="P1626" s="259"/>
      <c r="Q1626" s="171"/>
      <c r="R1626" s="169"/>
    </row>
    <row r="1627" spans="2:18" ht="15.75" customHeight="1">
      <c r="B1627" s="167"/>
      <c r="C1627" s="209" t="str">
        <f>IF(ISBLANK(Transactions!$B1627),"",MONTH(Transactions!$B1627))</f>
        <v/>
      </c>
      <c r="D1627" s="259"/>
      <c r="E1627" s="168"/>
      <c r="F1627" s="169"/>
      <c r="H1627" s="167"/>
      <c r="I1627" s="209" t="str">
        <f>IF(ISBLANK(Transactions!$H1627),"",MONTH(Transactions!$H1627))</f>
        <v/>
      </c>
      <c r="J1627" s="259"/>
      <c r="K1627" s="168"/>
      <c r="L1627" s="169"/>
      <c r="N1627" s="167"/>
      <c r="O1627" s="209" t="str">
        <f>IF(ISBLANK(Transactions!$N1627),"",MONTH(Transactions!$N1627))</f>
        <v/>
      </c>
      <c r="P1627" s="259"/>
      <c r="Q1627" s="171"/>
      <c r="R1627" s="169"/>
    </row>
    <row r="1628" spans="2:18" ht="15.75" customHeight="1">
      <c r="B1628" s="167"/>
      <c r="C1628" s="209" t="str">
        <f>IF(ISBLANK(Transactions!$B1628),"",MONTH(Transactions!$B1628))</f>
        <v/>
      </c>
      <c r="D1628" s="259"/>
      <c r="E1628" s="168"/>
      <c r="F1628" s="169"/>
      <c r="H1628" s="167"/>
      <c r="I1628" s="209" t="str">
        <f>IF(ISBLANK(Transactions!$H1628),"",MONTH(Transactions!$H1628))</f>
        <v/>
      </c>
      <c r="J1628" s="259"/>
      <c r="K1628" s="168"/>
      <c r="L1628" s="169"/>
      <c r="N1628" s="167"/>
      <c r="O1628" s="209" t="str">
        <f>IF(ISBLANK(Transactions!$N1628),"",MONTH(Transactions!$N1628))</f>
        <v/>
      </c>
      <c r="P1628" s="259"/>
      <c r="Q1628" s="171"/>
      <c r="R1628" s="169"/>
    </row>
    <row r="1629" spans="2:18" ht="15.75" customHeight="1">
      <c r="B1629" s="167"/>
      <c r="C1629" s="209" t="str">
        <f>IF(ISBLANK(Transactions!$B1629),"",MONTH(Transactions!$B1629))</f>
        <v/>
      </c>
      <c r="D1629" s="259"/>
      <c r="E1629" s="168"/>
      <c r="F1629" s="169"/>
      <c r="H1629" s="167"/>
      <c r="I1629" s="209" t="str">
        <f>IF(ISBLANK(Transactions!$H1629),"",MONTH(Transactions!$H1629))</f>
        <v/>
      </c>
      <c r="J1629" s="259"/>
      <c r="K1629" s="168"/>
      <c r="L1629" s="169"/>
      <c r="N1629" s="167"/>
      <c r="O1629" s="209" t="str">
        <f>IF(ISBLANK(Transactions!$N1629),"",MONTH(Transactions!$N1629))</f>
        <v/>
      </c>
      <c r="P1629" s="259"/>
      <c r="Q1629" s="171"/>
      <c r="R1629" s="169"/>
    </row>
    <row r="1630" spans="2:18" ht="15.75" customHeight="1">
      <c r="B1630" s="167"/>
      <c r="C1630" s="209" t="str">
        <f>IF(ISBLANK(Transactions!$B1630),"",MONTH(Transactions!$B1630))</f>
        <v/>
      </c>
      <c r="D1630" s="259"/>
      <c r="E1630" s="168"/>
      <c r="F1630" s="169"/>
      <c r="H1630" s="167"/>
      <c r="I1630" s="209" t="str">
        <f>IF(ISBLANK(Transactions!$H1630),"",MONTH(Transactions!$H1630))</f>
        <v/>
      </c>
      <c r="J1630" s="259"/>
      <c r="K1630" s="168"/>
      <c r="L1630" s="169"/>
      <c r="N1630" s="167"/>
      <c r="O1630" s="209" t="str">
        <f>IF(ISBLANK(Transactions!$N1630),"",MONTH(Transactions!$N1630))</f>
        <v/>
      </c>
      <c r="P1630" s="259"/>
      <c r="Q1630" s="171"/>
      <c r="R1630" s="169"/>
    </row>
    <row r="1631" spans="2:18" ht="15.75" customHeight="1">
      <c r="B1631" s="167"/>
      <c r="C1631" s="209" t="str">
        <f>IF(ISBLANK(Transactions!$B1631),"",MONTH(Transactions!$B1631))</f>
        <v/>
      </c>
      <c r="D1631" s="259"/>
      <c r="E1631" s="168"/>
      <c r="F1631" s="169"/>
      <c r="H1631" s="167"/>
      <c r="I1631" s="209" t="str">
        <f>IF(ISBLANK(Transactions!$H1631),"",MONTH(Transactions!$H1631))</f>
        <v/>
      </c>
      <c r="J1631" s="259"/>
      <c r="K1631" s="168"/>
      <c r="L1631" s="169"/>
      <c r="N1631" s="167"/>
      <c r="O1631" s="209" t="str">
        <f>IF(ISBLANK(Transactions!$N1631),"",MONTH(Transactions!$N1631))</f>
        <v/>
      </c>
      <c r="P1631" s="259"/>
      <c r="Q1631" s="171"/>
      <c r="R1631" s="169"/>
    </row>
    <row r="1632" spans="2:18" ht="15.75" customHeight="1">
      <c r="B1632" s="167"/>
      <c r="C1632" s="209" t="str">
        <f>IF(ISBLANK(Transactions!$B1632),"",MONTH(Transactions!$B1632))</f>
        <v/>
      </c>
      <c r="D1632" s="259"/>
      <c r="E1632" s="168"/>
      <c r="F1632" s="169"/>
      <c r="H1632" s="167"/>
      <c r="I1632" s="209" t="str">
        <f>IF(ISBLANK(Transactions!$H1632),"",MONTH(Transactions!$H1632))</f>
        <v/>
      </c>
      <c r="J1632" s="259"/>
      <c r="K1632" s="168"/>
      <c r="L1632" s="169"/>
      <c r="N1632" s="167"/>
      <c r="O1632" s="209" t="str">
        <f>IF(ISBLANK(Transactions!$N1632),"",MONTH(Transactions!$N1632))</f>
        <v/>
      </c>
      <c r="P1632" s="259"/>
      <c r="Q1632" s="171"/>
      <c r="R1632" s="169"/>
    </row>
    <row r="1633" spans="2:18" ht="15.75" customHeight="1">
      <c r="B1633" s="167"/>
      <c r="C1633" s="209" t="str">
        <f>IF(ISBLANK(Transactions!$B1633),"",MONTH(Transactions!$B1633))</f>
        <v/>
      </c>
      <c r="D1633" s="259"/>
      <c r="E1633" s="168"/>
      <c r="F1633" s="169"/>
      <c r="H1633" s="167"/>
      <c r="I1633" s="209" t="str">
        <f>IF(ISBLANK(Transactions!$H1633),"",MONTH(Transactions!$H1633))</f>
        <v/>
      </c>
      <c r="J1633" s="259"/>
      <c r="K1633" s="168"/>
      <c r="L1633" s="169"/>
      <c r="N1633" s="167"/>
      <c r="O1633" s="209" t="str">
        <f>IF(ISBLANK(Transactions!$N1633),"",MONTH(Transactions!$N1633))</f>
        <v/>
      </c>
      <c r="P1633" s="259"/>
      <c r="Q1633" s="171"/>
      <c r="R1633" s="169"/>
    </row>
    <row r="1634" spans="2:18" ht="15.75" customHeight="1">
      <c r="B1634" s="167"/>
      <c r="C1634" s="209" t="str">
        <f>IF(ISBLANK(Transactions!$B1634),"",MONTH(Transactions!$B1634))</f>
        <v/>
      </c>
      <c r="D1634" s="259"/>
      <c r="E1634" s="168"/>
      <c r="F1634" s="169"/>
      <c r="H1634" s="167"/>
      <c r="I1634" s="209" t="str">
        <f>IF(ISBLANK(Transactions!$H1634),"",MONTH(Transactions!$H1634))</f>
        <v/>
      </c>
      <c r="J1634" s="259"/>
      <c r="K1634" s="168"/>
      <c r="L1634" s="169"/>
      <c r="N1634" s="167"/>
      <c r="O1634" s="209" t="str">
        <f>IF(ISBLANK(Transactions!$N1634),"",MONTH(Transactions!$N1634))</f>
        <v/>
      </c>
      <c r="P1634" s="259"/>
      <c r="Q1634" s="171"/>
      <c r="R1634" s="169"/>
    </row>
    <row r="1635" spans="2:18" ht="15.75" customHeight="1">
      <c r="B1635" s="167"/>
      <c r="C1635" s="209" t="str">
        <f>IF(ISBLANK(Transactions!$B1635),"",MONTH(Transactions!$B1635))</f>
        <v/>
      </c>
      <c r="D1635" s="259"/>
      <c r="E1635" s="168"/>
      <c r="F1635" s="169"/>
      <c r="H1635" s="167"/>
      <c r="I1635" s="209" t="str">
        <f>IF(ISBLANK(Transactions!$H1635),"",MONTH(Transactions!$H1635))</f>
        <v/>
      </c>
      <c r="J1635" s="259"/>
      <c r="K1635" s="168"/>
      <c r="L1635" s="169"/>
      <c r="N1635" s="167"/>
      <c r="O1635" s="209" t="str">
        <f>IF(ISBLANK(Transactions!$N1635),"",MONTH(Transactions!$N1635))</f>
        <v/>
      </c>
      <c r="P1635" s="259"/>
      <c r="Q1635" s="171"/>
      <c r="R1635" s="169"/>
    </row>
    <row r="1636" spans="2:18" ht="15.75" customHeight="1">
      <c r="B1636" s="167"/>
      <c r="C1636" s="209" t="str">
        <f>IF(ISBLANK(Transactions!$B1636),"",MONTH(Transactions!$B1636))</f>
        <v/>
      </c>
      <c r="D1636" s="259"/>
      <c r="E1636" s="168"/>
      <c r="F1636" s="169"/>
      <c r="H1636" s="167"/>
      <c r="I1636" s="209" t="str">
        <f>IF(ISBLANK(Transactions!$H1636),"",MONTH(Transactions!$H1636))</f>
        <v/>
      </c>
      <c r="J1636" s="259"/>
      <c r="K1636" s="168"/>
      <c r="L1636" s="169"/>
      <c r="N1636" s="167"/>
      <c r="O1636" s="209" t="str">
        <f>IF(ISBLANK(Transactions!$N1636),"",MONTH(Transactions!$N1636))</f>
        <v/>
      </c>
      <c r="P1636" s="259"/>
      <c r="Q1636" s="171"/>
      <c r="R1636" s="169"/>
    </row>
    <row r="1637" spans="2:18" ht="15.75" customHeight="1">
      <c r="B1637" s="167"/>
      <c r="C1637" s="209" t="str">
        <f>IF(ISBLANK(Transactions!$B1637),"",MONTH(Transactions!$B1637))</f>
        <v/>
      </c>
      <c r="D1637" s="259"/>
      <c r="E1637" s="168"/>
      <c r="F1637" s="169"/>
      <c r="H1637" s="167"/>
      <c r="I1637" s="209" t="str">
        <f>IF(ISBLANK(Transactions!$H1637),"",MONTH(Transactions!$H1637))</f>
        <v/>
      </c>
      <c r="J1637" s="259"/>
      <c r="K1637" s="168"/>
      <c r="L1637" s="169"/>
      <c r="N1637" s="167"/>
      <c r="O1637" s="209" t="str">
        <f>IF(ISBLANK(Transactions!$N1637),"",MONTH(Transactions!$N1637))</f>
        <v/>
      </c>
      <c r="P1637" s="259"/>
      <c r="Q1637" s="171"/>
      <c r="R1637" s="169"/>
    </row>
    <row r="1638" spans="2:18" ht="15.75" customHeight="1">
      <c r="B1638" s="167"/>
      <c r="C1638" s="209" t="str">
        <f>IF(ISBLANK(Transactions!$B1638),"",MONTH(Transactions!$B1638))</f>
        <v/>
      </c>
      <c r="D1638" s="259"/>
      <c r="E1638" s="168"/>
      <c r="F1638" s="169"/>
      <c r="H1638" s="167"/>
      <c r="I1638" s="209" t="str">
        <f>IF(ISBLANK(Transactions!$H1638),"",MONTH(Transactions!$H1638))</f>
        <v/>
      </c>
      <c r="J1638" s="259"/>
      <c r="K1638" s="168"/>
      <c r="L1638" s="169"/>
      <c r="N1638" s="167"/>
      <c r="O1638" s="209" t="str">
        <f>IF(ISBLANK(Transactions!$N1638),"",MONTH(Transactions!$N1638))</f>
        <v/>
      </c>
      <c r="P1638" s="259"/>
      <c r="Q1638" s="171"/>
      <c r="R1638" s="169"/>
    </row>
    <row r="1639" spans="2:18" ht="15.75" customHeight="1">
      <c r="B1639" s="167"/>
      <c r="C1639" s="209" t="str">
        <f>IF(ISBLANK(Transactions!$B1639),"",MONTH(Transactions!$B1639))</f>
        <v/>
      </c>
      <c r="D1639" s="259"/>
      <c r="E1639" s="168"/>
      <c r="F1639" s="169"/>
      <c r="H1639" s="167"/>
      <c r="I1639" s="209" t="str">
        <f>IF(ISBLANK(Transactions!$H1639),"",MONTH(Transactions!$H1639))</f>
        <v/>
      </c>
      <c r="J1639" s="259"/>
      <c r="K1639" s="168"/>
      <c r="L1639" s="169"/>
      <c r="N1639" s="167"/>
      <c r="O1639" s="209" t="str">
        <f>IF(ISBLANK(Transactions!$N1639),"",MONTH(Transactions!$N1639))</f>
        <v/>
      </c>
      <c r="P1639" s="259"/>
      <c r="Q1639" s="171"/>
      <c r="R1639" s="169"/>
    </row>
    <row r="1640" spans="2:18" ht="15.75" customHeight="1">
      <c r="B1640" s="167"/>
      <c r="C1640" s="209" t="str">
        <f>IF(ISBLANK(Transactions!$B1640),"",MONTH(Transactions!$B1640))</f>
        <v/>
      </c>
      <c r="D1640" s="259"/>
      <c r="E1640" s="168"/>
      <c r="F1640" s="169"/>
      <c r="H1640" s="167"/>
      <c r="I1640" s="209" t="str">
        <f>IF(ISBLANK(Transactions!$H1640),"",MONTH(Transactions!$H1640))</f>
        <v/>
      </c>
      <c r="J1640" s="259"/>
      <c r="K1640" s="168"/>
      <c r="L1640" s="169"/>
      <c r="N1640" s="167"/>
      <c r="O1640" s="209" t="str">
        <f>IF(ISBLANK(Transactions!$N1640),"",MONTH(Transactions!$N1640))</f>
        <v/>
      </c>
      <c r="P1640" s="259"/>
      <c r="Q1640" s="171"/>
      <c r="R1640" s="169"/>
    </row>
    <row r="1641" spans="2:18" ht="15.75" customHeight="1">
      <c r="B1641" s="167"/>
      <c r="C1641" s="209" t="str">
        <f>IF(ISBLANK(Transactions!$B1641),"",MONTH(Transactions!$B1641))</f>
        <v/>
      </c>
      <c r="D1641" s="259"/>
      <c r="E1641" s="168"/>
      <c r="F1641" s="169"/>
      <c r="H1641" s="167"/>
      <c r="I1641" s="209" t="str">
        <f>IF(ISBLANK(Transactions!$H1641),"",MONTH(Transactions!$H1641))</f>
        <v/>
      </c>
      <c r="J1641" s="259"/>
      <c r="K1641" s="168"/>
      <c r="L1641" s="169"/>
      <c r="N1641" s="167"/>
      <c r="O1641" s="209" t="str">
        <f>IF(ISBLANK(Transactions!$N1641),"",MONTH(Transactions!$N1641))</f>
        <v/>
      </c>
      <c r="P1641" s="259"/>
      <c r="Q1641" s="171"/>
      <c r="R1641" s="169"/>
    </row>
    <row r="1642" spans="2:18" ht="15.75" customHeight="1">
      <c r="B1642" s="167"/>
      <c r="C1642" s="209" t="str">
        <f>IF(ISBLANK(Transactions!$B1642),"",MONTH(Transactions!$B1642))</f>
        <v/>
      </c>
      <c r="D1642" s="259"/>
      <c r="E1642" s="168"/>
      <c r="F1642" s="169"/>
      <c r="H1642" s="167"/>
      <c r="I1642" s="209" t="str">
        <f>IF(ISBLANK(Transactions!$H1642),"",MONTH(Transactions!$H1642))</f>
        <v/>
      </c>
      <c r="J1642" s="259"/>
      <c r="K1642" s="168"/>
      <c r="L1642" s="169"/>
      <c r="N1642" s="167"/>
      <c r="O1642" s="209" t="str">
        <f>IF(ISBLANK(Transactions!$N1642),"",MONTH(Transactions!$N1642))</f>
        <v/>
      </c>
      <c r="P1642" s="259"/>
      <c r="Q1642" s="171"/>
      <c r="R1642" s="169"/>
    </row>
    <row r="1643" spans="2:18" ht="15.75" customHeight="1">
      <c r="B1643" s="167"/>
      <c r="C1643" s="209" t="str">
        <f>IF(ISBLANK(Transactions!$B1643),"",MONTH(Transactions!$B1643))</f>
        <v/>
      </c>
      <c r="D1643" s="259"/>
      <c r="E1643" s="168"/>
      <c r="F1643" s="169"/>
      <c r="H1643" s="167"/>
      <c r="I1643" s="209" t="str">
        <f>IF(ISBLANK(Transactions!$H1643),"",MONTH(Transactions!$H1643))</f>
        <v/>
      </c>
      <c r="J1643" s="259"/>
      <c r="K1643" s="168"/>
      <c r="L1643" s="169"/>
      <c r="N1643" s="167"/>
      <c r="O1643" s="209" t="str">
        <f>IF(ISBLANK(Transactions!$N1643),"",MONTH(Transactions!$N1643))</f>
        <v/>
      </c>
      <c r="P1643" s="259"/>
      <c r="Q1643" s="171"/>
      <c r="R1643" s="169"/>
    </row>
    <row r="1644" spans="2:18" ht="15.75" customHeight="1">
      <c r="B1644" s="167"/>
      <c r="C1644" s="209" t="str">
        <f>IF(ISBLANK(Transactions!$B1644),"",MONTH(Transactions!$B1644))</f>
        <v/>
      </c>
      <c r="D1644" s="259"/>
      <c r="E1644" s="168"/>
      <c r="F1644" s="169"/>
      <c r="H1644" s="167"/>
      <c r="I1644" s="209" t="str">
        <f>IF(ISBLANK(Transactions!$H1644),"",MONTH(Transactions!$H1644))</f>
        <v/>
      </c>
      <c r="J1644" s="259"/>
      <c r="K1644" s="168"/>
      <c r="L1644" s="169"/>
      <c r="N1644" s="167"/>
      <c r="O1644" s="209" t="str">
        <f>IF(ISBLANK(Transactions!$N1644),"",MONTH(Transactions!$N1644))</f>
        <v/>
      </c>
      <c r="P1644" s="259"/>
      <c r="Q1644" s="171"/>
      <c r="R1644" s="169"/>
    </row>
    <row r="1645" spans="2:18" ht="15.75" customHeight="1">
      <c r="B1645" s="167"/>
      <c r="C1645" s="209" t="str">
        <f>IF(ISBLANK(Transactions!$B1645),"",MONTH(Transactions!$B1645))</f>
        <v/>
      </c>
      <c r="D1645" s="259"/>
      <c r="E1645" s="168"/>
      <c r="F1645" s="169"/>
      <c r="H1645" s="167"/>
      <c r="I1645" s="209" t="str">
        <f>IF(ISBLANK(Transactions!$H1645),"",MONTH(Transactions!$H1645))</f>
        <v/>
      </c>
      <c r="J1645" s="259"/>
      <c r="K1645" s="168"/>
      <c r="L1645" s="169"/>
      <c r="N1645" s="167"/>
      <c r="O1645" s="209" t="str">
        <f>IF(ISBLANK(Transactions!$N1645),"",MONTH(Transactions!$N1645))</f>
        <v/>
      </c>
      <c r="P1645" s="259"/>
      <c r="Q1645" s="171"/>
      <c r="R1645" s="169"/>
    </row>
    <row r="1646" spans="2:18" ht="15.75" customHeight="1">
      <c r="B1646" s="167"/>
      <c r="C1646" s="209" t="str">
        <f>IF(ISBLANK(Transactions!$B1646),"",MONTH(Transactions!$B1646))</f>
        <v/>
      </c>
      <c r="D1646" s="259"/>
      <c r="E1646" s="168"/>
      <c r="F1646" s="169"/>
      <c r="H1646" s="167"/>
      <c r="I1646" s="209" t="str">
        <f>IF(ISBLANK(Transactions!$H1646),"",MONTH(Transactions!$H1646))</f>
        <v/>
      </c>
      <c r="J1646" s="259"/>
      <c r="K1646" s="168"/>
      <c r="L1646" s="169"/>
      <c r="N1646" s="167"/>
      <c r="O1646" s="209" t="str">
        <f>IF(ISBLANK(Transactions!$N1646),"",MONTH(Transactions!$N1646))</f>
        <v/>
      </c>
      <c r="P1646" s="259"/>
      <c r="Q1646" s="171"/>
      <c r="R1646" s="169"/>
    </row>
    <row r="1647" spans="2:18" ht="15.75" customHeight="1">
      <c r="B1647" s="167"/>
      <c r="C1647" s="209" t="str">
        <f>IF(ISBLANK(Transactions!$B1647),"",MONTH(Transactions!$B1647))</f>
        <v/>
      </c>
      <c r="D1647" s="259"/>
      <c r="E1647" s="168"/>
      <c r="F1647" s="169"/>
      <c r="H1647" s="167"/>
      <c r="I1647" s="209" t="str">
        <f>IF(ISBLANK(Transactions!$H1647),"",MONTH(Transactions!$H1647))</f>
        <v/>
      </c>
      <c r="J1647" s="259"/>
      <c r="K1647" s="168"/>
      <c r="L1647" s="169"/>
      <c r="N1647" s="167"/>
      <c r="O1647" s="209" t="str">
        <f>IF(ISBLANK(Transactions!$N1647),"",MONTH(Transactions!$N1647))</f>
        <v/>
      </c>
      <c r="P1647" s="259"/>
      <c r="Q1647" s="171"/>
      <c r="R1647" s="169"/>
    </row>
    <row r="1648" spans="2:18" ht="15.75" customHeight="1">
      <c r="B1648" s="167"/>
      <c r="C1648" s="209" t="str">
        <f>IF(ISBLANK(Transactions!$B1648),"",MONTH(Transactions!$B1648))</f>
        <v/>
      </c>
      <c r="D1648" s="259"/>
      <c r="E1648" s="168"/>
      <c r="F1648" s="169"/>
      <c r="H1648" s="167"/>
      <c r="I1648" s="209" t="str">
        <f>IF(ISBLANK(Transactions!$H1648),"",MONTH(Transactions!$H1648))</f>
        <v/>
      </c>
      <c r="J1648" s="259"/>
      <c r="K1648" s="168"/>
      <c r="L1648" s="169"/>
      <c r="N1648" s="167"/>
      <c r="O1648" s="209" t="str">
        <f>IF(ISBLANK(Transactions!$N1648),"",MONTH(Transactions!$N1648))</f>
        <v/>
      </c>
      <c r="P1648" s="259"/>
      <c r="Q1648" s="171"/>
      <c r="R1648" s="169"/>
    </row>
    <row r="1649" spans="2:18" ht="15.75" customHeight="1">
      <c r="B1649" s="167"/>
      <c r="C1649" s="209" t="str">
        <f>IF(ISBLANK(Transactions!$B1649),"",MONTH(Transactions!$B1649))</f>
        <v/>
      </c>
      <c r="D1649" s="259"/>
      <c r="E1649" s="168"/>
      <c r="F1649" s="169"/>
      <c r="H1649" s="167"/>
      <c r="I1649" s="209" t="str">
        <f>IF(ISBLANK(Transactions!$H1649),"",MONTH(Transactions!$H1649))</f>
        <v/>
      </c>
      <c r="J1649" s="259"/>
      <c r="K1649" s="168"/>
      <c r="L1649" s="169"/>
      <c r="N1649" s="167"/>
      <c r="O1649" s="209" t="str">
        <f>IF(ISBLANK(Transactions!$N1649),"",MONTH(Transactions!$N1649))</f>
        <v/>
      </c>
      <c r="P1649" s="259"/>
      <c r="Q1649" s="171"/>
      <c r="R1649" s="169"/>
    </row>
    <row r="1650" spans="2:18" ht="15.75" customHeight="1">
      <c r="B1650" s="167"/>
      <c r="C1650" s="209" t="str">
        <f>IF(ISBLANK(Transactions!$B1650),"",MONTH(Transactions!$B1650))</f>
        <v/>
      </c>
      <c r="D1650" s="259"/>
      <c r="E1650" s="168"/>
      <c r="F1650" s="169"/>
      <c r="H1650" s="167"/>
      <c r="I1650" s="209" t="str">
        <f>IF(ISBLANK(Transactions!$H1650),"",MONTH(Transactions!$H1650))</f>
        <v/>
      </c>
      <c r="J1650" s="259"/>
      <c r="K1650" s="168"/>
      <c r="L1650" s="169"/>
      <c r="N1650" s="167"/>
      <c r="O1650" s="209" t="str">
        <f>IF(ISBLANK(Transactions!$N1650),"",MONTH(Transactions!$N1650))</f>
        <v/>
      </c>
      <c r="P1650" s="259"/>
      <c r="Q1650" s="171"/>
      <c r="R1650" s="169"/>
    </row>
    <row r="1651" spans="2:18" ht="15.75" customHeight="1">
      <c r="B1651" s="167"/>
      <c r="C1651" s="209" t="str">
        <f>IF(ISBLANK(Transactions!$B1651),"",MONTH(Transactions!$B1651))</f>
        <v/>
      </c>
      <c r="D1651" s="259"/>
      <c r="E1651" s="168"/>
      <c r="F1651" s="169"/>
      <c r="H1651" s="167"/>
      <c r="I1651" s="209" t="str">
        <f>IF(ISBLANK(Transactions!$H1651),"",MONTH(Transactions!$H1651))</f>
        <v/>
      </c>
      <c r="J1651" s="259"/>
      <c r="K1651" s="168"/>
      <c r="L1651" s="169"/>
      <c r="N1651" s="167"/>
      <c r="O1651" s="209" t="str">
        <f>IF(ISBLANK(Transactions!$N1651),"",MONTH(Transactions!$N1651))</f>
        <v/>
      </c>
      <c r="P1651" s="259"/>
      <c r="Q1651" s="171"/>
      <c r="R1651" s="169"/>
    </row>
    <row r="1652" spans="2:18" ht="15.75" customHeight="1">
      <c r="B1652" s="167"/>
      <c r="C1652" s="209" t="str">
        <f>IF(ISBLANK(Transactions!$B1652),"",MONTH(Transactions!$B1652))</f>
        <v/>
      </c>
      <c r="D1652" s="259"/>
      <c r="E1652" s="168"/>
      <c r="F1652" s="169"/>
      <c r="H1652" s="167"/>
      <c r="I1652" s="209" t="str">
        <f>IF(ISBLANK(Transactions!$H1652),"",MONTH(Transactions!$H1652))</f>
        <v/>
      </c>
      <c r="J1652" s="259"/>
      <c r="K1652" s="168"/>
      <c r="L1652" s="169"/>
      <c r="N1652" s="167"/>
      <c r="O1652" s="209" t="str">
        <f>IF(ISBLANK(Transactions!$N1652),"",MONTH(Transactions!$N1652))</f>
        <v/>
      </c>
      <c r="P1652" s="259"/>
      <c r="Q1652" s="171"/>
      <c r="R1652" s="169"/>
    </row>
    <row r="1653" spans="2:18" ht="15.75" customHeight="1">
      <c r="B1653" s="167"/>
      <c r="C1653" s="209" t="str">
        <f>IF(ISBLANK(Transactions!$B1653),"",MONTH(Transactions!$B1653))</f>
        <v/>
      </c>
      <c r="D1653" s="259"/>
      <c r="E1653" s="168"/>
      <c r="F1653" s="169"/>
      <c r="H1653" s="167"/>
      <c r="I1653" s="209" t="str">
        <f>IF(ISBLANK(Transactions!$H1653),"",MONTH(Transactions!$H1653))</f>
        <v/>
      </c>
      <c r="J1653" s="259"/>
      <c r="K1653" s="168"/>
      <c r="L1653" s="169"/>
      <c r="N1653" s="167"/>
      <c r="O1653" s="209" t="str">
        <f>IF(ISBLANK(Transactions!$N1653),"",MONTH(Transactions!$N1653))</f>
        <v/>
      </c>
      <c r="P1653" s="259"/>
      <c r="Q1653" s="171"/>
      <c r="R1653" s="169"/>
    </row>
    <row r="1654" spans="2:18" ht="15.75" customHeight="1">
      <c r="B1654" s="167"/>
      <c r="C1654" s="209" t="str">
        <f>IF(ISBLANK(Transactions!$B1654),"",MONTH(Transactions!$B1654))</f>
        <v/>
      </c>
      <c r="D1654" s="259"/>
      <c r="E1654" s="168"/>
      <c r="F1654" s="169"/>
      <c r="H1654" s="167"/>
      <c r="I1654" s="209" t="str">
        <f>IF(ISBLANK(Transactions!$H1654),"",MONTH(Transactions!$H1654))</f>
        <v/>
      </c>
      <c r="J1654" s="259"/>
      <c r="K1654" s="168"/>
      <c r="L1654" s="169"/>
      <c r="N1654" s="167"/>
      <c r="O1654" s="209" t="str">
        <f>IF(ISBLANK(Transactions!$N1654),"",MONTH(Transactions!$N1654))</f>
        <v/>
      </c>
      <c r="P1654" s="259"/>
      <c r="Q1654" s="171"/>
      <c r="R1654" s="169"/>
    </row>
    <row r="1655" spans="2:18" ht="15.75" customHeight="1">
      <c r="B1655" s="167"/>
      <c r="C1655" s="209" t="str">
        <f>IF(ISBLANK(Transactions!$B1655),"",MONTH(Transactions!$B1655))</f>
        <v/>
      </c>
      <c r="D1655" s="259"/>
      <c r="E1655" s="168"/>
      <c r="F1655" s="169"/>
      <c r="H1655" s="167"/>
      <c r="I1655" s="209" t="str">
        <f>IF(ISBLANK(Transactions!$H1655),"",MONTH(Transactions!$H1655))</f>
        <v/>
      </c>
      <c r="J1655" s="259"/>
      <c r="K1655" s="168"/>
      <c r="L1655" s="169"/>
      <c r="N1655" s="167"/>
      <c r="O1655" s="209" t="str">
        <f>IF(ISBLANK(Transactions!$N1655),"",MONTH(Transactions!$N1655))</f>
        <v/>
      </c>
      <c r="P1655" s="259"/>
      <c r="Q1655" s="171"/>
      <c r="R1655" s="169"/>
    </row>
    <row r="1656" spans="2:18" ht="15.75" customHeight="1">
      <c r="B1656" s="167"/>
      <c r="C1656" s="209" t="str">
        <f>IF(ISBLANK(Transactions!$B1656),"",MONTH(Transactions!$B1656))</f>
        <v/>
      </c>
      <c r="D1656" s="259"/>
      <c r="E1656" s="168"/>
      <c r="F1656" s="169"/>
      <c r="H1656" s="167"/>
      <c r="I1656" s="209" t="str">
        <f>IF(ISBLANK(Transactions!$H1656),"",MONTH(Transactions!$H1656))</f>
        <v/>
      </c>
      <c r="J1656" s="259"/>
      <c r="K1656" s="168"/>
      <c r="L1656" s="169"/>
      <c r="N1656" s="167"/>
      <c r="O1656" s="209" t="str">
        <f>IF(ISBLANK(Transactions!$N1656),"",MONTH(Transactions!$N1656))</f>
        <v/>
      </c>
      <c r="P1656" s="259"/>
      <c r="Q1656" s="171"/>
      <c r="R1656" s="169"/>
    </row>
    <row r="1657" spans="2:18" ht="15.75" customHeight="1">
      <c r="B1657" s="167"/>
      <c r="C1657" s="209" t="str">
        <f>IF(ISBLANK(Transactions!$B1657),"",MONTH(Transactions!$B1657))</f>
        <v/>
      </c>
      <c r="D1657" s="259"/>
      <c r="E1657" s="168"/>
      <c r="F1657" s="169"/>
      <c r="H1657" s="167"/>
      <c r="I1657" s="209" t="str">
        <f>IF(ISBLANK(Transactions!$H1657),"",MONTH(Transactions!$H1657))</f>
        <v/>
      </c>
      <c r="J1657" s="259"/>
      <c r="K1657" s="168"/>
      <c r="L1657" s="169"/>
      <c r="N1657" s="167"/>
      <c r="O1657" s="209" t="str">
        <f>IF(ISBLANK(Transactions!$N1657),"",MONTH(Transactions!$N1657))</f>
        <v/>
      </c>
      <c r="P1657" s="259"/>
      <c r="Q1657" s="171"/>
      <c r="R1657" s="169"/>
    </row>
    <row r="1658" spans="2:18" ht="15.75" customHeight="1">
      <c r="B1658" s="167"/>
      <c r="C1658" s="209" t="str">
        <f>IF(ISBLANK(Transactions!$B1658),"",MONTH(Transactions!$B1658))</f>
        <v/>
      </c>
      <c r="D1658" s="259"/>
      <c r="E1658" s="168"/>
      <c r="F1658" s="169"/>
      <c r="H1658" s="167"/>
      <c r="I1658" s="209" t="str">
        <f>IF(ISBLANK(Transactions!$H1658),"",MONTH(Transactions!$H1658))</f>
        <v/>
      </c>
      <c r="J1658" s="259"/>
      <c r="K1658" s="168"/>
      <c r="L1658" s="169"/>
      <c r="N1658" s="167"/>
      <c r="O1658" s="209" t="str">
        <f>IF(ISBLANK(Transactions!$N1658),"",MONTH(Transactions!$N1658))</f>
        <v/>
      </c>
      <c r="P1658" s="259"/>
      <c r="Q1658" s="171"/>
      <c r="R1658" s="169"/>
    </row>
    <row r="1659" spans="2:18" ht="15.75" customHeight="1">
      <c r="B1659" s="167"/>
      <c r="C1659" s="209" t="str">
        <f>IF(ISBLANK(Transactions!$B1659),"",MONTH(Transactions!$B1659))</f>
        <v/>
      </c>
      <c r="D1659" s="259"/>
      <c r="E1659" s="168"/>
      <c r="F1659" s="169"/>
      <c r="H1659" s="167"/>
      <c r="I1659" s="209" t="str">
        <f>IF(ISBLANK(Transactions!$H1659),"",MONTH(Transactions!$H1659))</f>
        <v/>
      </c>
      <c r="J1659" s="259"/>
      <c r="K1659" s="168"/>
      <c r="L1659" s="169"/>
      <c r="N1659" s="167"/>
      <c r="O1659" s="209" t="str">
        <f>IF(ISBLANK(Transactions!$N1659),"",MONTH(Transactions!$N1659))</f>
        <v/>
      </c>
      <c r="P1659" s="259"/>
      <c r="Q1659" s="171"/>
      <c r="R1659" s="169"/>
    </row>
    <row r="1660" spans="2:18" ht="15.75" customHeight="1">
      <c r="B1660" s="167"/>
      <c r="C1660" s="209" t="str">
        <f>IF(ISBLANK(Transactions!$B1660),"",MONTH(Transactions!$B1660))</f>
        <v/>
      </c>
      <c r="D1660" s="259"/>
      <c r="E1660" s="168"/>
      <c r="F1660" s="169"/>
      <c r="H1660" s="167"/>
      <c r="I1660" s="209" t="str">
        <f>IF(ISBLANK(Transactions!$H1660),"",MONTH(Transactions!$H1660))</f>
        <v/>
      </c>
      <c r="J1660" s="259"/>
      <c r="K1660" s="168"/>
      <c r="L1660" s="169"/>
      <c r="N1660" s="167"/>
      <c r="O1660" s="209" t="str">
        <f>IF(ISBLANK(Transactions!$N1660),"",MONTH(Transactions!$N1660))</f>
        <v/>
      </c>
      <c r="P1660" s="259"/>
      <c r="Q1660" s="171"/>
      <c r="R1660" s="169"/>
    </row>
    <row r="1661" spans="2:18" ht="15.75" customHeight="1">
      <c r="B1661" s="167"/>
      <c r="C1661" s="209" t="str">
        <f>IF(ISBLANK(Transactions!$B1661),"",MONTH(Transactions!$B1661))</f>
        <v/>
      </c>
      <c r="D1661" s="259"/>
      <c r="E1661" s="168"/>
      <c r="F1661" s="169"/>
      <c r="H1661" s="167"/>
      <c r="I1661" s="209" t="str">
        <f>IF(ISBLANK(Transactions!$H1661),"",MONTH(Transactions!$H1661))</f>
        <v/>
      </c>
      <c r="J1661" s="259"/>
      <c r="K1661" s="168"/>
      <c r="L1661" s="169"/>
      <c r="N1661" s="167"/>
      <c r="O1661" s="209" t="str">
        <f>IF(ISBLANK(Transactions!$N1661),"",MONTH(Transactions!$N1661))</f>
        <v/>
      </c>
      <c r="P1661" s="259"/>
      <c r="Q1661" s="171"/>
      <c r="R1661" s="169"/>
    </row>
    <row r="1662" spans="2:18" ht="15.75" customHeight="1">
      <c r="B1662" s="167"/>
      <c r="C1662" s="209" t="str">
        <f>IF(ISBLANK(Transactions!$B1662),"",MONTH(Transactions!$B1662))</f>
        <v/>
      </c>
      <c r="D1662" s="259"/>
      <c r="E1662" s="168"/>
      <c r="F1662" s="169"/>
      <c r="H1662" s="167"/>
      <c r="I1662" s="209" t="str">
        <f>IF(ISBLANK(Transactions!$H1662),"",MONTH(Transactions!$H1662))</f>
        <v/>
      </c>
      <c r="J1662" s="259"/>
      <c r="K1662" s="168"/>
      <c r="L1662" s="169"/>
      <c r="N1662" s="167"/>
      <c r="O1662" s="209" t="str">
        <f>IF(ISBLANK(Transactions!$N1662),"",MONTH(Transactions!$N1662))</f>
        <v/>
      </c>
      <c r="P1662" s="259"/>
      <c r="Q1662" s="171"/>
      <c r="R1662" s="169"/>
    </row>
    <row r="1663" spans="2:18" ht="15.75" customHeight="1">
      <c r="B1663" s="167"/>
      <c r="C1663" s="209" t="str">
        <f>IF(ISBLANK(Transactions!$B1663),"",MONTH(Transactions!$B1663))</f>
        <v/>
      </c>
      <c r="D1663" s="259"/>
      <c r="E1663" s="168"/>
      <c r="F1663" s="169"/>
      <c r="H1663" s="167"/>
      <c r="I1663" s="209" t="str">
        <f>IF(ISBLANK(Transactions!$H1663),"",MONTH(Transactions!$H1663))</f>
        <v/>
      </c>
      <c r="J1663" s="259"/>
      <c r="K1663" s="168"/>
      <c r="L1663" s="169"/>
      <c r="N1663" s="167"/>
      <c r="O1663" s="209" t="str">
        <f>IF(ISBLANK(Transactions!$N1663),"",MONTH(Transactions!$N1663))</f>
        <v/>
      </c>
      <c r="P1663" s="259"/>
      <c r="Q1663" s="171"/>
      <c r="R1663" s="169"/>
    </row>
    <row r="1664" spans="2:18" ht="15.75" customHeight="1">
      <c r="B1664" s="167"/>
      <c r="C1664" s="209" t="str">
        <f>IF(ISBLANK(Transactions!$B1664),"",MONTH(Transactions!$B1664))</f>
        <v/>
      </c>
      <c r="D1664" s="259"/>
      <c r="E1664" s="168"/>
      <c r="F1664" s="169"/>
      <c r="H1664" s="167"/>
      <c r="I1664" s="209" t="str">
        <f>IF(ISBLANK(Transactions!$H1664),"",MONTH(Transactions!$H1664))</f>
        <v/>
      </c>
      <c r="J1664" s="259"/>
      <c r="K1664" s="168"/>
      <c r="L1664" s="169"/>
      <c r="N1664" s="167"/>
      <c r="O1664" s="209" t="str">
        <f>IF(ISBLANK(Transactions!$N1664),"",MONTH(Transactions!$N1664))</f>
        <v/>
      </c>
      <c r="P1664" s="259"/>
      <c r="Q1664" s="171"/>
      <c r="R1664" s="169"/>
    </row>
    <row r="1665" spans="2:18" ht="15.75" customHeight="1">
      <c r="B1665" s="167"/>
      <c r="C1665" s="209" t="str">
        <f>IF(ISBLANK(Transactions!$B1665),"",MONTH(Transactions!$B1665))</f>
        <v/>
      </c>
      <c r="D1665" s="259"/>
      <c r="E1665" s="168"/>
      <c r="F1665" s="169"/>
      <c r="H1665" s="167"/>
      <c r="I1665" s="209" t="str">
        <f>IF(ISBLANK(Transactions!$H1665),"",MONTH(Transactions!$H1665))</f>
        <v/>
      </c>
      <c r="J1665" s="259"/>
      <c r="K1665" s="168"/>
      <c r="L1665" s="169"/>
      <c r="N1665" s="167"/>
      <c r="O1665" s="209" t="str">
        <f>IF(ISBLANK(Transactions!$N1665),"",MONTH(Transactions!$N1665))</f>
        <v/>
      </c>
      <c r="P1665" s="259"/>
      <c r="Q1665" s="171"/>
      <c r="R1665" s="169"/>
    </row>
    <row r="1666" spans="2:18" ht="15.75" customHeight="1">
      <c r="B1666" s="167"/>
      <c r="C1666" s="209" t="str">
        <f>IF(ISBLANK(Transactions!$B1666),"",MONTH(Transactions!$B1666))</f>
        <v/>
      </c>
      <c r="D1666" s="259"/>
      <c r="E1666" s="168"/>
      <c r="F1666" s="169"/>
      <c r="H1666" s="167"/>
      <c r="I1666" s="209" t="str">
        <f>IF(ISBLANK(Transactions!$H1666),"",MONTH(Transactions!$H1666))</f>
        <v/>
      </c>
      <c r="J1666" s="259"/>
      <c r="K1666" s="168"/>
      <c r="L1666" s="169"/>
      <c r="N1666" s="167"/>
      <c r="O1666" s="209" t="str">
        <f>IF(ISBLANK(Transactions!$N1666),"",MONTH(Transactions!$N1666))</f>
        <v/>
      </c>
      <c r="P1666" s="259"/>
      <c r="Q1666" s="171"/>
      <c r="R1666" s="169"/>
    </row>
    <row r="1667" spans="2:18" ht="15.75" customHeight="1">
      <c r="B1667" s="167"/>
      <c r="C1667" s="209" t="str">
        <f>IF(ISBLANK(Transactions!$B1667),"",MONTH(Transactions!$B1667))</f>
        <v/>
      </c>
      <c r="D1667" s="259"/>
      <c r="E1667" s="168"/>
      <c r="F1667" s="169"/>
      <c r="H1667" s="167"/>
      <c r="I1667" s="209" t="str">
        <f>IF(ISBLANK(Transactions!$H1667),"",MONTH(Transactions!$H1667))</f>
        <v/>
      </c>
      <c r="J1667" s="259"/>
      <c r="K1667" s="168"/>
      <c r="L1667" s="169"/>
      <c r="N1667" s="167"/>
      <c r="O1667" s="209" t="str">
        <f>IF(ISBLANK(Transactions!$N1667),"",MONTH(Transactions!$N1667))</f>
        <v/>
      </c>
      <c r="P1667" s="259"/>
      <c r="Q1667" s="171"/>
      <c r="R1667" s="169"/>
    </row>
    <row r="1668" spans="2:18" ht="15.75" customHeight="1">
      <c r="B1668" s="167"/>
      <c r="C1668" s="209" t="str">
        <f>IF(ISBLANK(Transactions!$B1668),"",MONTH(Transactions!$B1668))</f>
        <v/>
      </c>
      <c r="D1668" s="259"/>
      <c r="E1668" s="168"/>
      <c r="F1668" s="169"/>
      <c r="H1668" s="167"/>
      <c r="I1668" s="209" t="str">
        <f>IF(ISBLANK(Transactions!$H1668),"",MONTH(Transactions!$H1668))</f>
        <v/>
      </c>
      <c r="J1668" s="259"/>
      <c r="K1668" s="168"/>
      <c r="L1668" s="169"/>
      <c r="N1668" s="167"/>
      <c r="O1668" s="209" t="str">
        <f>IF(ISBLANK(Transactions!$N1668),"",MONTH(Transactions!$N1668))</f>
        <v/>
      </c>
      <c r="P1668" s="259"/>
      <c r="Q1668" s="171"/>
      <c r="R1668" s="169"/>
    </row>
    <row r="1669" spans="2:18" ht="15.75" customHeight="1">
      <c r="B1669" s="167"/>
      <c r="C1669" s="209" t="str">
        <f>IF(ISBLANK(Transactions!$B1669),"",MONTH(Transactions!$B1669))</f>
        <v/>
      </c>
      <c r="D1669" s="259"/>
      <c r="E1669" s="168"/>
      <c r="F1669" s="169"/>
      <c r="H1669" s="167"/>
      <c r="I1669" s="209" t="str">
        <f>IF(ISBLANK(Transactions!$H1669),"",MONTH(Transactions!$H1669))</f>
        <v/>
      </c>
      <c r="J1669" s="259"/>
      <c r="K1669" s="168"/>
      <c r="L1669" s="169"/>
      <c r="N1669" s="167"/>
      <c r="O1669" s="209" t="str">
        <f>IF(ISBLANK(Transactions!$N1669),"",MONTH(Transactions!$N1669))</f>
        <v/>
      </c>
      <c r="P1669" s="259"/>
      <c r="Q1669" s="171"/>
      <c r="R1669" s="169"/>
    </row>
    <row r="1670" spans="2:18" ht="15.75" customHeight="1">
      <c r="B1670" s="167"/>
      <c r="C1670" s="209" t="str">
        <f>IF(ISBLANK(Transactions!$B1670),"",MONTH(Transactions!$B1670))</f>
        <v/>
      </c>
      <c r="D1670" s="259"/>
      <c r="E1670" s="168"/>
      <c r="F1670" s="169"/>
      <c r="H1670" s="167"/>
      <c r="I1670" s="209" t="str">
        <f>IF(ISBLANK(Transactions!$H1670),"",MONTH(Transactions!$H1670))</f>
        <v/>
      </c>
      <c r="J1670" s="259"/>
      <c r="K1670" s="168"/>
      <c r="L1670" s="169"/>
      <c r="N1670" s="167"/>
      <c r="O1670" s="209" t="str">
        <f>IF(ISBLANK(Transactions!$N1670),"",MONTH(Transactions!$N1670))</f>
        <v/>
      </c>
      <c r="P1670" s="259"/>
      <c r="Q1670" s="171"/>
      <c r="R1670" s="169"/>
    </row>
    <row r="1671" spans="2:18" ht="15.75" customHeight="1">
      <c r="B1671" s="167"/>
      <c r="C1671" s="209" t="str">
        <f>IF(ISBLANK(Transactions!$B1671),"",MONTH(Transactions!$B1671))</f>
        <v/>
      </c>
      <c r="D1671" s="259"/>
      <c r="E1671" s="168"/>
      <c r="F1671" s="169"/>
      <c r="H1671" s="167"/>
      <c r="I1671" s="209" t="str">
        <f>IF(ISBLANK(Transactions!$H1671),"",MONTH(Transactions!$H1671))</f>
        <v/>
      </c>
      <c r="J1671" s="259"/>
      <c r="K1671" s="168"/>
      <c r="L1671" s="169"/>
      <c r="N1671" s="167"/>
      <c r="O1671" s="209" t="str">
        <f>IF(ISBLANK(Transactions!$N1671),"",MONTH(Transactions!$N1671))</f>
        <v/>
      </c>
      <c r="P1671" s="259"/>
      <c r="Q1671" s="171"/>
      <c r="R1671" s="169"/>
    </row>
    <row r="1672" spans="2:18" ht="15.75" customHeight="1">
      <c r="B1672" s="167"/>
      <c r="C1672" s="209" t="str">
        <f>IF(ISBLANK(Transactions!$B1672),"",MONTH(Transactions!$B1672))</f>
        <v/>
      </c>
      <c r="D1672" s="259"/>
      <c r="E1672" s="168"/>
      <c r="F1672" s="169"/>
      <c r="H1672" s="167"/>
      <c r="I1672" s="209" t="str">
        <f>IF(ISBLANK(Transactions!$H1672),"",MONTH(Transactions!$H1672))</f>
        <v/>
      </c>
      <c r="J1672" s="259"/>
      <c r="K1672" s="168"/>
      <c r="L1672" s="169"/>
      <c r="N1672" s="167"/>
      <c r="O1672" s="209" t="str">
        <f>IF(ISBLANK(Transactions!$N1672),"",MONTH(Transactions!$N1672))</f>
        <v/>
      </c>
      <c r="P1672" s="259"/>
      <c r="Q1672" s="171"/>
      <c r="R1672" s="169"/>
    </row>
    <row r="1673" spans="2:18" ht="15.75" customHeight="1">
      <c r="B1673" s="167"/>
      <c r="C1673" s="209" t="str">
        <f>IF(ISBLANK(Transactions!$B1673),"",MONTH(Transactions!$B1673))</f>
        <v/>
      </c>
      <c r="D1673" s="259"/>
      <c r="E1673" s="168"/>
      <c r="F1673" s="169"/>
      <c r="H1673" s="167"/>
      <c r="I1673" s="209" t="str">
        <f>IF(ISBLANK(Transactions!$H1673),"",MONTH(Transactions!$H1673))</f>
        <v/>
      </c>
      <c r="J1673" s="259"/>
      <c r="K1673" s="168"/>
      <c r="L1673" s="169"/>
      <c r="N1673" s="167"/>
      <c r="O1673" s="209" t="str">
        <f>IF(ISBLANK(Transactions!$N1673),"",MONTH(Transactions!$N1673))</f>
        <v/>
      </c>
      <c r="P1673" s="259"/>
      <c r="Q1673" s="171"/>
      <c r="R1673" s="169"/>
    </row>
    <row r="1674" spans="2:18" ht="15.75" customHeight="1">
      <c r="B1674" s="167"/>
      <c r="C1674" s="209" t="str">
        <f>IF(ISBLANK(Transactions!$B1674),"",MONTH(Transactions!$B1674))</f>
        <v/>
      </c>
      <c r="D1674" s="259"/>
      <c r="E1674" s="168"/>
      <c r="F1674" s="169"/>
      <c r="H1674" s="167"/>
      <c r="I1674" s="209" t="str">
        <f>IF(ISBLANK(Transactions!$H1674),"",MONTH(Transactions!$H1674))</f>
        <v/>
      </c>
      <c r="J1674" s="259"/>
      <c r="K1674" s="168"/>
      <c r="L1674" s="169"/>
      <c r="N1674" s="167"/>
      <c r="O1674" s="209" t="str">
        <f>IF(ISBLANK(Transactions!$N1674),"",MONTH(Transactions!$N1674))</f>
        <v/>
      </c>
      <c r="P1674" s="259"/>
      <c r="Q1674" s="171"/>
      <c r="R1674" s="169"/>
    </row>
    <row r="1675" spans="2:18" ht="15.75" customHeight="1">
      <c r="B1675" s="167"/>
      <c r="C1675" s="209" t="str">
        <f>IF(ISBLANK(Transactions!$B1675),"",MONTH(Transactions!$B1675))</f>
        <v/>
      </c>
      <c r="D1675" s="259"/>
      <c r="E1675" s="168"/>
      <c r="F1675" s="169"/>
      <c r="H1675" s="167"/>
      <c r="I1675" s="209" t="str">
        <f>IF(ISBLANK(Transactions!$H1675),"",MONTH(Transactions!$H1675))</f>
        <v/>
      </c>
      <c r="J1675" s="259"/>
      <c r="K1675" s="168"/>
      <c r="L1675" s="169"/>
      <c r="N1675" s="167"/>
      <c r="O1675" s="209" t="str">
        <f>IF(ISBLANK(Transactions!$N1675),"",MONTH(Transactions!$N1675))</f>
        <v/>
      </c>
      <c r="P1675" s="259"/>
      <c r="Q1675" s="171"/>
      <c r="R1675" s="169"/>
    </row>
    <row r="1676" spans="2:18" ht="15.75" customHeight="1">
      <c r="B1676" s="167"/>
      <c r="C1676" s="209" t="str">
        <f>IF(ISBLANK(Transactions!$B1676),"",MONTH(Transactions!$B1676))</f>
        <v/>
      </c>
      <c r="D1676" s="259"/>
      <c r="E1676" s="168"/>
      <c r="F1676" s="169"/>
      <c r="H1676" s="167"/>
      <c r="I1676" s="209" t="str">
        <f>IF(ISBLANK(Transactions!$H1676),"",MONTH(Transactions!$H1676))</f>
        <v/>
      </c>
      <c r="J1676" s="259"/>
      <c r="K1676" s="168"/>
      <c r="L1676" s="169"/>
      <c r="N1676" s="167"/>
      <c r="O1676" s="209" t="str">
        <f>IF(ISBLANK(Transactions!$N1676),"",MONTH(Transactions!$N1676))</f>
        <v/>
      </c>
      <c r="P1676" s="259"/>
      <c r="Q1676" s="171"/>
      <c r="R1676" s="169"/>
    </row>
    <row r="1677" spans="2:18" ht="15.75" customHeight="1">
      <c r="B1677" s="167"/>
      <c r="C1677" s="209" t="str">
        <f>IF(ISBLANK(Transactions!$B1677),"",MONTH(Transactions!$B1677))</f>
        <v/>
      </c>
      <c r="D1677" s="259"/>
      <c r="E1677" s="168"/>
      <c r="F1677" s="169"/>
      <c r="H1677" s="167"/>
      <c r="I1677" s="209" t="str">
        <f>IF(ISBLANK(Transactions!$H1677),"",MONTH(Transactions!$H1677))</f>
        <v/>
      </c>
      <c r="J1677" s="259"/>
      <c r="K1677" s="168"/>
      <c r="L1677" s="169"/>
      <c r="N1677" s="167"/>
      <c r="O1677" s="209" t="str">
        <f>IF(ISBLANK(Transactions!$N1677),"",MONTH(Transactions!$N1677))</f>
        <v/>
      </c>
      <c r="P1677" s="259"/>
      <c r="Q1677" s="171"/>
      <c r="R1677" s="169"/>
    </row>
    <row r="1678" spans="2:18" ht="15.75" customHeight="1">
      <c r="B1678" s="167"/>
      <c r="C1678" s="209" t="str">
        <f>IF(ISBLANK(Transactions!$B1678),"",MONTH(Transactions!$B1678))</f>
        <v/>
      </c>
      <c r="D1678" s="259"/>
      <c r="E1678" s="168"/>
      <c r="F1678" s="169"/>
      <c r="H1678" s="167"/>
      <c r="I1678" s="209" t="str">
        <f>IF(ISBLANK(Transactions!$H1678),"",MONTH(Transactions!$H1678))</f>
        <v/>
      </c>
      <c r="J1678" s="259"/>
      <c r="K1678" s="168"/>
      <c r="L1678" s="169"/>
      <c r="N1678" s="167"/>
      <c r="O1678" s="209" t="str">
        <f>IF(ISBLANK(Transactions!$N1678),"",MONTH(Transactions!$N1678))</f>
        <v/>
      </c>
      <c r="P1678" s="259"/>
      <c r="Q1678" s="171"/>
      <c r="R1678" s="169"/>
    </row>
    <row r="1679" spans="2:18" ht="15.75" customHeight="1">
      <c r="B1679" s="167"/>
      <c r="C1679" s="209" t="str">
        <f>IF(ISBLANK(Transactions!$B1679),"",MONTH(Transactions!$B1679))</f>
        <v/>
      </c>
      <c r="D1679" s="259"/>
      <c r="E1679" s="168"/>
      <c r="F1679" s="169"/>
      <c r="H1679" s="167"/>
      <c r="I1679" s="209" t="str">
        <f>IF(ISBLANK(Transactions!$H1679),"",MONTH(Transactions!$H1679))</f>
        <v/>
      </c>
      <c r="J1679" s="259"/>
      <c r="K1679" s="168"/>
      <c r="L1679" s="169"/>
      <c r="N1679" s="167"/>
      <c r="O1679" s="209" t="str">
        <f>IF(ISBLANK(Transactions!$N1679),"",MONTH(Transactions!$N1679))</f>
        <v/>
      </c>
      <c r="P1679" s="259"/>
      <c r="Q1679" s="171"/>
      <c r="R1679" s="169"/>
    </row>
    <row r="1680" spans="2:18" ht="15.75" customHeight="1">
      <c r="B1680" s="167"/>
      <c r="C1680" s="209" t="str">
        <f>IF(ISBLANK(Transactions!$B1680),"",MONTH(Transactions!$B1680))</f>
        <v/>
      </c>
      <c r="D1680" s="259"/>
      <c r="E1680" s="168"/>
      <c r="F1680" s="169"/>
      <c r="H1680" s="167"/>
      <c r="I1680" s="209" t="str">
        <f>IF(ISBLANK(Transactions!$H1680),"",MONTH(Transactions!$H1680))</f>
        <v/>
      </c>
      <c r="J1680" s="259"/>
      <c r="K1680" s="168"/>
      <c r="L1680" s="169"/>
      <c r="N1680" s="167"/>
      <c r="O1680" s="209" t="str">
        <f>IF(ISBLANK(Transactions!$N1680),"",MONTH(Transactions!$N1680))</f>
        <v/>
      </c>
      <c r="P1680" s="259"/>
      <c r="Q1680" s="171"/>
      <c r="R1680" s="169"/>
    </row>
    <row r="1681" spans="2:18" ht="15.75" customHeight="1">
      <c r="B1681" s="167"/>
      <c r="C1681" s="209" t="str">
        <f>IF(ISBLANK(Transactions!$B1681),"",MONTH(Transactions!$B1681))</f>
        <v/>
      </c>
      <c r="D1681" s="259"/>
      <c r="E1681" s="168"/>
      <c r="F1681" s="169"/>
      <c r="H1681" s="167"/>
      <c r="I1681" s="209" t="str">
        <f>IF(ISBLANK(Transactions!$H1681),"",MONTH(Transactions!$H1681))</f>
        <v/>
      </c>
      <c r="J1681" s="259"/>
      <c r="K1681" s="168"/>
      <c r="L1681" s="169"/>
      <c r="N1681" s="167"/>
      <c r="O1681" s="209" t="str">
        <f>IF(ISBLANK(Transactions!$N1681),"",MONTH(Transactions!$N1681))</f>
        <v/>
      </c>
      <c r="P1681" s="259"/>
      <c r="Q1681" s="171"/>
      <c r="R1681" s="169"/>
    </row>
    <row r="1682" spans="2:18" ht="15.75" customHeight="1">
      <c r="B1682" s="167"/>
      <c r="C1682" s="209" t="str">
        <f>IF(ISBLANK(Transactions!$B1682),"",MONTH(Transactions!$B1682))</f>
        <v/>
      </c>
      <c r="D1682" s="259"/>
      <c r="E1682" s="168"/>
      <c r="F1682" s="169"/>
      <c r="H1682" s="167"/>
      <c r="I1682" s="209" t="str">
        <f>IF(ISBLANK(Transactions!$H1682),"",MONTH(Transactions!$H1682))</f>
        <v/>
      </c>
      <c r="J1682" s="259"/>
      <c r="K1682" s="168"/>
      <c r="L1682" s="169"/>
      <c r="N1682" s="167"/>
      <c r="O1682" s="209" t="str">
        <f>IF(ISBLANK(Transactions!$N1682),"",MONTH(Transactions!$N1682))</f>
        <v/>
      </c>
      <c r="P1682" s="259"/>
      <c r="Q1682" s="171"/>
      <c r="R1682" s="169"/>
    </row>
    <row r="1683" spans="2:18" ht="15.75" customHeight="1">
      <c r="B1683" s="167"/>
      <c r="C1683" s="209" t="str">
        <f>IF(ISBLANK(Transactions!$B1683),"",MONTH(Transactions!$B1683))</f>
        <v/>
      </c>
      <c r="D1683" s="259"/>
      <c r="E1683" s="168"/>
      <c r="F1683" s="169"/>
      <c r="H1683" s="167"/>
      <c r="I1683" s="209" t="str">
        <f>IF(ISBLANK(Transactions!$H1683),"",MONTH(Transactions!$H1683))</f>
        <v/>
      </c>
      <c r="J1683" s="259"/>
      <c r="K1683" s="168"/>
      <c r="L1683" s="169"/>
      <c r="N1683" s="167"/>
      <c r="O1683" s="209" t="str">
        <f>IF(ISBLANK(Transactions!$N1683),"",MONTH(Transactions!$N1683))</f>
        <v/>
      </c>
      <c r="P1683" s="259"/>
      <c r="Q1683" s="171"/>
      <c r="R1683" s="169"/>
    </row>
    <row r="1684" spans="2:18" ht="15.75" customHeight="1">
      <c r="B1684" s="167"/>
      <c r="C1684" s="209" t="str">
        <f>IF(ISBLANK(Transactions!$B1684),"",MONTH(Transactions!$B1684))</f>
        <v/>
      </c>
      <c r="D1684" s="259"/>
      <c r="E1684" s="168"/>
      <c r="F1684" s="169"/>
      <c r="H1684" s="167"/>
      <c r="I1684" s="209" t="str">
        <f>IF(ISBLANK(Transactions!$H1684),"",MONTH(Transactions!$H1684))</f>
        <v/>
      </c>
      <c r="J1684" s="259"/>
      <c r="K1684" s="168"/>
      <c r="L1684" s="169"/>
      <c r="N1684" s="167"/>
      <c r="O1684" s="209" t="str">
        <f>IF(ISBLANK(Transactions!$N1684),"",MONTH(Transactions!$N1684))</f>
        <v/>
      </c>
      <c r="P1684" s="259"/>
      <c r="Q1684" s="171"/>
      <c r="R1684" s="169"/>
    </row>
    <row r="1685" spans="2:18" ht="15.75" customHeight="1">
      <c r="B1685" s="167"/>
      <c r="C1685" s="209" t="str">
        <f>IF(ISBLANK(Transactions!$B1685),"",MONTH(Transactions!$B1685))</f>
        <v/>
      </c>
      <c r="D1685" s="259"/>
      <c r="E1685" s="168"/>
      <c r="F1685" s="169"/>
      <c r="H1685" s="167"/>
      <c r="I1685" s="209" t="str">
        <f>IF(ISBLANK(Transactions!$H1685),"",MONTH(Transactions!$H1685))</f>
        <v/>
      </c>
      <c r="J1685" s="259"/>
      <c r="K1685" s="168"/>
      <c r="L1685" s="169"/>
      <c r="N1685" s="167"/>
      <c r="O1685" s="209" t="str">
        <f>IF(ISBLANK(Transactions!$N1685),"",MONTH(Transactions!$N1685))</f>
        <v/>
      </c>
      <c r="P1685" s="259"/>
      <c r="Q1685" s="171"/>
      <c r="R1685" s="169"/>
    </row>
    <row r="1686" spans="2:18" ht="15.75" customHeight="1">
      <c r="B1686" s="167"/>
      <c r="C1686" s="209" t="str">
        <f>IF(ISBLANK(Transactions!$B1686),"",MONTH(Transactions!$B1686))</f>
        <v/>
      </c>
      <c r="D1686" s="259"/>
      <c r="E1686" s="168"/>
      <c r="F1686" s="169"/>
      <c r="H1686" s="167"/>
      <c r="I1686" s="209" t="str">
        <f>IF(ISBLANK(Transactions!$H1686),"",MONTH(Transactions!$H1686))</f>
        <v/>
      </c>
      <c r="J1686" s="259"/>
      <c r="K1686" s="168"/>
      <c r="L1686" s="169"/>
      <c r="N1686" s="167"/>
      <c r="O1686" s="209" t="str">
        <f>IF(ISBLANK(Transactions!$N1686),"",MONTH(Transactions!$N1686))</f>
        <v/>
      </c>
      <c r="P1686" s="259"/>
      <c r="Q1686" s="171"/>
      <c r="R1686" s="169"/>
    </row>
    <row r="1687" spans="2:18" ht="15.75" customHeight="1">
      <c r="B1687" s="167"/>
      <c r="C1687" s="209" t="str">
        <f>IF(ISBLANK(Transactions!$B1687),"",MONTH(Transactions!$B1687))</f>
        <v/>
      </c>
      <c r="D1687" s="259"/>
      <c r="E1687" s="168"/>
      <c r="F1687" s="169"/>
      <c r="H1687" s="167"/>
      <c r="I1687" s="209" t="str">
        <f>IF(ISBLANK(Transactions!$H1687),"",MONTH(Transactions!$H1687))</f>
        <v/>
      </c>
      <c r="J1687" s="259"/>
      <c r="K1687" s="168"/>
      <c r="L1687" s="169"/>
      <c r="N1687" s="167"/>
      <c r="O1687" s="209" t="str">
        <f>IF(ISBLANK(Transactions!$N1687),"",MONTH(Transactions!$N1687))</f>
        <v/>
      </c>
      <c r="P1687" s="259"/>
      <c r="Q1687" s="171"/>
      <c r="R1687" s="169"/>
    </row>
    <row r="1688" spans="2:18" ht="15.75" customHeight="1">
      <c r="B1688" s="167"/>
      <c r="C1688" s="209" t="str">
        <f>IF(ISBLANK(Transactions!$B1688),"",MONTH(Transactions!$B1688))</f>
        <v/>
      </c>
      <c r="D1688" s="259"/>
      <c r="E1688" s="168"/>
      <c r="F1688" s="169"/>
      <c r="H1688" s="167"/>
      <c r="I1688" s="209" t="str">
        <f>IF(ISBLANK(Transactions!$H1688),"",MONTH(Transactions!$H1688))</f>
        <v/>
      </c>
      <c r="J1688" s="259"/>
      <c r="K1688" s="168"/>
      <c r="L1688" s="169"/>
      <c r="N1688" s="167"/>
      <c r="O1688" s="209" t="str">
        <f>IF(ISBLANK(Transactions!$N1688),"",MONTH(Transactions!$N1688))</f>
        <v/>
      </c>
      <c r="P1688" s="259"/>
      <c r="Q1688" s="171"/>
      <c r="R1688" s="169"/>
    </row>
    <row r="1689" spans="2:18" ht="15.75" customHeight="1">
      <c r="B1689" s="167"/>
      <c r="C1689" s="209" t="str">
        <f>IF(ISBLANK(Transactions!$B1689),"",MONTH(Transactions!$B1689))</f>
        <v/>
      </c>
      <c r="D1689" s="259"/>
      <c r="E1689" s="168"/>
      <c r="F1689" s="169"/>
      <c r="H1689" s="167"/>
      <c r="I1689" s="209" t="str">
        <f>IF(ISBLANK(Transactions!$H1689),"",MONTH(Transactions!$H1689))</f>
        <v/>
      </c>
      <c r="J1689" s="259"/>
      <c r="K1689" s="168"/>
      <c r="L1689" s="169"/>
      <c r="N1689" s="167"/>
      <c r="O1689" s="209" t="str">
        <f>IF(ISBLANK(Transactions!$N1689),"",MONTH(Transactions!$N1689))</f>
        <v/>
      </c>
      <c r="P1689" s="259"/>
      <c r="Q1689" s="171"/>
      <c r="R1689" s="169"/>
    </row>
    <row r="1690" spans="2:18" ht="15.75" customHeight="1">
      <c r="B1690" s="167"/>
      <c r="C1690" s="209" t="str">
        <f>IF(ISBLANK(Transactions!$B1690),"",MONTH(Transactions!$B1690))</f>
        <v/>
      </c>
      <c r="D1690" s="259"/>
      <c r="E1690" s="168"/>
      <c r="F1690" s="169"/>
      <c r="H1690" s="167"/>
      <c r="I1690" s="209" t="str">
        <f>IF(ISBLANK(Transactions!$H1690),"",MONTH(Transactions!$H1690))</f>
        <v/>
      </c>
      <c r="J1690" s="259"/>
      <c r="K1690" s="168"/>
      <c r="L1690" s="169"/>
      <c r="N1690" s="167"/>
      <c r="O1690" s="209" t="str">
        <f>IF(ISBLANK(Transactions!$N1690),"",MONTH(Transactions!$N1690))</f>
        <v/>
      </c>
      <c r="P1690" s="259"/>
      <c r="Q1690" s="171"/>
      <c r="R1690" s="169"/>
    </row>
    <row r="1691" spans="2:18" ht="15.75" customHeight="1">
      <c r="B1691" s="167"/>
      <c r="C1691" s="209" t="str">
        <f>IF(ISBLANK(Transactions!$B1691),"",MONTH(Transactions!$B1691))</f>
        <v/>
      </c>
      <c r="D1691" s="259"/>
      <c r="E1691" s="168"/>
      <c r="F1691" s="169"/>
      <c r="H1691" s="167"/>
      <c r="I1691" s="209" t="str">
        <f>IF(ISBLANK(Transactions!$H1691),"",MONTH(Transactions!$H1691))</f>
        <v/>
      </c>
      <c r="J1691" s="259"/>
      <c r="K1691" s="168"/>
      <c r="L1691" s="169"/>
      <c r="N1691" s="167"/>
      <c r="O1691" s="209" t="str">
        <f>IF(ISBLANK(Transactions!$N1691),"",MONTH(Transactions!$N1691))</f>
        <v/>
      </c>
      <c r="P1691" s="259"/>
      <c r="Q1691" s="171"/>
      <c r="R1691" s="169"/>
    </row>
    <row r="1692" spans="2:18" ht="15.75" customHeight="1">
      <c r="B1692" s="167"/>
      <c r="C1692" s="209" t="str">
        <f>IF(ISBLANK(Transactions!$B1692),"",MONTH(Transactions!$B1692))</f>
        <v/>
      </c>
      <c r="D1692" s="259"/>
      <c r="E1692" s="168"/>
      <c r="F1692" s="169"/>
      <c r="H1692" s="167"/>
      <c r="I1692" s="209" t="str">
        <f>IF(ISBLANK(Transactions!$H1692),"",MONTH(Transactions!$H1692))</f>
        <v/>
      </c>
      <c r="J1692" s="259"/>
      <c r="K1692" s="168"/>
      <c r="L1692" s="169"/>
      <c r="N1692" s="167"/>
      <c r="O1692" s="209" t="str">
        <f>IF(ISBLANK(Transactions!$N1692),"",MONTH(Transactions!$N1692))</f>
        <v/>
      </c>
      <c r="P1692" s="259"/>
      <c r="Q1692" s="171"/>
      <c r="R1692" s="169"/>
    </row>
    <row r="1693" spans="2:18" ht="15.75" customHeight="1">
      <c r="B1693" s="167"/>
      <c r="C1693" s="209" t="str">
        <f>IF(ISBLANK(Transactions!$B1693),"",MONTH(Transactions!$B1693))</f>
        <v/>
      </c>
      <c r="D1693" s="259"/>
      <c r="E1693" s="168"/>
      <c r="F1693" s="169"/>
      <c r="H1693" s="167"/>
      <c r="I1693" s="209" t="str">
        <f>IF(ISBLANK(Transactions!$H1693),"",MONTH(Transactions!$H1693))</f>
        <v/>
      </c>
      <c r="J1693" s="259"/>
      <c r="K1693" s="168"/>
      <c r="L1693" s="169"/>
      <c r="N1693" s="167"/>
      <c r="O1693" s="209" t="str">
        <f>IF(ISBLANK(Transactions!$N1693),"",MONTH(Transactions!$N1693))</f>
        <v/>
      </c>
      <c r="P1693" s="259"/>
      <c r="Q1693" s="171"/>
      <c r="R1693" s="169"/>
    </row>
    <row r="1694" spans="2:18" ht="15.75" customHeight="1">
      <c r="B1694" s="167"/>
      <c r="C1694" s="209" t="str">
        <f>IF(ISBLANK(Transactions!$B1694),"",MONTH(Transactions!$B1694))</f>
        <v/>
      </c>
      <c r="D1694" s="259"/>
      <c r="E1694" s="168"/>
      <c r="F1694" s="169"/>
      <c r="H1694" s="167"/>
      <c r="I1694" s="209" t="str">
        <f>IF(ISBLANK(Transactions!$H1694),"",MONTH(Transactions!$H1694))</f>
        <v/>
      </c>
      <c r="J1694" s="259"/>
      <c r="K1694" s="168"/>
      <c r="L1694" s="169"/>
      <c r="N1694" s="167"/>
      <c r="O1694" s="209" t="str">
        <f>IF(ISBLANK(Transactions!$N1694),"",MONTH(Transactions!$N1694))</f>
        <v/>
      </c>
      <c r="P1694" s="259"/>
      <c r="Q1694" s="171"/>
      <c r="R1694" s="169"/>
    </row>
    <row r="1695" spans="2:18" ht="15.75" customHeight="1">
      <c r="B1695" s="167"/>
      <c r="C1695" s="209" t="str">
        <f>IF(ISBLANK(Transactions!$B1695),"",MONTH(Transactions!$B1695))</f>
        <v/>
      </c>
      <c r="D1695" s="259"/>
      <c r="E1695" s="168"/>
      <c r="F1695" s="169"/>
      <c r="H1695" s="167"/>
      <c r="I1695" s="209" t="str">
        <f>IF(ISBLANK(Transactions!$H1695),"",MONTH(Transactions!$H1695))</f>
        <v/>
      </c>
      <c r="J1695" s="259"/>
      <c r="K1695" s="168"/>
      <c r="L1695" s="169"/>
      <c r="N1695" s="167"/>
      <c r="O1695" s="209" t="str">
        <f>IF(ISBLANK(Transactions!$N1695),"",MONTH(Transactions!$N1695))</f>
        <v/>
      </c>
      <c r="P1695" s="259"/>
      <c r="Q1695" s="171"/>
      <c r="R1695" s="169"/>
    </row>
    <row r="1696" spans="2:18" ht="15.75" customHeight="1">
      <c r="B1696" s="167"/>
      <c r="C1696" s="209" t="str">
        <f>IF(ISBLANK(Transactions!$B1696),"",MONTH(Transactions!$B1696))</f>
        <v/>
      </c>
      <c r="D1696" s="259"/>
      <c r="E1696" s="168"/>
      <c r="F1696" s="169"/>
      <c r="H1696" s="167"/>
      <c r="I1696" s="209" t="str">
        <f>IF(ISBLANK(Transactions!$H1696),"",MONTH(Transactions!$H1696))</f>
        <v/>
      </c>
      <c r="J1696" s="259"/>
      <c r="K1696" s="168"/>
      <c r="L1696" s="169"/>
      <c r="N1696" s="167"/>
      <c r="O1696" s="209" t="str">
        <f>IF(ISBLANK(Transactions!$N1696),"",MONTH(Transactions!$N1696))</f>
        <v/>
      </c>
      <c r="P1696" s="259"/>
      <c r="Q1696" s="171"/>
      <c r="R1696" s="169"/>
    </row>
    <row r="1697" spans="2:18" ht="15.75" customHeight="1">
      <c r="B1697" s="167"/>
      <c r="C1697" s="209" t="str">
        <f>IF(ISBLANK(Transactions!$B1697),"",MONTH(Transactions!$B1697))</f>
        <v/>
      </c>
      <c r="D1697" s="259"/>
      <c r="E1697" s="168"/>
      <c r="F1697" s="169"/>
      <c r="H1697" s="167"/>
      <c r="I1697" s="209" t="str">
        <f>IF(ISBLANK(Transactions!$H1697),"",MONTH(Transactions!$H1697))</f>
        <v/>
      </c>
      <c r="J1697" s="259"/>
      <c r="K1697" s="168"/>
      <c r="L1697" s="169"/>
      <c r="N1697" s="167"/>
      <c r="O1697" s="209" t="str">
        <f>IF(ISBLANK(Transactions!$N1697),"",MONTH(Transactions!$N1697))</f>
        <v/>
      </c>
      <c r="P1697" s="259"/>
      <c r="Q1697" s="171"/>
      <c r="R1697" s="169"/>
    </row>
    <row r="1698" spans="2:18" ht="15.75" customHeight="1">
      <c r="B1698" s="167"/>
      <c r="C1698" s="209" t="str">
        <f>IF(ISBLANK(Transactions!$B1698),"",MONTH(Transactions!$B1698))</f>
        <v/>
      </c>
      <c r="D1698" s="259"/>
      <c r="E1698" s="168"/>
      <c r="F1698" s="169"/>
      <c r="H1698" s="167"/>
      <c r="I1698" s="209" t="str">
        <f>IF(ISBLANK(Transactions!$H1698),"",MONTH(Transactions!$H1698))</f>
        <v/>
      </c>
      <c r="J1698" s="259"/>
      <c r="K1698" s="168"/>
      <c r="L1698" s="169"/>
      <c r="N1698" s="167"/>
      <c r="O1698" s="209" t="str">
        <f>IF(ISBLANK(Transactions!$N1698),"",MONTH(Transactions!$N1698))</f>
        <v/>
      </c>
      <c r="P1698" s="259"/>
      <c r="Q1698" s="171"/>
      <c r="R1698" s="169"/>
    </row>
    <row r="1699" spans="2:18" ht="15.75" customHeight="1">
      <c r="B1699" s="167"/>
      <c r="C1699" s="209" t="str">
        <f>IF(ISBLANK(Transactions!$B1699),"",MONTH(Transactions!$B1699))</f>
        <v/>
      </c>
      <c r="D1699" s="259"/>
      <c r="E1699" s="168"/>
      <c r="F1699" s="169"/>
      <c r="H1699" s="167"/>
      <c r="I1699" s="209" t="str">
        <f>IF(ISBLANK(Transactions!$H1699),"",MONTH(Transactions!$H1699))</f>
        <v/>
      </c>
      <c r="J1699" s="259"/>
      <c r="K1699" s="168"/>
      <c r="L1699" s="169"/>
      <c r="N1699" s="167"/>
      <c r="O1699" s="209" t="str">
        <f>IF(ISBLANK(Transactions!$N1699),"",MONTH(Transactions!$N1699))</f>
        <v/>
      </c>
      <c r="P1699" s="259"/>
      <c r="Q1699" s="171"/>
      <c r="R1699" s="169"/>
    </row>
    <row r="1700" spans="2:18" ht="15.75" customHeight="1">
      <c r="B1700" s="167"/>
      <c r="C1700" s="209" t="str">
        <f>IF(ISBLANK(Transactions!$B1700),"",MONTH(Transactions!$B1700))</f>
        <v/>
      </c>
      <c r="D1700" s="259"/>
      <c r="E1700" s="168"/>
      <c r="F1700" s="169"/>
      <c r="H1700" s="167"/>
      <c r="I1700" s="209" t="str">
        <f>IF(ISBLANK(Transactions!$H1700),"",MONTH(Transactions!$H1700))</f>
        <v/>
      </c>
      <c r="J1700" s="259"/>
      <c r="K1700" s="168"/>
      <c r="L1700" s="169"/>
      <c r="N1700" s="167"/>
      <c r="O1700" s="209" t="str">
        <f>IF(ISBLANK(Transactions!$N1700),"",MONTH(Transactions!$N1700))</f>
        <v/>
      </c>
      <c r="P1700" s="259"/>
      <c r="Q1700" s="171"/>
      <c r="R1700" s="169"/>
    </row>
    <row r="1701" spans="2:18" ht="15.75" customHeight="1">
      <c r="B1701" s="167"/>
      <c r="C1701" s="209" t="str">
        <f>IF(ISBLANK(Transactions!$B1701),"",MONTH(Transactions!$B1701))</f>
        <v/>
      </c>
      <c r="D1701" s="259"/>
      <c r="E1701" s="168"/>
      <c r="F1701" s="169"/>
      <c r="H1701" s="167"/>
      <c r="I1701" s="209" t="str">
        <f>IF(ISBLANK(Transactions!$H1701),"",MONTH(Transactions!$H1701))</f>
        <v/>
      </c>
      <c r="J1701" s="259"/>
      <c r="K1701" s="168"/>
      <c r="L1701" s="169"/>
      <c r="N1701" s="167"/>
      <c r="O1701" s="209" t="str">
        <f>IF(ISBLANK(Transactions!$N1701),"",MONTH(Transactions!$N1701))</f>
        <v/>
      </c>
      <c r="P1701" s="259"/>
      <c r="Q1701" s="171"/>
      <c r="R1701" s="169"/>
    </row>
    <row r="1702" spans="2:18" ht="15.75" customHeight="1">
      <c r="B1702" s="167"/>
      <c r="C1702" s="209" t="str">
        <f>IF(ISBLANK(Transactions!$B1702),"",MONTH(Transactions!$B1702))</f>
        <v/>
      </c>
      <c r="D1702" s="259"/>
      <c r="E1702" s="168"/>
      <c r="F1702" s="169"/>
      <c r="H1702" s="167"/>
      <c r="I1702" s="209" t="str">
        <f>IF(ISBLANK(Transactions!$H1702),"",MONTH(Transactions!$H1702))</f>
        <v/>
      </c>
      <c r="J1702" s="259"/>
      <c r="K1702" s="168"/>
      <c r="L1702" s="169"/>
      <c r="N1702" s="167"/>
      <c r="O1702" s="209" t="str">
        <f>IF(ISBLANK(Transactions!$N1702),"",MONTH(Transactions!$N1702))</f>
        <v/>
      </c>
      <c r="P1702" s="259"/>
      <c r="Q1702" s="171"/>
      <c r="R1702" s="169"/>
    </row>
    <row r="1703" spans="2:18" ht="15.75" customHeight="1">
      <c r="B1703" s="167"/>
      <c r="C1703" s="209" t="str">
        <f>IF(ISBLANK(Transactions!$B1703),"",MONTH(Transactions!$B1703))</f>
        <v/>
      </c>
      <c r="D1703" s="259"/>
      <c r="E1703" s="168"/>
      <c r="F1703" s="169"/>
      <c r="H1703" s="167"/>
      <c r="I1703" s="209" t="str">
        <f>IF(ISBLANK(Transactions!$H1703),"",MONTH(Transactions!$H1703))</f>
        <v/>
      </c>
      <c r="J1703" s="259"/>
      <c r="K1703" s="168"/>
      <c r="L1703" s="169"/>
      <c r="N1703" s="167"/>
      <c r="O1703" s="209" t="str">
        <f>IF(ISBLANK(Transactions!$N1703),"",MONTH(Transactions!$N1703))</f>
        <v/>
      </c>
      <c r="P1703" s="259"/>
      <c r="Q1703" s="171"/>
      <c r="R1703" s="169"/>
    </row>
    <row r="1704" spans="2:18" ht="15.75" customHeight="1">
      <c r="B1704" s="167"/>
      <c r="C1704" s="209" t="str">
        <f>IF(ISBLANK(Transactions!$B1704),"",MONTH(Transactions!$B1704))</f>
        <v/>
      </c>
      <c r="D1704" s="259"/>
      <c r="E1704" s="168"/>
      <c r="F1704" s="169"/>
      <c r="H1704" s="167"/>
      <c r="I1704" s="209" t="str">
        <f>IF(ISBLANK(Transactions!$H1704),"",MONTH(Transactions!$H1704))</f>
        <v/>
      </c>
      <c r="J1704" s="259"/>
      <c r="K1704" s="168"/>
      <c r="L1704" s="169"/>
      <c r="N1704" s="167"/>
      <c r="O1704" s="209" t="str">
        <f>IF(ISBLANK(Transactions!$N1704),"",MONTH(Transactions!$N1704))</f>
        <v/>
      </c>
      <c r="P1704" s="259"/>
      <c r="Q1704" s="171"/>
      <c r="R1704" s="169"/>
    </row>
    <row r="1705" spans="2:18" ht="15.75" customHeight="1">
      <c r="B1705" s="167"/>
      <c r="C1705" s="209" t="str">
        <f>IF(ISBLANK(Transactions!$B1705),"",MONTH(Transactions!$B1705))</f>
        <v/>
      </c>
      <c r="D1705" s="259"/>
      <c r="E1705" s="168"/>
      <c r="F1705" s="169"/>
      <c r="H1705" s="167"/>
      <c r="I1705" s="209" t="str">
        <f>IF(ISBLANK(Transactions!$H1705),"",MONTH(Transactions!$H1705))</f>
        <v/>
      </c>
      <c r="J1705" s="259"/>
      <c r="K1705" s="168"/>
      <c r="L1705" s="169"/>
      <c r="N1705" s="167"/>
      <c r="O1705" s="209" t="str">
        <f>IF(ISBLANK(Transactions!$N1705),"",MONTH(Transactions!$N1705))</f>
        <v/>
      </c>
      <c r="P1705" s="259"/>
      <c r="Q1705" s="171"/>
      <c r="R1705" s="169"/>
    </row>
    <row r="1706" spans="2:18" ht="15.75" customHeight="1">
      <c r="B1706" s="167"/>
      <c r="C1706" s="209" t="str">
        <f>IF(ISBLANK(Transactions!$B1706),"",MONTH(Transactions!$B1706))</f>
        <v/>
      </c>
      <c r="D1706" s="259"/>
      <c r="E1706" s="168"/>
      <c r="F1706" s="169"/>
      <c r="H1706" s="167"/>
      <c r="I1706" s="209" t="str">
        <f>IF(ISBLANK(Transactions!$H1706),"",MONTH(Transactions!$H1706))</f>
        <v/>
      </c>
      <c r="J1706" s="259"/>
      <c r="K1706" s="168"/>
      <c r="L1706" s="169"/>
      <c r="N1706" s="167"/>
      <c r="O1706" s="209" t="str">
        <f>IF(ISBLANK(Transactions!$N1706),"",MONTH(Transactions!$N1706))</f>
        <v/>
      </c>
      <c r="P1706" s="259"/>
      <c r="Q1706" s="171"/>
      <c r="R1706" s="169"/>
    </row>
    <row r="1707" spans="2:18" ht="15.75" customHeight="1">
      <c r="B1707" s="167"/>
      <c r="C1707" s="209" t="str">
        <f>IF(ISBLANK(Transactions!$B1707),"",MONTH(Transactions!$B1707))</f>
        <v/>
      </c>
      <c r="D1707" s="259"/>
      <c r="E1707" s="168"/>
      <c r="F1707" s="169"/>
      <c r="H1707" s="167"/>
      <c r="I1707" s="209" t="str">
        <f>IF(ISBLANK(Transactions!$H1707),"",MONTH(Transactions!$H1707))</f>
        <v/>
      </c>
      <c r="J1707" s="259"/>
      <c r="K1707" s="168"/>
      <c r="L1707" s="169"/>
      <c r="N1707" s="167"/>
      <c r="O1707" s="209" t="str">
        <f>IF(ISBLANK(Transactions!$N1707),"",MONTH(Transactions!$N1707))</f>
        <v/>
      </c>
      <c r="P1707" s="259"/>
      <c r="Q1707" s="171"/>
      <c r="R1707" s="169"/>
    </row>
    <row r="1708" spans="2:18" ht="15.75" customHeight="1">
      <c r="B1708" s="167"/>
      <c r="C1708" s="209" t="str">
        <f>IF(ISBLANK(Transactions!$B1708),"",MONTH(Transactions!$B1708))</f>
        <v/>
      </c>
      <c r="D1708" s="259"/>
      <c r="E1708" s="168"/>
      <c r="F1708" s="169"/>
      <c r="H1708" s="167"/>
      <c r="I1708" s="209" t="str">
        <f>IF(ISBLANK(Transactions!$H1708),"",MONTH(Transactions!$H1708))</f>
        <v/>
      </c>
      <c r="J1708" s="259"/>
      <c r="K1708" s="168"/>
      <c r="L1708" s="169"/>
      <c r="N1708" s="167"/>
      <c r="O1708" s="209" t="str">
        <f>IF(ISBLANK(Transactions!$N1708),"",MONTH(Transactions!$N1708))</f>
        <v/>
      </c>
      <c r="P1708" s="259"/>
      <c r="Q1708" s="171"/>
      <c r="R1708" s="169"/>
    </row>
    <row r="1709" spans="2:18" ht="15.75" customHeight="1">
      <c r="B1709" s="167"/>
      <c r="C1709" s="209" t="str">
        <f>IF(ISBLANK(Transactions!$B1709),"",MONTH(Transactions!$B1709))</f>
        <v/>
      </c>
      <c r="D1709" s="259"/>
      <c r="E1709" s="168"/>
      <c r="F1709" s="169"/>
      <c r="H1709" s="167"/>
      <c r="I1709" s="209" t="str">
        <f>IF(ISBLANK(Transactions!$H1709),"",MONTH(Transactions!$H1709))</f>
        <v/>
      </c>
      <c r="J1709" s="259"/>
      <c r="K1709" s="168"/>
      <c r="L1709" s="169"/>
      <c r="N1709" s="167"/>
      <c r="O1709" s="209" t="str">
        <f>IF(ISBLANK(Transactions!$N1709),"",MONTH(Transactions!$N1709))</f>
        <v/>
      </c>
      <c r="P1709" s="259"/>
      <c r="Q1709" s="171"/>
      <c r="R1709" s="169"/>
    </row>
    <row r="1710" spans="2:18" ht="15.75" customHeight="1">
      <c r="B1710" s="167"/>
      <c r="C1710" s="209" t="str">
        <f>IF(ISBLANK(Transactions!$B1710),"",MONTH(Transactions!$B1710))</f>
        <v/>
      </c>
      <c r="D1710" s="259"/>
      <c r="E1710" s="168"/>
      <c r="F1710" s="169"/>
      <c r="H1710" s="167"/>
      <c r="I1710" s="209" t="str">
        <f>IF(ISBLANK(Transactions!$H1710),"",MONTH(Transactions!$H1710))</f>
        <v/>
      </c>
      <c r="J1710" s="259"/>
      <c r="K1710" s="168"/>
      <c r="L1710" s="169"/>
      <c r="N1710" s="167"/>
      <c r="O1710" s="209" t="str">
        <f>IF(ISBLANK(Transactions!$N1710),"",MONTH(Transactions!$N1710))</f>
        <v/>
      </c>
      <c r="P1710" s="259"/>
      <c r="Q1710" s="171"/>
      <c r="R1710" s="169"/>
    </row>
    <row r="1711" spans="2:18" ht="15.75" customHeight="1">
      <c r="B1711" s="167"/>
      <c r="C1711" s="209" t="str">
        <f>IF(ISBLANK(Transactions!$B1711),"",MONTH(Transactions!$B1711))</f>
        <v/>
      </c>
      <c r="D1711" s="259"/>
      <c r="E1711" s="168"/>
      <c r="F1711" s="169"/>
      <c r="H1711" s="167"/>
      <c r="I1711" s="209" t="str">
        <f>IF(ISBLANK(Transactions!$H1711),"",MONTH(Transactions!$H1711))</f>
        <v/>
      </c>
      <c r="J1711" s="259"/>
      <c r="K1711" s="168"/>
      <c r="L1711" s="169"/>
      <c r="N1711" s="167"/>
      <c r="O1711" s="209" t="str">
        <f>IF(ISBLANK(Transactions!$N1711),"",MONTH(Transactions!$N1711))</f>
        <v/>
      </c>
      <c r="P1711" s="259"/>
      <c r="Q1711" s="171"/>
      <c r="R1711" s="169"/>
    </row>
    <row r="1712" spans="2:18" ht="15.75" customHeight="1">
      <c r="B1712" s="167"/>
      <c r="C1712" s="209" t="str">
        <f>IF(ISBLANK(Transactions!$B1712),"",MONTH(Transactions!$B1712))</f>
        <v/>
      </c>
      <c r="D1712" s="259"/>
      <c r="E1712" s="168"/>
      <c r="F1712" s="169"/>
      <c r="H1712" s="167"/>
      <c r="I1712" s="209" t="str">
        <f>IF(ISBLANK(Transactions!$H1712),"",MONTH(Transactions!$H1712))</f>
        <v/>
      </c>
      <c r="J1712" s="259"/>
      <c r="K1712" s="168"/>
      <c r="L1712" s="169"/>
      <c r="N1712" s="167"/>
      <c r="O1712" s="209" t="str">
        <f>IF(ISBLANK(Transactions!$N1712),"",MONTH(Transactions!$N1712))</f>
        <v/>
      </c>
      <c r="P1712" s="259"/>
      <c r="Q1712" s="171"/>
      <c r="R1712" s="169"/>
    </row>
    <row r="1713" spans="2:18" ht="15.75" customHeight="1">
      <c r="B1713" s="167"/>
      <c r="C1713" s="209" t="str">
        <f>IF(ISBLANK(Transactions!$B1713),"",MONTH(Transactions!$B1713))</f>
        <v/>
      </c>
      <c r="D1713" s="259"/>
      <c r="E1713" s="168"/>
      <c r="F1713" s="169"/>
      <c r="H1713" s="167"/>
      <c r="I1713" s="209" t="str">
        <f>IF(ISBLANK(Transactions!$H1713),"",MONTH(Transactions!$H1713))</f>
        <v/>
      </c>
      <c r="J1713" s="259"/>
      <c r="K1713" s="168"/>
      <c r="L1713" s="169"/>
      <c r="N1713" s="167"/>
      <c r="O1713" s="209" t="str">
        <f>IF(ISBLANK(Transactions!$N1713),"",MONTH(Transactions!$N1713))</f>
        <v/>
      </c>
      <c r="P1713" s="259"/>
      <c r="Q1713" s="171"/>
      <c r="R1713" s="169"/>
    </row>
    <row r="1714" spans="2:18" ht="15.75" customHeight="1">
      <c r="B1714" s="167"/>
      <c r="C1714" s="209" t="str">
        <f>IF(ISBLANK(Transactions!$B1714),"",MONTH(Transactions!$B1714))</f>
        <v/>
      </c>
      <c r="D1714" s="259"/>
      <c r="E1714" s="168"/>
      <c r="F1714" s="169"/>
      <c r="H1714" s="167"/>
      <c r="I1714" s="209" t="str">
        <f>IF(ISBLANK(Transactions!$H1714),"",MONTH(Transactions!$H1714))</f>
        <v/>
      </c>
      <c r="J1714" s="259"/>
      <c r="K1714" s="168"/>
      <c r="L1714" s="169"/>
      <c r="N1714" s="167"/>
      <c r="O1714" s="209" t="str">
        <f>IF(ISBLANK(Transactions!$N1714),"",MONTH(Transactions!$N1714))</f>
        <v/>
      </c>
      <c r="P1714" s="259"/>
      <c r="Q1714" s="171"/>
      <c r="R1714" s="169"/>
    </row>
    <row r="1715" spans="2:18" ht="15.75" customHeight="1">
      <c r="B1715" s="167"/>
      <c r="C1715" s="209" t="str">
        <f>IF(ISBLANK(Transactions!$B1715),"",MONTH(Transactions!$B1715))</f>
        <v/>
      </c>
      <c r="D1715" s="259"/>
      <c r="E1715" s="168"/>
      <c r="F1715" s="169"/>
      <c r="H1715" s="167"/>
      <c r="I1715" s="209" t="str">
        <f>IF(ISBLANK(Transactions!$H1715),"",MONTH(Transactions!$H1715))</f>
        <v/>
      </c>
      <c r="J1715" s="259"/>
      <c r="K1715" s="168"/>
      <c r="L1715" s="169"/>
      <c r="N1715" s="167"/>
      <c r="O1715" s="209" t="str">
        <f>IF(ISBLANK(Transactions!$N1715),"",MONTH(Transactions!$N1715))</f>
        <v/>
      </c>
      <c r="P1715" s="259"/>
      <c r="Q1715" s="171"/>
      <c r="R1715" s="169"/>
    </row>
    <row r="1716" spans="2:18" ht="15.75" customHeight="1">
      <c r="B1716" s="167"/>
      <c r="C1716" s="209" t="str">
        <f>IF(ISBLANK(Transactions!$B1716),"",MONTH(Transactions!$B1716))</f>
        <v/>
      </c>
      <c r="D1716" s="259"/>
      <c r="E1716" s="168"/>
      <c r="F1716" s="169"/>
      <c r="H1716" s="167"/>
      <c r="I1716" s="209" t="str">
        <f>IF(ISBLANK(Transactions!$H1716),"",MONTH(Transactions!$H1716))</f>
        <v/>
      </c>
      <c r="J1716" s="259"/>
      <c r="K1716" s="168"/>
      <c r="L1716" s="169"/>
      <c r="N1716" s="167"/>
      <c r="O1716" s="209" t="str">
        <f>IF(ISBLANK(Transactions!$N1716),"",MONTH(Transactions!$N1716))</f>
        <v/>
      </c>
      <c r="P1716" s="259"/>
      <c r="Q1716" s="171"/>
      <c r="R1716" s="169"/>
    </row>
    <row r="1717" spans="2:18" ht="15.75" customHeight="1">
      <c r="B1717" s="167"/>
      <c r="C1717" s="209" t="str">
        <f>IF(ISBLANK(Transactions!$B1717),"",MONTH(Transactions!$B1717))</f>
        <v/>
      </c>
      <c r="D1717" s="259"/>
      <c r="E1717" s="168"/>
      <c r="F1717" s="169"/>
      <c r="H1717" s="167"/>
      <c r="I1717" s="209" t="str">
        <f>IF(ISBLANK(Transactions!$H1717),"",MONTH(Transactions!$H1717))</f>
        <v/>
      </c>
      <c r="J1717" s="259"/>
      <c r="K1717" s="168"/>
      <c r="L1717" s="169"/>
      <c r="N1717" s="167"/>
      <c r="O1717" s="209" t="str">
        <f>IF(ISBLANK(Transactions!$N1717),"",MONTH(Transactions!$N1717))</f>
        <v/>
      </c>
      <c r="P1717" s="259"/>
      <c r="Q1717" s="171"/>
      <c r="R1717" s="169"/>
    </row>
    <row r="1718" spans="2:18" ht="15.75" customHeight="1">
      <c r="B1718" s="167"/>
      <c r="C1718" s="209" t="str">
        <f>IF(ISBLANK(Transactions!$B1718),"",MONTH(Transactions!$B1718))</f>
        <v/>
      </c>
      <c r="D1718" s="259"/>
      <c r="E1718" s="168"/>
      <c r="F1718" s="169"/>
      <c r="H1718" s="167"/>
      <c r="I1718" s="209" t="str">
        <f>IF(ISBLANK(Transactions!$H1718),"",MONTH(Transactions!$H1718))</f>
        <v/>
      </c>
      <c r="J1718" s="259"/>
      <c r="K1718" s="168"/>
      <c r="L1718" s="169"/>
      <c r="N1718" s="167"/>
      <c r="O1718" s="209" t="str">
        <f>IF(ISBLANK(Transactions!$N1718),"",MONTH(Transactions!$N1718))</f>
        <v/>
      </c>
      <c r="P1718" s="259"/>
      <c r="Q1718" s="171"/>
      <c r="R1718" s="169"/>
    </row>
    <row r="1719" spans="2:18" ht="15.75" customHeight="1">
      <c r="B1719" s="167"/>
      <c r="C1719" s="209" t="str">
        <f>IF(ISBLANK(Transactions!$B1719),"",MONTH(Transactions!$B1719))</f>
        <v/>
      </c>
      <c r="D1719" s="259"/>
      <c r="E1719" s="168"/>
      <c r="F1719" s="169"/>
      <c r="H1719" s="167"/>
      <c r="I1719" s="209" t="str">
        <f>IF(ISBLANK(Transactions!$H1719),"",MONTH(Transactions!$H1719))</f>
        <v/>
      </c>
      <c r="J1719" s="259"/>
      <c r="K1719" s="168"/>
      <c r="L1719" s="169"/>
      <c r="N1719" s="167"/>
      <c r="O1719" s="209" t="str">
        <f>IF(ISBLANK(Transactions!$N1719),"",MONTH(Transactions!$N1719))</f>
        <v/>
      </c>
      <c r="P1719" s="259"/>
      <c r="Q1719" s="171"/>
      <c r="R1719" s="169"/>
    </row>
    <row r="1720" spans="2:18" ht="15.75" customHeight="1">
      <c r="B1720" s="167"/>
      <c r="C1720" s="209" t="str">
        <f>IF(ISBLANK(Transactions!$B1720),"",MONTH(Transactions!$B1720))</f>
        <v/>
      </c>
      <c r="D1720" s="259"/>
      <c r="E1720" s="168"/>
      <c r="F1720" s="169"/>
      <c r="H1720" s="167"/>
      <c r="I1720" s="209" t="str">
        <f>IF(ISBLANK(Transactions!$H1720),"",MONTH(Transactions!$H1720))</f>
        <v/>
      </c>
      <c r="J1720" s="259"/>
      <c r="K1720" s="168"/>
      <c r="L1720" s="169"/>
      <c r="N1720" s="167"/>
      <c r="O1720" s="209" t="str">
        <f>IF(ISBLANK(Transactions!$N1720),"",MONTH(Transactions!$N1720))</f>
        <v/>
      </c>
      <c r="P1720" s="259"/>
      <c r="Q1720" s="171"/>
      <c r="R1720" s="169"/>
    </row>
    <row r="1721" spans="2:18" ht="15.75" customHeight="1">
      <c r="B1721" s="167"/>
      <c r="C1721" s="209" t="str">
        <f>IF(ISBLANK(Transactions!$B1721),"",MONTH(Transactions!$B1721))</f>
        <v/>
      </c>
      <c r="D1721" s="259"/>
      <c r="E1721" s="168"/>
      <c r="F1721" s="169"/>
      <c r="H1721" s="167"/>
      <c r="I1721" s="209" t="str">
        <f>IF(ISBLANK(Transactions!$H1721),"",MONTH(Transactions!$H1721))</f>
        <v/>
      </c>
      <c r="J1721" s="259"/>
      <c r="K1721" s="168"/>
      <c r="L1721" s="169"/>
      <c r="N1721" s="167"/>
      <c r="O1721" s="209" t="str">
        <f>IF(ISBLANK(Transactions!$N1721),"",MONTH(Transactions!$N1721))</f>
        <v/>
      </c>
      <c r="P1721" s="259"/>
      <c r="Q1721" s="171"/>
      <c r="R1721" s="169"/>
    </row>
    <row r="1722" spans="2:18" ht="15.75" customHeight="1">
      <c r="B1722" s="167"/>
      <c r="C1722" s="209" t="str">
        <f>IF(ISBLANK(Transactions!$B1722),"",MONTH(Transactions!$B1722))</f>
        <v/>
      </c>
      <c r="D1722" s="259"/>
      <c r="E1722" s="168"/>
      <c r="F1722" s="169"/>
      <c r="H1722" s="167"/>
      <c r="I1722" s="209" t="str">
        <f>IF(ISBLANK(Transactions!$H1722),"",MONTH(Transactions!$H1722))</f>
        <v/>
      </c>
      <c r="J1722" s="259"/>
      <c r="K1722" s="168"/>
      <c r="L1722" s="169"/>
      <c r="N1722" s="167"/>
      <c r="O1722" s="209" t="str">
        <f>IF(ISBLANK(Transactions!$N1722),"",MONTH(Transactions!$N1722))</f>
        <v/>
      </c>
      <c r="P1722" s="259"/>
      <c r="Q1722" s="171"/>
      <c r="R1722" s="169"/>
    </row>
    <row r="1723" spans="2:18" ht="15.75" customHeight="1">
      <c r="B1723" s="167"/>
      <c r="C1723" s="209" t="str">
        <f>IF(ISBLANK(Transactions!$B1723),"",MONTH(Transactions!$B1723))</f>
        <v/>
      </c>
      <c r="D1723" s="259"/>
      <c r="E1723" s="168"/>
      <c r="F1723" s="169"/>
      <c r="H1723" s="167"/>
      <c r="I1723" s="209" t="str">
        <f>IF(ISBLANK(Transactions!$H1723),"",MONTH(Transactions!$H1723))</f>
        <v/>
      </c>
      <c r="J1723" s="259"/>
      <c r="K1723" s="168"/>
      <c r="L1723" s="169"/>
      <c r="N1723" s="167"/>
      <c r="O1723" s="209" t="str">
        <f>IF(ISBLANK(Transactions!$N1723),"",MONTH(Transactions!$N1723))</f>
        <v/>
      </c>
      <c r="P1723" s="259"/>
      <c r="Q1723" s="171"/>
      <c r="R1723" s="169"/>
    </row>
    <row r="1724" spans="2:18" ht="15.75" customHeight="1">
      <c r="B1724" s="167"/>
      <c r="C1724" s="209" t="str">
        <f>IF(ISBLANK(Transactions!$B1724),"",MONTH(Transactions!$B1724))</f>
        <v/>
      </c>
      <c r="D1724" s="259"/>
      <c r="E1724" s="168"/>
      <c r="F1724" s="169"/>
      <c r="H1724" s="167"/>
      <c r="I1724" s="209" t="str">
        <f>IF(ISBLANK(Transactions!$H1724),"",MONTH(Transactions!$H1724))</f>
        <v/>
      </c>
      <c r="J1724" s="259"/>
      <c r="K1724" s="168"/>
      <c r="L1724" s="169"/>
      <c r="N1724" s="167"/>
      <c r="O1724" s="209" t="str">
        <f>IF(ISBLANK(Transactions!$N1724),"",MONTH(Transactions!$N1724))</f>
        <v/>
      </c>
      <c r="P1724" s="259"/>
      <c r="Q1724" s="171"/>
      <c r="R1724" s="169"/>
    </row>
    <row r="1725" spans="2:18" ht="15.75" customHeight="1">
      <c r="B1725" s="167"/>
      <c r="C1725" s="209" t="str">
        <f>IF(ISBLANK(Transactions!$B1725),"",MONTH(Transactions!$B1725))</f>
        <v/>
      </c>
      <c r="D1725" s="259"/>
      <c r="E1725" s="168"/>
      <c r="F1725" s="169"/>
      <c r="H1725" s="167"/>
      <c r="I1725" s="209" t="str">
        <f>IF(ISBLANK(Transactions!$H1725),"",MONTH(Transactions!$H1725))</f>
        <v/>
      </c>
      <c r="J1725" s="259"/>
      <c r="K1725" s="168"/>
      <c r="L1725" s="169"/>
      <c r="N1725" s="167"/>
      <c r="O1725" s="209" t="str">
        <f>IF(ISBLANK(Transactions!$N1725),"",MONTH(Transactions!$N1725))</f>
        <v/>
      </c>
      <c r="P1725" s="259"/>
      <c r="Q1725" s="171"/>
      <c r="R1725" s="169"/>
    </row>
    <row r="1726" spans="2:18" ht="15.75" customHeight="1">
      <c r="B1726" s="167"/>
      <c r="C1726" s="209" t="str">
        <f>IF(ISBLANK(Transactions!$B1726),"",MONTH(Transactions!$B1726))</f>
        <v/>
      </c>
      <c r="D1726" s="259"/>
      <c r="E1726" s="168"/>
      <c r="F1726" s="169"/>
      <c r="H1726" s="167"/>
      <c r="I1726" s="209" t="str">
        <f>IF(ISBLANK(Transactions!$H1726),"",MONTH(Transactions!$H1726))</f>
        <v/>
      </c>
      <c r="J1726" s="259"/>
      <c r="K1726" s="168"/>
      <c r="L1726" s="169"/>
      <c r="N1726" s="167"/>
      <c r="O1726" s="209" t="str">
        <f>IF(ISBLANK(Transactions!$N1726),"",MONTH(Transactions!$N1726))</f>
        <v/>
      </c>
      <c r="P1726" s="259"/>
      <c r="Q1726" s="171"/>
      <c r="R1726" s="169"/>
    </row>
    <row r="1727" spans="2:18" ht="15.75" customHeight="1">
      <c r="B1727" s="167"/>
      <c r="C1727" s="209" t="str">
        <f>IF(ISBLANK(Transactions!$B1727),"",MONTH(Transactions!$B1727))</f>
        <v/>
      </c>
      <c r="D1727" s="259"/>
      <c r="E1727" s="168"/>
      <c r="F1727" s="169"/>
      <c r="H1727" s="167"/>
      <c r="I1727" s="209" t="str">
        <f>IF(ISBLANK(Transactions!$H1727),"",MONTH(Transactions!$H1727))</f>
        <v/>
      </c>
      <c r="J1727" s="259"/>
      <c r="K1727" s="168"/>
      <c r="L1727" s="169"/>
      <c r="N1727" s="167"/>
      <c r="O1727" s="209" t="str">
        <f>IF(ISBLANK(Transactions!$N1727),"",MONTH(Transactions!$N1727))</f>
        <v/>
      </c>
      <c r="P1727" s="259"/>
      <c r="Q1727" s="171"/>
      <c r="R1727" s="169"/>
    </row>
    <row r="1728" spans="2:18" ht="15.75" customHeight="1">
      <c r="B1728" s="167"/>
      <c r="C1728" s="209" t="str">
        <f>IF(ISBLANK(Transactions!$B1728),"",MONTH(Transactions!$B1728))</f>
        <v/>
      </c>
      <c r="D1728" s="259"/>
      <c r="E1728" s="168"/>
      <c r="F1728" s="169"/>
      <c r="H1728" s="167"/>
      <c r="I1728" s="209" t="str">
        <f>IF(ISBLANK(Transactions!$H1728),"",MONTH(Transactions!$H1728))</f>
        <v/>
      </c>
      <c r="J1728" s="259"/>
      <c r="K1728" s="168"/>
      <c r="L1728" s="169"/>
      <c r="N1728" s="167"/>
      <c r="O1728" s="209" t="str">
        <f>IF(ISBLANK(Transactions!$N1728),"",MONTH(Transactions!$N1728))</f>
        <v/>
      </c>
      <c r="P1728" s="259"/>
      <c r="Q1728" s="171"/>
      <c r="R1728" s="169"/>
    </row>
    <row r="1729" spans="2:18" ht="15.75" customHeight="1">
      <c r="B1729" s="167"/>
      <c r="C1729" s="209" t="str">
        <f>IF(ISBLANK(Transactions!$B1729),"",MONTH(Transactions!$B1729))</f>
        <v/>
      </c>
      <c r="D1729" s="259"/>
      <c r="E1729" s="168"/>
      <c r="F1729" s="169"/>
      <c r="H1729" s="167"/>
      <c r="I1729" s="209" t="str">
        <f>IF(ISBLANK(Transactions!$H1729),"",MONTH(Transactions!$H1729))</f>
        <v/>
      </c>
      <c r="J1729" s="259"/>
      <c r="K1729" s="168"/>
      <c r="L1729" s="169"/>
      <c r="N1729" s="167"/>
      <c r="O1729" s="209" t="str">
        <f>IF(ISBLANK(Transactions!$N1729),"",MONTH(Transactions!$N1729))</f>
        <v/>
      </c>
      <c r="P1729" s="259"/>
      <c r="Q1729" s="171"/>
      <c r="R1729" s="169"/>
    </row>
    <row r="1730" spans="2:18" ht="15.75" customHeight="1">
      <c r="B1730" s="167"/>
      <c r="C1730" s="209" t="str">
        <f>IF(ISBLANK(Transactions!$B1730),"",MONTH(Transactions!$B1730))</f>
        <v/>
      </c>
      <c r="D1730" s="259"/>
      <c r="E1730" s="168"/>
      <c r="F1730" s="169"/>
      <c r="H1730" s="167"/>
      <c r="I1730" s="209" t="str">
        <f>IF(ISBLANK(Transactions!$H1730),"",MONTH(Transactions!$H1730))</f>
        <v/>
      </c>
      <c r="J1730" s="259"/>
      <c r="K1730" s="168"/>
      <c r="L1730" s="169"/>
      <c r="N1730" s="167"/>
      <c r="O1730" s="209" t="str">
        <f>IF(ISBLANK(Transactions!$N1730),"",MONTH(Transactions!$N1730))</f>
        <v/>
      </c>
      <c r="P1730" s="259"/>
      <c r="Q1730" s="171"/>
      <c r="R1730" s="169"/>
    </row>
    <row r="1731" spans="2:18" ht="15.75" customHeight="1">
      <c r="B1731" s="167"/>
      <c r="C1731" s="209" t="str">
        <f>IF(ISBLANK(Transactions!$B1731),"",MONTH(Transactions!$B1731))</f>
        <v/>
      </c>
      <c r="D1731" s="259"/>
      <c r="E1731" s="168"/>
      <c r="F1731" s="169"/>
      <c r="H1731" s="167"/>
      <c r="I1731" s="209" t="str">
        <f>IF(ISBLANK(Transactions!$H1731),"",MONTH(Transactions!$H1731))</f>
        <v/>
      </c>
      <c r="J1731" s="259"/>
      <c r="K1731" s="168"/>
      <c r="L1731" s="169"/>
      <c r="N1731" s="167"/>
      <c r="O1731" s="209" t="str">
        <f>IF(ISBLANK(Transactions!$N1731),"",MONTH(Transactions!$N1731))</f>
        <v/>
      </c>
      <c r="P1731" s="259"/>
      <c r="Q1731" s="171"/>
      <c r="R1731" s="169"/>
    </row>
    <row r="1732" spans="2:18" ht="15.75" customHeight="1">
      <c r="B1732" s="167"/>
      <c r="C1732" s="209" t="str">
        <f>IF(ISBLANK(Transactions!$B1732),"",MONTH(Transactions!$B1732))</f>
        <v/>
      </c>
      <c r="D1732" s="259"/>
      <c r="E1732" s="168"/>
      <c r="F1732" s="169"/>
      <c r="H1732" s="167"/>
      <c r="I1732" s="209" t="str">
        <f>IF(ISBLANK(Transactions!$H1732),"",MONTH(Transactions!$H1732))</f>
        <v/>
      </c>
      <c r="J1732" s="259"/>
      <c r="K1732" s="168"/>
      <c r="L1732" s="169"/>
      <c r="N1732" s="167"/>
      <c r="O1732" s="209" t="str">
        <f>IF(ISBLANK(Transactions!$N1732),"",MONTH(Transactions!$N1732))</f>
        <v/>
      </c>
      <c r="P1732" s="259"/>
      <c r="Q1732" s="171"/>
      <c r="R1732" s="169"/>
    </row>
    <row r="1733" spans="2:18" ht="15.75" customHeight="1">
      <c r="B1733" s="167"/>
      <c r="C1733" s="209" t="str">
        <f>IF(ISBLANK(Transactions!$B1733),"",MONTH(Transactions!$B1733))</f>
        <v/>
      </c>
      <c r="D1733" s="259"/>
      <c r="E1733" s="168"/>
      <c r="F1733" s="169"/>
      <c r="H1733" s="167"/>
      <c r="I1733" s="209" t="str">
        <f>IF(ISBLANK(Transactions!$H1733),"",MONTH(Transactions!$H1733))</f>
        <v/>
      </c>
      <c r="J1733" s="259"/>
      <c r="K1733" s="168"/>
      <c r="L1733" s="169"/>
      <c r="N1733" s="167"/>
      <c r="O1733" s="209" t="str">
        <f>IF(ISBLANK(Transactions!$N1733),"",MONTH(Transactions!$N1733))</f>
        <v/>
      </c>
      <c r="P1733" s="259"/>
      <c r="Q1733" s="171"/>
      <c r="R1733" s="169"/>
    </row>
    <row r="1734" spans="2:18" ht="15.75" customHeight="1">
      <c r="B1734" s="167"/>
      <c r="C1734" s="209" t="str">
        <f>IF(ISBLANK(Transactions!$B1734),"",MONTH(Transactions!$B1734))</f>
        <v/>
      </c>
      <c r="D1734" s="259"/>
      <c r="E1734" s="168"/>
      <c r="F1734" s="169"/>
      <c r="H1734" s="167"/>
      <c r="I1734" s="209" t="str">
        <f>IF(ISBLANK(Transactions!$H1734),"",MONTH(Transactions!$H1734))</f>
        <v/>
      </c>
      <c r="J1734" s="259"/>
      <c r="K1734" s="168"/>
      <c r="L1734" s="169"/>
      <c r="N1734" s="167"/>
      <c r="O1734" s="209" t="str">
        <f>IF(ISBLANK(Transactions!$N1734),"",MONTH(Transactions!$N1734))</f>
        <v/>
      </c>
      <c r="P1734" s="259"/>
      <c r="Q1734" s="171"/>
      <c r="R1734" s="169"/>
    </row>
    <row r="1735" spans="2:18" ht="15.75" customHeight="1">
      <c r="B1735" s="167"/>
      <c r="C1735" s="209" t="str">
        <f>IF(ISBLANK(Transactions!$B1735),"",MONTH(Transactions!$B1735))</f>
        <v/>
      </c>
      <c r="D1735" s="259"/>
      <c r="E1735" s="168"/>
      <c r="F1735" s="169"/>
      <c r="H1735" s="167"/>
      <c r="I1735" s="209" t="str">
        <f>IF(ISBLANK(Transactions!$H1735),"",MONTH(Transactions!$H1735))</f>
        <v/>
      </c>
      <c r="J1735" s="259"/>
      <c r="K1735" s="168"/>
      <c r="L1735" s="169"/>
      <c r="N1735" s="167"/>
      <c r="O1735" s="209" t="str">
        <f>IF(ISBLANK(Transactions!$N1735),"",MONTH(Transactions!$N1735))</f>
        <v/>
      </c>
      <c r="P1735" s="259"/>
      <c r="Q1735" s="171"/>
      <c r="R1735" s="169"/>
    </row>
    <row r="1736" spans="2:18" ht="15.75" customHeight="1">
      <c r="B1736" s="167"/>
      <c r="C1736" s="209" t="str">
        <f>IF(ISBLANK(Transactions!$B1736),"",MONTH(Transactions!$B1736))</f>
        <v/>
      </c>
      <c r="D1736" s="259"/>
      <c r="E1736" s="168"/>
      <c r="F1736" s="169"/>
      <c r="H1736" s="167"/>
      <c r="I1736" s="209" t="str">
        <f>IF(ISBLANK(Transactions!$H1736),"",MONTH(Transactions!$H1736))</f>
        <v/>
      </c>
      <c r="J1736" s="259"/>
      <c r="K1736" s="168"/>
      <c r="L1736" s="169"/>
      <c r="N1736" s="167"/>
      <c r="O1736" s="209" t="str">
        <f>IF(ISBLANK(Transactions!$N1736),"",MONTH(Transactions!$N1736))</f>
        <v/>
      </c>
      <c r="P1736" s="259"/>
      <c r="Q1736" s="171"/>
      <c r="R1736" s="169"/>
    </row>
    <row r="1737" spans="2:18" ht="15.75" customHeight="1">
      <c r="B1737" s="167"/>
      <c r="C1737" s="209" t="str">
        <f>IF(ISBLANK(Transactions!$B1737),"",MONTH(Transactions!$B1737))</f>
        <v/>
      </c>
      <c r="D1737" s="259"/>
      <c r="E1737" s="168"/>
      <c r="F1737" s="169"/>
      <c r="H1737" s="167"/>
      <c r="I1737" s="209" t="str">
        <f>IF(ISBLANK(Transactions!$H1737),"",MONTH(Transactions!$H1737))</f>
        <v/>
      </c>
      <c r="J1737" s="259"/>
      <c r="K1737" s="168"/>
      <c r="L1737" s="169"/>
      <c r="N1737" s="167"/>
      <c r="O1737" s="209" t="str">
        <f>IF(ISBLANK(Transactions!$N1737),"",MONTH(Transactions!$N1737))</f>
        <v/>
      </c>
      <c r="P1737" s="259"/>
      <c r="Q1737" s="171"/>
      <c r="R1737" s="169"/>
    </row>
    <row r="1738" spans="2:18" ht="15.75" customHeight="1">
      <c r="B1738" s="167"/>
      <c r="C1738" s="209" t="str">
        <f>IF(ISBLANK(Transactions!$B1738),"",MONTH(Transactions!$B1738))</f>
        <v/>
      </c>
      <c r="D1738" s="259"/>
      <c r="E1738" s="168"/>
      <c r="F1738" s="169"/>
      <c r="H1738" s="167"/>
      <c r="I1738" s="209" t="str">
        <f>IF(ISBLANK(Transactions!$H1738),"",MONTH(Transactions!$H1738))</f>
        <v/>
      </c>
      <c r="J1738" s="259"/>
      <c r="K1738" s="168"/>
      <c r="L1738" s="169"/>
      <c r="N1738" s="167"/>
      <c r="O1738" s="209" t="str">
        <f>IF(ISBLANK(Transactions!$N1738),"",MONTH(Transactions!$N1738))</f>
        <v/>
      </c>
      <c r="P1738" s="259"/>
      <c r="Q1738" s="171"/>
      <c r="R1738" s="169"/>
    </row>
    <row r="1739" spans="2:18" ht="15.75" customHeight="1">
      <c r="B1739" s="167"/>
      <c r="C1739" s="209" t="str">
        <f>IF(ISBLANK(Transactions!$B1739),"",MONTH(Transactions!$B1739))</f>
        <v/>
      </c>
      <c r="D1739" s="259"/>
      <c r="E1739" s="168"/>
      <c r="F1739" s="169"/>
      <c r="H1739" s="167"/>
      <c r="I1739" s="209" t="str">
        <f>IF(ISBLANK(Transactions!$H1739),"",MONTH(Transactions!$H1739))</f>
        <v/>
      </c>
      <c r="J1739" s="259"/>
      <c r="K1739" s="168"/>
      <c r="L1739" s="169"/>
      <c r="N1739" s="167"/>
      <c r="O1739" s="209" t="str">
        <f>IF(ISBLANK(Transactions!$N1739),"",MONTH(Transactions!$N1739))</f>
        <v/>
      </c>
      <c r="P1739" s="259"/>
      <c r="Q1739" s="171"/>
      <c r="R1739" s="169"/>
    </row>
    <row r="1740" spans="2:18" ht="15.75" customHeight="1">
      <c r="B1740" s="167"/>
      <c r="C1740" s="209" t="str">
        <f>IF(ISBLANK(Transactions!$B1740),"",MONTH(Transactions!$B1740))</f>
        <v/>
      </c>
      <c r="D1740" s="259"/>
      <c r="E1740" s="168"/>
      <c r="F1740" s="169"/>
      <c r="H1740" s="167"/>
      <c r="I1740" s="209" t="str">
        <f>IF(ISBLANK(Transactions!$H1740),"",MONTH(Transactions!$H1740))</f>
        <v/>
      </c>
      <c r="J1740" s="259"/>
      <c r="K1740" s="168"/>
      <c r="L1740" s="169"/>
      <c r="N1740" s="167"/>
      <c r="O1740" s="209" t="str">
        <f>IF(ISBLANK(Transactions!$N1740),"",MONTH(Transactions!$N1740))</f>
        <v/>
      </c>
      <c r="P1740" s="259"/>
      <c r="Q1740" s="171"/>
      <c r="R1740" s="169"/>
    </row>
    <row r="1741" spans="2:18" ht="15.75" customHeight="1">
      <c r="B1741" s="167"/>
      <c r="C1741" s="209" t="str">
        <f>IF(ISBLANK(Transactions!$B1741),"",MONTH(Transactions!$B1741))</f>
        <v/>
      </c>
      <c r="D1741" s="259"/>
      <c r="E1741" s="168"/>
      <c r="F1741" s="169"/>
      <c r="H1741" s="167"/>
      <c r="I1741" s="209" t="str">
        <f>IF(ISBLANK(Transactions!$H1741),"",MONTH(Transactions!$H1741))</f>
        <v/>
      </c>
      <c r="J1741" s="259"/>
      <c r="K1741" s="168"/>
      <c r="L1741" s="169"/>
      <c r="N1741" s="167"/>
      <c r="O1741" s="209" t="str">
        <f>IF(ISBLANK(Transactions!$N1741),"",MONTH(Transactions!$N1741))</f>
        <v/>
      </c>
      <c r="P1741" s="259"/>
      <c r="Q1741" s="171"/>
      <c r="R1741" s="169"/>
    </row>
    <row r="1742" spans="2:18" ht="15.75" customHeight="1">
      <c r="B1742" s="167"/>
      <c r="C1742" s="209" t="str">
        <f>IF(ISBLANK(Transactions!$B1742),"",MONTH(Transactions!$B1742))</f>
        <v/>
      </c>
      <c r="D1742" s="259"/>
      <c r="E1742" s="168"/>
      <c r="F1742" s="169"/>
      <c r="H1742" s="167"/>
      <c r="I1742" s="209" t="str">
        <f>IF(ISBLANK(Transactions!$H1742),"",MONTH(Transactions!$H1742))</f>
        <v/>
      </c>
      <c r="J1742" s="259"/>
      <c r="K1742" s="168"/>
      <c r="L1742" s="169"/>
      <c r="N1742" s="167"/>
      <c r="O1742" s="209" t="str">
        <f>IF(ISBLANK(Transactions!$N1742),"",MONTH(Transactions!$N1742))</f>
        <v/>
      </c>
      <c r="P1742" s="259"/>
      <c r="Q1742" s="171"/>
      <c r="R1742" s="169"/>
    </row>
    <row r="1743" spans="2:18" ht="15.75" customHeight="1">
      <c r="B1743" s="167"/>
      <c r="C1743" s="209" t="str">
        <f>IF(ISBLANK(Transactions!$B1743),"",MONTH(Transactions!$B1743))</f>
        <v/>
      </c>
      <c r="D1743" s="259"/>
      <c r="E1743" s="168"/>
      <c r="F1743" s="169"/>
      <c r="H1743" s="167"/>
      <c r="I1743" s="209" t="str">
        <f>IF(ISBLANK(Transactions!$H1743),"",MONTH(Transactions!$H1743))</f>
        <v/>
      </c>
      <c r="J1743" s="259"/>
      <c r="K1743" s="168"/>
      <c r="L1743" s="169"/>
      <c r="N1743" s="167"/>
      <c r="O1743" s="209" t="str">
        <f>IF(ISBLANK(Transactions!$N1743),"",MONTH(Transactions!$N1743))</f>
        <v/>
      </c>
      <c r="P1743" s="259"/>
      <c r="Q1743" s="171"/>
      <c r="R1743" s="169"/>
    </row>
    <row r="1744" spans="2:18" ht="15.75" customHeight="1">
      <c r="B1744" s="167"/>
      <c r="C1744" s="209" t="str">
        <f>IF(ISBLANK(Transactions!$B1744),"",MONTH(Transactions!$B1744))</f>
        <v/>
      </c>
      <c r="D1744" s="259"/>
      <c r="E1744" s="168"/>
      <c r="F1744" s="169"/>
      <c r="H1744" s="167"/>
      <c r="I1744" s="209" t="str">
        <f>IF(ISBLANK(Transactions!$H1744),"",MONTH(Transactions!$H1744))</f>
        <v/>
      </c>
      <c r="J1744" s="259"/>
      <c r="K1744" s="168"/>
      <c r="L1744" s="169"/>
      <c r="N1744" s="167"/>
      <c r="O1744" s="209" t="str">
        <f>IF(ISBLANK(Transactions!$N1744),"",MONTH(Transactions!$N1744))</f>
        <v/>
      </c>
      <c r="P1744" s="259"/>
      <c r="Q1744" s="171"/>
      <c r="R1744" s="169"/>
    </row>
    <row r="1745" spans="2:18" ht="15.75" customHeight="1">
      <c r="B1745" s="167"/>
      <c r="C1745" s="209" t="str">
        <f>IF(ISBLANK(Transactions!$B1745),"",MONTH(Transactions!$B1745))</f>
        <v/>
      </c>
      <c r="D1745" s="259"/>
      <c r="E1745" s="168"/>
      <c r="F1745" s="169"/>
      <c r="H1745" s="167"/>
      <c r="I1745" s="209" t="str">
        <f>IF(ISBLANK(Transactions!$H1745),"",MONTH(Transactions!$H1745))</f>
        <v/>
      </c>
      <c r="J1745" s="259"/>
      <c r="K1745" s="168"/>
      <c r="L1745" s="169"/>
      <c r="N1745" s="167"/>
      <c r="O1745" s="209" t="str">
        <f>IF(ISBLANK(Transactions!$N1745),"",MONTH(Transactions!$N1745))</f>
        <v/>
      </c>
      <c r="P1745" s="259"/>
      <c r="Q1745" s="171"/>
      <c r="R1745" s="169"/>
    </row>
    <row r="1746" spans="2:18" ht="15.75" customHeight="1">
      <c r="B1746" s="167"/>
      <c r="C1746" s="209" t="str">
        <f>IF(ISBLANK(Transactions!$B1746),"",MONTH(Transactions!$B1746))</f>
        <v/>
      </c>
      <c r="D1746" s="259"/>
      <c r="E1746" s="168"/>
      <c r="F1746" s="169"/>
      <c r="H1746" s="167"/>
      <c r="I1746" s="209" t="str">
        <f>IF(ISBLANK(Transactions!$H1746),"",MONTH(Transactions!$H1746))</f>
        <v/>
      </c>
      <c r="J1746" s="259"/>
      <c r="K1746" s="168"/>
      <c r="L1746" s="169"/>
      <c r="N1746" s="167"/>
      <c r="O1746" s="209" t="str">
        <f>IF(ISBLANK(Transactions!$N1746),"",MONTH(Transactions!$N1746))</f>
        <v/>
      </c>
      <c r="P1746" s="259"/>
      <c r="Q1746" s="171"/>
      <c r="R1746" s="169"/>
    </row>
    <row r="1747" spans="2:18" ht="15.75" customHeight="1">
      <c r="B1747" s="167"/>
      <c r="C1747" s="209" t="str">
        <f>IF(ISBLANK(Transactions!$B1747),"",MONTH(Transactions!$B1747))</f>
        <v/>
      </c>
      <c r="D1747" s="259"/>
      <c r="E1747" s="168"/>
      <c r="F1747" s="169"/>
      <c r="H1747" s="167"/>
      <c r="I1747" s="209" t="str">
        <f>IF(ISBLANK(Transactions!$H1747),"",MONTH(Transactions!$H1747))</f>
        <v/>
      </c>
      <c r="J1747" s="259"/>
      <c r="K1747" s="168"/>
      <c r="L1747" s="169"/>
      <c r="N1747" s="167"/>
      <c r="O1747" s="209" t="str">
        <f>IF(ISBLANK(Transactions!$N1747),"",MONTH(Transactions!$N1747))</f>
        <v/>
      </c>
      <c r="P1747" s="259"/>
      <c r="Q1747" s="171"/>
      <c r="R1747" s="169"/>
    </row>
    <row r="1748" spans="2:18" ht="15.75" customHeight="1">
      <c r="B1748" s="167"/>
      <c r="C1748" s="209" t="str">
        <f>IF(ISBLANK(Transactions!$B1748),"",MONTH(Transactions!$B1748))</f>
        <v/>
      </c>
      <c r="D1748" s="259"/>
      <c r="E1748" s="168"/>
      <c r="F1748" s="169"/>
      <c r="H1748" s="167"/>
      <c r="I1748" s="209" t="str">
        <f>IF(ISBLANK(Transactions!$H1748),"",MONTH(Transactions!$H1748))</f>
        <v/>
      </c>
      <c r="J1748" s="259"/>
      <c r="K1748" s="168"/>
      <c r="L1748" s="169"/>
      <c r="N1748" s="167"/>
      <c r="O1748" s="209" t="str">
        <f>IF(ISBLANK(Transactions!$N1748),"",MONTH(Transactions!$N1748))</f>
        <v/>
      </c>
      <c r="P1748" s="259"/>
      <c r="Q1748" s="171"/>
      <c r="R1748" s="169"/>
    </row>
    <row r="1749" spans="2:18" ht="15.75" customHeight="1">
      <c r="B1749" s="167"/>
      <c r="C1749" s="209" t="str">
        <f>IF(ISBLANK(Transactions!$B1749),"",MONTH(Transactions!$B1749))</f>
        <v/>
      </c>
      <c r="D1749" s="259"/>
      <c r="E1749" s="168"/>
      <c r="F1749" s="169"/>
      <c r="H1749" s="167"/>
      <c r="I1749" s="209" t="str">
        <f>IF(ISBLANK(Transactions!$H1749),"",MONTH(Transactions!$H1749))</f>
        <v/>
      </c>
      <c r="J1749" s="259"/>
      <c r="K1749" s="168"/>
      <c r="L1749" s="169"/>
      <c r="N1749" s="167"/>
      <c r="O1749" s="209" t="str">
        <f>IF(ISBLANK(Transactions!$N1749),"",MONTH(Transactions!$N1749))</f>
        <v/>
      </c>
      <c r="P1749" s="259"/>
      <c r="Q1749" s="171"/>
      <c r="R1749" s="169"/>
    </row>
    <row r="1750" spans="2:18" ht="15.75" customHeight="1">
      <c r="B1750" s="167"/>
      <c r="C1750" s="209" t="str">
        <f>IF(ISBLANK(Transactions!$B1750),"",MONTH(Transactions!$B1750))</f>
        <v/>
      </c>
      <c r="D1750" s="259"/>
      <c r="E1750" s="168"/>
      <c r="F1750" s="169"/>
      <c r="H1750" s="167"/>
      <c r="I1750" s="209" t="str">
        <f>IF(ISBLANK(Transactions!$H1750),"",MONTH(Transactions!$H1750))</f>
        <v/>
      </c>
      <c r="J1750" s="259"/>
      <c r="K1750" s="168"/>
      <c r="L1750" s="169"/>
      <c r="N1750" s="167"/>
      <c r="O1750" s="209" t="str">
        <f>IF(ISBLANK(Transactions!$N1750),"",MONTH(Transactions!$N1750))</f>
        <v/>
      </c>
      <c r="P1750" s="259"/>
      <c r="Q1750" s="171"/>
      <c r="R1750" s="169"/>
    </row>
    <row r="1751" spans="2:18" ht="15.75" customHeight="1">
      <c r="B1751" s="167"/>
      <c r="C1751" s="209" t="str">
        <f>IF(ISBLANK(Transactions!$B1751),"",MONTH(Transactions!$B1751))</f>
        <v/>
      </c>
      <c r="D1751" s="259"/>
      <c r="E1751" s="168"/>
      <c r="F1751" s="169"/>
      <c r="H1751" s="167"/>
      <c r="I1751" s="209" t="str">
        <f>IF(ISBLANK(Transactions!$H1751),"",MONTH(Transactions!$H1751))</f>
        <v/>
      </c>
      <c r="J1751" s="259"/>
      <c r="K1751" s="168"/>
      <c r="L1751" s="169"/>
      <c r="N1751" s="167"/>
      <c r="O1751" s="209" t="str">
        <f>IF(ISBLANK(Transactions!$N1751),"",MONTH(Transactions!$N1751))</f>
        <v/>
      </c>
      <c r="P1751" s="259"/>
      <c r="Q1751" s="171"/>
      <c r="R1751" s="169"/>
    </row>
    <row r="1752" spans="2:18" ht="15.75" customHeight="1">
      <c r="B1752" s="167"/>
      <c r="C1752" s="209" t="str">
        <f>IF(ISBLANK(Transactions!$B1752),"",MONTH(Transactions!$B1752))</f>
        <v/>
      </c>
      <c r="D1752" s="259"/>
      <c r="E1752" s="168"/>
      <c r="F1752" s="169"/>
      <c r="H1752" s="167"/>
      <c r="I1752" s="209" t="str">
        <f>IF(ISBLANK(Transactions!$H1752),"",MONTH(Transactions!$H1752))</f>
        <v/>
      </c>
      <c r="J1752" s="259"/>
      <c r="K1752" s="168"/>
      <c r="L1752" s="169"/>
      <c r="N1752" s="167"/>
      <c r="O1752" s="209" t="str">
        <f>IF(ISBLANK(Transactions!$N1752),"",MONTH(Transactions!$N1752))</f>
        <v/>
      </c>
      <c r="P1752" s="259"/>
      <c r="Q1752" s="171"/>
      <c r="R1752" s="169"/>
    </row>
    <row r="1753" spans="2:18" ht="15.75" customHeight="1">
      <c r="B1753" s="167"/>
      <c r="C1753" s="209" t="str">
        <f>IF(ISBLANK(Transactions!$B1753),"",MONTH(Transactions!$B1753))</f>
        <v/>
      </c>
      <c r="D1753" s="259"/>
      <c r="E1753" s="168"/>
      <c r="F1753" s="169"/>
      <c r="H1753" s="167"/>
      <c r="I1753" s="209" t="str">
        <f>IF(ISBLANK(Transactions!$H1753),"",MONTH(Transactions!$H1753))</f>
        <v/>
      </c>
      <c r="J1753" s="259"/>
      <c r="K1753" s="168"/>
      <c r="L1753" s="169"/>
      <c r="N1753" s="167"/>
      <c r="O1753" s="209" t="str">
        <f>IF(ISBLANK(Transactions!$N1753),"",MONTH(Transactions!$N1753))</f>
        <v/>
      </c>
      <c r="P1753" s="259"/>
      <c r="Q1753" s="171"/>
      <c r="R1753" s="169"/>
    </row>
    <row r="1754" spans="2:18" ht="15.75" customHeight="1">
      <c r="B1754" s="167"/>
      <c r="C1754" s="209" t="str">
        <f>IF(ISBLANK(Transactions!$B1754),"",MONTH(Transactions!$B1754))</f>
        <v/>
      </c>
      <c r="D1754" s="259"/>
      <c r="E1754" s="168"/>
      <c r="F1754" s="169"/>
      <c r="H1754" s="167"/>
      <c r="I1754" s="209" t="str">
        <f>IF(ISBLANK(Transactions!$H1754),"",MONTH(Transactions!$H1754))</f>
        <v/>
      </c>
      <c r="J1754" s="259"/>
      <c r="K1754" s="168"/>
      <c r="L1754" s="169"/>
      <c r="N1754" s="167"/>
      <c r="O1754" s="209" t="str">
        <f>IF(ISBLANK(Transactions!$N1754),"",MONTH(Transactions!$N1754))</f>
        <v/>
      </c>
      <c r="P1754" s="259"/>
      <c r="Q1754" s="171"/>
      <c r="R1754" s="169"/>
    </row>
    <row r="1755" spans="2:18" ht="15.75" customHeight="1">
      <c r="B1755" s="167"/>
      <c r="C1755" s="209" t="str">
        <f>IF(ISBLANK(Transactions!$B1755),"",MONTH(Transactions!$B1755))</f>
        <v/>
      </c>
      <c r="D1755" s="259"/>
      <c r="E1755" s="168"/>
      <c r="F1755" s="169"/>
      <c r="H1755" s="167"/>
      <c r="I1755" s="209" t="str">
        <f>IF(ISBLANK(Transactions!$H1755),"",MONTH(Transactions!$H1755))</f>
        <v/>
      </c>
      <c r="J1755" s="259"/>
      <c r="K1755" s="168"/>
      <c r="L1755" s="169"/>
      <c r="N1755" s="167"/>
      <c r="O1755" s="209" t="str">
        <f>IF(ISBLANK(Transactions!$N1755),"",MONTH(Transactions!$N1755))</f>
        <v/>
      </c>
      <c r="P1755" s="259"/>
      <c r="Q1755" s="171"/>
      <c r="R1755" s="169"/>
    </row>
    <row r="1756" spans="2:18" ht="15.75" customHeight="1">
      <c r="B1756" s="167"/>
      <c r="C1756" s="209" t="str">
        <f>IF(ISBLANK(Transactions!$B1756),"",MONTH(Transactions!$B1756))</f>
        <v/>
      </c>
      <c r="D1756" s="259"/>
      <c r="E1756" s="168"/>
      <c r="F1756" s="169"/>
      <c r="H1756" s="167"/>
      <c r="I1756" s="209" t="str">
        <f>IF(ISBLANK(Transactions!$H1756),"",MONTH(Transactions!$H1756))</f>
        <v/>
      </c>
      <c r="J1756" s="259"/>
      <c r="K1756" s="168"/>
      <c r="L1756" s="169"/>
      <c r="N1756" s="167"/>
      <c r="O1756" s="209" t="str">
        <f>IF(ISBLANK(Transactions!$N1756),"",MONTH(Transactions!$N1756))</f>
        <v/>
      </c>
      <c r="P1756" s="259"/>
      <c r="Q1756" s="171"/>
      <c r="R1756" s="169"/>
    </row>
    <row r="1757" spans="2:18" ht="15.75" customHeight="1">
      <c r="B1757" s="167"/>
      <c r="C1757" s="209" t="str">
        <f>IF(ISBLANK(Transactions!$B1757),"",MONTH(Transactions!$B1757))</f>
        <v/>
      </c>
      <c r="D1757" s="259"/>
      <c r="E1757" s="168"/>
      <c r="F1757" s="169"/>
      <c r="H1757" s="167"/>
      <c r="I1757" s="209" t="str">
        <f>IF(ISBLANK(Transactions!$H1757),"",MONTH(Transactions!$H1757))</f>
        <v/>
      </c>
      <c r="J1757" s="259"/>
      <c r="K1757" s="168"/>
      <c r="L1757" s="169"/>
      <c r="N1757" s="167"/>
      <c r="O1757" s="209" t="str">
        <f>IF(ISBLANK(Transactions!$N1757),"",MONTH(Transactions!$N1757))</f>
        <v/>
      </c>
      <c r="P1757" s="259"/>
      <c r="Q1757" s="171"/>
      <c r="R1757" s="169"/>
    </row>
    <row r="1758" spans="2:18" ht="15.75" customHeight="1">
      <c r="B1758" s="167"/>
      <c r="C1758" s="209" t="str">
        <f>IF(ISBLANK(Transactions!$B1758),"",MONTH(Transactions!$B1758))</f>
        <v/>
      </c>
      <c r="D1758" s="259"/>
      <c r="E1758" s="168"/>
      <c r="F1758" s="169"/>
      <c r="H1758" s="167"/>
      <c r="I1758" s="209" t="str">
        <f>IF(ISBLANK(Transactions!$H1758),"",MONTH(Transactions!$H1758))</f>
        <v/>
      </c>
      <c r="J1758" s="259"/>
      <c r="K1758" s="168"/>
      <c r="L1758" s="169"/>
      <c r="N1758" s="167"/>
      <c r="O1758" s="209" t="str">
        <f>IF(ISBLANK(Transactions!$N1758),"",MONTH(Transactions!$N1758))</f>
        <v/>
      </c>
      <c r="P1758" s="259"/>
      <c r="Q1758" s="171"/>
      <c r="R1758" s="169"/>
    </row>
    <row r="1759" spans="2:18" ht="15.75" customHeight="1">
      <c r="B1759" s="167"/>
      <c r="C1759" s="209" t="str">
        <f>IF(ISBLANK(Transactions!$B1759),"",MONTH(Transactions!$B1759))</f>
        <v/>
      </c>
      <c r="D1759" s="259"/>
      <c r="E1759" s="168"/>
      <c r="F1759" s="169"/>
      <c r="H1759" s="167"/>
      <c r="I1759" s="209" t="str">
        <f>IF(ISBLANK(Transactions!$H1759),"",MONTH(Transactions!$H1759))</f>
        <v/>
      </c>
      <c r="J1759" s="259"/>
      <c r="K1759" s="168"/>
      <c r="L1759" s="169"/>
      <c r="N1759" s="167"/>
      <c r="O1759" s="209" t="str">
        <f>IF(ISBLANK(Transactions!$N1759),"",MONTH(Transactions!$N1759))</f>
        <v/>
      </c>
      <c r="P1759" s="259"/>
      <c r="Q1759" s="171"/>
      <c r="R1759" s="169"/>
    </row>
    <row r="1760" spans="2:18" ht="15.75" customHeight="1">
      <c r="B1760" s="167"/>
      <c r="C1760" s="209" t="str">
        <f>IF(ISBLANK(Transactions!$B1760),"",MONTH(Transactions!$B1760))</f>
        <v/>
      </c>
      <c r="D1760" s="259"/>
      <c r="E1760" s="168"/>
      <c r="F1760" s="169"/>
      <c r="H1760" s="167"/>
      <c r="I1760" s="209" t="str">
        <f>IF(ISBLANK(Transactions!$H1760),"",MONTH(Transactions!$H1760))</f>
        <v/>
      </c>
      <c r="J1760" s="259"/>
      <c r="K1760" s="168"/>
      <c r="L1760" s="169"/>
      <c r="N1760" s="167"/>
      <c r="O1760" s="209" t="str">
        <f>IF(ISBLANK(Transactions!$N1760),"",MONTH(Transactions!$N1760))</f>
        <v/>
      </c>
      <c r="P1760" s="259"/>
      <c r="Q1760" s="171"/>
      <c r="R1760" s="169"/>
    </row>
    <row r="1761" spans="2:18" ht="15.75" customHeight="1">
      <c r="B1761" s="167"/>
      <c r="C1761" s="209" t="str">
        <f>IF(ISBLANK(Transactions!$B1761),"",MONTH(Transactions!$B1761))</f>
        <v/>
      </c>
      <c r="D1761" s="259"/>
      <c r="E1761" s="168"/>
      <c r="F1761" s="169"/>
      <c r="H1761" s="167"/>
      <c r="I1761" s="209" t="str">
        <f>IF(ISBLANK(Transactions!$H1761),"",MONTH(Transactions!$H1761))</f>
        <v/>
      </c>
      <c r="J1761" s="259"/>
      <c r="K1761" s="168"/>
      <c r="L1761" s="169"/>
      <c r="N1761" s="167"/>
      <c r="O1761" s="209" t="str">
        <f>IF(ISBLANK(Transactions!$N1761),"",MONTH(Transactions!$N1761))</f>
        <v/>
      </c>
      <c r="P1761" s="259"/>
      <c r="Q1761" s="171"/>
      <c r="R1761" s="169"/>
    </row>
    <row r="1762" spans="2:18" ht="15.75" customHeight="1">
      <c r="B1762" s="167"/>
      <c r="C1762" s="209" t="str">
        <f>IF(ISBLANK(Transactions!$B1762),"",MONTH(Transactions!$B1762))</f>
        <v/>
      </c>
      <c r="D1762" s="259"/>
      <c r="E1762" s="168"/>
      <c r="F1762" s="169"/>
      <c r="H1762" s="167"/>
      <c r="I1762" s="209" t="str">
        <f>IF(ISBLANK(Transactions!$H1762),"",MONTH(Transactions!$H1762))</f>
        <v/>
      </c>
      <c r="J1762" s="259"/>
      <c r="K1762" s="168"/>
      <c r="L1762" s="169"/>
      <c r="N1762" s="167"/>
      <c r="O1762" s="209" t="str">
        <f>IF(ISBLANK(Transactions!$N1762),"",MONTH(Transactions!$N1762))</f>
        <v/>
      </c>
      <c r="P1762" s="259"/>
      <c r="Q1762" s="171"/>
      <c r="R1762" s="169"/>
    </row>
    <row r="1763" spans="2:18" ht="15.75" customHeight="1">
      <c r="B1763" s="167"/>
      <c r="C1763" s="209" t="str">
        <f>IF(ISBLANK(Transactions!$B1763),"",MONTH(Transactions!$B1763))</f>
        <v/>
      </c>
      <c r="D1763" s="259"/>
      <c r="E1763" s="168"/>
      <c r="F1763" s="169"/>
      <c r="H1763" s="167"/>
      <c r="I1763" s="209" t="str">
        <f>IF(ISBLANK(Transactions!$H1763),"",MONTH(Transactions!$H1763))</f>
        <v/>
      </c>
      <c r="J1763" s="259"/>
      <c r="K1763" s="168"/>
      <c r="L1763" s="169"/>
      <c r="N1763" s="167"/>
      <c r="O1763" s="209" t="str">
        <f>IF(ISBLANK(Transactions!$N1763),"",MONTH(Transactions!$N1763))</f>
        <v/>
      </c>
      <c r="P1763" s="259"/>
      <c r="Q1763" s="171"/>
      <c r="R1763" s="169"/>
    </row>
    <row r="1764" spans="2:18" ht="15.75" customHeight="1">
      <c r="B1764" s="167"/>
      <c r="C1764" s="209" t="str">
        <f>IF(ISBLANK(Transactions!$B1764),"",MONTH(Transactions!$B1764))</f>
        <v/>
      </c>
      <c r="D1764" s="259"/>
      <c r="E1764" s="168"/>
      <c r="F1764" s="169"/>
      <c r="H1764" s="167"/>
      <c r="I1764" s="209" t="str">
        <f>IF(ISBLANK(Transactions!$H1764),"",MONTH(Transactions!$H1764))</f>
        <v/>
      </c>
      <c r="J1764" s="259"/>
      <c r="K1764" s="168"/>
      <c r="L1764" s="169"/>
      <c r="N1764" s="167"/>
      <c r="O1764" s="209" t="str">
        <f>IF(ISBLANK(Transactions!$N1764),"",MONTH(Transactions!$N1764))</f>
        <v/>
      </c>
      <c r="P1764" s="259"/>
      <c r="Q1764" s="171"/>
      <c r="R1764" s="169"/>
    </row>
    <row r="1765" spans="2:18" ht="15.75" customHeight="1">
      <c r="B1765" s="167"/>
      <c r="C1765" s="209" t="str">
        <f>IF(ISBLANK(Transactions!$B1765),"",MONTH(Transactions!$B1765))</f>
        <v/>
      </c>
      <c r="D1765" s="259"/>
      <c r="E1765" s="168"/>
      <c r="F1765" s="169"/>
      <c r="H1765" s="167"/>
      <c r="I1765" s="209" t="str">
        <f>IF(ISBLANK(Transactions!$H1765),"",MONTH(Transactions!$H1765))</f>
        <v/>
      </c>
      <c r="J1765" s="259"/>
      <c r="K1765" s="168"/>
      <c r="L1765" s="169"/>
      <c r="N1765" s="167"/>
      <c r="O1765" s="209" t="str">
        <f>IF(ISBLANK(Transactions!$N1765),"",MONTH(Transactions!$N1765))</f>
        <v/>
      </c>
      <c r="P1765" s="259"/>
      <c r="Q1765" s="171"/>
      <c r="R1765" s="169"/>
    </row>
    <row r="1766" spans="2:18" ht="15.75" customHeight="1">
      <c r="B1766" s="167"/>
      <c r="C1766" s="209" t="str">
        <f>IF(ISBLANK(Transactions!$B1766),"",MONTH(Transactions!$B1766))</f>
        <v/>
      </c>
      <c r="D1766" s="259"/>
      <c r="E1766" s="168"/>
      <c r="F1766" s="169"/>
      <c r="H1766" s="167"/>
      <c r="I1766" s="209" t="str">
        <f>IF(ISBLANK(Transactions!$H1766),"",MONTH(Transactions!$H1766))</f>
        <v/>
      </c>
      <c r="J1766" s="259"/>
      <c r="K1766" s="168"/>
      <c r="L1766" s="169"/>
      <c r="N1766" s="167"/>
      <c r="O1766" s="209" t="str">
        <f>IF(ISBLANK(Transactions!$N1766),"",MONTH(Transactions!$N1766))</f>
        <v/>
      </c>
      <c r="P1766" s="259"/>
      <c r="Q1766" s="171"/>
      <c r="R1766" s="169"/>
    </row>
    <row r="1767" spans="2:18" ht="15.75" customHeight="1">
      <c r="B1767" s="167"/>
      <c r="C1767" s="209" t="str">
        <f>IF(ISBLANK(Transactions!$B1767),"",MONTH(Transactions!$B1767))</f>
        <v/>
      </c>
      <c r="D1767" s="259"/>
      <c r="E1767" s="168"/>
      <c r="F1767" s="169"/>
      <c r="H1767" s="167"/>
      <c r="I1767" s="209" t="str">
        <f>IF(ISBLANK(Transactions!$H1767),"",MONTH(Transactions!$H1767))</f>
        <v/>
      </c>
      <c r="J1767" s="259"/>
      <c r="K1767" s="168"/>
      <c r="L1767" s="169"/>
      <c r="N1767" s="167"/>
      <c r="O1767" s="209" t="str">
        <f>IF(ISBLANK(Transactions!$N1767),"",MONTH(Transactions!$N1767))</f>
        <v/>
      </c>
      <c r="P1767" s="259"/>
      <c r="Q1767" s="171"/>
      <c r="R1767" s="169"/>
    </row>
    <row r="1768" spans="2:18" ht="15.75" customHeight="1">
      <c r="B1768" s="167"/>
      <c r="C1768" s="209" t="str">
        <f>IF(ISBLANK(Transactions!$B1768),"",MONTH(Transactions!$B1768))</f>
        <v/>
      </c>
      <c r="D1768" s="259"/>
      <c r="E1768" s="168"/>
      <c r="F1768" s="169"/>
      <c r="H1768" s="167"/>
      <c r="I1768" s="209" t="str">
        <f>IF(ISBLANK(Transactions!$H1768),"",MONTH(Transactions!$H1768))</f>
        <v/>
      </c>
      <c r="J1768" s="259"/>
      <c r="K1768" s="168"/>
      <c r="L1768" s="169"/>
      <c r="N1768" s="167"/>
      <c r="O1768" s="209" t="str">
        <f>IF(ISBLANK(Transactions!$N1768),"",MONTH(Transactions!$N1768))</f>
        <v/>
      </c>
      <c r="P1768" s="259"/>
      <c r="Q1768" s="171"/>
      <c r="R1768" s="169"/>
    </row>
    <row r="1769" spans="2:18" ht="15.75" customHeight="1">
      <c r="B1769" s="167"/>
      <c r="C1769" s="209" t="str">
        <f>IF(ISBLANK(Transactions!$B1769),"",MONTH(Transactions!$B1769))</f>
        <v/>
      </c>
      <c r="D1769" s="259"/>
      <c r="E1769" s="168"/>
      <c r="F1769" s="169"/>
      <c r="H1769" s="167"/>
      <c r="I1769" s="209" t="str">
        <f>IF(ISBLANK(Transactions!$H1769),"",MONTH(Transactions!$H1769))</f>
        <v/>
      </c>
      <c r="J1769" s="259"/>
      <c r="K1769" s="168"/>
      <c r="L1769" s="169"/>
      <c r="N1769" s="167"/>
      <c r="O1769" s="209" t="str">
        <f>IF(ISBLANK(Transactions!$N1769),"",MONTH(Transactions!$N1769))</f>
        <v/>
      </c>
      <c r="P1769" s="259"/>
      <c r="Q1769" s="171"/>
      <c r="R1769" s="169"/>
    </row>
    <row r="1770" spans="2:18" ht="15.75" customHeight="1">
      <c r="B1770" s="167"/>
      <c r="C1770" s="209" t="str">
        <f>IF(ISBLANK(Transactions!$B1770),"",MONTH(Transactions!$B1770))</f>
        <v/>
      </c>
      <c r="D1770" s="259"/>
      <c r="E1770" s="168"/>
      <c r="F1770" s="169"/>
      <c r="H1770" s="167"/>
      <c r="I1770" s="209" t="str">
        <f>IF(ISBLANK(Transactions!$H1770),"",MONTH(Transactions!$H1770))</f>
        <v/>
      </c>
      <c r="J1770" s="259"/>
      <c r="K1770" s="168"/>
      <c r="L1770" s="169"/>
      <c r="N1770" s="167"/>
      <c r="O1770" s="209" t="str">
        <f>IF(ISBLANK(Transactions!$N1770),"",MONTH(Transactions!$N1770))</f>
        <v/>
      </c>
      <c r="P1770" s="259"/>
      <c r="Q1770" s="171"/>
      <c r="R1770" s="169"/>
    </row>
    <row r="1771" spans="2:18" ht="15.75" customHeight="1">
      <c r="B1771" s="167"/>
      <c r="C1771" s="209" t="str">
        <f>IF(ISBLANK(Transactions!$B1771),"",MONTH(Transactions!$B1771))</f>
        <v/>
      </c>
      <c r="D1771" s="259"/>
      <c r="E1771" s="168"/>
      <c r="F1771" s="169"/>
      <c r="H1771" s="167"/>
      <c r="I1771" s="209" t="str">
        <f>IF(ISBLANK(Transactions!$H1771),"",MONTH(Transactions!$H1771))</f>
        <v/>
      </c>
      <c r="J1771" s="259"/>
      <c r="K1771" s="168"/>
      <c r="L1771" s="169"/>
      <c r="N1771" s="167"/>
      <c r="O1771" s="209" t="str">
        <f>IF(ISBLANK(Transactions!$N1771),"",MONTH(Transactions!$N1771))</f>
        <v/>
      </c>
      <c r="P1771" s="259"/>
      <c r="Q1771" s="171"/>
      <c r="R1771" s="169"/>
    </row>
    <row r="1772" spans="2:18" ht="15.75" customHeight="1">
      <c r="B1772" s="167"/>
      <c r="C1772" s="209" t="str">
        <f>IF(ISBLANK(Transactions!$B1772),"",MONTH(Transactions!$B1772))</f>
        <v/>
      </c>
      <c r="D1772" s="259"/>
      <c r="E1772" s="168"/>
      <c r="F1772" s="169"/>
      <c r="H1772" s="167"/>
      <c r="I1772" s="209" t="str">
        <f>IF(ISBLANK(Transactions!$H1772),"",MONTH(Transactions!$H1772))</f>
        <v/>
      </c>
      <c r="J1772" s="259"/>
      <c r="K1772" s="168"/>
      <c r="L1772" s="169"/>
      <c r="N1772" s="167"/>
      <c r="O1772" s="209" t="str">
        <f>IF(ISBLANK(Transactions!$N1772),"",MONTH(Transactions!$N1772))</f>
        <v/>
      </c>
      <c r="P1772" s="259"/>
      <c r="Q1772" s="171"/>
      <c r="R1772" s="169"/>
    </row>
    <row r="1773" spans="2:18" ht="15.75" customHeight="1">
      <c r="B1773" s="167"/>
      <c r="C1773" s="209" t="str">
        <f>IF(ISBLANK(Transactions!$B1773),"",MONTH(Transactions!$B1773))</f>
        <v/>
      </c>
      <c r="D1773" s="259"/>
      <c r="E1773" s="168"/>
      <c r="F1773" s="169"/>
      <c r="H1773" s="167"/>
      <c r="I1773" s="209" t="str">
        <f>IF(ISBLANK(Transactions!$H1773),"",MONTH(Transactions!$H1773))</f>
        <v/>
      </c>
      <c r="J1773" s="259"/>
      <c r="K1773" s="168"/>
      <c r="L1773" s="169"/>
      <c r="N1773" s="167"/>
      <c r="O1773" s="209" t="str">
        <f>IF(ISBLANK(Transactions!$N1773),"",MONTH(Transactions!$N1773))</f>
        <v/>
      </c>
      <c r="P1773" s="259"/>
      <c r="Q1773" s="171"/>
      <c r="R1773" s="169"/>
    </row>
    <row r="1774" spans="2:18" ht="15.75" customHeight="1">
      <c r="B1774" s="167"/>
      <c r="C1774" s="209" t="str">
        <f>IF(ISBLANK(Transactions!$B1774),"",MONTH(Transactions!$B1774))</f>
        <v/>
      </c>
      <c r="D1774" s="259"/>
      <c r="E1774" s="168"/>
      <c r="F1774" s="169"/>
      <c r="H1774" s="167"/>
      <c r="I1774" s="209" t="str">
        <f>IF(ISBLANK(Transactions!$H1774),"",MONTH(Transactions!$H1774))</f>
        <v/>
      </c>
      <c r="J1774" s="259"/>
      <c r="K1774" s="168"/>
      <c r="L1774" s="169"/>
      <c r="N1774" s="167"/>
      <c r="O1774" s="209" t="str">
        <f>IF(ISBLANK(Transactions!$N1774),"",MONTH(Transactions!$N1774))</f>
        <v/>
      </c>
      <c r="P1774" s="259"/>
      <c r="Q1774" s="171"/>
      <c r="R1774" s="169"/>
    </row>
    <row r="1775" spans="2:18" ht="15.75" customHeight="1">
      <c r="B1775" s="167"/>
      <c r="C1775" s="209" t="str">
        <f>IF(ISBLANK(Transactions!$B1775),"",MONTH(Transactions!$B1775))</f>
        <v/>
      </c>
      <c r="D1775" s="259"/>
      <c r="E1775" s="168"/>
      <c r="F1775" s="169"/>
      <c r="H1775" s="167"/>
      <c r="I1775" s="209" t="str">
        <f>IF(ISBLANK(Transactions!$H1775),"",MONTH(Transactions!$H1775))</f>
        <v/>
      </c>
      <c r="J1775" s="259"/>
      <c r="K1775" s="168"/>
      <c r="L1775" s="169"/>
      <c r="N1775" s="167"/>
      <c r="O1775" s="209" t="str">
        <f>IF(ISBLANK(Transactions!$N1775),"",MONTH(Transactions!$N1775))</f>
        <v/>
      </c>
      <c r="P1775" s="259"/>
      <c r="Q1775" s="171"/>
      <c r="R1775" s="169"/>
    </row>
    <row r="1776" spans="2:18" ht="15.75" customHeight="1">
      <c r="B1776" s="167"/>
      <c r="C1776" s="209" t="str">
        <f>IF(ISBLANK(Transactions!$B1776),"",MONTH(Transactions!$B1776))</f>
        <v/>
      </c>
      <c r="D1776" s="259"/>
      <c r="E1776" s="168"/>
      <c r="F1776" s="169"/>
      <c r="H1776" s="167"/>
      <c r="I1776" s="209" t="str">
        <f>IF(ISBLANK(Transactions!$H1776),"",MONTH(Transactions!$H1776))</f>
        <v/>
      </c>
      <c r="J1776" s="259"/>
      <c r="K1776" s="168"/>
      <c r="L1776" s="169"/>
      <c r="N1776" s="167"/>
      <c r="O1776" s="209" t="str">
        <f>IF(ISBLANK(Transactions!$N1776),"",MONTH(Transactions!$N1776))</f>
        <v/>
      </c>
      <c r="P1776" s="259"/>
      <c r="Q1776" s="171"/>
      <c r="R1776" s="169"/>
    </row>
    <row r="1777" spans="2:18" ht="15.75" customHeight="1">
      <c r="B1777" s="167"/>
      <c r="C1777" s="209" t="str">
        <f>IF(ISBLANK(Transactions!$B1777),"",MONTH(Transactions!$B1777))</f>
        <v/>
      </c>
      <c r="D1777" s="259"/>
      <c r="E1777" s="168"/>
      <c r="F1777" s="169"/>
      <c r="H1777" s="167"/>
      <c r="I1777" s="209" t="str">
        <f>IF(ISBLANK(Transactions!$H1777),"",MONTH(Transactions!$H1777))</f>
        <v/>
      </c>
      <c r="J1777" s="259"/>
      <c r="K1777" s="168"/>
      <c r="L1777" s="169"/>
      <c r="N1777" s="167"/>
      <c r="O1777" s="209" t="str">
        <f>IF(ISBLANK(Transactions!$N1777),"",MONTH(Transactions!$N1777))</f>
        <v/>
      </c>
      <c r="P1777" s="259"/>
      <c r="Q1777" s="171"/>
      <c r="R1777" s="169"/>
    </row>
    <row r="1778" spans="2:18" ht="15.75" customHeight="1">
      <c r="B1778" s="167"/>
      <c r="C1778" s="209" t="str">
        <f>IF(ISBLANK(Transactions!$B1778),"",MONTH(Transactions!$B1778))</f>
        <v/>
      </c>
      <c r="D1778" s="259"/>
      <c r="E1778" s="168"/>
      <c r="F1778" s="169"/>
      <c r="H1778" s="167"/>
      <c r="I1778" s="209" t="str">
        <f>IF(ISBLANK(Transactions!$H1778),"",MONTH(Transactions!$H1778))</f>
        <v/>
      </c>
      <c r="J1778" s="259"/>
      <c r="K1778" s="168"/>
      <c r="L1778" s="169"/>
      <c r="N1778" s="167"/>
      <c r="O1778" s="209" t="str">
        <f>IF(ISBLANK(Transactions!$N1778),"",MONTH(Transactions!$N1778))</f>
        <v/>
      </c>
      <c r="P1778" s="259"/>
      <c r="Q1778" s="171"/>
      <c r="R1778" s="169"/>
    </row>
    <row r="1779" spans="2:18" ht="15.75" customHeight="1">
      <c r="B1779" s="167"/>
      <c r="C1779" s="209" t="str">
        <f>IF(ISBLANK(Transactions!$B1779),"",MONTH(Transactions!$B1779))</f>
        <v/>
      </c>
      <c r="D1779" s="259"/>
      <c r="E1779" s="168"/>
      <c r="F1779" s="169"/>
      <c r="H1779" s="167"/>
      <c r="I1779" s="209" t="str">
        <f>IF(ISBLANK(Transactions!$H1779),"",MONTH(Transactions!$H1779))</f>
        <v/>
      </c>
      <c r="J1779" s="259"/>
      <c r="K1779" s="168"/>
      <c r="L1779" s="169"/>
      <c r="N1779" s="167"/>
      <c r="O1779" s="209" t="str">
        <f>IF(ISBLANK(Transactions!$N1779),"",MONTH(Transactions!$N1779))</f>
        <v/>
      </c>
      <c r="P1779" s="259"/>
      <c r="Q1779" s="171"/>
      <c r="R1779" s="169"/>
    </row>
    <row r="1780" spans="2:18" ht="15.75" customHeight="1">
      <c r="B1780" s="167"/>
      <c r="C1780" s="209" t="str">
        <f>IF(ISBLANK(Transactions!$B1780),"",MONTH(Transactions!$B1780))</f>
        <v/>
      </c>
      <c r="D1780" s="259"/>
      <c r="E1780" s="168"/>
      <c r="F1780" s="169"/>
      <c r="H1780" s="167"/>
      <c r="I1780" s="209" t="str">
        <f>IF(ISBLANK(Transactions!$H1780),"",MONTH(Transactions!$H1780))</f>
        <v/>
      </c>
      <c r="J1780" s="259"/>
      <c r="K1780" s="168"/>
      <c r="L1780" s="169"/>
      <c r="N1780" s="167"/>
      <c r="O1780" s="209" t="str">
        <f>IF(ISBLANK(Transactions!$N1780),"",MONTH(Transactions!$N1780))</f>
        <v/>
      </c>
      <c r="P1780" s="259"/>
      <c r="Q1780" s="171"/>
      <c r="R1780" s="169"/>
    </row>
    <row r="1781" spans="2:18" ht="15.75" customHeight="1">
      <c r="B1781" s="167"/>
      <c r="C1781" s="209" t="str">
        <f>IF(ISBLANK(Transactions!$B1781),"",MONTH(Transactions!$B1781))</f>
        <v/>
      </c>
      <c r="D1781" s="259"/>
      <c r="E1781" s="168"/>
      <c r="F1781" s="169"/>
      <c r="H1781" s="167"/>
      <c r="I1781" s="209" t="str">
        <f>IF(ISBLANK(Transactions!$H1781),"",MONTH(Transactions!$H1781))</f>
        <v/>
      </c>
      <c r="J1781" s="259"/>
      <c r="K1781" s="168"/>
      <c r="L1781" s="169"/>
      <c r="N1781" s="167"/>
      <c r="O1781" s="209" t="str">
        <f>IF(ISBLANK(Transactions!$N1781),"",MONTH(Transactions!$N1781))</f>
        <v/>
      </c>
      <c r="P1781" s="259"/>
      <c r="Q1781" s="171"/>
      <c r="R1781" s="169"/>
    </row>
    <row r="1782" spans="2:18" ht="15.75" customHeight="1">
      <c r="B1782" s="167"/>
      <c r="C1782" s="209" t="str">
        <f>IF(ISBLANK(Transactions!$B1782),"",MONTH(Transactions!$B1782))</f>
        <v/>
      </c>
      <c r="D1782" s="259"/>
      <c r="E1782" s="168"/>
      <c r="F1782" s="169"/>
      <c r="H1782" s="167"/>
      <c r="I1782" s="209" t="str">
        <f>IF(ISBLANK(Transactions!$H1782),"",MONTH(Transactions!$H1782))</f>
        <v/>
      </c>
      <c r="J1782" s="259"/>
      <c r="K1782" s="168"/>
      <c r="L1782" s="169"/>
      <c r="N1782" s="167"/>
      <c r="O1782" s="209" t="str">
        <f>IF(ISBLANK(Transactions!$N1782),"",MONTH(Transactions!$N1782))</f>
        <v/>
      </c>
      <c r="P1782" s="259"/>
      <c r="Q1782" s="171"/>
      <c r="R1782" s="169"/>
    </row>
    <row r="1783" spans="2:18" ht="15.75" customHeight="1">
      <c r="B1783" s="167"/>
      <c r="C1783" s="209" t="str">
        <f>IF(ISBLANK(Transactions!$B1783),"",MONTH(Transactions!$B1783))</f>
        <v/>
      </c>
      <c r="D1783" s="259"/>
      <c r="E1783" s="168"/>
      <c r="F1783" s="169"/>
      <c r="H1783" s="167"/>
      <c r="I1783" s="209" t="str">
        <f>IF(ISBLANK(Transactions!$H1783),"",MONTH(Transactions!$H1783))</f>
        <v/>
      </c>
      <c r="J1783" s="259"/>
      <c r="K1783" s="168"/>
      <c r="L1783" s="169"/>
      <c r="N1783" s="167"/>
      <c r="O1783" s="209" t="str">
        <f>IF(ISBLANK(Transactions!$N1783),"",MONTH(Transactions!$N1783))</f>
        <v/>
      </c>
      <c r="P1783" s="259"/>
      <c r="Q1783" s="171"/>
      <c r="R1783" s="169"/>
    </row>
    <row r="1784" spans="2:18" ht="15.75" customHeight="1">
      <c r="B1784" s="167"/>
      <c r="C1784" s="209" t="str">
        <f>IF(ISBLANK(Transactions!$B1784),"",MONTH(Transactions!$B1784))</f>
        <v/>
      </c>
      <c r="D1784" s="259"/>
      <c r="E1784" s="168"/>
      <c r="F1784" s="169"/>
      <c r="H1784" s="167"/>
      <c r="I1784" s="209" t="str">
        <f>IF(ISBLANK(Transactions!$H1784),"",MONTH(Transactions!$H1784))</f>
        <v/>
      </c>
      <c r="J1784" s="259"/>
      <c r="K1784" s="168"/>
      <c r="L1784" s="169"/>
      <c r="N1784" s="167"/>
      <c r="O1784" s="209" t="str">
        <f>IF(ISBLANK(Transactions!$N1784),"",MONTH(Transactions!$N1784))</f>
        <v/>
      </c>
      <c r="P1784" s="259"/>
      <c r="Q1784" s="171"/>
      <c r="R1784" s="169"/>
    </row>
    <row r="1785" spans="2:18" ht="15.75" customHeight="1">
      <c r="B1785" s="167"/>
      <c r="C1785" s="209" t="str">
        <f>IF(ISBLANK(Transactions!$B1785),"",MONTH(Transactions!$B1785))</f>
        <v/>
      </c>
      <c r="D1785" s="259"/>
      <c r="E1785" s="168"/>
      <c r="F1785" s="169"/>
      <c r="H1785" s="167"/>
      <c r="I1785" s="209" t="str">
        <f>IF(ISBLANK(Transactions!$H1785),"",MONTH(Transactions!$H1785))</f>
        <v/>
      </c>
      <c r="J1785" s="259"/>
      <c r="K1785" s="168"/>
      <c r="L1785" s="169"/>
      <c r="N1785" s="167"/>
      <c r="O1785" s="209" t="str">
        <f>IF(ISBLANK(Transactions!$N1785),"",MONTH(Transactions!$N1785))</f>
        <v/>
      </c>
      <c r="P1785" s="259"/>
      <c r="Q1785" s="171"/>
      <c r="R1785" s="169"/>
    </row>
    <row r="1786" spans="2:18" ht="15.75" customHeight="1">
      <c r="B1786" s="167"/>
      <c r="C1786" s="209" t="str">
        <f>IF(ISBLANK(Transactions!$B1786),"",MONTH(Transactions!$B1786))</f>
        <v/>
      </c>
      <c r="D1786" s="259"/>
      <c r="E1786" s="168"/>
      <c r="F1786" s="169"/>
      <c r="H1786" s="167"/>
      <c r="I1786" s="209" t="str">
        <f>IF(ISBLANK(Transactions!$H1786),"",MONTH(Transactions!$H1786))</f>
        <v/>
      </c>
      <c r="J1786" s="259"/>
      <c r="K1786" s="168"/>
      <c r="L1786" s="169"/>
      <c r="N1786" s="167"/>
      <c r="O1786" s="209" t="str">
        <f>IF(ISBLANK(Transactions!$N1786),"",MONTH(Transactions!$N1786))</f>
        <v/>
      </c>
      <c r="P1786" s="259"/>
      <c r="Q1786" s="171"/>
      <c r="R1786" s="169"/>
    </row>
    <row r="1787" spans="2:18" ht="15.75" customHeight="1">
      <c r="B1787" s="167"/>
      <c r="C1787" s="209" t="str">
        <f>IF(ISBLANK(Transactions!$B1787),"",MONTH(Transactions!$B1787))</f>
        <v/>
      </c>
      <c r="D1787" s="259"/>
      <c r="E1787" s="168"/>
      <c r="F1787" s="169"/>
      <c r="H1787" s="167"/>
      <c r="I1787" s="209" t="str">
        <f>IF(ISBLANK(Transactions!$H1787),"",MONTH(Transactions!$H1787))</f>
        <v/>
      </c>
      <c r="J1787" s="259"/>
      <c r="K1787" s="168"/>
      <c r="L1787" s="169"/>
      <c r="N1787" s="167"/>
      <c r="O1787" s="209" t="str">
        <f>IF(ISBLANK(Transactions!$N1787),"",MONTH(Transactions!$N1787))</f>
        <v/>
      </c>
      <c r="P1787" s="259"/>
      <c r="Q1787" s="171"/>
      <c r="R1787" s="169"/>
    </row>
    <row r="1788" spans="2:18" ht="15.75" customHeight="1">
      <c r="B1788" s="167"/>
      <c r="C1788" s="209" t="str">
        <f>IF(ISBLANK(Transactions!$B1788),"",MONTH(Transactions!$B1788))</f>
        <v/>
      </c>
      <c r="D1788" s="259"/>
      <c r="E1788" s="168"/>
      <c r="F1788" s="169"/>
      <c r="H1788" s="167"/>
      <c r="I1788" s="209" t="str">
        <f>IF(ISBLANK(Transactions!$H1788),"",MONTH(Transactions!$H1788))</f>
        <v/>
      </c>
      <c r="J1788" s="259"/>
      <c r="K1788" s="168"/>
      <c r="L1788" s="169"/>
      <c r="N1788" s="167"/>
      <c r="O1788" s="209" t="str">
        <f>IF(ISBLANK(Transactions!$N1788),"",MONTH(Transactions!$N1788))</f>
        <v/>
      </c>
      <c r="P1788" s="259"/>
      <c r="Q1788" s="171"/>
      <c r="R1788" s="169"/>
    </row>
    <row r="1789" spans="2:18" ht="15.75" customHeight="1">
      <c r="B1789" s="167"/>
      <c r="C1789" s="209" t="str">
        <f>IF(ISBLANK(Transactions!$B1789),"",MONTH(Transactions!$B1789))</f>
        <v/>
      </c>
      <c r="D1789" s="259"/>
      <c r="E1789" s="168"/>
      <c r="F1789" s="169"/>
      <c r="H1789" s="167"/>
      <c r="I1789" s="209" t="str">
        <f>IF(ISBLANK(Transactions!$H1789),"",MONTH(Transactions!$H1789))</f>
        <v/>
      </c>
      <c r="J1789" s="259"/>
      <c r="K1789" s="168"/>
      <c r="L1789" s="169"/>
      <c r="N1789" s="167"/>
      <c r="O1789" s="209" t="str">
        <f>IF(ISBLANK(Transactions!$N1789),"",MONTH(Transactions!$N1789))</f>
        <v/>
      </c>
      <c r="P1789" s="259"/>
      <c r="Q1789" s="171"/>
      <c r="R1789" s="169"/>
    </row>
    <row r="1790" spans="2:18" ht="15.75" customHeight="1">
      <c r="B1790" s="167"/>
      <c r="C1790" s="209" t="str">
        <f>IF(ISBLANK(Transactions!$B1790),"",MONTH(Transactions!$B1790))</f>
        <v/>
      </c>
      <c r="D1790" s="259"/>
      <c r="E1790" s="168"/>
      <c r="F1790" s="169"/>
      <c r="H1790" s="167"/>
      <c r="I1790" s="209" t="str">
        <f>IF(ISBLANK(Transactions!$H1790),"",MONTH(Transactions!$H1790))</f>
        <v/>
      </c>
      <c r="J1790" s="259"/>
      <c r="K1790" s="168"/>
      <c r="L1790" s="169"/>
      <c r="N1790" s="167"/>
      <c r="O1790" s="209" t="str">
        <f>IF(ISBLANK(Transactions!$N1790),"",MONTH(Transactions!$N1790))</f>
        <v/>
      </c>
      <c r="P1790" s="259"/>
      <c r="Q1790" s="171"/>
      <c r="R1790" s="169"/>
    </row>
    <row r="1791" spans="2:18" ht="15.75" customHeight="1">
      <c r="B1791" s="167"/>
      <c r="C1791" s="209" t="str">
        <f>IF(ISBLANK(Transactions!$B1791),"",MONTH(Transactions!$B1791))</f>
        <v/>
      </c>
      <c r="D1791" s="259"/>
      <c r="E1791" s="168"/>
      <c r="F1791" s="169"/>
      <c r="H1791" s="167"/>
      <c r="I1791" s="209" t="str">
        <f>IF(ISBLANK(Transactions!$H1791),"",MONTH(Transactions!$H1791))</f>
        <v/>
      </c>
      <c r="J1791" s="259"/>
      <c r="K1791" s="168"/>
      <c r="L1791" s="169"/>
      <c r="N1791" s="167"/>
      <c r="O1791" s="209" t="str">
        <f>IF(ISBLANK(Transactions!$N1791),"",MONTH(Transactions!$N1791))</f>
        <v/>
      </c>
      <c r="P1791" s="259"/>
      <c r="Q1791" s="171"/>
      <c r="R1791" s="169"/>
    </row>
    <row r="1792" spans="2:18" ht="15.75" customHeight="1">
      <c r="B1792" s="167"/>
      <c r="C1792" s="209" t="str">
        <f>IF(ISBLANK(Transactions!$B1792),"",MONTH(Transactions!$B1792))</f>
        <v/>
      </c>
      <c r="D1792" s="259"/>
      <c r="E1792" s="168"/>
      <c r="F1792" s="169"/>
      <c r="H1792" s="167"/>
      <c r="I1792" s="209" t="str">
        <f>IF(ISBLANK(Transactions!$H1792),"",MONTH(Transactions!$H1792))</f>
        <v/>
      </c>
      <c r="J1792" s="259"/>
      <c r="K1792" s="168"/>
      <c r="L1792" s="169"/>
      <c r="N1792" s="167"/>
      <c r="O1792" s="209" t="str">
        <f>IF(ISBLANK(Transactions!$N1792),"",MONTH(Transactions!$N1792))</f>
        <v/>
      </c>
      <c r="P1792" s="259"/>
      <c r="Q1792" s="171"/>
      <c r="R1792" s="169"/>
    </row>
    <row r="1793" spans="2:18" ht="15.75" customHeight="1">
      <c r="B1793" s="167"/>
      <c r="C1793" s="209" t="str">
        <f>IF(ISBLANK(Transactions!$B1793),"",MONTH(Transactions!$B1793))</f>
        <v/>
      </c>
      <c r="D1793" s="259"/>
      <c r="E1793" s="168"/>
      <c r="F1793" s="169"/>
      <c r="H1793" s="167"/>
      <c r="I1793" s="209" t="str">
        <f>IF(ISBLANK(Transactions!$H1793),"",MONTH(Transactions!$H1793))</f>
        <v/>
      </c>
      <c r="J1793" s="259"/>
      <c r="K1793" s="168"/>
      <c r="L1793" s="169"/>
      <c r="N1793" s="167"/>
      <c r="O1793" s="209" t="str">
        <f>IF(ISBLANK(Transactions!$N1793),"",MONTH(Transactions!$N1793))</f>
        <v/>
      </c>
      <c r="P1793" s="259"/>
      <c r="Q1793" s="171"/>
      <c r="R1793" s="169"/>
    </row>
    <row r="1794" spans="2:18" ht="15.75" customHeight="1">
      <c r="B1794" s="167"/>
      <c r="C1794" s="209" t="str">
        <f>IF(ISBLANK(Transactions!$B1794),"",MONTH(Transactions!$B1794))</f>
        <v/>
      </c>
      <c r="D1794" s="259"/>
      <c r="E1794" s="168"/>
      <c r="F1794" s="169"/>
      <c r="H1794" s="167"/>
      <c r="I1794" s="209" t="str">
        <f>IF(ISBLANK(Transactions!$H1794),"",MONTH(Transactions!$H1794))</f>
        <v/>
      </c>
      <c r="J1794" s="259"/>
      <c r="K1794" s="168"/>
      <c r="L1794" s="169"/>
      <c r="N1794" s="167"/>
      <c r="O1794" s="209" t="str">
        <f>IF(ISBLANK(Transactions!$N1794),"",MONTH(Transactions!$N1794))</f>
        <v/>
      </c>
      <c r="P1794" s="259"/>
      <c r="Q1794" s="171"/>
      <c r="R1794" s="169"/>
    </row>
    <row r="1795" spans="2:18" ht="15.75" customHeight="1">
      <c r="B1795" s="167"/>
      <c r="C1795" s="209" t="str">
        <f>IF(ISBLANK(Transactions!$B1795),"",MONTH(Transactions!$B1795))</f>
        <v/>
      </c>
      <c r="D1795" s="259"/>
      <c r="E1795" s="168"/>
      <c r="F1795" s="169"/>
      <c r="H1795" s="167"/>
      <c r="I1795" s="209" t="str">
        <f>IF(ISBLANK(Transactions!$H1795),"",MONTH(Transactions!$H1795))</f>
        <v/>
      </c>
      <c r="J1795" s="259"/>
      <c r="K1795" s="168"/>
      <c r="L1795" s="169"/>
      <c r="N1795" s="167"/>
      <c r="O1795" s="209" t="str">
        <f>IF(ISBLANK(Transactions!$N1795),"",MONTH(Transactions!$N1795))</f>
        <v/>
      </c>
      <c r="P1795" s="259"/>
      <c r="Q1795" s="171"/>
      <c r="R1795" s="169"/>
    </row>
    <row r="1796" spans="2:18" ht="15.75" customHeight="1">
      <c r="B1796" s="167"/>
      <c r="C1796" s="209" t="str">
        <f>IF(ISBLANK(Transactions!$B1796),"",MONTH(Transactions!$B1796))</f>
        <v/>
      </c>
      <c r="D1796" s="259"/>
      <c r="E1796" s="168"/>
      <c r="F1796" s="169"/>
      <c r="H1796" s="167"/>
      <c r="I1796" s="209" t="str">
        <f>IF(ISBLANK(Transactions!$H1796),"",MONTH(Transactions!$H1796))</f>
        <v/>
      </c>
      <c r="J1796" s="259"/>
      <c r="K1796" s="168"/>
      <c r="L1796" s="169"/>
      <c r="N1796" s="167"/>
      <c r="O1796" s="209" t="str">
        <f>IF(ISBLANK(Transactions!$N1796),"",MONTH(Transactions!$N1796))</f>
        <v/>
      </c>
      <c r="P1796" s="259"/>
      <c r="Q1796" s="171"/>
      <c r="R1796" s="169"/>
    </row>
    <row r="1797" spans="2:18" ht="15.75" customHeight="1">
      <c r="B1797" s="167"/>
      <c r="C1797" s="209" t="str">
        <f>IF(ISBLANK(Transactions!$B1797),"",MONTH(Transactions!$B1797))</f>
        <v/>
      </c>
      <c r="D1797" s="259"/>
      <c r="E1797" s="168"/>
      <c r="F1797" s="169"/>
      <c r="H1797" s="167"/>
      <c r="I1797" s="209" t="str">
        <f>IF(ISBLANK(Transactions!$H1797),"",MONTH(Transactions!$H1797))</f>
        <v/>
      </c>
      <c r="J1797" s="259"/>
      <c r="K1797" s="168"/>
      <c r="L1797" s="169"/>
      <c r="N1797" s="167"/>
      <c r="O1797" s="209" t="str">
        <f>IF(ISBLANK(Transactions!$N1797),"",MONTH(Transactions!$N1797))</f>
        <v/>
      </c>
      <c r="P1797" s="259"/>
      <c r="Q1797" s="171"/>
      <c r="R1797" s="169"/>
    </row>
    <row r="1798" spans="2:18" ht="15.75" customHeight="1">
      <c r="B1798" s="167"/>
      <c r="C1798" s="209" t="str">
        <f>IF(ISBLANK(Transactions!$B1798),"",MONTH(Transactions!$B1798))</f>
        <v/>
      </c>
      <c r="D1798" s="259"/>
      <c r="E1798" s="168"/>
      <c r="F1798" s="169"/>
      <c r="H1798" s="167"/>
      <c r="I1798" s="209" t="str">
        <f>IF(ISBLANK(Transactions!$H1798),"",MONTH(Transactions!$H1798))</f>
        <v/>
      </c>
      <c r="J1798" s="259"/>
      <c r="K1798" s="168"/>
      <c r="L1798" s="169"/>
      <c r="N1798" s="167"/>
      <c r="O1798" s="209" t="str">
        <f>IF(ISBLANK(Transactions!$N1798),"",MONTH(Transactions!$N1798))</f>
        <v/>
      </c>
      <c r="P1798" s="259"/>
      <c r="Q1798" s="171"/>
      <c r="R1798" s="169"/>
    </row>
    <row r="1799" spans="2:18" ht="15.75" customHeight="1">
      <c r="B1799" s="167"/>
      <c r="C1799" s="209" t="str">
        <f>IF(ISBLANK(Transactions!$B1799),"",MONTH(Transactions!$B1799))</f>
        <v/>
      </c>
      <c r="D1799" s="259"/>
      <c r="E1799" s="168"/>
      <c r="F1799" s="169"/>
      <c r="H1799" s="167"/>
      <c r="I1799" s="209" t="str">
        <f>IF(ISBLANK(Transactions!$H1799),"",MONTH(Transactions!$H1799))</f>
        <v/>
      </c>
      <c r="J1799" s="259"/>
      <c r="K1799" s="168"/>
      <c r="L1799" s="169"/>
      <c r="N1799" s="167"/>
      <c r="O1799" s="209" t="str">
        <f>IF(ISBLANK(Transactions!$N1799),"",MONTH(Transactions!$N1799))</f>
        <v/>
      </c>
      <c r="P1799" s="259"/>
      <c r="Q1799" s="171"/>
      <c r="R1799" s="169"/>
    </row>
    <row r="1800" spans="2:18" ht="15.75" customHeight="1">
      <c r="B1800" s="167"/>
      <c r="C1800" s="209" t="str">
        <f>IF(ISBLANK(Transactions!$B1800),"",MONTH(Transactions!$B1800))</f>
        <v/>
      </c>
      <c r="D1800" s="259"/>
      <c r="E1800" s="168"/>
      <c r="F1800" s="169"/>
      <c r="H1800" s="167"/>
      <c r="I1800" s="209" t="str">
        <f>IF(ISBLANK(Transactions!$H1800),"",MONTH(Transactions!$H1800))</f>
        <v/>
      </c>
      <c r="J1800" s="259"/>
      <c r="K1800" s="168"/>
      <c r="L1800" s="169"/>
      <c r="N1800" s="167"/>
      <c r="O1800" s="209" t="str">
        <f>IF(ISBLANK(Transactions!$N1800),"",MONTH(Transactions!$N1800))</f>
        <v/>
      </c>
      <c r="P1800" s="259"/>
      <c r="Q1800" s="171"/>
      <c r="R1800" s="169"/>
    </row>
    <row r="1801" spans="2:18" ht="15.75" customHeight="1">
      <c r="B1801" s="167"/>
      <c r="C1801" s="209" t="str">
        <f>IF(ISBLANK(Transactions!$B1801),"",MONTH(Transactions!$B1801))</f>
        <v/>
      </c>
      <c r="D1801" s="259"/>
      <c r="E1801" s="168"/>
      <c r="F1801" s="169"/>
      <c r="H1801" s="167"/>
      <c r="I1801" s="209" t="str">
        <f>IF(ISBLANK(Transactions!$H1801),"",MONTH(Transactions!$H1801))</f>
        <v/>
      </c>
      <c r="J1801" s="259"/>
      <c r="K1801" s="168"/>
      <c r="L1801" s="169"/>
      <c r="N1801" s="167"/>
      <c r="O1801" s="209" t="str">
        <f>IF(ISBLANK(Transactions!$N1801),"",MONTH(Transactions!$N1801))</f>
        <v/>
      </c>
      <c r="P1801" s="259"/>
      <c r="Q1801" s="171"/>
      <c r="R1801" s="169"/>
    </row>
    <row r="1802" spans="2:18" ht="15.75" customHeight="1">
      <c r="B1802" s="167"/>
      <c r="C1802" s="209" t="str">
        <f>IF(ISBLANK(Transactions!$B1802),"",MONTH(Transactions!$B1802))</f>
        <v/>
      </c>
      <c r="D1802" s="259"/>
      <c r="E1802" s="168"/>
      <c r="F1802" s="169"/>
      <c r="H1802" s="167"/>
      <c r="I1802" s="209" t="str">
        <f>IF(ISBLANK(Transactions!$H1802),"",MONTH(Transactions!$H1802))</f>
        <v/>
      </c>
      <c r="J1802" s="259"/>
      <c r="K1802" s="168"/>
      <c r="L1802" s="169"/>
      <c r="N1802" s="167"/>
      <c r="O1802" s="209" t="str">
        <f>IF(ISBLANK(Transactions!$N1802),"",MONTH(Transactions!$N1802))</f>
        <v/>
      </c>
      <c r="P1802" s="259"/>
      <c r="Q1802" s="171"/>
      <c r="R1802" s="169"/>
    </row>
    <row r="1803" spans="2:18" ht="15.75" customHeight="1">
      <c r="B1803" s="167"/>
      <c r="C1803" s="209" t="str">
        <f>IF(ISBLANK(Transactions!$B1803),"",MONTH(Transactions!$B1803))</f>
        <v/>
      </c>
      <c r="D1803" s="259"/>
      <c r="E1803" s="168"/>
      <c r="F1803" s="169"/>
      <c r="H1803" s="167"/>
      <c r="I1803" s="209" t="str">
        <f>IF(ISBLANK(Transactions!$H1803),"",MONTH(Transactions!$H1803))</f>
        <v/>
      </c>
      <c r="J1803" s="259"/>
      <c r="K1803" s="168"/>
      <c r="L1803" s="169"/>
      <c r="N1803" s="167"/>
      <c r="O1803" s="209" t="str">
        <f>IF(ISBLANK(Transactions!$N1803),"",MONTH(Transactions!$N1803))</f>
        <v/>
      </c>
      <c r="P1803" s="259"/>
      <c r="Q1803" s="171"/>
      <c r="R1803" s="169"/>
    </row>
    <row r="1804" spans="2:18" ht="15.75" customHeight="1">
      <c r="B1804" s="167"/>
      <c r="C1804" s="209" t="str">
        <f>IF(ISBLANK(Transactions!$B1804),"",MONTH(Transactions!$B1804))</f>
        <v/>
      </c>
      <c r="D1804" s="259"/>
      <c r="E1804" s="168"/>
      <c r="F1804" s="169"/>
      <c r="H1804" s="167"/>
      <c r="I1804" s="209" t="str">
        <f>IF(ISBLANK(Transactions!$H1804),"",MONTH(Transactions!$H1804))</f>
        <v/>
      </c>
      <c r="J1804" s="259"/>
      <c r="K1804" s="168"/>
      <c r="L1804" s="169"/>
      <c r="N1804" s="167"/>
      <c r="O1804" s="209" t="str">
        <f>IF(ISBLANK(Transactions!$N1804),"",MONTH(Transactions!$N1804))</f>
        <v/>
      </c>
      <c r="P1804" s="259"/>
      <c r="Q1804" s="171"/>
      <c r="R1804" s="169"/>
    </row>
    <row r="1805" spans="2:18" ht="15.75" customHeight="1">
      <c r="B1805" s="167"/>
      <c r="C1805" s="209" t="str">
        <f>IF(ISBLANK(Transactions!$B1805),"",MONTH(Transactions!$B1805))</f>
        <v/>
      </c>
      <c r="D1805" s="259"/>
      <c r="E1805" s="168"/>
      <c r="F1805" s="169"/>
      <c r="H1805" s="167"/>
      <c r="I1805" s="209" t="str">
        <f>IF(ISBLANK(Transactions!$H1805),"",MONTH(Transactions!$H1805))</f>
        <v/>
      </c>
      <c r="J1805" s="259"/>
      <c r="K1805" s="168"/>
      <c r="L1805" s="169"/>
      <c r="N1805" s="167"/>
      <c r="O1805" s="209" t="str">
        <f>IF(ISBLANK(Transactions!$N1805),"",MONTH(Transactions!$N1805))</f>
        <v/>
      </c>
      <c r="P1805" s="259"/>
      <c r="Q1805" s="171"/>
      <c r="R1805" s="169"/>
    </row>
    <row r="1806" spans="2:18" ht="15.75" customHeight="1">
      <c r="B1806" s="167"/>
      <c r="C1806" s="209" t="str">
        <f>IF(ISBLANK(Transactions!$B1806),"",MONTH(Transactions!$B1806))</f>
        <v/>
      </c>
      <c r="D1806" s="259"/>
      <c r="E1806" s="168"/>
      <c r="F1806" s="169"/>
      <c r="H1806" s="167"/>
      <c r="I1806" s="209" t="str">
        <f>IF(ISBLANK(Transactions!$H1806),"",MONTH(Transactions!$H1806))</f>
        <v/>
      </c>
      <c r="J1806" s="259"/>
      <c r="K1806" s="168"/>
      <c r="L1806" s="169"/>
      <c r="N1806" s="167"/>
      <c r="O1806" s="209" t="str">
        <f>IF(ISBLANK(Transactions!$N1806),"",MONTH(Transactions!$N1806))</f>
        <v/>
      </c>
      <c r="P1806" s="259"/>
      <c r="Q1806" s="171"/>
      <c r="R1806" s="169"/>
    </row>
    <row r="1807" spans="2:18" ht="15.75" customHeight="1">
      <c r="B1807" s="167"/>
      <c r="C1807" s="209" t="str">
        <f>IF(ISBLANK(Transactions!$B1807),"",MONTH(Transactions!$B1807))</f>
        <v/>
      </c>
      <c r="D1807" s="259"/>
      <c r="E1807" s="168"/>
      <c r="F1807" s="169"/>
      <c r="H1807" s="167"/>
      <c r="I1807" s="209" t="str">
        <f>IF(ISBLANK(Transactions!$H1807),"",MONTH(Transactions!$H1807))</f>
        <v/>
      </c>
      <c r="J1807" s="259"/>
      <c r="K1807" s="168"/>
      <c r="L1807" s="169"/>
      <c r="N1807" s="167"/>
      <c r="O1807" s="209" t="str">
        <f>IF(ISBLANK(Transactions!$N1807),"",MONTH(Transactions!$N1807))</f>
        <v/>
      </c>
      <c r="P1807" s="259"/>
      <c r="Q1807" s="171"/>
      <c r="R1807" s="169"/>
    </row>
    <row r="1808" spans="2:18" ht="15.75" customHeight="1">
      <c r="B1808" s="167"/>
      <c r="C1808" s="209" t="str">
        <f>IF(ISBLANK(Transactions!$B1808),"",MONTH(Transactions!$B1808))</f>
        <v/>
      </c>
      <c r="D1808" s="259"/>
      <c r="E1808" s="168"/>
      <c r="F1808" s="169"/>
      <c r="H1808" s="167"/>
      <c r="I1808" s="209" t="str">
        <f>IF(ISBLANK(Transactions!$H1808),"",MONTH(Transactions!$H1808))</f>
        <v/>
      </c>
      <c r="J1808" s="259"/>
      <c r="K1808" s="168"/>
      <c r="L1808" s="169"/>
      <c r="N1808" s="167"/>
      <c r="O1808" s="209" t="str">
        <f>IF(ISBLANK(Transactions!$N1808),"",MONTH(Transactions!$N1808))</f>
        <v/>
      </c>
      <c r="P1808" s="259"/>
      <c r="Q1808" s="171"/>
      <c r="R1808" s="169"/>
    </row>
    <row r="1809" spans="2:18" ht="15.75" customHeight="1">
      <c r="B1809" s="167"/>
      <c r="C1809" s="209" t="str">
        <f>IF(ISBLANK(Transactions!$B1809),"",MONTH(Transactions!$B1809))</f>
        <v/>
      </c>
      <c r="D1809" s="259"/>
      <c r="E1809" s="168"/>
      <c r="F1809" s="169"/>
      <c r="H1809" s="167"/>
      <c r="I1809" s="209" t="str">
        <f>IF(ISBLANK(Transactions!$H1809),"",MONTH(Transactions!$H1809))</f>
        <v/>
      </c>
      <c r="J1809" s="259"/>
      <c r="K1809" s="168"/>
      <c r="L1809" s="169"/>
      <c r="N1809" s="167"/>
      <c r="O1809" s="209" t="str">
        <f>IF(ISBLANK(Transactions!$N1809),"",MONTH(Transactions!$N1809))</f>
        <v/>
      </c>
      <c r="P1809" s="259"/>
      <c r="Q1809" s="171"/>
      <c r="R1809" s="169"/>
    </row>
    <row r="1810" spans="2:18" ht="15.75" customHeight="1">
      <c r="B1810" s="167"/>
      <c r="C1810" s="209" t="str">
        <f>IF(ISBLANK(Transactions!$B1810),"",MONTH(Transactions!$B1810))</f>
        <v/>
      </c>
      <c r="D1810" s="259"/>
      <c r="E1810" s="168"/>
      <c r="F1810" s="169"/>
      <c r="H1810" s="167"/>
      <c r="I1810" s="209" t="str">
        <f>IF(ISBLANK(Transactions!$H1810),"",MONTH(Transactions!$H1810))</f>
        <v/>
      </c>
      <c r="J1810" s="259"/>
      <c r="K1810" s="168"/>
      <c r="L1810" s="169"/>
      <c r="N1810" s="167"/>
      <c r="O1810" s="209" t="str">
        <f>IF(ISBLANK(Transactions!$N1810),"",MONTH(Transactions!$N1810))</f>
        <v/>
      </c>
      <c r="P1810" s="259"/>
      <c r="Q1810" s="171"/>
      <c r="R1810" s="169"/>
    </row>
    <row r="1811" spans="2:18" ht="15.75" customHeight="1">
      <c r="B1811" s="167"/>
      <c r="C1811" s="209" t="str">
        <f>IF(ISBLANK(Transactions!$B1811),"",MONTH(Transactions!$B1811))</f>
        <v/>
      </c>
      <c r="D1811" s="259"/>
      <c r="E1811" s="168"/>
      <c r="F1811" s="169"/>
      <c r="H1811" s="167"/>
      <c r="I1811" s="209" t="str">
        <f>IF(ISBLANK(Transactions!$H1811),"",MONTH(Transactions!$H1811))</f>
        <v/>
      </c>
      <c r="J1811" s="259"/>
      <c r="K1811" s="168"/>
      <c r="L1811" s="169"/>
      <c r="N1811" s="167"/>
      <c r="O1811" s="209" t="str">
        <f>IF(ISBLANK(Transactions!$N1811),"",MONTH(Transactions!$N1811))</f>
        <v/>
      </c>
      <c r="P1811" s="259"/>
      <c r="Q1811" s="171"/>
      <c r="R1811" s="169"/>
    </row>
    <row r="1812" spans="2:18" ht="15.75" customHeight="1">
      <c r="B1812" s="167"/>
      <c r="C1812" s="209" t="str">
        <f>IF(ISBLANK(Transactions!$B1812),"",MONTH(Transactions!$B1812))</f>
        <v/>
      </c>
      <c r="D1812" s="259"/>
      <c r="E1812" s="168"/>
      <c r="F1812" s="169"/>
      <c r="H1812" s="167"/>
      <c r="I1812" s="209" t="str">
        <f>IF(ISBLANK(Transactions!$H1812),"",MONTH(Transactions!$H1812))</f>
        <v/>
      </c>
      <c r="J1812" s="259"/>
      <c r="K1812" s="168"/>
      <c r="L1812" s="169"/>
      <c r="N1812" s="167"/>
      <c r="O1812" s="209" t="str">
        <f>IF(ISBLANK(Transactions!$N1812),"",MONTH(Transactions!$N1812))</f>
        <v/>
      </c>
      <c r="P1812" s="259"/>
      <c r="Q1812" s="171"/>
      <c r="R1812" s="169"/>
    </row>
    <row r="1813" spans="2:18" ht="15.75" customHeight="1">
      <c r="B1813" s="167"/>
      <c r="C1813" s="209" t="str">
        <f>IF(ISBLANK(Transactions!$B1813),"",MONTH(Transactions!$B1813))</f>
        <v/>
      </c>
      <c r="D1813" s="259"/>
      <c r="E1813" s="168"/>
      <c r="F1813" s="169"/>
      <c r="H1813" s="167"/>
      <c r="I1813" s="209" t="str">
        <f>IF(ISBLANK(Transactions!$H1813),"",MONTH(Transactions!$H1813))</f>
        <v/>
      </c>
      <c r="J1813" s="259"/>
      <c r="K1813" s="168"/>
      <c r="L1813" s="169"/>
      <c r="N1813" s="167"/>
      <c r="O1813" s="209" t="str">
        <f>IF(ISBLANK(Transactions!$N1813),"",MONTH(Transactions!$N1813))</f>
        <v/>
      </c>
      <c r="P1813" s="259"/>
      <c r="Q1813" s="171"/>
      <c r="R1813" s="169"/>
    </row>
    <row r="1814" spans="2:18" ht="15.75" customHeight="1">
      <c r="B1814" s="167"/>
      <c r="C1814" s="209" t="str">
        <f>IF(ISBLANK(Transactions!$B1814),"",MONTH(Transactions!$B1814))</f>
        <v/>
      </c>
      <c r="D1814" s="259"/>
      <c r="E1814" s="168"/>
      <c r="F1814" s="169"/>
      <c r="H1814" s="167"/>
      <c r="I1814" s="209" t="str">
        <f>IF(ISBLANK(Transactions!$H1814),"",MONTH(Transactions!$H1814))</f>
        <v/>
      </c>
      <c r="J1814" s="259"/>
      <c r="K1814" s="168"/>
      <c r="L1814" s="169"/>
      <c r="N1814" s="167"/>
      <c r="O1814" s="209" t="str">
        <f>IF(ISBLANK(Transactions!$N1814),"",MONTH(Transactions!$N1814))</f>
        <v/>
      </c>
      <c r="P1814" s="259"/>
      <c r="Q1814" s="171"/>
      <c r="R1814" s="169"/>
    </row>
    <row r="1815" spans="2:18" ht="15.75" customHeight="1">
      <c r="B1815" s="167"/>
      <c r="C1815" s="209" t="str">
        <f>IF(ISBLANK(Transactions!$B1815),"",MONTH(Transactions!$B1815))</f>
        <v/>
      </c>
      <c r="D1815" s="259"/>
      <c r="E1815" s="168"/>
      <c r="F1815" s="169"/>
      <c r="H1815" s="167"/>
      <c r="I1815" s="209" t="str">
        <f>IF(ISBLANK(Transactions!$H1815),"",MONTH(Transactions!$H1815))</f>
        <v/>
      </c>
      <c r="J1815" s="259"/>
      <c r="K1815" s="168"/>
      <c r="L1815" s="169"/>
      <c r="N1815" s="167"/>
      <c r="O1815" s="209" t="str">
        <f>IF(ISBLANK(Transactions!$N1815),"",MONTH(Transactions!$N1815))</f>
        <v/>
      </c>
      <c r="P1815" s="259"/>
      <c r="Q1815" s="171"/>
      <c r="R1815" s="169"/>
    </row>
    <row r="1816" spans="2:18" ht="15.75" customHeight="1">
      <c r="B1816" s="167"/>
      <c r="C1816" s="209" t="str">
        <f>IF(ISBLANK(Transactions!$B1816),"",MONTH(Transactions!$B1816))</f>
        <v/>
      </c>
      <c r="D1816" s="259"/>
      <c r="E1816" s="168"/>
      <c r="F1816" s="169"/>
      <c r="H1816" s="167"/>
      <c r="I1816" s="209" t="str">
        <f>IF(ISBLANK(Transactions!$H1816),"",MONTH(Transactions!$H1816))</f>
        <v/>
      </c>
      <c r="J1816" s="259"/>
      <c r="K1816" s="168"/>
      <c r="L1816" s="169"/>
      <c r="N1816" s="167"/>
      <c r="O1816" s="209" t="str">
        <f>IF(ISBLANK(Transactions!$N1816),"",MONTH(Transactions!$N1816))</f>
        <v/>
      </c>
      <c r="P1816" s="259"/>
      <c r="Q1816" s="171"/>
      <c r="R1816" s="169"/>
    </row>
    <row r="1817" spans="2:18" ht="15.75" customHeight="1">
      <c r="B1817" s="167"/>
      <c r="C1817" s="209" t="str">
        <f>IF(ISBLANK(Transactions!$B1817),"",MONTH(Transactions!$B1817))</f>
        <v/>
      </c>
      <c r="D1817" s="259"/>
      <c r="E1817" s="168"/>
      <c r="F1817" s="169"/>
      <c r="H1817" s="167"/>
      <c r="I1817" s="209" t="str">
        <f>IF(ISBLANK(Transactions!$H1817),"",MONTH(Transactions!$H1817))</f>
        <v/>
      </c>
      <c r="J1817" s="259"/>
      <c r="K1817" s="168"/>
      <c r="L1817" s="169"/>
      <c r="N1817" s="167"/>
      <c r="O1817" s="209" t="str">
        <f>IF(ISBLANK(Transactions!$N1817),"",MONTH(Transactions!$N1817))</f>
        <v/>
      </c>
      <c r="P1817" s="259"/>
      <c r="Q1817" s="171"/>
      <c r="R1817" s="169"/>
    </row>
    <row r="1818" spans="2:18" ht="15.75" customHeight="1">
      <c r="B1818" s="167"/>
      <c r="C1818" s="209" t="str">
        <f>IF(ISBLANK(Transactions!$B1818),"",MONTH(Transactions!$B1818))</f>
        <v/>
      </c>
      <c r="D1818" s="259"/>
      <c r="E1818" s="168"/>
      <c r="F1818" s="169"/>
      <c r="H1818" s="167"/>
      <c r="I1818" s="209" t="str">
        <f>IF(ISBLANK(Transactions!$H1818),"",MONTH(Transactions!$H1818))</f>
        <v/>
      </c>
      <c r="J1818" s="259"/>
      <c r="K1818" s="168"/>
      <c r="L1818" s="169"/>
      <c r="N1818" s="167"/>
      <c r="O1818" s="209" t="str">
        <f>IF(ISBLANK(Transactions!$N1818),"",MONTH(Transactions!$N1818))</f>
        <v/>
      </c>
      <c r="P1818" s="259"/>
      <c r="Q1818" s="171"/>
      <c r="R1818" s="169"/>
    </row>
    <row r="1819" spans="2:18" ht="15.75" customHeight="1">
      <c r="B1819" s="167"/>
      <c r="C1819" s="209" t="str">
        <f>IF(ISBLANK(Transactions!$B1819),"",MONTH(Transactions!$B1819))</f>
        <v/>
      </c>
      <c r="D1819" s="259"/>
      <c r="E1819" s="168"/>
      <c r="F1819" s="169"/>
      <c r="H1819" s="167"/>
      <c r="I1819" s="209" t="str">
        <f>IF(ISBLANK(Transactions!$H1819),"",MONTH(Transactions!$H1819))</f>
        <v/>
      </c>
      <c r="J1819" s="259"/>
      <c r="K1819" s="168"/>
      <c r="L1819" s="169"/>
      <c r="N1819" s="167"/>
      <c r="O1819" s="209" t="str">
        <f>IF(ISBLANK(Transactions!$N1819),"",MONTH(Transactions!$N1819))</f>
        <v/>
      </c>
      <c r="P1819" s="259"/>
      <c r="Q1819" s="171"/>
      <c r="R1819" s="169"/>
    </row>
    <row r="1820" spans="2:18" ht="15.75" customHeight="1">
      <c r="B1820" s="167"/>
      <c r="C1820" s="209" t="str">
        <f>IF(ISBLANK(Transactions!$B1820),"",MONTH(Transactions!$B1820))</f>
        <v/>
      </c>
      <c r="D1820" s="259"/>
      <c r="E1820" s="168"/>
      <c r="F1820" s="169"/>
      <c r="H1820" s="167"/>
      <c r="I1820" s="209" t="str">
        <f>IF(ISBLANK(Transactions!$H1820),"",MONTH(Transactions!$H1820))</f>
        <v/>
      </c>
      <c r="J1820" s="259"/>
      <c r="K1820" s="168"/>
      <c r="L1820" s="169"/>
      <c r="N1820" s="167"/>
      <c r="O1820" s="209" t="str">
        <f>IF(ISBLANK(Transactions!$N1820),"",MONTH(Transactions!$N1820))</f>
        <v/>
      </c>
      <c r="P1820" s="259"/>
      <c r="Q1820" s="171"/>
      <c r="R1820" s="169"/>
    </row>
    <row r="1821" spans="2:18" ht="15.75" customHeight="1">
      <c r="B1821" s="167"/>
      <c r="C1821" s="209" t="str">
        <f>IF(ISBLANK(Transactions!$B1821),"",MONTH(Transactions!$B1821))</f>
        <v/>
      </c>
      <c r="D1821" s="259"/>
      <c r="E1821" s="168"/>
      <c r="F1821" s="169"/>
      <c r="H1821" s="167"/>
      <c r="I1821" s="209" t="str">
        <f>IF(ISBLANK(Transactions!$H1821),"",MONTH(Transactions!$H1821))</f>
        <v/>
      </c>
      <c r="J1821" s="259"/>
      <c r="K1821" s="168"/>
      <c r="L1821" s="169"/>
      <c r="N1821" s="167"/>
      <c r="O1821" s="209" t="str">
        <f>IF(ISBLANK(Transactions!$N1821),"",MONTH(Transactions!$N1821))</f>
        <v/>
      </c>
      <c r="P1821" s="259"/>
      <c r="Q1821" s="171"/>
      <c r="R1821" s="169"/>
    </row>
    <row r="1822" spans="2:18" ht="15.75" customHeight="1">
      <c r="B1822" s="167"/>
      <c r="C1822" s="209" t="str">
        <f>IF(ISBLANK(Transactions!$B1822),"",MONTH(Transactions!$B1822))</f>
        <v/>
      </c>
      <c r="D1822" s="259"/>
      <c r="E1822" s="168"/>
      <c r="F1822" s="169"/>
      <c r="H1822" s="167"/>
      <c r="I1822" s="209" t="str">
        <f>IF(ISBLANK(Transactions!$H1822),"",MONTH(Transactions!$H1822))</f>
        <v/>
      </c>
      <c r="J1822" s="259"/>
      <c r="K1822" s="168"/>
      <c r="L1822" s="169"/>
      <c r="N1822" s="167"/>
      <c r="O1822" s="209" t="str">
        <f>IF(ISBLANK(Transactions!$N1822),"",MONTH(Transactions!$N1822))</f>
        <v/>
      </c>
      <c r="P1822" s="259"/>
      <c r="Q1822" s="171"/>
      <c r="R1822" s="169"/>
    </row>
    <row r="1823" spans="2:18" ht="15.75" customHeight="1">
      <c r="B1823" s="167"/>
      <c r="C1823" s="209" t="str">
        <f>IF(ISBLANK(Transactions!$B1823),"",MONTH(Transactions!$B1823))</f>
        <v/>
      </c>
      <c r="D1823" s="259"/>
      <c r="E1823" s="168"/>
      <c r="F1823" s="169"/>
      <c r="H1823" s="167"/>
      <c r="I1823" s="209" t="str">
        <f>IF(ISBLANK(Transactions!$H1823),"",MONTH(Transactions!$H1823))</f>
        <v/>
      </c>
      <c r="J1823" s="259"/>
      <c r="K1823" s="168"/>
      <c r="L1823" s="169"/>
      <c r="N1823" s="167"/>
      <c r="O1823" s="209" t="str">
        <f>IF(ISBLANK(Transactions!$N1823),"",MONTH(Transactions!$N1823))</f>
        <v/>
      </c>
      <c r="P1823" s="259"/>
      <c r="Q1823" s="171"/>
      <c r="R1823" s="169"/>
    </row>
    <row r="1824" spans="2:18" ht="15.75" customHeight="1">
      <c r="B1824" s="167"/>
      <c r="C1824" s="209" t="str">
        <f>IF(ISBLANK(Transactions!$B1824),"",MONTH(Transactions!$B1824))</f>
        <v/>
      </c>
      <c r="D1824" s="259"/>
      <c r="E1824" s="168"/>
      <c r="F1824" s="169"/>
      <c r="H1824" s="167"/>
      <c r="I1824" s="209" t="str">
        <f>IF(ISBLANK(Transactions!$H1824),"",MONTH(Transactions!$H1824))</f>
        <v/>
      </c>
      <c r="J1824" s="259"/>
      <c r="K1824" s="168"/>
      <c r="L1824" s="169"/>
      <c r="N1824" s="167"/>
      <c r="O1824" s="209" t="str">
        <f>IF(ISBLANK(Transactions!$N1824),"",MONTH(Transactions!$N1824))</f>
        <v/>
      </c>
      <c r="P1824" s="259"/>
      <c r="Q1824" s="171"/>
      <c r="R1824" s="169"/>
    </row>
    <row r="1825" spans="2:18" ht="15.75" customHeight="1">
      <c r="B1825" s="167"/>
      <c r="C1825" s="209" t="str">
        <f>IF(ISBLANK(Transactions!$B1825),"",MONTH(Transactions!$B1825))</f>
        <v/>
      </c>
      <c r="D1825" s="259"/>
      <c r="E1825" s="168"/>
      <c r="F1825" s="169"/>
      <c r="H1825" s="167"/>
      <c r="I1825" s="209" t="str">
        <f>IF(ISBLANK(Transactions!$H1825),"",MONTH(Transactions!$H1825))</f>
        <v/>
      </c>
      <c r="J1825" s="259"/>
      <c r="K1825" s="168"/>
      <c r="L1825" s="169"/>
      <c r="N1825" s="167"/>
      <c r="O1825" s="209" t="str">
        <f>IF(ISBLANK(Transactions!$N1825),"",MONTH(Transactions!$N1825))</f>
        <v/>
      </c>
      <c r="P1825" s="259"/>
      <c r="Q1825" s="171"/>
      <c r="R1825" s="169"/>
    </row>
    <row r="1826" spans="2:18" ht="15.75" customHeight="1">
      <c r="B1826" s="167"/>
      <c r="C1826" s="209" t="str">
        <f>IF(ISBLANK(Transactions!$B1826),"",MONTH(Transactions!$B1826))</f>
        <v/>
      </c>
      <c r="D1826" s="259"/>
      <c r="E1826" s="168"/>
      <c r="F1826" s="169"/>
      <c r="H1826" s="167"/>
      <c r="I1826" s="209" t="str">
        <f>IF(ISBLANK(Transactions!$H1826),"",MONTH(Transactions!$H1826))</f>
        <v/>
      </c>
      <c r="J1826" s="259"/>
      <c r="K1826" s="168"/>
      <c r="L1826" s="169"/>
      <c r="N1826" s="167"/>
      <c r="O1826" s="209" t="str">
        <f>IF(ISBLANK(Transactions!$N1826),"",MONTH(Transactions!$N1826))</f>
        <v/>
      </c>
      <c r="P1826" s="259"/>
      <c r="Q1826" s="171"/>
      <c r="R1826" s="169"/>
    </row>
    <row r="1827" spans="2:18" ht="15.75" customHeight="1">
      <c r="B1827" s="167"/>
      <c r="C1827" s="209" t="str">
        <f>IF(ISBLANK(Transactions!$B1827),"",MONTH(Transactions!$B1827))</f>
        <v/>
      </c>
      <c r="D1827" s="259"/>
      <c r="E1827" s="168"/>
      <c r="F1827" s="169"/>
      <c r="H1827" s="167"/>
      <c r="I1827" s="209" t="str">
        <f>IF(ISBLANK(Transactions!$H1827),"",MONTH(Transactions!$H1827))</f>
        <v/>
      </c>
      <c r="J1827" s="259"/>
      <c r="K1827" s="168"/>
      <c r="L1827" s="169"/>
      <c r="N1827" s="167"/>
      <c r="O1827" s="209" t="str">
        <f>IF(ISBLANK(Transactions!$N1827),"",MONTH(Transactions!$N1827))</f>
        <v/>
      </c>
      <c r="P1827" s="259"/>
      <c r="Q1827" s="171"/>
      <c r="R1827" s="169"/>
    </row>
    <row r="1828" spans="2:18" ht="15.75" customHeight="1">
      <c r="B1828" s="167"/>
      <c r="C1828" s="209" t="str">
        <f>IF(ISBLANK(Transactions!$B1828),"",MONTH(Transactions!$B1828))</f>
        <v/>
      </c>
      <c r="D1828" s="259"/>
      <c r="E1828" s="168"/>
      <c r="F1828" s="169"/>
      <c r="H1828" s="167"/>
      <c r="I1828" s="209" t="str">
        <f>IF(ISBLANK(Transactions!$H1828),"",MONTH(Transactions!$H1828))</f>
        <v/>
      </c>
      <c r="J1828" s="259"/>
      <c r="K1828" s="168"/>
      <c r="L1828" s="169"/>
      <c r="N1828" s="167"/>
      <c r="O1828" s="209" t="str">
        <f>IF(ISBLANK(Transactions!$N1828),"",MONTH(Transactions!$N1828))</f>
        <v/>
      </c>
      <c r="P1828" s="259"/>
      <c r="Q1828" s="171"/>
      <c r="R1828" s="169"/>
    </row>
    <row r="1829" spans="2:18" ht="15.75" customHeight="1">
      <c r="B1829" s="167"/>
      <c r="C1829" s="209" t="str">
        <f>IF(ISBLANK(Transactions!$B1829),"",MONTH(Transactions!$B1829))</f>
        <v/>
      </c>
      <c r="D1829" s="259"/>
      <c r="E1829" s="168"/>
      <c r="F1829" s="169"/>
      <c r="H1829" s="167"/>
      <c r="I1829" s="209" t="str">
        <f>IF(ISBLANK(Transactions!$H1829),"",MONTH(Transactions!$H1829))</f>
        <v/>
      </c>
      <c r="J1829" s="259"/>
      <c r="K1829" s="168"/>
      <c r="L1829" s="169"/>
      <c r="N1829" s="167"/>
      <c r="O1829" s="209" t="str">
        <f>IF(ISBLANK(Transactions!$N1829),"",MONTH(Transactions!$N1829))</f>
        <v/>
      </c>
      <c r="P1829" s="259"/>
      <c r="Q1829" s="171"/>
      <c r="R1829" s="169"/>
    </row>
    <row r="1830" spans="2:18" ht="15.75" customHeight="1">
      <c r="B1830" s="167"/>
      <c r="C1830" s="209" t="str">
        <f>IF(ISBLANK(Transactions!$B1830),"",MONTH(Transactions!$B1830))</f>
        <v/>
      </c>
      <c r="D1830" s="259"/>
      <c r="E1830" s="168"/>
      <c r="F1830" s="169"/>
      <c r="H1830" s="167"/>
      <c r="I1830" s="209" t="str">
        <f>IF(ISBLANK(Transactions!$H1830),"",MONTH(Transactions!$H1830))</f>
        <v/>
      </c>
      <c r="J1830" s="259"/>
      <c r="K1830" s="168"/>
      <c r="L1830" s="169"/>
      <c r="N1830" s="167"/>
      <c r="O1830" s="209" t="str">
        <f>IF(ISBLANK(Transactions!$N1830),"",MONTH(Transactions!$N1830))</f>
        <v/>
      </c>
      <c r="P1830" s="259"/>
      <c r="Q1830" s="171"/>
      <c r="R1830" s="169"/>
    </row>
    <row r="1831" spans="2:18" ht="15.75" customHeight="1">
      <c r="B1831" s="167"/>
      <c r="C1831" s="209" t="str">
        <f>IF(ISBLANK(Transactions!$B1831),"",MONTH(Transactions!$B1831))</f>
        <v/>
      </c>
      <c r="D1831" s="259"/>
      <c r="E1831" s="168"/>
      <c r="F1831" s="169"/>
      <c r="H1831" s="167"/>
      <c r="I1831" s="209" t="str">
        <f>IF(ISBLANK(Transactions!$H1831),"",MONTH(Transactions!$H1831))</f>
        <v/>
      </c>
      <c r="J1831" s="259"/>
      <c r="K1831" s="168"/>
      <c r="L1831" s="169"/>
      <c r="N1831" s="167"/>
      <c r="O1831" s="209" t="str">
        <f>IF(ISBLANK(Transactions!$N1831),"",MONTH(Transactions!$N1831))</f>
        <v/>
      </c>
      <c r="P1831" s="259"/>
      <c r="Q1831" s="171"/>
      <c r="R1831" s="169"/>
    </row>
    <row r="1832" spans="2:18" ht="15.75" customHeight="1">
      <c r="B1832" s="167"/>
      <c r="C1832" s="209" t="str">
        <f>IF(ISBLANK(Transactions!$B1832),"",MONTH(Transactions!$B1832))</f>
        <v/>
      </c>
      <c r="D1832" s="259"/>
      <c r="E1832" s="168"/>
      <c r="F1832" s="169"/>
      <c r="H1832" s="167"/>
      <c r="I1832" s="209" t="str">
        <f>IF(ISBLANK(Transactions!$H1832),"",MONTH(Transactions!$H1832))</f>
        <v/>
      </c>
      <c r="J1832" s="259"/>
      <c r="K1832" s="168"/>
      <c r="L1832" s="169"/>
      <c r="N1832" s="167"/>
      <c r="O1832" s="209" t="str">
        <f>IF(ISBLANK(Transactions!$N1832),"",MONTH(Transactions!$N1832))</f>
        <v/>
      </c>
      <c r="P1832" s="259"/>
      <c r="Q1832" s="171"/>
      <c r="R1832" s="169"/>
    </row>
    <row r="1833" spans="2:18" ht="15.75" customHeight="1">
      <c r="B1833" s="167"/>
      <c r="C1833" s="209" t="str">
        <f>IF(ISBLANK(Transactions!$B1833),"",MONTH(Transactions!$B1833))</f>
        <v/>
      </c>
      <c r="D1833" s="259"/>
      <c r="E1833" s="168"/>
      <c r="F1833" s="169"/>
      <c r="H1833" s="167"/>
      <c r="I1833" s="209" t="str">
        <f>IF(ISBLANK(Transactions!$H1833),"",MONTH(Transactions!$H1833))</f>
        <v/>
      </c>
      <c r="J1833" s="259"/>
      <c r="K1833" s="168"/>
      <c r="L1833" s="169"/>
      <c r="N1833" s="167"/>
      <c r="O1833" s="209" t="str">
        <f>IF(ISBLANK(Transactions!$N1833),"",MONTH(Transactions!$N1833))</f>
        <v/>
      </c>
      <c r="P1833" s="259"/>
      <c r="Q1833" s="171"/>
      <c r="R1833" s="169"/>
    </row>
    <row r="1834" spans="2:18" ht="15.75" customHeight="1">
      <c r="B1834" s="167"/>
      <c r="C1834" s="209" t="str">
        <f>IF(ISBLANK(Transactions!$B1834),"",MONTH(Transactions!$B1834))</f>
        <v/>
      </c>
      <c r="D1834" s="259"/>
      <c r="E1834" s="168"/>
      <c r="F1834" s="169"/>
      <c r="H1834" s="167"/>
      <c r="I1834" s="209" t="str">
        <f>IF(ISBLANK(Transactions!$H1834),"",MONTH(Transactions!$H1834))</f>
        <v/>
      </c>
      <c r="J1834" s="259"/>
      <c r="K1834" s="168"/>
      <c r="L1834" s="169"/>
      <c r="N1834" s="167"/>
      <c r="O1834" s="209" t="str">
        <f>IF(ISBLANK(Transactions!$N1834),"",MONTH(Transactions!$N1834))</f>
        <v/>
      </c>
      <c r="P1834" s="259"/>
      <c r="Q1834" s="171"/>
      <c r="R1834" s="169"/>
    </row>
    <row r="1835" spans="2:18" ht="15.75" customHeight="1">
      <c r="B1835" s="167"/>
      <c r="C1835" s="209" t="str">
        <f>IF(ISBLANK(Transactions!$B1835),"",MONTH(Transactions!$B1835))</f>
        <v/>
      </c>
      <c r="D1835" s="259"/>
      <c r="E1835" s="168"/>
      <c r="F1835" s="169"/>
      <c r="H1835" s="167"/>
      <c r="I1835" s="209" t="str">
        <f>IF(ISBLANK(Transactions!$H1835),"",MONTH(Transactions!$H1835))</f>
        <v/>
      </c>
      <c r="J1835" s="259"/>
      <c r="K1835" s="168"/>
      <c r="L1835" s="169"/>
      <c r="N1835" s="167"/>
      <c r="O1835" s="209" t="str">
        <f>IF(ISBLANK(Transactions!$N1835),"",MONTH(Transactions!$N1835))</f>
        <v/>
      </c>
      <c r="P1835" s="259"/>
      <c r="Q1835" s="171"/>
      <c r="R1835" s="169"/>
    </row>
    <row r="1836" spans="2:18" ht="15.75" customHeight="1">
      <c r="B1836" s="167"/>
      <c r="C1836" s="209" t="str">
        <f>IF(ISBLANK(Transactions!$B1836),"",MONTH(Transactions!$B1836))</f>
        <v/>
      </c>
      <c r="D1836" s="259"/>
      <c r="E1836" s="168"/>
      <c r="F1836" s="169"/>
      <c r="H1836" s="167"/>
      <c r="I1836" s="209" t="str">
        <f>IF(ISBLANK(Transactions!$H1836),"",MONTH(Transactions!$H1836))</f>
        <v/>
      </c>
      <c r="J1836" s="259"/>
      <c r="K1836" s="168"/>
      <c r="L1836" s="169"/>
      <c r="N1836" s="167"/>
      <c r="O1836" s="209" t="str">
        <f>IF(ISBLANK(Transactions!$N1836),"",MONTH(Transactions!$N1836))</f>
        <v/>
      </c>
      <c r="P1836" s="259"/>
      <c r="Q1836" s="171"/>
      <c r="R1836" s="169"/>
    </row>
    <row r="1837" spans="2:18" ht="15.75" customHeight="1">
      <c r="B1837" s="167"/>
      <c r="C1837" s="209" t="str">
        <f>IF(ISBLANK(Transactions!$B1837),"",MONTH(Transactions!$B1837))</f>
        <v/>
      </c>
      <c r="D1837" s="259"/>
      <c r="E1837" s="168"/>
      <c r="F1837" s="169"/>
      <c r="H1837" s="167"/>
      <c r="I1837" s="209" t="str">
        <f>IF(ISBLANK(Transactions!$H1837),"",MONTH(Transactions!$H1837))</f>
        <v/>
      </c>
      <c r="J1837" s="259"/>
      <c r="K1837" s="168"/>
      <c r="L1837" s="169"/>
      <c r="N1837" s="167"/>
      <c r="O1837" s="209" t="str">
        <f>IF(ISBLANK(Transactions!$N1837),"",MONTH(Transactions!$N1837))</f>
        <v/>
      </c>
      <c r="P1837" s="259"/>
      <c r="Q1837" s="171"/>
      <c r="R1837" s="169"/>
    </row>
    <row r="1838" spans="2:18" ht="15.75" customHeight="1">
      <c r="B1838" s="167"/>
      <c r="C1838" s="209" t="str">
        <f>IF(ISBLANK(Transactions!$B1838),"",MONTH(Transactions!$B1838))</f>
        <v/>
      </c>
      <c r="D1838" s="259"/>
      <c r="E1838" s="168"/>
      <c r="F1838" s="169"/>
      <c r="H1838" s="167"/>
      <c r="I1838" s="209" t="str">
        <f>IF(ISBLANK(Transactions!$H1838),"",MONTH(Transactions!$H1838))</f>
        <v/>
      </c>
      <c r="J1838" s="259"/>
      <c r="K1838" s="168"/>
      <c r="L1838" s="169"/>
      <c r="N1838" s="167"/>
      <c r="O1838" s="209" t="str">
        <f>IF(ISBLANK(Transactions!$N1838),"",MONTH(Transactions!$N1838))</f>
        <v/>
      </c>
      <c r="P1838" s="259"/>
      <c r="Q1838" s="171"/>
      <c r="R1838" s="169"/>
    </row>
    <row r="1839" spans="2:18" ht="15.75" customHeight="1">
      <c r="B1839" s="167"/>
      <c r="C1839" s="209" t="str">
        <f>IF(ISBLANK(Transactions!$B1839),"",MONTH(Transactions!$B1839))</f>
        <v/>
      </c>
      <c r="D1839" s="259"/>
      <c r="E1839" s="168"/>
      <c r="F1839" s="169"/>
      <c r="H1839" s="167"/>
      <c r="I1839" s="209" t="str">
        <f>IF(ISBLANK(Transactions!$H1839),"",MONTH(Transactions!$H1839))</f>
        <v/>
      </c>
      <c r="J1839" s="259"/>
      <c r="K1839" s="168"/>
      <c r="L1839" s="169"/>
      <c r="N1839" s="167"/>
      <c r="O1839" s="209" t="str">
        <f>IF(ISBLANK(Transactions!$N1839),"",MONTH(Transactions!$N1839))</f>
        <v/>
      </c>
      <c r="P1839" s="259"/>
      <c r="Q1839" s="171"/>
      <c r="R1839" s="169"/>
    </row>
    <row r="1840" spans="2:18" ht="15.75" customHeight="1">
      <c r="B1840" s="167"/>
      <c r="C1840" s="209" t="str">
        <f>IF(ISBLANK(Transactions!$B1840),"",MONTH(Transactions!$B1840))</f>
        <v/>
      </c>
      <c r="D1840" s="259"/>
      <c r="E1840" s="168"/>
      <c r="F1840" s="169"/>
      <c r="H1840" s="167"/>
      <c r="I1840" s="209" t="str">
        <f>IF(ISBLANK(Transactions!$H1840),"",MONTH(Transactions!$H1840))</f>
        <v/>
      </c>
      <c r="J1840" s="259"/>
      <c r="K1840" s="168"/>
      <c r="L1840" s="169"/>
      <c r="N1840" s="167"/>
      <c r="O1840" s="209" t="str">
        <f>IF(ISBLANK(Transactions!$N1840),"",MONTH(Transactions!$N1840))</f>
        <v/>
      </c>
      <c r="P1840" s="259"/>
      <c r="Q1840" s="171"/>
      <c r="R1840" s="169"/>
    </row>
    <row r="1841" spans="2:18" ht="15.75" customHeight="1">
      <c r="B1841" s="167"/>
      <c r="C1841" s="209" t="str">
        <f>IF(ISBLANK(Transactions!$B1841),"",MONTH(Transactions!$B1841))</f>
        <v/>
      </c>
      <c r="D1841" s="259"/>
      <c r="E1841" s="168"/>
      <c r="F1841" s="169"/>
      <c r="H1841" s="167"/>
      <c r="I1841" s="209" t="str">
        <f>IF(ISBLANK(Transactions!$H1841),"",MONTH(Transactions!$H1841))</f>
        <v/>
      </c>
      <c r="J1841" s="259"/>
      <c r="K1841" s="168"/>
      <c r="L1841" s="169"/>
      <c r="N1841" s="167"/>
      <c r="O1841" s="209" t="str">
        <f>IF(ISBLANK(Transactions!$N1841),"",MONTH(Transactions!$N1841))</f>
        <v/>
      </c>
      <c r="P1841" s="259"/>
      <c r="Q1841" s="171"/>
      <c r="R1841" s="169"/>
    </row>
    <row r="1842" spans="2:18" ht="15.75" customHeight="1">
      <c r="B1842" s="167"/>
      <c r="C1842" s="209" t="str">
        <f>IF(ISBLANK(Transactions!$B1842),"",MONTH(Transactions!$B1842))</f>
        <v/>
      </c>
      <c r="D1842" s="259"/>
      <c r="E1842" s="168"/>
      <c r="F1842" s="169"/>
      <c r="H1842" s="167"/>
      <c r="I1842" s="209" t="str">
        <f>IF(ISBLANK(Transactions!$H1842),"",MONTH(Transactions!$H1842))</f>
        <v/>
      </c>
      <c r="J1842" s="259"/>
      <c r="K1842" s="168"/>
      <c r="L1842" s="169"/>
      <c r="N1842" s="167"/>
      <c r="O1842" s="209" t="str">
        <f>IF(ISBLANK(Transactions!$N1842),"",MONTH(Transactions!$N1842))</f>
        <v/>
      </c>
      <c r="P1842" s="259"/>
      <c r="Q1842" s="171"/>
      <c r="R1842" s="169"/>
    </row>
    <row r="1843" spans="2:18" ht="15.75" customHeight="1">
      <c r="B1843" s="167"/>
      <c r="C1843" s="209" t="str">
        <f>IF(ISBLANK(Transactions!$B1843),"",MONTH(Transactions!$B1843))</f>
        <v/>
      </c>
      <c r="D1843" s="259"/>
      <c r="E1843" s="168"/>
      <c r="F1843" s="169"/>
      <c r="H1843" s="167"/>
      <c r="I1843" s="209" t="str">
        <f>IF(ISBLANK(Transactions!$H1843),"",MONTH(Transactions!$H1843))</f>
        <v/>
      </c>
      <c r="J1843" s="259"/>
      <c r="K1843" s="168"/>
      <c r="L1843" s="169"/>
      <c r="N1843" s="167"/>
      <c r="O1843" s="209" t="str">
        <f>IF(ISBLANK(Transactions!$N1843),"",MONTH(Transactions!$N1843))</f>
        <v/>
      </c>
      <c r="P1843" s="259"/>
      <c r="Q1843" s="171"/>
      <c r="R1843" s="169"/>
    </row>
    <row r="1844" spans="2:18" ht="15.75" customHeight="1">
      <c r="B1844" s="167"/>
      <c r="C1844" s="209" t="str">
        <f>IF(ISBLANK(Transactions!$B1844),"",MONTH(Transactions!$B1844))</f>
        <v/>
      </c>
      <c r="D1844" s="259"/>
      <c r="E1844" s="168"/>
      <c r="F1844" s="169"/>
      <c r="H1844" s="167"/>
      <c r="I1844" s="209" t="str">
        <f>IF(ISBLANK(Transactions!$H1844),"",MONTH(Transactions!$H1844))</f>
        <v/>
      </c>
      <c r="J1844" s="259"/>
      <c r="K1844" s="168"/>
      <c r="L1844" s="169"/>
      <c r="N1844" s="167"/>
      <c r="O1844" s="209" t="str">
        <f>IF(ISBLANK(Transactions!$N1844),"",MONTH(Transactions!$N1844))</f>
        <v/>
      </c>
      <c r="P1844" s="259"/>
      <c r="Q1844" s="171"/>
      <c r="R1844" s="169"/>
    </row>
    <row r="1845" spans="2:18" ht="15.75" customHeight="1">
      <c r="B1845" s="167"/>
      <c r="C1845" s="209" t="str">
        <f>IF(ISBLANK(Transactions!$B1845),"",MONTH(Transactions!$B1845))</f>
        <v/>
      </c>
      <c r="D1845" s="259"/>
      <c r="E1845" s="168"/>
      <c r="F1845" s="169"/>
      <c r="H1845" s="167"/>
      <c r="I1845" s="209" t="str">
        <f>IF(ISBLANK(Transactions!$H1845),"",MONTH(Transactions!$H1845))</f>
        <v/>
      </c>
      <c r="J1845" s="259"/>
      <c r="K1845" s="168"/>
      <c r="L1845" s="169"/>
      <c r="N1845" s="167"/>
      <c r="O1845" s="209" t="str">
        <f>IF(ISBLANK(Transactions!$N1845),"",MONTH(Transactions!$N1845))</f>
        <v/>
      </c>
      <c r="P1845" s="259"/>
      <c r="Q1845" s="171"/>
      <c r="R1845" s="169"/>
    </row>
    <row r="1846" spans="2:18" ht="15.75" customHeight="1">
      <c r="B1846" s="167"/>
      <c r="C1846" s="209" t="str">
        <f>IF(ISBLANK(Transactions!$B1846),"",MONTH(Transactions!$B1846))</f>
        <v/>
      </c>
      <c r="D1846" s="259"/>
      <c r="E1846" s="168"/>
      <c r="F1846" s="169"/>
      <c r="H1846" s="167"/>
      <c r="I1846" s="209" t="str">
        <f>IF(ISBLANK(Transactions!$H1846),"",MONTH(Transactions!$H1846))</f>
        <v/>
      </c>
      <c r="J1846" s="259"/>
      <c r="K1846" s="168"/>
      <c r="L1846" s="169"/>
      <c r="N1846" s="167"/>
      <c r="O1846" s="209" t="str">
        <f>IF(ISBLANK(Transactions!$N1846),"",MONTH(Transactions!$N1846))</f>
        <v/>
      </c>
      <c r="P1846" s="259"/>
      <c r="Q1846" s="171"/>
      <c r="R1846" s="169"/>
    </row>
    <row r="1847" spans="2:18" ht="15.75" customHeight="1">
      <c r="B1847" s="167"/>
      <c r="C1847" s="209" t="str">
        <f>IF(ISBLANK(Transactions!$B1847),"",MONTH(Transactions!$B1847))</f>
        <v/>
      </c>
      <c r="D1847" s="259"/>
      <c r="E1847" s="168"/>
      <c r="F1847" s="169"/>
      <c r="H1847" s="167"/>
      <c r="I1847" s="209" t="str">
        <f>IF(ISBLANK(Transactions!$H1847),"",MONTH(Transactions!$H1847))</f>
        <v/>
      </c>
      <c r="J1847" s="259"/>
      <c r="K1847" s="168"/>
      <c r="L1847" s="169"/>
      <c r="N1847" s="167"/>
      <c r="O1847" s="209" t="str">
        <f>IF(ISBLANK(Transactions!$N1847),"",MONTH(Transactions!$N1847))</f>
        <v/>
      </c>
      <c r="P1847" s="259"/>
      <c r="Q1847" s="171"/>
      <c r="R1847" s="169"/>
    </row>
    <row r="1848" spans="2:18" ht="15.75" customHeight="1">
      <c r="B1848" s="167"/>
      <c r="C1848" s="209" t="str">
        <f>IF(ISBLANK(Transactions!$B1848),"",MONTH(Transactions!$B1848))</f>
        <v/>
      </c>
      <c r="D1848" s="259"/>
      <c r="E1848" s="168"/>
      <c r="F1848" s="169"/>
      <c r="H1848" s="167"/>
      <c r="I1848" s="209" t="str">
        <f>IF(ISBLANK(Transactions!$H1848),"",MONTH(Transactions!$H1848))</f>
        <v/>
      </c>
      <c r="J1848" s="259"/>
      <c r="K1848" s="168"/>
      <c r="L1848" s="169"/>
      <c r="N1848" s="167"/>
      <c r="O1848" s="209" t="str">
        <f>IF(ISBLANK(Transactions!$N1848),"",MONTH(Transactions!$N1848))</f>
        <v/>
      </c>
      <c r="P1848" s="259"/>
      <c r="Q1848" s="171"/>
      <c r="R1848" s="169"/>
    </row>
    <row r="1849" spans="2:18" ht="15.75" customHeight="1">
      <c r="B1849" s="167"/>
      <c r="C1849" s="209" t="str">
        <f>IF(ISBLANK(Transactions!$B1849),"",MONTH(Transactions!$B1849))</f>
        <v/>
      </c>
      <c r="D1849" s="259"/>
      <c r="E1849" s="168"/>
      <c r="F1849" s="169"/>
      <c r="H1849" s="167"/>
      <c r="I1849" s="209" t="str">
        <f>IF(ISBLANK(Transactions!$H1849),"",MONTH(Transactions!$H1849))</f>
        <v/>
      </c>
      <c r="J1849" s="259"/>
      <c r="K1849" s="168"/>
      <c r="L1849" s="169"/>
      <c r="N1849" s="167"/>
      <c r="O1849" s="209" t="str">
        <f>IF(ISBLANK(Transactions!$N1849),"",MONTH(Transactions!$N1849))</f>
        <v/>
      </c>
      <c r="P1849" s="259"/>
      <c r="Q1849" s="171"/>
      <c r="R1849" s="169"/>
    </row>
    <row r="1850" spans="2:18" ht="15.75" customHeight="1">
      <c r="B1850" s="167"/>
      <c r="C1850" s="209" t="str">
        <f>IF(ISBLANK(Transactions!$B1850),"",MONTH(Transactions!$B1850))</f>
        <v/>
      </c>
      <c r="D1850" s="259"/>
      <c r="E1850" s="168"/>
      <c r="F1850" s="169"/>
      <c r="H1850" s="167"/>
      <c r="I1850" s="209" t="str">
        <f>IF(ISBLANK(Transactions!$H1850),"",MONTH(Transactions!$H1850))</f>
        <v/>
      </c>
      <c r="J1850" s="259"/>
      <c r="K1850" s="168"/>
      <c r="L1850" s="169"/>
      <c r="N1850" s="167"/>
      <c r="O1850" s="209" t="str">
        <f>IF(ISBLANK(Transactions!$N1850),"",MONTH(Transactions!$N1850))</f>
        <v/>
      </c>
      <c r="P1850" s="259"/>
      <c r="Q1850" s="171"/>
      <c r="R1850" s="169"/>
    </row>
    <row r="1851" spans="2:18" ht="15.75" customHeight="1">
      <c r="B1851" s="167"/>
      <c r="C1851" s="209" t="str">
        <f>IF(ISBLANK(Transactions!$B1851),"",MONTH(Transactions!$B1851))</f>
        <v/>
      </c>
      <c r="D1851" s="259"/>
      <c r="E1851" s="168"/>
      <c r="F1851" s="169"/>
      <c r="H1851" s="167"/>
      <c r="I1851" s="209" t="str">
        <f>IF(ISBLANK(Transactions!$H1851),"",MONTH(Transactions!$H1851))</f>
        <v/>
      </c>
      <c r="J1851" s="259"/>
      <c r="K1851" s="168"/>
      <c r="L1851" s="169"/>
      <c r="N1851" s="167"/>
      <c r="O1851" s="209" t="str">
        <f>IF(ISBLANK(Transactions!$N1851),"",MONTH(Transactions!$N1851))</f>
        <v/>
      </c>
      <c r="P1851" s="259"/>
      <c r="Q1851" s="171"/>
      <c r="R1851" s="169"/>
    </row>
    <row r="1852" spans="2:18" ht="15.75" customHeight="1">
      <c r="B1852" s="167"/>
      <c r="C1852" s="209" t="str">
        <f>IF(ISBLANK(Transactions!$B1852),"",MONTH(Transactions!$B1852))</f>
        <v/>
      </c>
      <c r="D1852" s="259"/>
      <c r="E1852" s="168"/>
      <c r="F1852" s="169"/>
      <c r="H1852" s="167"/>
      <c r="I1852" s="209" t="str">
        <f>IF(ISBLANK(Transactions!$H1852),"",MONTH(Transactions!$H1852))</f>
        <v/>
      </c>
      <c r="J1852" s="259"/>
      <c r="K1852" s="168"/>
      <c r="L1852" s="169"/>
      <c r="N1852" s="167"/>
      <c r="O1852" s="209" t="str">
        <f>IF(ISBLANK(Transactions!$N1852),"",MONTH(Transactions!$N1852))</f>
        <v/>
      </c>
      <c r="P1852" s="259"/>
      <c r="Q1852" s="171"/>
      <c r="R1852" s="169"/>
    </row>
    <row r="1853" spans="2:18" ht="15.75" customHeight="1">
      <c r="B1853" s="167"/>
      <c r="C1853" s="209" t="str">
        <f>IF(ISBLANK(Transactions!$B1853),"",MONTH(Transactions!$B1853))</f>
        <v/>
      </c>
      <c r="D1853" s="259"/>
      <c r="E1853" s="168"/>
      <c r="F1853" s="169"/>
      <c r="H1853" s="167"/>
      <c r="I1853" s="209" t="str">
        <f>IF(ISBLANK(Transactions!$H1853),"",MONTH(Transactions!$H1853))</f>
        <v/>
      </c>
      <c r="J1853" s="259"/>
      <c r="K1853" s="168"/>
      <c r="L1853" s="169"/>
      <c r="N1853" s="167"/>
      <c r="O1853" s="209" t="str">
        <f>IF(ISBLANK(Transactions!$N1853),"",MONTH(Transactions!$N1853))</f>
        <v/>
      </c>
      <c r="P1853" s="259"/>
      <c r="Q1853" s="171"/>
      <c r="R1853" s="169"/>
    </row>
    <row r="1854" spans="2:18" ht="15.75" customHeight="1">
      <c r="B1854" s="167"/>
      <c r="C1854" s="209" t="str">
        <f>IF(ISBLANK(Transactions!$B1854),"",MONTH(Transactions!$B1854))</f>
        <v/>
      </c>
      <c r="D1854" s="259"/>
      <c r="E1854" s="168"/>
      <c r="F1854" s="169"/>
      <c r="H1854" s="167"/>
      <c r="I1854" s="209" t="str">
        <f>IF(ISBLANK(Transactions!$H1854),"",MONTH(Transactions!$H1854))</f>
        <v/>
      </c>
      <c r="J1854" s="259"/>
      <c r="K1854" s="168"/>
      <c r="L1854" s="169"/>
      <c r="N1854" s="167"/>
      <c r="O1854" s="209" t="str">
        <f>IF(ISBLANK(Transactions!$N1854),"",MONTH(Transactions!$N1854))</f>
        <v/>
      </c>
      <c r="P1854" s="259"/>
      <c r="Q1854" s="171"/>
      <c r="R1854" s="169"/>
    </row>
    <row r="1855" spans="2:18" ht="15.75" customHeight="1">
      <c r="B1855" s="167"/>
      <c r="C1855" s="209" t="str">
        <f>IF(ISBLANK(Transactions!$B1855),"",MONTH(Transactions!$B1855))</f>
        <v/>
      </c>
      <c r="D1855" s="259"/>
      <c r="E1855" s="168"/>
      <c r="F1855" s="169"/>
      <c r="H1855" s="167"/>
      <c r="I1855" s="209" t="str">
        <f>IF(ISBLANK(Transactions!$H1855),"",MONTH(Transactions!$H1855))</f>
        <v/>
      </c>
      <c r="J1855" s="259"/>
      <c r="K1855" s="168"/>
      <c r="L1855" s="169"/>
      <c r="N1855" s="167"/>
      <c r="O1855" s="209" t="str">
        <f>IF(ISBLANK(Transactions!$N1855),"",MONTH(Transactions!$N1855))</f>
        <v/>
      </c>
      <c r="P1855" s="259"/>
      <c r="Q1855" s="171"/>
      <c r="R1855" s="169"/>
    </row>
    <row r="1856" spans="2:18" ht="15.75" customHeight="1">
      <c r="B1856" s="167"/>
      <c r="C1856" s="209" t="str">
        <f>IF(ISBLANK(Transactions!$B1856),"",MONTH(Transactions!$B1856))</f>
        <v/>
      </c>
      <c r="D1856" s="259"/>
      <c r="E1856" s="168"/>
      <c r="F1856" s="169"/>
      <c r="H1856" s="167"/>
      <c r="I1856" s="209" t="str">
        <f>IF(ISBLANK(Transactions!$H1856),"",MONTH(Transactions!$H1856))</f>
        <v/>
      </c>
      <c r="J1856" s="259"/>
      <c r="K1856" s="168"/>
      <c r="L1856" s="169"/>
      <c r="N1856" s="167"/>
      <c r="O1856" s="209" t="str">
        <f>IF(ISBLANK(Transactions!$N1856),"",MONTH(Transactions!$N1856))</f>
        <v/>
      </c>
      <c r="P1856" s="259"/>
      <c r="Q1856" s="171"/>
      <c r="R1856" s="169"/>
    </row>
    <row r="1857" spans="2:18" ht="15.75" customHeight="1">
      <c r="B1857" s="167"/>
      <c r="C1857" s="209" t="str">
        <f>IF(ISBLANK(Transactions!$B1857),"",MONTH(Transactions!$B1857))</f>
        <v/>
      </c>
      <c r="D1857" s="259"/>
      <c r="E1857" s="168"/>
      <c r="F1857" s="169"/>
      <c r="H1857" s="167"/>
      <c r="I1857" s="209" t="str">
        <f>IF(ISBLANK(Transactions!$H1857),"",MONTH(Transactions!$H1857))</f>
        <v/>
      </c>
      <c r="J1857" s="259"/>
      <c r="K1857" s="168"/>
      <c r="L1857" s="169"/>
      <c r="N1857" s="167"/>
      <c r="O1857" s="209" t="str">
        <f>IF(ISBLANK(Transactions!$N1857),"",MONTH(Transactions!$N1857))</f>
        <v/>
      </c>
      <c r="P1857" s="259"/>
      <c r="Q1857" s="171"/>
      <c r="R1857" s="169"/>
    </row>
    <row r="1858" spans="2:18" ht="15.75" customHeight="1">
      <c r="B1858" s="167"/>
      <c r="C1858" s="209" t="str">
        <f>IF(ISBLANK(Transactions!$B1858),"",MONTH(Transactions!$B1858))</f>
        <v/>
      </c>
      <c r="D1858" s="259"/>
      <c r="E1858" s="168"/>
      <c r="F1858" s="169"/>
      <c r="H1858" s="167"/>
      <c r="I1858" s="209" t="str">
        <f>IF(ISBLANK(Transactions!$H1858),"",MONTH(Transactions!$H1858))</f>
        <v/>
      </c>
      <c r="J1858" s="259"/>
      <c r="K1858" s="168"/>
      <c r="L1858" s="169"/>
      <c r="N1858" s="167"/>
      <c r="O1858" s="209" t="str">
        <f>IF(ISBLANK(Transactions!$N1858),"",MONTH(Transactions!$N1858))</f>
        <v/>
      </c>
      <c r="P1858" s="259"/>
      <c r="Q1858" s="171"/>
      <c r="R1858" s="169"/>
    </row>
    <row r="1859" spans="2:18" ht="15.75" customHeight="1">
      <c r="B1859" s="167"/>
      <c r="C1859" s="209" t="str">
        <f>IF(ISBLANK(Transactions!$B1859),"",MONTH(Transactions!$B1859))</f>
        <v/>
      </c>
      <c r="D1859" s="259"/>
      <c r="E1859" s="168"/>
      <c r="F1859" s="169"/>
      <c r="H1859" s="167"/>
      <c r="I1859" s="209" t="str">
        <f>IF(ISBLANK(Transactions!$H1859),"",MONTH(Transactions!$H1859))</f>
        <v/>
      </c>
      <c r="J1859" s="259"/>
      <c r="K1859" s="168"/>
      <c r="L1859" s="169"/>
      <c r="N1859" s="167"/>
      <c r="O1859" s="209" t="str">
        <f>IF(ISBLANK(Transactions!$N1859),"",MONTH(Transactions!$N1859))</f>
        <v/>
      </c>
      <c r="P1859" s="259"/>
      <c r="Q1859" s="171"/>
      <c r="R1859" s="169"/>
    </row>
    <row r="1860" spans="2:18" ht="15.75" customHeight="1">
      <c r="B1860" s="167"/>
      <c r="C1860" s="209" t="str">
        <f>IF(ISBLANK(Transactions!$B1860),"",MONTH(Transactions!$B1860))</f>
        <v/>
      </c>
      <c r="D1860" s="259"/>
      <c r="E1860" s="168"/>
      <c r="F1860" s="169"/>
      <c r="H1860" s="167"/>
      <c r="I1860" s="209" t="str">
        <f>IF(ISBLANK(Transactions!$H1860),"",MONTH(Transactions!$H1860))</f>
        <v/>
      </c>
      <c r="J1860" s="259"/>
      <c r="K1860" s="168"/>
      <c r="L1860" s="169"/>
      <c r="N1860" s="167"/>
      <c r="O1860" s="209" t="str">
        <f>IF(ISBLANK(Transactions!$N1860),"",MONTH(Transactions!$N1860))</f>
        <v/>
      </c>
      <c r="P1860" s="259"/>
      <c r="Q1860" s="171"/>
      <c r="R1860" s="169"/>
    </row>
    <row r="1861" spans="2:18" ht="15.75" customHeight="1">
      <c r="B1861" s="167"/>
      <c r="C1861" s="209" t="str">
        <f>IF(ISBLANK(Transactions!$B1861),"",MONTH(Transactions!$B1861))</f>
        <v/>
      </c>
      <c r="D1861" s="259"/>
      <c r="E1861" s="168"/>
      <c r="F1861" s="169"/>
      <c r="H1861" s="167"/>
      <c r="I1861" s="209" t="str">
        <f>IF(ISBLANK(Transactions!$H1861),"",MONTH(Transactions!$H1861))</f>
        <v/>
      </c>
      <c r="J1861" s="259"/>
      <c r="K1861" s="168"/>
      <c r="L1861" s="169"/>
      <c r="N1861" s="167"/>
      <c r="O1861" s="209" t="str">
        <f>IF(ISBLANK(Transactions!$N1861),"",MONTH(Transactions!$N1861))</f>
        <v/>
      </c>
      <c r="P1861" s="259"/>
      <c r="Q1861" s="171"/>
      <c r="R1861" s="169"/>
    </row>
    <row r="1862" spans="2:18" ht="15.75" customHeight="1">
      <c r="B1862" s="167"/>
      <c r="C1862" s="209" t="str">
        <f>IF(ISBLANK(Transactions!$B1862),"",MONTH(Transactions!$B1862))</f>
        <v/>
      </c>
      <c r="D1862" s="259"/>
      <c r="E1862" s="168"/>
      <c r="F1862" s="169"/>
      <c r="H1862" s="167"/>
      <c r="I1862" s="209" t="str">
        <f>IF(ISBLANK(Transactions!$H1862),"",MONTH(Transactions!$H1862))</f>
        <v/>
      </c>
      <c r="J1862" s="259"/>
      <c r="K1862" s="168"/>
      <c r="L1862" s="169"/>
      <c r="N1862" s="167"/>
      <c r="O1862" s="209" t="str">
        <f>IF(ISBLANK(Transactions!$N1862),"",MONTH(Transactions!$N1862))</f>
        <v/>
      </c>
      <c r="P1862" s="259"/>
      <c r="Q1862" s="171"/>
      <c r="R1862" s="169"/>
    </row>
    <row r="1863" spans="2:18" ht="15.75" customHeight="1">
      <c r="B1863" s="167"/>
      <c r="C1863" s="209" t="str">
        <f>IF(ISBLANK(Transactions!$B1863),"",MONTH(Transactions!$B1863))</f>
        <v/>
      </c>
      <c r="D1863" s="259"/>
      <c r="E1863" s="168"/>
      <c r="F1863" s="169"/>
      <c r="H1863" s="167"/>
      <c r="I1863" s="209" t="str">
        <f>IF(ISBLANK(Transactions!$H1863),"",MONTH(Transactions!$H1863))</f>
        <v/>
      </c>
      <c r="J1863" s="259"/>
      <c r="K1863" s="168"/>
      <c r="L1863" s="169"/>
      <c r="N1863" s="167"/>
      <c r="O1863" s="209" t="str">
        <f>IF(ISBLANK(Transactions!$N1863),"",MONTH(Transactions!$N1863))</f>
        <v/>
      </c>
      <c r="P1863" s="259"/>
      <c r="Q1863" s="171"/>
      <c r="R1863" s="169"/>
    </row>
    <row r="1864" spans="2:18" ht="15.75" customHeight="1">
      <c r="B1864" s="167"/>
      <c r="C1864" s="209" t="str">
        <f>IF(ISBLANK(Transactions!$B1864),"",MONTH(Transactions!$B1864))</f>
        <v/>
      </c>
      <c r="D1864" s="259"/>
      <c r="E1864" s="168"/>
      <c r="F1864" s="169"/>
      <c r="H1864" s="167"/>
      <c r="I1864" s="209" t="str">
        <f>IF(ISBLANK(Transactions!$H1864),"",MONTH(Transactions!$H1864))</f>
        <v/>
      </c>
      <c r="J1864" s="259"/>
      <c r="K1864" s="168"/>
      <c r="L1864" s="169"/>
      <c r="N1864" s="167"/>
      <c r="O1864" s="209" t="str">
        <f>IF(ISBLANK(Transactions!$N1864),"",MONTH(Transactions!$N1864))</f>
        <v/>
      </c>
      <c r="P1864" s="259"/>
      <c r="Q1864" s="171"/>
      <c r="R1864" s="169"/>
    </row>
    <row r="1865" spans="2:18" ht="15.75" customHeight="1">
      <c r="B1865" s="167"/>
      <c r="C1865" s="209" t="str">
        <f>IF(ISBLANK(Transactions!$B1865),"",MONTH(Transactions!$B1865))</f>
        <v/>
      </c>
      <c r="D1865" s="259"/>
      <c r="E1865" s="168"/>
      <c r="F1865" s="169"/>
      <c r="H1865" s="167"/>
      <c r="I1865" s="209" t="str">
        <f>IF(ISBLANK(Transactions!$H1865),"",MONTH(Transactions!$H1865))</f>
        <v/>
      </c>
      <c r="J1865" s="259"/>
      <c r="K1865" s="168"/>
      <c r="L1865" s="169"/>
      <c r="N1865" s="167"/>
      <c r="O1865" s="209" t="str">
        <f>IF(ISBLANK(Transactions!$N1865),"",MONTH(Transactions!$N1865))</f>
        <v/>
      </c>
      <c r="P1865" s="259"/>
      <c r="Q1865" s="171"/>
      <c r="R1865" s="169"/>
    </row>
    <row r="1866" spans="2:18" ht="15.75" customHeight="1">
      <c r="B1866" s="167"/>
      <c r="C1866" s="209" t="str">
        <f>IF(ISBLANK(Transactions!$B1866),"",MONTH(Transactions!$B1866))</f>
        <v/>
      </c>
      <c r="D1866" s="259"/>
      <c r="E1866" s="168"/>
      <c r="F1866" s="169"/>
      <c r="H1866" s="167"/>
      <c r="I1866" s="209" t="str">
        <f>IF(ISBLANK(Transactions!$H1866),"",MONTH(Transactions!$H1866))</f>
        <v/>
      </c>
      <c r="J1866" s="259"/>
      <c r="K1866" s="168"/>
      <c r="L1866" s="169"/>
      <c r="N1866" s="167"/>
      <c r="O1866" s="209" t="str">
        <f>IF(ISBLANK(Transactions!$N1866),"",MONTH(Transactions!$N1866))</f>
        <v/>
      </c>
      <c r="P1866" s="259"/>
      <c r="Q1866" s="171"/>
      <c r="R1866" s="169"/>
    </row>
    <row r="1867" spans="2:18" ht="15.75" customHeight="1">
      <c r="B1867" s="167"/>
      <c r="C1867" s="209" t="str">
        <f>IF(ISBLANK(Transactions!$B1867),"",MONTH(Transactions!$B1867))</f>
        <v/>
      </c>
      <c r="D1867" s="259"/>
      <c r="E1867" s="168"/>
      <c r="F1867" s="169"/>
      <c r="H1867" s="167"/>
      <c r="I1867" s="209" t="str">
        <f>IF(ISBLANK(Transactions!$H1867),"",MONTH(Transactions!$H1867))</f>
        <v/>
      </c>
      <c r="J1867" s="259"/>
      <c r="K1867" s="168"/>
      <c r="L1867" s="169"/>
      <c r="N1867" s="167"/>
      <c r="O1867" s="209" t="str">
        <f>IF(ISBLANK(Transactions!$N1867),"",MONTH(Transactions!$N1867))</f>
        <v/>
      </c>
      <c r="P1867" s="259"/>
      <c r="Q1867" s="171"/>
      <c r="R1867" s="169"/>
    </row>
    <row r="1868" spans="2:18" ht="15.75" customHeight="1">
      <c r="B1868" s="167"/>
      <c r="C1868" s="209" t="str">
        <f>IF(ISBLANK(Transactions!$B1868),"",MONTH(Transactions!$B1868))</f>
        <v/>
      </c>
      <c r="D1868" s="259"/>
      <c r="E1868" s="168"/>
      <c r="F1868" s="169"/>
      <c r="H1868" s="167"/>
      <c r="I1868" s="209" t="str">
        <f>IF(ISBLANK(Transactions!$H1868),"",MONTH(Transactions!$H1868))</f>
        <v/>
      </c>
      <c r="J1868" s="259"/>
      <c r="K1868" s="168"/>
      <c r="L1868" s="169"/>
      <c r="N1868" s="167"/>
      <c r="O1868" s="209" t="str">
        <f>IF(ISBLANK(Transactions!$N1868),"",MONTH(Transactions!$N1868))</f>
        <v/>
      </c>
      <c r="P1868" s="259"/>
      <c r="Q1868" s="171"/>
      <c r="R1868" s="169"/>
    </row>
    <row r="1869" spans="2:18" ht="15.75" customHeight="1">
      <c r="B1869" s="167"/>
      <c r="C1869" s="209" t="str">
        <f>IF(ISBLANK(Transactions!$B1869),"",MONTH(Transactions!$B1869))</f>
        <v/>
      </c>
      <c r="D1869" s="259"/>
      <c r="E1869" s="168"/>
      <c r="F1869" s="169"/>
      <c r="H1869" s="167"/>
      <c r="I1869" s="209" t="str">
        <f>IF(ISBLANK(Transactions!$H1869),"",MONTH(Transactions!$H1869))</f>
        <v/>
      </c>
      <c r="J1869" s="259"/>
      <c r="K1869" s="168"/>
      <c r="L1869" s="169"/>
      <c r="N1869" s="167"/>
      <c r="O1869" s="209" t="str">
        <f>IF(ISBLANK(Transactions!$N1869),"",MONTH(Transactions!$N1869))</f>
        <v/>
      </c>
      <c r="P1869" s="259"/>
      <c r="Q1869" s="171"/>
      <c r="R1869" s="169"/>
    </row>
    <row r="1870" spans="2:18" ht="15.75" customHeight="1">
      <c r="B1870" s="167"/>
      <c r="C1870" s="209" t="str">
        <f>IF(ISBLANK(Transactions!$B1870),"",MONTH(Transactions!$B1870))</f>
        <v/>
      </c>
      <c r="D1870" s="259"/>
      <c r="E1870" s="168"/>
      <c r="F1870" s="169"/>
      <c r="H1870" s="167"/>
      <c r="I1870" s="209" t="str">
        <f>IF(ISBLANK(Transactions!$H1870),"",MONTH(Transactions!$H1870))</f>
        <v/>
      </c>
      <c r="J1870" s="259"/>
      <c r="K1870" s="168"/>
      <c r="L1870" s="169"/>
      <c r="N1870" s="167"/>
      <c r="O1870" s="209" t="str">
        <f>IF(ISBLANK(Transactions!$N1870),"",MONTH(Transactions!$N1870))</f>
        <v/>
      </c>
      <c r="P1870" s="259"/>
      <c r="Q1870" s="171"/>
      <c r="R1870" s="169"/>
    </row>
    <row r="1871" spans="2:18" ht="15.75" customHeight="1">
      <c r="B1871" s="167"/>
      <c r="C1871" s="209" t="str">
        <f>IF(ISBLANK(Transactions!$B1871),"",MONTH(Transactions!$B1871))</f>
        <v/>
      </c>
      <c r="D1871" s="259"/>
      <c r="E1871" s="168"/>
      <c r="F1871" s="169"/>
      <c r="H1871" s="167"/>
      <c r="I1871" s="209" t="str">
        <f>IF(ISBLANK(Transactions!$H1871),"",MONTH(Transactions!$H1871))</f>
        <v/>
      </c>
      <c r="J1871" s="259"/>
      <c r="K1871" s="168"/>
      <c r="L1871" s="169"/>
      <c r="N1871" s="167"/>
      <c r="O1871" s="209" t="str">
        <f>IF(ISBLANK(Transactions!$N1871),"",MONTH(Transactions!$N1871))</f>
        <v/>
      </c>
      <c r="P1871" s="259"/>
      <c r="Q1871" s="171"/>
      <c r="R1871" s="169"/>
    </row>
    <row r="1872" spans="2:18" ht="15.75" customHeight="1">
      <c r="B1872" s="167"/>
      <c r="C1872" s="209" t="str">
        <f>IF(ISBLANK(Transactions!$B1872),"",MONTH(Transactions!$B1872))</f>
        <v/>
      </c>
      <c r="D1872" s="259"/>
      <c r="E1872" s="168"/>
      <c r="F1872" s="169"/>
      <c r="H1872" s="167"/>
      <c r="I1872" s="209" t="str">
        <f>IF(ISBLANK(Transactions!$H1872),"",MONTH(Transactions!$H1872))</f>
        <v/>
      </c>
      <c r="J1872" s="259"/>
      <c r="K1872" s="168"/>
      <c r="L1872" s="169"/>
      <c r="N1872" s="167"/>
      <c r="O1872" s="209" t="str">
        <f>IF(ISBLANK(Transactions!$N1872),"",MONTH(Transactions!$N1872))</f>
        <v/>
      </c>
      <c r="P1872" s="259"/>
      <c r="Q1872" s="171"/>
      <c r="R1872" s="169"/>
    </row>
    <row r="1873" spans="2:18" ht="15.75" customHeight="1">
      <c r="B1873" s="167"/>
      <c r="C1873" s="209" t="str">
        <f>IF(ISBLANK(Transactions!$B1873),"",MONTH(Transactions!$B1873))</f>
        <v/>
      </c>
      <c r="D1873" s="259"/>
      <c r="E1873" s="168"/>
      <c r="F1873" s="169"/>
      <c r="H1873" s="167"/>
      <c r="I1873" s="209" t="str">
        <f>IF(ISBLANK(Transactions!$H1873),"",MONTH(Transactions!$H1873))</f>
        <v/>
      </c>
      <c r="J1873" s="259"/>
      <c r="K1873" s="168"/>
      <c r="L1873" s="169"/>
      <c r="N1873" s="167"/>
      <c r="O1873" s="209" t="str">
        <f>IF(ISBLANK(Transactions!$N1873),"",MONTH(Transactions!$N1873))</f>
        <v/>
      </c>
      <c r="P1873" s="259"/>
      <c r="Q1873" s="171"/>
      <c r="R1873" s="169"/>
    </row>
    <row r="1874" spans="2:18" ht="15.75" customHeight="1">
      <c r="B1874" s="167"/>
      <c r="C1874" s="209" t="str">
        <f>IF(ISBLANK(Transactions!$B1874),"",MONTH(Transactions!$B1874))</f>
        <v/>
      </c>
      <c r="D1874" s="259"/>
      <c r="E1874" s="168"/>
      <c r="F1874" s="169"/>
      <c r="H1874" s="167"/>
      <c r="I1874" s="209" t="str">
        <f>IF(ISBLANK(Transactions!$H1874),"",MONTH(Transactions!$H1874))</f>
        <v/>
      </c>
      <c r="J1874" s="259"/>
      <c r="K1874" s="168"/>
      <c r="L1874" s="169"/>
      <c r="N1874" s="167"/>
      <c r="O1874" s="209" t="str">
        <f>IF(ISBLANK(Transactions!$N1874),"",MONTH(Transactions!$N1874))</f>
        <v/>
      </c>
      <c r="P1874" s="259"/>
      <c r="Q1874" s="171"/>
      <c r="R1874" s="169"/>
    </row>
    <row r="1875" spans="2:18" ht="15.75" customHeight="1">
      <c r="B1875" s="167"/>
      <c r="C1875" s="209" t="str">
        <f>IF(ISBLANK(Transactions!$B1875),"",MONTH(Transactions!$B1875))</f>
        <v/>
      </c>
      <c r="D1875" s="259"/>
      <c r="E1875" s="168"/>
      <c r="F1875" s="169"/>
      <c r="H1875" s="167"/>
      <c r="I1875" s="209" t="str">
        <f>IF(ISBLANK(Transactions!$H1875),"",MONTH(Transactions!$H1875))</f>
        <v/>
      </c>
      <c r="J1875" s="259"/>
      <c r="K1875" s="168"/>
      <c r="L1875" s="169"/>
      <c r="N1875" s="167"/>
      <c r="O1875" s="209" t="str">
        <f>IF(ISBLANK(Transactions!$N1875),"",MONTH(Transactions!$N1875))</f>
        <v/>
      </c>
      <c r="P1875" s="259"/>
      <c r="Q1875" s="171"/>
      <c r="R1875" s="169"/>
    </row>
    <row r="1876" spans="2:18" ht="15.75" customHeight="1">
      <c r="B1876" s="167"/>
      <c r="C1876" s="209" t="str">
        <f>IF(ISBLANK(Transactions!$B1876),"",MONTH(Transactions!$B1876))</f>
        <v/>
      </c>
      <c r="D1876" s="259"/>
      <c r="E1876" s="168"/>
      <c r="F1876" s="169"/>
      <c r="H1876" s="167"/>
      <c r="I1876" s="209" t="str">
        <f>IF(ISBLANK(Transactions!$H1876),"",MONTH(Transactions!$H1876))</f>
        <v/>
      </c>
      <c r="J1876" s="259"/>
      <c r="K1876" s="168"/>
      <c r="L1876" s="169"/>
      <c r="N1876" s="167"/>
      <c r="O1876" s="209" t="str">
        <f>IF(ISBLANK(Transactions!$N1876),"",MONTH(Transactions!$N1876))</f>
        <v/>
      </c>
      <c r="P1876" s="259"/>
      <c r="Q1876" s="171"/>
      <c r="R1876" s="169"/>
    </row>
    <row r="1877" spans="2:18" ht="15.75" customHeight="1">
      <c r="B1877" s="167"/>
      <c r="C1877" s="209" t="str">
        <f>IF(ISBLANK(Transactions!$B1877),"",MONTH(Transactions!$B1877))</f>
        <v/>
      </c>
      <c r="D1877" s="259"/>
      <c r="E1877" s="168"/>
      <c r="F1877" s="169"/>
      <c r="H1877" s="167"/>
      <c r="I1877" s="209" t="str">
        <f>IF(ISBLANK(Transactions!$H1877),"",MONTH(Transactions!$H1877))</f>
        <v/>
      </c>
      <c r="J1877" s="259"/>
      <c r="K1877" s="168"/>
      <c r="L1877" s="169"/>
      <c r="N1877" s="167"/>
      <c r="O1877" s="209" t="str">
        <f>IF(ISBLANK(Transactions!$N1877),"",MONTH(Transactions!$N1877))</f>
        <v/>
      </c>
      <c r="P1877" s="259"/>
      <c r="Q1877" s="171"/>
      <c r="R1877" s="169"/>
    </row>
    <row r="1878" spans="2:18" ht="15.75" customHeight="1">
      <c r="B1878" s="167"/>
      <c r="C1878" s="209" t="str">
        <f>IF(ISBLANK(Transactions!$B1878),"",MONTH(Transactions!$B1878))</f>
        <v/>
      </c>
      <c r="D1878" s="259"/>
      <c r="E1878" s="168"/>
      <c r="F1878" s="169"/>
      <c r="H1878" s="167"/>
      <c r="I1878" s="209" t="str">
        <f>IF(ISBLANK(Transactions!$H1878),"",MONTH(Transactions!$H1878))</f>
        <v/>
      </c>
      <c r="J1878" s="259"/>
      <c r="K1878" s="168"/>
      <c r="L1878" s="169"/>
      <c r="N1878" s="167"/>
      <c r="O1878" s="209" t="str">
        <f>IF(ISBLANK(Transactions!$N1878),"",MONTH(Transactions!$N1878))</f>
        <v/>
      </c>
      <c r="P1878" s="259"/>
      <c r="Q1878" s="171"/>
      <c r="R1878" s="169"/>
    </row>
    <row r="1879" spans="2:18" ht="15.75" customHeight="1">
      <c r="B1879" s="167"/>
      <c r="C1879" s="209" t="str">
        <f>IF(ISBLANK(Transactions!$B1879),"",MONTH(Transactions!$B1879))</f>
        <v/>
      </c>
      <c r="D1879" s="259"/>
      <c r="E1879" s="168"/>
      <c r="F1879" s="169"/>
      <c r="H1879" s="167"/>
      <c r="I1879" s="209" t="str">
        <f>IF(ISBLANK(Transactions!$H1879),"",MONTH(Transactions!$H1879))</f>
        <v/>
      </c>
      <c r="J1879" s="259"/>
      <c r="K1879" s="168"/>
      <c r="L1879" s="169"/>
      <c r="N1879" s="167"/>
      <c r="O1879" s="209" t="str">
        <f>IF(ISBLANK(Transactions!$N1879),"",MONTH(Transactions!$N1879))</f>
        <v/>
      </c>
      <c r="P1879" s="259"/>
      <c r="Q1879" s="171"/>
      <c r="R1879" s="169"/>
    </row>
    <row r="1880" spans="2:18" ht="15.75" customHeight="1">
      <c r="B1880" s="167"/>
      <c r="C1880" s="209" t="str">
        <f>IF(ISBLANK(Transactions!$B1880),"",MONTH(Transactions!$B1880))</f>
        <v/>
      </c>
      <c r="D1880" s="259"/>
      <c r="E1880" s="168"/>
      <c r="F1880" s="169"/>
      <c r="H1880" s="167"/>
      <c r="I1880" s="209" t="str">
        <f>IF(ISBLANK(Transactions!$H1880),"",MONTH(Transactions!$H1880))</f>
        <v/>
      </c>
      <c r="J1880" s="259"/>
      <c r="K1880" s="168"/>
      <c r="L1880" s="169"/>
      <c r="N1880" s="167"/>
      <c r="O1880" s="209" t="str">
        <f>IF(ISBLANK(Transactions!$N1880),"",MONTH(Transactions!$N1880))</f>
        <v/>
      </c>
      <c r="P1880" s="259"/>
      <c r="Q1880" s="171"/>
      <c r="R1880" s="169"/>
    </row>
    <row r="1881" spans="2:18" ht="15.75" customHeight="1">
      <c r="B1881" s="167"/>
      <c r="C1881" s="209" t="str">
        <f>IF(ISBLANK(Transactions!$B1881),"",MONTH(Transactions!$B1881))</f>
        <v/>
      </c>
      <c r="D1881" s="259"/>
      <c r="E1881" s="168"/>
      <c r="F1881" s="169"/>
      <c r="H1881" s="167"/>
      <c r="I1881" s="209" t="str">
        <f>IF(ISBLANK(Transactions!$H1881),"",MONTH(Transactions!$H1881))</f>
        <v/>
      </c>
      <c r="J1881" s="259"/>
      <c r="K1881" s="168"/>
      <c r="L1881" s="169"/>
      <c r="N1881" s="167"/>
      <c r="O1881" s="209" t="str">
        <f>IF(ISBLANK(Transactions!$N1881),"",MONTH(Transactions!$N1881))</f>
        <v/>
      </c>
      <c r="P1881" s="259"/>
      <c r="Q1881" s="171"/>
      <c r="R1881" s="169"/>
    </row>
    <row r="1882" spans="2:18" ht="15.75" customHeight="1">
      <c r="B1882" s="167"/>
      <c r="C1882" s="209" t="str">
        <f>IF(ISBLANK(Transactions!$B1882),"",MONTH(Transactions!$B1882))</f>
        <v/>
      </c>
      <c r="D1882" s="259"/>
      <c r="E1882" s="168"/>
      <c r="F1882" s="169"/>
      <c r="H1882" s="167"/>
      <c r="I1882" s="209" t="str">
        <f>IF(ISBLANK(Transactions!$H1882),"",MONTH(Transactions!$H1882))</f>
        <v/>
      </c>
      <c r="J1882" s="259"/>
      <c r="K1882" s="168"/>
      <c r="L1882" s="169"/>
      <c r="N1882" s="167"/>
      <c r="O1882" s="209" t="str">
        <f>IF(ISBLANK(Transactions!$N1882),"",MONTH(Transactions!$N1882))</f>
        <v/>
      </c>
      <c r="P1882" s="259"/>
      <c r="Q1882" s="171"/>
      <c r="R1882" s="169"/>
    </row>
    <row r="1883" spans="2:18" ht="15.75" customHeight="1">
      <c r="B1883" s="167"/>
      <c r="C1883" s="209" t="str">
        <f>IF(ISBLANK(Transactions!$B1883),"",MONTH(Transactions!$B1883))</f>
        <v/>
      </c>
      <c r="D1883" s="259"/>
      <c r="E1883" s="168"/>
      <c r="F1883" s="169"/>
      <c r="H1883" s="167"/>
      <c r="I1883" s="209" t="str">
        <f>IF(ISBLANK(Transactions!$H1883),"",MONTH(Transactions!$H1883))</f>
        <v/>
      </c>
      <c r="J1883" s="259"/>
      <c r="K1883" s="168"/>
      <c r="L1883" s="169"/>
      <c r="N1883" s="167"/>
      <c r="O1883" s="209" t="str">
        <f>IF(ISBLANK(Transactions!$N1883),"",MONTH(Transactions!$N1883))</f>
        <v/>
      </c>
      <c r="P1883" s="259"/>
      <c r="Q1883" s="171"/>
      <c r="R1883" s="169"/>
    </row>
    <row r="1884" spans="2:18" ht="15.75" customHeight="1">
      <c r="B1884" s="167"/>
      <c r="C1884" s="209" t="str">
        <f>IF(ISBLANK(Transactions!$B1884),"",MONTH(Transactions!$B1884))</f>
        <v/>
      </c>
      <c r="D1884" s="259"/>
      <c r="E1884" s="168"/>
      <c r="F1884" s="169"/>
      <c r="H1884" s="167"/>
      <c r="I1884" s="209" t="str">
        <f>IF(ISBLANK(Transactions!$H1884),"",MONTH(Transactions!$H1884))</f>
        <v/>
      </c>
      <c r="J1884" s="259"/>
      <c r="K1884" s="168"/>
      <c r="L1884" s="169"/>
      <c r="N1884" s="167"/>
      <c r="O1884" s="209" t="str">
        <f>IF(ISBLANK(Transactions!$N1884),"",MONTH(Transactions!$N1884))</f>
        <v/>
      </c>
      <c r="P1884" s="259"/>
      <c r="Q1884" s="171"/>
      <c r="R1884" s="169"/>
    </row>
    <row r="1885" spans="2:18" ht="15.75" customHeight="1">
      <c r="B1885" s="167"/>
      <c r="C1885" s="209" t="str">
        <f>IF(ISBLANK(Transactions!$B1885),"",MONTH(Transactions!$B1885))</f>
        <v/>
      </c>
      <c r="D1885" s="259"/>
      <c r="E1885" s="168"/>
      <c r="F1885" s="169"/>
      <c r="H1885" s="167"/>
      <c r="I1885" s="209" t="str">
        <f>IF(ISBLANK(Transactions!$H1885),"",MONTH(Transactions!$H1885))</f>
        <v/>
      </c>
      <c r="J1885" s="259"/>
      <c r="K1885" s="168"/>
      <c r="L1885" s="169"/>
      <c r="N1885" s="167"/>
      <c r="O1885" s="209" t="str">
        <f>IF(ISBLANK(Transactions!$N1885),"",MONTH(Transactions!$N1885))</f>
        <v/>
      </c>
      <c r="P1885" s="259"/>
      <c r="Q1885" s="171"/>
      <c r="R1885" s="169"/>
    </row>
    <row r="1886" spans="2:18" ht="15.75" customHeight="1">
      <c r="B1886" s="167"/>
      <c r="C1886" s="209" t="str">
        <f>IF(ISBLANK(Transactions!$B1886),"",MONTH(Transactions!$B1886))</f>
        <v/>
      </c>
      <c r="D1886" s="259"/>
      <c r="E1886" s="168"/>
      <c r="F1886" s="169"/>
      <c r="H1886" s="167"/>
      <c r="I1886" s="209" t="str">
        <f>IF(ISBLANK(Transactions!$H1886),"",MONTH(Transactions!$H1886))</f>
        <v/>
      </c>
      <c r="J1886" s="259"/>
      <c r="K1886" s="168"/>
      <c r="L1886" s="169"/>
      <c r="N1886" s="167"/>
      <c r="O1886" s="209" t="str">
        <f>IF(ISBLANK(Transactions!$N1886),"",MONTH(Transactions!$N1886))</f>
        <v/>
      </c>
      <c r="P1886" s="259"/>
      <c r="Q1886" s="171"/>
      <c r="R1886" s="169"/>
    </row>
    <row r="1887" spans="2:18" ht="15.75" customHeight="1">
      <c r="B1887" s="167"/>
      <c r="C1887" s="209" t="str">
        <f>IF(ISBLANK(Transactions!$B1887),"",MONTH(Transactions!$B1887))</f>
        <v/>
      </c>
      <c r="D1887" s="259"/>
      <c r="E1887" s="168"/>
      <c r="F1887" s="169"/>
      <c r="H1887" s="167"/>
      <c r="I1887" s="209" t="str">
        <f>IF(ISBLANK(Transactions!$H1887),"",MONTH(Transactions!$H1887))</f>
        <v/>
      </c>
      <c r="J1887" s="259"/>
      <c r="K1887" s="168"/>
      <c r="L1887" s="169"/>
      <c r="N1887" s="167"/>
      <c r="O1887" s="209" t="str">
        <f>IF(ISBLANK(Transactions!$N1887),"",MONTH(Transactions!$N1887))</f>
        <v/>
      </c>
      <c r="P1887" s="259"/>
      <c r="Q1887" s="171"/>
      <c r="R1887" s="169"/>
    </row>
    <row r="1888" spans="2:18" ht="15.75" customHeight="1">
      <c r="B1888" s="167"/>
      <c r="C1888" s="209" t="str">
        <f>IF(ISBLANK(Transactions!$B1888),"",MONTH(Transactions!$B1888))</f>
        <v/>
      </c>
      <c r="D1888" s="259"/>
      <c r="E1888" s="168"/>
      <c r="F1888" s="169"/>
      <c r="H1888" s="167"/>
      <c r="I1888" s="209" t="str">
        <f>IF(ISBLANK(Transactions!$H1888),"",MONTH(Transactions!$H1888))</f>
        <v/>
      </c>
      <c r="J1888" s="259"/>
      <c r="K1888" s="168"/>
      <c r="L1888" s="169"/>
      <c r="N1888" s="167"/>
      <c r="O1888" s="209" t="str">
        <f>IF(ISBLANK(Transactions!$N1888),"",MONTH(Transactions!$N1888))</f>
        <v/>
      </c>
      <c r="P1888" s="259"/>
      <c r="Q1888" s="171"/>
      <c r="R1888" s="169"/>
    </row>
    <row r="1889" spans="2:18" ht="15.75" customHeight="1">
      <c r="B1889" s="167"/>
      <c r="C1889" s="209" t="str">
        <f>IF(ISBLANK(Transactions!$B1889),"",MONTH(Transactions!$B1889))</f>
        <v/>
      </c>
      <c r="D1889" s="259"/>
      <c r="E1889" s="168"/>
      <c r="F1889" s="169"/>
      <c r="H1889" s="167"/>
      <c r="I1889" s="209" t="str">
        <f>IF(ISBLANK(Transactions!$H1889),"",MONTH(Transactions!$H1889))</f>
        <v/>
      </c>
      <c r="J1889" s="259"/>
      <c r="K1889" s="168"/>
      <c r="L1889" s="169"/>
      <c r="N1889" s="167"/>
      <c r="O1889" s="209" t="str">
        <f>IF(ISBLANK(Transactions!$N1889),"",MONTH(Transactions!$N1889))</f>
        <v/>
      </c>
      <c r="P1889" s="259"/>
      <c r="Q1889" s="171"/>
      <c r="R1889" s="169"/>
    </row>
    <row r="1890" spans="2:18" ht="15.75" customHeight="1">
      <c r="B1890" s="167"/>
      <c r="C1890" s="209" t="str">
        <f>IF(ISBLANK(Transactions!$B1890),"",MONTH(Transactions!$B1890))</f>
        <v/>
      </c>
      <c r="D1890" s="259"/>
      <c r="E1890" s="168"/>
      <c r="F1890" s="169"/>
      <c r="H1890" s="167"/>
      <c r="I1890" s="209" t="str">
        <f>IF(ISBLANK(Transactions!$H1890),"",MONTH(Transactions!$H1890))</f>
        <v/>
      </c>
      <c r="J1890" s="259"/>
      <c r="K1890" s="168"/>
      <c r="L1890" s="169"/>
      <c r="N1890" s="167"/>
      <c r="O1890" s="209" t="str">
        <f>IF(ISBLANK(Transactions!$N1890),"",MONTH(Transactions!$N1890))</f>
        <v/>
      </c>
      <c r="P1890" s="259"/>
      <c r="Q1890" s="171"/>
      <c r="R1890" s="169"/>
    </row>
    <row r="1891" spans="2:18" ht="15.75" customHeight="1">
      <c r="B1891" s="167"/>
      <c r="C1891" s="209" t="str">
        <f>IF(ISBLANK(Transactions!$B1891),"",MONTH(Transactions!$B1891))</f>
        <v/>
      </c>
      <c r="D1891" s="259"/>
      <c r="E1891" s="168"/>
      <c r="F1891" s="169"/>
      <c r="H1891" s="167"/>
      <c r="I1891" s="209" t="str">
        <f>IF(ISBLANK(Transactions!$H1891),"",MONTH(Transactions!$H1891))</f>
        <v/>
      </c>
      <c r="J1891" s="259"/>
      <c r="K1891" s="168"/>
      <c r="L1891" s="169"/>
      <c r="N1891" s="167"/>
      <c r="O1891" s="209" t="str">
        <f>IF(ISBLANK(Transactions!$N1891),"",MONTH(Transactions!$N1891))</f>
        <v/>
      </c>
      <c r="P1891" s="259"/>
      <c r="Q1891" s="171"/>
      <c r="R1891" s="169"/>
    </row>
    <row r="1892" spans="2:18" ht="15.75" customHeight="1">
      <c r="B1892" s="167"/>
      <c r="C1892" s="209" t="str">
        <f>IF(ISBLANK(Transactions!$B1892),"",MONTH(Transactions!$B1892))</f>
        <v/>
      </c>
      <c r="D1892" s="259"/>
      <c r="E1892" s="168"/>
      <c r="F1892" s="169"/>
      <c r="H1892" s="167"/>
      <c r="I1892" s="209" t="str">
        <f>IF(ISBLANK(Transactions!$H1892),"",MONTH(Transactions!$H1892))</f>
        <v/>
      </c>
      <c r="J1892" s="259"/>
      <c r="K1892" s="168"/>
      <c r="L1892" s="169"/>
      <c r="N1892" s="167"/>
      <c r="O1892" s="209" t="str">
        <f>IF(ISBLANK(Transactions!$N1892),"",MONTH(Transactions!$N1892))</f>
        <v/>
      </c>
      <c r="P1892" s="259"/>
      <c r="Q1892" s="171"/>
      <c r="R1892" s="169"/>
    </row>
    <row r="1893" spans="2:18" ht="15.75" customHeight="1">
      <c r="B1893" s="167"/>
      <c r="C1893" s="209" t="str">
        <f>IF(ISBLANK(Transactions!$B1893),"",MONTH(Transactions!$B1893))</f>
        <v/>
      </c>
      <c r="D1893" s="259"/>
      <c r="E1893" s="168"/>
      <c r="F1893" s="169"/>
      <c r="H1893" s="167"/>
      <c r="I1893" s="209" t="str">
        <f>IF(ISBLANK(Transactions!$H1893),"",MONTH(Transactions!$H1893))</f>
        <v/>
      </c>
      <c r="J1893" s="259"/>
      <c r="K1893" s="168"/>
      <c r="L1893" s="169"/>
      <c r="N1893" s="167"/>
      <c r="O1893" s="209" t="str">
        <f>IF(ISBLANK(Transactions!$N1893),"",MONTH(Transactions!$N1893))</f>
        <v/>
      </c>
      <c r="P1893" s="259"/>
      <c r="Q1893" s="171"/>
      <c r="R1893" s="169"/>
    </row>
    <row r="1894" spans="2:18" ht="15.75" customHeight="1">
      <c r="B1894" s="167"/>
      <c r="C1894" s="209" t="str">
        <f>IF(ISBLANK(Transactions!$B1894),"",MONTH(Transactions!$B1894))</f>
        <v/>
      </c>
      <c r="D1894" s="259"/>
      <c r="E1894" s="168"/>
      <c r="F1894" s="169"/>
      <c r="H1894" s="167"/>
      <c r="I1894" s="209" t="str">
        <f>IF(ISBLANK(Transactions!$H1894),"",MONTH(Transactions!$H1894))</f>
        <v/>
      </c>
      <c r="J1894" s="259"/>
      <c r="K1894" s="168"/>
      <c r="L1894" s="169"/>
      <c r="N1894" s="167"/>
      <c r="O1894" s="209" t="str">
        <f>IF(ISBLANK(Transactions!$N1894),"",MONTH(Transactions!$N1894))</f>
        <v/>
      </c>
      <c r="P1894" s="259"/>
      <c r="Q1894" s="171"/>
      <c r="R1894" s="169"/>
    </row>
    <row r="1895" spans="2:18" ht="15.75" customHeight="1">
      <c r="B1895" s="167"/>
      <c r="C1895" s="209" t="str">
        <f>IF(ISBLANK(Transactions!$B1895),"",MONTH(Transactions!$B1895))</f>
        <v/>
      </c>
      <c r="D1895" s="259"/>
      <c r="E1895" s="168"/>
      <c r="F1895" s="169"/>
      <c r="H1895" s="167"/>
      <c r="I1895" s="209" t="str">
        <f>IF(ISBLANK(Transactions!$H1895),"",MONTH(Transactions!$H1895))</f>
        <v/>
      </c>
      <c r="J1895" s="259"/>
      <c r="K1895" s="168"/>
      <c r="L1895" s="169"/>
      <c r="N1895" s="167"/>
      <c r="O1895" s="209" t="str">
        <f>IF(ISBLANK(Transactions!$N1895),"",MONTH(Transactions!$N1895))</f>
        <v/>
      </c>
      <c r="P1895" s="259"/>
      <c r="Q1895" s="171"/>
      <c r="R1895" s="169"/>
    </row>
    <row r="1896" spans="2:18" ht="15.75" customHeight="1">
      <c r="B1896" s="167"/>
      <c r="C1896" s="209" t="str">
        <f>IF(ISBLANK(Transactions!$B1896),"",MONTH(Transactions!$B1896))</f>
        <v/>
      </c>
      <c r="D1896" s="259"/>
      <c r="E1896" s="168"/>
      <c r="F1896" s="169"/>
      <c r="H1896" s="167"/>
      <c r="I1896" s="209" t="str">
        <f>IF(ISBLANK(Transactions!$H1896),"",MONTH(Transactions!$H1896))</f>
        <v/>
      </c>
      <c r="J1896" s="259"/>
      <c r="K1896" s="168"/>
      <c r="L1896" s="169"/>
      <c r="N1896" s="167"/>
      <c r="O1896" s="209" t="str">
        <f>IF(ISBLANK(Transactions!$N1896),"",MONTH(Transactions!$N1896))</f>
        <v/>
      </c>
      <c r="P1896" s="259"/>
      <c r="Q1896" s="171"/>
      <c r="R1896" s="169"/>
    </row>
    <row r="1897" spans="2:18" ht="15.75" customHeight="1">
      <c r="B1897" s="167"/>
      <c r="C1897" s="209" t="str">
        <f>IF(ISBLANK(Transactions!$B1897),"",MONTH(Transactions!$B1897))</f>
        <v/>
      </c>
      <c r="D1897" s="259"/>
      <c r="E1897" s="168"/>
      <c r="F1897" s="169"/>
      <c r="H1897" s="167"/>
      <c r="I1897" s="209" t="str">
        <f>IF(ISBLANK(Transactions!$H1897),"",MONTH(Transactions!$H1897))</f>
        <v/>
      </c>
      <c r="J1897" s="259"/>
      <c r="K1897" s="168"/>
      <c r="L1897" s="169"/>
      <c r="N1897" s="167"/>
      <c r="O1897" s="209" t="str">
        <f>IF(ISBLANK(Transactions!$N1897),"",MONTH(Transactions!$N1897))</f>
        <v/>
      </c>
      <c r="P1897" s="259"/>
      <c r="Q1897" s="171"/>
      <c r="R1897" s="169"/>
    </row>
    <row r="1898" spans="2:18" ht="15.75" customHeight="1">
      <c r="B1898" s="167"/>
      <c r="C1898" s="209" t="str">
        <f>IF(ISBLANK(Transactions!$B1898),"",MONTH(Transactions!$B1898))</f>
        <v/>
      </c>
      <c r="D1898" s="259"/>
      <c r="E1898" s="168"/>
      <c r="F1898" s="169"/>
      <c r="H1898" s="167"/>
      <c r="I1898" s="209" t="str">
        <f>IF(ISBLANK(Transactions!$H1898),"",MONTH(Transactions!$H1898))</f>
        <v/>
      </c>
      <c r="J1898" s="259"/>
      <c r="K1898" s="168"/>
      <c r="L1898" s="169"/>
      <c r="N1898" s="167"/>
      <c r="O1898" s="209" t="str">
        <f>IF(ISBLANK(Transactions!$N1898),"",MONTH(Transactions!$N1898))</f>
        <v/>
      </c>
      <c r="P1898" s="259"/>
      <c r="Q1898" s="171"/>
      <c r="R1898" s="169"/>
    </row>
    <row r="1899" spans="2:18" ht="15.75" customHeight="1">
      <c r="B1899" s="167"/>
      <c r="C1899" s="209" t="str">
        <f>IF(ISBLANK(Transactions!$B1899),"",MONTH(Transactions!$B1899))</f>
        <v/>
      </c>
      <c r="D1899" s="259"/>
      <c r="E1899" s="168"/>
      <c r="F1899" s="169"/>
      <c r="H1899" s="167"/>
      <c r="I1899" s="209" t="str">
        <f>IF(ISBLANK(Transactions!$H1899),"",MONTH(Transactions!$H1899))</f>
        <v/>
      </c>
      <c r="J1899" s="259"/>
      <c r="K1899" s="168"/>
      <c r="L1899" s="169"/>
      <c r="N1899" s="167"/>
      <c r="O1899" s="209" t="str">
        <f>IF(ISBLANK(Transactions!$N1899),"",MONTH(Transactions!$N1899))</f>
        <v/>
      </c>
      <c r="P1899" s="259"/>
      <c r="Q1899" s="171"/>
      <c r="R1899" s="169"/>
    </row>
    <row r="1900" spans="2:18" ht="15.75" customHeight="1">
      <c r="B1900" s="167"/>
      <c r="C1900" s="209" t="str">
        <f>IF(ISBLANK(Transactions!$B1900),"",MONTH(Transactions!$B1900))</f>
        <v/>
      </c>
      <c r="D1900" s="259"/>
      <c r="E1900" s="168"/>
      <c r="F1900" s="169"/>
      <c r="H1900" s="167"/>
      <c r="I1900" s="209" t="str">
        <f>IF(ISBLANK(Transactions!$H1900),"",MONTH(Transactions!$H1900))</f>
        <v/>
      </c>
      <c r="J1900" s="259"/>
      <c r="K1900" s="168"/>
      <c r="L1900" s="169"/>
      <c r="N1900" s="167"/>
      <c r="O1900" s="209" t="str">
        <f>IF(ISBLANK(Transactions!$N1900),"",MONTH(Transactions!$N1900))</f>
        <v/>
      </c>
      <c r="P1900" s="259"/>
      <c r="Q1900" s="171"/>
      <c r="R1900" s="169"/>
    </row>
    <row r="1901" spans="2:18" ht="15.75" customHeight="1">
      <c r="B1901" s="167"/>
      <c r="C1901" s="209" t="str">
        <f>IF(ISBLANK(Transactions!$B1901),"",MONTH(Transactions!$B1901))</f>
        <v/>
      </c>
      <c r="D1901" s="259"/>
      <c r="E1901" s="168"/>
      <c r="F1901" s="169"/>
      <c r="H1901" s="167"/>
      <c r="I1901" s="209" t="str">
        <f>IF(ISBLANK(Transactions!$H1901),"",MONTH(Transactions!$H1901))</f>
        <v/>
      </c>
      <c r="J1901" s="259"/>
      <c r="K1901" s="168"/>
      <c r="L1901" s="169"/>
      <c r="N1901" s="167"/>
      <c r="O1901" s="209" t="str">
        <f>IF(ISBLANK(Transactions!$N1901),"",MONTH(Transactions!$N1901))</f>
        <v/>
      </c>
      <c r="P1901" s="259"/>
      <c r="Q1901" s="171"/>
      <c r="R1901" s="169"/>
    </row>
    <row r="1902" spans="2:18" ht="15.75" customHeight="1">
      <c r="B1902" s="167"/>
      <c r="C1902" s="209" t="str">
        <f>IF(ISBLANK(Transactions!$B1902),"",MONTH(Transactions!$B1902))</f>
        <v/>
      </c>
      <c r="D1902" s="259"/>
      <c r="E1902" s="168"/>
      <c r="F1902" s="169"/>
      <c r="H1902" s="167"/>
      <c r="I1902" s="209" t="str">
        <f>IF(ISBLANK(Transactions!$H1902),"",MONTH(Transactions!$H1902))</f>
        <v/>
      </c>
      <c r="J1902" s="259"/>
      <c r="K1902" s="168"/>
      <c r="L1902" s="169"/>
      <c r="N1902" s="167"/>
      <c r="O1902" s="209" t="str">
        <f>IF(ISBLANK(Transactions!$N1902),"",MONTH(Transactions!$N1902))</f>
        <v/>
      </c>
      <c r="P1902" s="259"/>
      <c r="Q1902" s="171"/>
      <c r="R1902" s="169"/>
    </row>
    <row r="1903" spans="2:18" ht="15.75" customHeight="1">
      <c r="B1903" s="167"/>
      <c r="C1903" s="209" t="str">
        <f>IF(ISBLANK(Transactions!$B1903),"",MONTH(Transactions!$B1903))</f>
        <v/>
      </c>
      <c r="D1903" s="259"/>
      <c r="E1903" s="168"/>
      <c r="F1903" s="169"/>
      <c r="H1903" s="167"/>
      <c r="I1903" s="209" t="str">
        <f>IF(ISBLANK(Transactions!$H1903),"",MONTH(Transactions!$H1903))</f>
        <v/>
      </c>
      <c r="J1903" s="259"/>
      <c r="K1903" s="168"/>
      <c r="L1903" s="169"/>
      <c r="N1903" s="167"/>
      <c r="O1903" s="209" t="str">
        <f>IF(ISBLANK(Transactions!$N1903),"",MONTH(Transactions!$N1903))</f>
        <v/>
      </c>
      <c r="P1903" s="259"/>
      <c r="Q1903" s="171"/>
      <c r="R1903" s="169"/>
    </row>
    <row r="1904" spans="2:18" ht="15.75" customHeight="1">
      <c r="B1904" s="167"/>
      <c r="C1904" s="209" t="str">
        <f>IF(ISBLANK(Transactions!$B1904),"",MONTH(Transactions!$B1904))</f>
        <v/>
      </c>
      <c r="D1904" s="259"/>
      <c r="E1904" s="168"/>
      <c r="F1904" s="169"/>
      <c r="H1904" s="167"/>
      <c r="I1904" s="209" t="str">
        <f>IF(ISBLANK(Transactions!$H1904),"",MONTH(Transactions!$H1904))</f>
        <v/>
      </c>
      <c r="J1904" s="259"/>
      <c r="K1904" s="168"/>
      <c r="L1904" s="169"/>
      <c r="N1904" s="167"/>
      <c r="O1904" s="209" t="str">
        <f>IF(ISBLANK(Transactions!$N1904),"",MONTH(Transactions!$N1904))</f>
        <v/>
      </c>
      <c r="P1904" s="259"/>
      <c r="Q1904" s="171"/>
      <c r="R1904" s="169"/>
    </row>
    <row r="1905" spans="2:18" ht="15.75" customHeight="1">
      <c r="B1905" s="167"/>
      <c r="C1905" s="209" t="str">
        <f>IF(ISBLANK(Transactions!$B1905),"",MONTH(Transactions!$B1905))</f>
        <v/>
      </c>
      <c r="D1905" s="259"/>
      <c r="E1905" s="168"/>
      <c r="F1905" s="169"/>
      <c r="H1905" s="167"/>
      <c r="I1905" s="209" t="str">
        <f>IF(ISBLANK(Transactions!$H1905),"",MONTH(Transactions!$H1905))</f>
        <v/>
      </c>
      <c r="J1905" s="259"/>
      <c r="K1905" s="168"/>
      <c r="L1905" s="169"/>
      <c r="N1905" s="167"/>
      <c r="O1905" s="209" t="str">
        <f>IF(ISBLANK(Transactions!$N1905),"",MONTH(Transactions!$N1905))</f>
        <v/>
      </c>
      <c r="P1905" s="259"/>
      <c r="Q1905" s="171"/>
      <c r="R1905" s="169"/>
    </row>
    <row r="1906" spans="2:18" ht="15.75" customHeight="1">
      <c r="B1906" s="167"/>
      <c r="C1906" s="209" t="str">
        <f>IF(ISBLANK(Transactions!$B1906),"",MONTH(Transactions!$B1906))</f>
        <v/>
      </c>
      <c r="D1906" s="259"/>
      <c r="E1906" s="168"/>
      <c r="F1906" s="169"/>
      <c r="H1906" s="167"/>
      <c r="I1906" s="209" t="str">
        <f>IF(ISBLANK(Transactions!$H1906),"",MONTH(Transactions!$H1906))</f>
        <v/>
      </c>
      <c r="J1906" s="259"/>
      <c r="K1906" s="168"/>
      <c r="L1906" s="169"/>
      <c r="N1906" s="167"/>
      <c r="O1906" s="209" t="str">
        <f>IF(ISBLANK(Transactions!$N1906),"",MONTH(Transactions!$N1906))</f>
        <v/>
      </c>
      <c r="P1906" s="259"/>
      <c r="Q1906" s="171"/>
      <c r="R1906" s="169"/>
    </row>
    <row r="1907" spans="2:18" ht="15.75" customHeight="1">
      <c r="B1907" s="167"/>
      <c r="C1907" s="209" t="str">
        <f>IF(ISBLANK(Transactions!$B1907),"",MONTH(Transactions!$B1907))</f>
        <v/>
      </c>
      <c r="D1907" s="259"/>
      <c r="E1907" s="168"/>
      <c r="F1907" s="169"/>
      <c r="H1907" s="167"/>
      <c r="I1907" s="209" t="str">
        <f>IF(ISBLANK(Transactions!$H1907),"",MONTH(Transactions!$H1907))</f>
        <v/>
      </c>
      <c r="J1907" s="259"/>
      <c r="K1907" s="168"/>
      <c r="L1907" s="169"/>
      <c r="N1907" s="167"/>
      <c r="O1907" s="209" t="str">
        <f>IF(ISBLANK(Transactions!$N1907),"",MONTH(Transactions!$N1907))</f>
        <v/>
      </c>
      <c r="P1907" s="259"/>
      <c r="Q1907" s="171"/>
      <c r="R1907" s="169"/>
    </row>
    <row r="1908" spans="2:18" ht="15.75" customHeight="1">
      <c r="B1908" s="167"/>
      <c r="C1908" s="209" t="str">
        <f>IF(ISBLANK(Transactions!$B1908),"",MONTH(Transactions!$B1908))</f>
        <v/>
      </c>
      <c r="D1908" s="259"/>
      <c r="E1908" s="168"/>
      <c r="F1908" s="169"/>
      <c r="H1908" s="167"/>
      <c r="I1908" s="209" t="str">
        <f>IF(ISBLANK(Transactions!$H1908),"",MONTH(Transactions!$H1908))</f>
        <v/>
      </c>
      <c r="J1908" s="259"/>
      <c r="K1908" s="168"/>
      <c r="L1908" s="169"/>
      <c r="N1908" s="167"/>
      <c r="O1908" s="209" t="str">
        <f>IF(ISBLANK(Transactions!$N1908),"",MONTH(Transactions!$N1908))</f>
        <v/>
      </c>
      <c r="P1908" s="259"/>
      <c r="Q1908" s="171"/>
      <c r="R1908" s="169"/>
    </row>
    <row r="1909" spans="2:18" ht="15.75" customHeight="1">
      <c r="B1909" s="167"/>
      <c r="C1909" s="209" t="str">
        <f>IF(ISBLANK(Transactions!$B1909),"",MONTH(Transactions!$B1909))</f>
        <v/>
      </c>
      <c r="D1909" s="259"/>
      <c r="E1909" s="168"/>
      <c r="F1909" s="169"/>
      <c r="H1909" s="167"/>
      <c r="I1909" s="209" t="str">
        <f>IF(ISBLANK(Transactions!$H1909),"",MONTH(Transactions!$H1909))</f>
        <v/>
      </c>
      <c r="J1909" s="259"/>
      <c r="K1909" s="168"/>
      <c r="L1909" s="169"/>
      <c r="N1909" s="167"/>
      <c r="O1909" s="209" t="str">
        <f>IF(ISBLANK(Transactions!$N1909),"",MONTH(Transactions!$N1909))</f>
        <v/>
      </c>
      <c r="P1909" s="259"/>
      <c r="Q1909" s="171"/>
      <c r="R1909" s="169"/>
    </row>
    <row r="1910" spans="2:18" ht="15.75" customHeight="1">
      <c r="B1910" s="167"/>
      <c r="C1910" s="209" t="str">
        <f>IF(ISBLANK(Transactions!$B1910),"",MONTH(Transactions!$B1910))</f>
        <v/>
      </c>
      <c r="D1910" s="259"/>
      <c r="E1910" s="168"/>
      <c r="F1910" s="169"/>
      <c r="H1910" s="167"/>
      <c r="I1910" s="209" t="str">
        <f>IF(ISBLANK(Transactions!$H1910),"",MONTH(Transactions!$H1910))</f>
        <v/>
      </c>
      <c r="J1910" s="259"/>
      <c r="K1910" s="168"/>
      <c r="L1910" s="169"/>
      <c r="N1910" s="167"/>
      <c r="O1910" s="209" t="str">
        <f>IF(ISBLANK(Transactions!$N1910),"",MONTH(Transactions!$N1910))</f>
        <v/>
      </c>
      <c r="P1910" s="259"/>
      <c r="Q1910" s="171"/>
      <c r="R1910" s="169"/>
    </row>
    <row r="1911" spans="2:18" ht="15.75" customHeight="1">
      <c r="B1911" s="167"/>
      <c r="C1911" s="209" t="str">
        <f>IF(ISBLANK(Transactions!$B1911),"",MONTH(Transactions!$B1911))</f>
        <v/>
      </c>
      <c r="D1911" s="259"/>
      <c r="E1911" s="168"/>
      <c r="F1911" s="169"/>
      <c r="H1911" s="167"/>
      <c r="I1911" s="209" t="str">
        <f>IF(ISBLANK(Transactions!$H1911),"",MONTH(Transactions!$H1911))</f>
        <v/>
      </c>
      <c r="J1911" s="259"/>
      <c r="K1911" s="168"/>
      <c r="L1911" s="169"/>
      <c r="N1911" s="167"/>
      <c r="O1911" s="209" t="str">
        <f>IF(ISBLANK(Transactions!$N1911),"",MONTH(Transactions!$N1911))</f>
        <v/>
      </c>
      <c r="P1911" s="259"/>
      <c r="Q1911" s="171"/>
      <c r="R1911" s="169"/>
    </row>
    <row r="1912" spans="2:18" ht="15.75" customHeight="1">
      <c r="B1912" s="167"/>
      <c r="C1912" s="209" t="str">
        <f>IF(ISBLANK(Transactions!$B1912),"",MONTH(Transactions!$B1912))</f>
        <v/>
      </c>
      <c r="D1912" s="259"/>
      <c r="E1912" s="168"/>
      <c r="F1912" s="169"/>
      <c r="H1912" s="167"/>
      <c r="I1912" s="209" t="str">
        <f>IF(ISBLANK(Transactions!$H1912),"",MONTH(Transactions!$H1912))</f>
        <v/>
      </c>
      <c r="J1912" s="259"/>
      <c r="K1912" s="168"/>
      <c r="L1912" s="169"/>
      <c r="N1912" s="167"/>
      <c r="O1912" s="209" t="str">
        <f>IF(ISBLANK(Transactions!$N1912),"",MONTH(Transactions!$N1912))</f>
        <v/>
      </c>
      <c r="P1912" s="259"/>
      <c r="Q1912" s="171"/>
      <c r="R1912" s="169"/>
    </row>
    <row r="1913" spans="2:18" ht="15.75" customHeight="1">
      <c r="B1913" s="167"/>
      <c r="C1913" s="209" t="str">
        <f>IF(ISBLANK(Transactions!$B1913),"",MONTH(Transactions!$B1913))</f>
        <v/>
      </c>
      <c r="D1913" s="259"/>
      <c r="E1913" s="168"/>
      <c r="F1913" s="169"/>
      <c r="H1913" s="167"/>
      <c r="I1913" s="209" t="str">
        <f>IF(ISBLANK(Transactions!$H1913),"",MONTH(Transactions!$H1913))</f>
        <v/>
      </c>
      <c r="J1913" s="259"/>
      <c r="K1913" s="168"/>
      <c r="L1913" s="169"/>
      <c r="N1913" s="167"/>
      <c r="O1913" s="209" t="str">
        <f>IF(ISBLANK(Transactions!$N1913),"",MONTH(Transactions!$N1913))</f>
        <v/>
      </c>
      <c r="P1913" s="259"/>
      <c r="Q1913" s="171"/>
      <c r="R1913" s="169"/>
    </row>
    <row r="1914" spans="2:18" ht="15.75" customHeight="1">
      <c r="B1914" s="167"/>
      <c r="C1914" s="209" t="str">
        <f>IF(ISBLANK(Transactions!$B1914),"",MONTH(Transactions!$B1914))</f>
        <v/>
      </c>
      <c r="D1914" s="259"/>
      <c r="E1914" s="168"/>
      <c r="F1914" s="169"/>
      <c r="H1914" s="167"/>
      <c r="I1914" s="209" t="str">
        <f>IF(ISBLANK(Transactions!$H1914),"",MONTH(Transactions!$H1914))</f>
        <v/>
      </c>
      <c r="J1914" s="259"/>
      <c r="K1914" s="168"/>
      <c r="L1914" s="169"/>
      <c r="N1914" s="167"/>
      <c r="O1914" s="209" t="str">
        <f>IF(ISBLANK(Transactions!$N1914),"",MONTH(Transactions!$N1914))</f>
        <v/>
      </c>
      <c r="P1914" s="259"/>
      <c r="Q1914" s="171"/>
      <c r="R1914" s="169"/>
    </row>
    <row r="1915" spans="2:18" ht="15.75" customHeight="1">
      <c r="B1915" s="167"/>
      <c r="C1915" s="209" t="str">
        <f>IF(ISBLANK(Transactions!$B1915),"",MONTH(Transactions!$B1915))</f>
        <v/>
      </c>
      <c r="D1915" s="259"/>
      <c r="E1915" s="168"/>
      <c r="F1915" s="169"/>
      <c r="H1915" s="167"/>
      <c r="I1915" s="209" t="str">
        <f>IF(ISBLANK(Transactions!$H1915),"",MONTH(Transactions!$H1915))</f>
        <v/>
      </c>
      <c r="J1915" s="259"/>
      <c r="K1915" s="168"/>
      <c r="L1915" s="169"/>
      <c r="N1915" s="167"/>
      <c r="O1915" s="209" t="str">
        <f>IF(ISBLANK(Transactions!$N1915),"",MONTH(Transactions!$N1915))</f>
        <v/>
      </c>
      <c r="P1915" s="259"/>
      <c r="Q1915" s="171"/>
      <c r="R1915" s="169"/>
    </row>
    <row r="1916" spans="2:18" ht="15.75" customHeight="1">
      <c r="B1916" s="167"/>
      <c r="C1916" s="209" t="str">
        <f>IF(ISBLANK(Transactions!$B1916),"",MONTH(Transactions!$B1916))</f>
        <v/>
      </c>
      <c r="D1916" s="259"/>
      <c r="E1916" s="168"/>
      <c r="F1916" s="169"/>
      <c r="H1916" s="167"/>
      <c r="I1916" s="209" t="str">
        <f>IF(ISBLANK(Transactions!$H1916),"",MONTH(Transactions!$H1916))</f>
        <v/>
      </c>
      <c r="J1916" s="259"/>
      <c r="K1916" s="168"/>
      <c r="L1916" s="169"/>
      <c r="N1916" s="167"/>
      <c r="O1916" s="209" t="str">
        <f>IF(ISBLANK(Transactions!$N1916),"",MONTH(Transactions!$N1916))</f>
        <v/>
      </c>
      <c r="P1916" s="259"/>
      <c r="Q1916" s="171"/>
      <c r="R1916" s="169"/>
    </row>
    <row r="1917" spans="2:18" ht="15.75" customHeight="1">
      <c r="B1917" s="167"/>
      <c r="C1917" s="209" t="str">
        <f>IF(ISBLANK(Transactions!$B1917),"",MONTH(Transactions!$B1917))</f>
        <v/>
      </c>
      <c r="D1917" s="259"/>
      <c r="E1917" s="168"/>
      <c r="F1917" s="169"/>
      <c r="H1917" s="167"/>
      <c r="I1917" s="209" t="str">
        <f>IF(ISBLANK(Transactions!$H1917),"",MONTH(Transactions!$H1917))</f>
        <v/>
      </c>
      <c r="J1917" s="259"/>
      <c r="K1917" s="168"/>
      <c r="L1917" s="169"/>
      <c r="N1917" s="167"/>
      <c r="O1917" s="209" t="str">
        <f>IF(ISBLANK(Transactions!$N1917),"",MONTH(Transactions!$N1917))</f>
        <v/>
      </c>
      <c r="P1917" s="259"/>
      <c r="Q1917" s="171"/>
      <c r="R1917" s="169"/>
    </row>
    <row r="1918" spans="2:18" ht="15.75" customHeight="1">
      <c r="B1918" s="167"/>
      <c r="C1918" s="209" t="str">
        <f>IF(ISBLANK(Transactions!$B1918),"",MONTH(Transactions!$B1918))</f>
        <v/>
      </c>
      <c r="D1918" s="259"/>
      <c r="E1918" s="168"/>
      <c r="F1918" s="169"/>
      <c r="H1918" s="167"/>
      <c r="I1918" s="209" t="str">
        <f>IF(ISBLANK(Transactions!$H1918),"",MONTH(Transactions!$H1918))</f>
        <v/>
      </c>
      <c r="J1918" s="259"/>
      <c r="K1918" s="168"/>
      <c r="L1918" s="169"/>
      <c r="N1918" s="167"/>
      <c r="O1918" s="209" t="str">
        <f>IF(ISBLANK(Transactions!$N1918),"",MONTH(Transactions!$N1918))</f>
        <v/>
      </c>
      <c r="P1918" s="259"/>
      <c r="Q1918" s="171"/>
      <c r="R1918" s="169"/>
    </row>
    <row r="1919" spans="2:18" ht="15.75" customHeight="1">
      <c r="B1919" s="167"/>
      <c r="C1919" s="209" t="str">
        <f>IF(ISBLANK(Transactions!$B1919),"",MONTH(Transactions!$B1919))</f>
        <v/>
      </c>
      <c r="D1919" s="259"/>
      <c r="E1919" s="168"/>
      <c r="F1919" s="169"/>
      <c r="H1919" s="167"/>
      <c r="I1919" s="209" t="str">
        <f>IF(ISBLANK(Transactions!$H1919),"",MONTH(Transactions!$H1919))</f>
        <v/>
      </c>
      <c r="J1919" s="259"/>
      <c r="K1919" s="168"/>
      <c r="L1919" s="169"/>
      <c r="N1919" s="167"/>
      <c r="O1919" s="209" t="str">
        <f>IF(ISBLANK(Transactions!$N1919),"",MONTH(Transactions!$N1919))</f>
        <v/>
      </c>
      <c r="P1919" s="259"/>
      <c r="Q1919" s="171"/>
      <c r="R1919" s="169"/>
    </row>
    <row r="1920" spans="2:18" ht="15.75" customHeight="1">
      <c r="B1920" s="167"/>
      <c r="C1920" s="209" t="str">
        <f>IF(ISBLANK(Transactions!$B1920),"",MONTH(Transactions!$B1920))</f>
        <v/>
      </c>
      <c r="D1920" s="259"/>
      <c r="E1920" s="168"/>
      <c r="F1920" s="169"/>
      <c r="H1920" s="167"/>
      <c r="I1920" s="209" t="str">
        <f>IF(ISBLANK(Transactions!$H1920),"",MONTH(Transactions!$H1920))</f>
        <v/>
      </c>
      <c r="J1920" s="259"/>
      <c r="K1920" s="168"/>
      <c r="L1920" s="169"/>
      <c r="N1920" s="167"/>
      <c r="O1920" s="209" t="str">
        <f>IF(ISBLANK(Transactions!$N1920),"",MONTH(Transactions!$N1920))</f>
        <v/>
      </c>
      <c r="P1920" s="259"/>
      <c r="Q1920" s="171"/>
      <c r="R1920" s="169"/>
    </row>
    <row r="1921" spans="2:18" ht="15.75" customHeight="1">
      <c r="B1921" s="167"/>
      <c r="C1921" s="209" t="str">
        <f>IF(ISBLANK(Transactions!$B1921),"",MONTH(Transactions!$B1921))</f>
        <v/>
      </c>
      <c r="D1921" s="259"/>
      <c r="E1921" s="168"/>
      <c r="F1921" s="169"/>
      <c r="H1921" s="167"/>
      <c r="I1921" s="209" t="str">
        <f>IF(ISBLANK(Transactions!$H1921),"",MONTH(Transactions!$H1921))</f>
        <v/>
      </c>
      <c r="J1921" s="259"/>
      <c r="K1921" s="168"/>
      <c r="L1921" s="169"/>
      <c r="N1921" s="167"/>
      <c r="O1921" s="209" t="str">
        <f>IF(ISBLANK(Transactions!$N1921),"",MONTH(Transactions!$N1921))</f>
        <v/>
      </c>
      <c r="P1921" s="259"/>
      <c r="Q1921" s="171"/>
      <c r="R1921" s="169"/>
    </row>
    <row r="1922" spans="2:18" ht="15.75" customHeight="1">
      <c r="B1922" s="167"/>
      <c r="C1922" s="209" t="str">
        <f>IF(ISBLANK(Transactions!$B1922),"",MONTH(Transactions!$B1922))</f>
        <v/>
      </c>
      <c r="D1922" s="259"/>
      <c r="E1922" s="168"/>
      <c r="F1922" s="169"/>
      <c r="H1922" s="167"/>
      <c r="I1922" s="209" t="str">
        <f>IF(ISBLANK(Transactions!$H1922),"",MONTH(Transactions!$H1922))</f>
        <v/>
      </c>
      <c r="J1922" s="259"/>
      <c r="K1922" s="168"/>
      <c r="L1922" s="169"/>
      <c r="N1922" s="167"/>
      <c r="O1922" s="209" t="str">
        <f>IF(ISBLANK(Transactions!$N1922),"",MONTH(Transactions!$N1922))</f>
        <v/>
      </c>
      <c r="P1922" s="259"/>
      <c r="Q1922" s="171"/>
      <c r="R1922" s="169"/>
    </row>
    <row r="1923" spans="2:18" ht="15.75" customHeight="1">
      <c r="B1923" s="167"/>
      <c r="C1923" s="209" t="str">
        <f>IF(ISBLANK(Transactions!$B1923),"",MONTH(Transactions!$B1923))</f>
        <v/>
      </c>
      <c r="D1923" s="259"/>
      <c r="E1923" s="168"/>
      <c r="F1923" s="169"/>
      <c r="H1923" s="167"/>
      <c r="I1923" s="209" t="str">
        <f>IF(ISBLANK(Transactions!$H1923),"",MONTH(Transactions!$H1923))</f>
        <v/>
      </c>
      <c r="J1923" s="259"/>
      <c r="K1923" s="168"/>
      <c r="L1923" s="169"/>
      <c r="N1923" s="167"/>
      <c r="O1923" s="209" t="str">
        <f>IF(ISBLANK(Transactions!$N1923),"",MONTH(Transactions!$N1923))</f>
        <v/>
      </c>
      <c r="P1923" s="259"/>
      <c r="Q1923" s="171"/>
      <c r="R1923" s="169"/>
    </row>
    <row r="1924" spans="2:18" ht="15.75" customHeight="1">
      <c r="B1924" s="167"/>
      <c r="C1924" s="209" t="str">
        <f>IF(ISBLANK(Transactions!$B1924),"",MONTH(Transactions!$B1924))</f>
        <v/>
      </c>
      <c r="D1924" s="259"/>
      <c r="E1924" s="168"/>
      <c r="F1924" s="169"/>
      <c r="H1924" s="167"/>
      <c r="I1924" s="209" t="str">
        <f>IF(ISBLANK(Transactions!$H1924),"",MONTH(Transactions!$H1924))</f>
        <v/>
      </c>
      <c r="J1924" s="259"/>
      <c r="K1924" s="168"/>
      <c r="L1924" s="169"/>
      <c r="N1924" s="167"/>
      <c r="O1924" s="209" t="str">
        <f>IF(ISBLANK(Transactions!$N1924),"",MONTH(Transactions!$N1924))</f>
        <v/>
      </c>
      <c r="P1924" s="259"/>
      <c r="Q1924" s="171"/>
      <c r="R1924" s="169"/>
    </row>
    <row r="1925" spans="2:18" ht="15.75" customHeight="1">
      <c r="B1925" s="167"/>
      <c r="C1925" s="209" t="str">
        <f>IF(ISBLANK(Transactions!$B1925),"",MONTH(Transactions!$B1925))</f>
        <v/>
      </c>
      <c r="D1925" s="259"/>
      <c r="E1925" s="168"/>
      <c r="F1925" s="169"/>
      <c r="H1925" s="167"/>
      <c r="I1925" s="209" t="str">
        <f>IF(ISBLANK(Transactions!$H1925),"",MONTH(Transactions!$H1925))</f>
        <v/>
      </c>
      <c r="J1925" s="259"/>
      <c r="K1925" s="168"/>
      <c r="L1925" s="169"/>
      <c r="N1925" s="167"/>
      <c r="O1925" s="209" t="str">
        <f>IF(ISBLANK(Transactions!$N1925),"",MONTH(Transactions!$N1925))</f>
        <v/>
      </c>
      <c r="P1925" s="259"/>
      <c r="Q1925" s="171"/>
      <c r="R1925" s="169"/>
    </row>
    <row r="1926" spans="2:18" ht="15.75" customHeight="1">
      <c r="B1926" s="167"/>
      <c r="C1926" s="209" t="str">
        <f>IF(ISBLANK(Transactions!$B1926),"",MONTH(Transactions!$B1926))</f>
        <v/>
      </c>
      <c r="D1926" s="259"/>
      <c r="E1926" s="168"/>
      <c r="F1926" s="169"/>
      <c r="H1926" s="167"/>
      <c r="I1926" s="209" t="str">
        <f>IF(ISBLANK(Transactions!$H1926),"",MONTH(Transactions!$H1926))</f>
        <v/>
      </c>
      <c r="J1926" s="259"/>
      <c r="K1926" s="168"/>
      <c r="L1926" s="169"/>
      <c r="N1926" s="167"/>
      <c r="O1926" s="209" t="str">
        <f>IF(ISBLANK(Transactions!$N1926),"",MONTH(Transactions!$N1926))</f>
        <v/>
      </c>
      <c r="P1926" s="259"/>
      <c r="Q1926" s="171"/>
      <c r="R1926" s="169"/>
    </row>
    <row r="1927" spans="2:18" ht="15.75" customHeight="1">
      <c r="B1927" s="167"/>
      <c r="C1927" s="209" t="str">
        <f>IF(ISBLANK(Transactions!$B1927),"",MONTH(Transactions!$B1927))</f>
        <v/>
      </c>
      <c r="D1927" s="259"/>
      <c r="E1927" s="168"/>
      <c r="F1927" s="169"/>
      <c r="H1927" s="167"/>
      <c r="I1927" s="209" t="str">
        <f>IF(ISBLANK(Transactions!$H1927),"",MONTH(Transactions!$H1927))</f>
        <v/>
      </c>
      <c r="J1927" s="259"/>
      <c r="K1927" s="168"/>
      <c r="L1927" s="169"/>
      <c r="N1927" s="167"/>
      <c r="O1927" s="209" t="str">
        <f>IF(ISBLANK(Transactions!$N1927),"",MONTH(Transactions!$N1927))</f>
        <v/>
      </c>
      <c r="P1927" s="259"/>
      <c r="Q1927" s="171"/>
      <c r="R1927" s="169"/>
    </row>
    <row r="1928" spans="2:18" ht="15.75" customHeight="1">
      <c r="B1928" s="167"/>
      <c r="C1928" s="209" t="str">
        <f>IF(ISBLANK(Transactions!$B1928),"",MONTH(Transactions!$B1928))</f>
        <v/>
      </c>
      <c r="D1928" s="259"/>
      <c r="E1928" s="168"/>
      <c r="F1928" s="169"/>
      <c r="H1928" s="167"/>
      <c r="I1928" s="209" t="str">
        <f>IF(ISBLANK(Transactions!$H1928),"",MONTH(Transactions!$H1928))</f>
        <v/>
      </c>
      <c r="J1928" s="259"/>
      <c r="K1928" s="168"/>
      <c r="L1928" s="169"/>
      <c r="N1928" s="167"/>
      <c r="O1928" s="209" t="str">
        <f>IF(ISBLANK(Transactions!$N1928),"",MONTH(Transactions!$N1928))</f>
        <v/>
      </c>
      <c r="P1928" s="259"/>
      <c r="Q1928" s="171"/>
      <c r="R1928" s="169"/>
    </row>
    <row r="1929" spans="2:18" ht="15.75" customHeight="1">
      <c r="B1929" s="167"/>
      <c r="C1929" s="209" t="str">
        <f>IF(ISBLANK(Transactions!$B1929),"",MONTH(Transactions!$B1929))</f>
        <v/>
      </c>
      <c r="D1929" s="259"/>
      <c r="E1929" s="168"/>
      <c r="F1929" s="169"/>
      <c r="H1929" s="167"/>
      <c r="I1929" s="209" t="str">
        <f>IF(ISBLANK(Transactions!$H1929),"",MONTH(Transactions!$H1929))</f>
        <v/>
      </c>
      <c r="J1929" s="259"/>
      <c r="K1929" s="168"/>
      <c r="L1929" s="169"/>
      <c r="N1929" s="167"/>
      <c r="O1929" s="209" t="str">
        <f>IF(ISBLANK(Transactions!$N1929),"",MONTH(Transactions!$N1929))</f>
        <v/>
      </c>
      <c r="P1929" s="259"/>
      <c r="Q1929" s="171"/>
      <c r="R1929" s="169"/>
    </row>
    <row r="1930" spans="2:18" ht="15.75" customHeight="1">
      <c r="B1930" s="167"/>
      <c r="C1930" s="209" t="str">
        <f>IF(ISBLANK(Transactions!$B1930),"",MONTH(Transactions!$B1930))</f>
        <v/>
      </c>
      <c r="D1930" s="259"/>
      <c r="E1930" s="168"/>
      <c r="F1930" s="169"/>
      <c r="H1930" s="167"/>
      <c r="I1930" s="209" t="str">
        <f>IF(ISBLANK(Transactions!$H1930),"",MONTH(Transactions!$H1930))</f>
        <v/>
      </c>
      <c r="J1930" s="259"/>
      <c r="K1930" s="168"/>
      <c r="L1930" s="169"/>
      <c r="N1930" s="167"/>
      <c r="O1930" s="209" t="str">
        <f>IF(ISBLANK(Transactions!$N1930),"",MONTH(Transactions!$N1930))</f>
        <v/>
      </c>
      <c r="P1930" s="259"/>
      <c r="Q1930" s="171"/>
      <c r="R1930" s="169"/>
    </row>
    <row r="1931" spans="2:18" ht="15.75" customHeight="1">
      <c r="B1931" s="167"/>
      <c r="C1931" s="209" t="str">
        <f>IF(ISBLANK(Transactions!$B1931),"",MONTH(Transactions!$B1931))</f>
        <v/>
      </c>
      <c r="D1931" s="259"/>
      <c r="E1931" s="168"/>
      <c r="F1931" s="169"/>
      <c r="H1931" s="167"/>
      <c r="I1931" s="209" t="str">
        <f>IF(ISBLANK(Transactions!$H1931),"",MONTH(Transactions!$H1931))</f>
        <v/>
      </c>
      <c r="J1931" s="259"/>
      <c r="K1931" s="168"/>
      <c r="L1931" s="169"/>
      <c r="N1931" s="167"/>
      <c r="O1931" s="209" t="str">
        <f>IF(ISBLANK(Transactions!$N1931),"",MONTH(Transactions!$N1931))</f>
        <v/>
      </c>
      <c r="P1931" s="259"/>
      <c r="Q1931" s="171"/>
      <c r="R1931" s="169"/>
    </row>
    <row r="1932" spans="2:18" ht="15.75" customHeight="1">
      <c r="B1932" s="167"/>
      <c r="C1932" s="209" t="str">
        <f>IF(ISBLANK(Transactions!$B1932),"",MONTH(Transactions!$B1932))</f>
        <v/>
      </c>
      <c r="D1932" s="259"/>
      <c r="E1932" s="168"/>
      <c r="F1932" s="169"/>
      <c r="H1932" s="167"/>
      <c r="I1932" s="209" t="str">
        <f>IF(ISBLANK(Transactions!$H1932),"",MONTH(Transactions!$H1932))</f>
        <v/>
      </c>
      <c r="J1932" s="259"/>
      <c r="K1932" s="168"/>
      <c r="L1932" s="169"/>
      <c r="N1932" s="167"/>
      <c r="O1932" s="209" t="str">
        <f>IF(ISBLANK(Transactions!$N1932),"",MONTH(Transactions!$N1932))</f>
        <v/>
      </c>
      <c r="P1932" s="259"/>
      <c r="Q1932" s="171"/>
      <c r="R1932" s="169"/>
    </row>
    <row r="1933" spans="2:18" ht="15.75" customHeight="1">
      <c r="B1933" s="167"/>
      <c r="C1933" s="209" t="str">
        <f>IF(ISBLANK(Transactions!$B1933),"",MONTH(Transactions!$B1933))</f>
        <v/>
      </c>
      <c r="D1933" s="259"/>
      <c r="E1933" s="168"/>
      <c r="F1933" s="169"/>
      <c r="H1933" s="167"/>
      <c r="I1933" s="209" t="str">
        <f>IF(ISBLANK(Transactions!$H1933),"",MONTH(Transactions!$H1933))</f>
        <v/>
      </c>
      <c r="J1933" s="259"/>
      <c r="K1933" s="168"/>
      <c r="L1933" s="169"/>
      <c r="N1933" s="167"/>
      <c r="O1933" s="209" t="str">
        <f>IF(ISBLANK(Transactions!$N1933),"",MONTH(Transactions!$N1933))</f>
        <v/>
      </c>
      <c r="P1933" s="259"/>
      <c r="Q1933" s="171"/>
      <c r="R1933" s="169"/>
    </row>
    <row r="1934" spans="2:18" ht="15.75" customHeight="1">
      <c r="B1934" s="167"/>
      <c r="C1934" s="209" t="str">
        <f>IF(ISBLANK(Transactions!$B1934),"",MONTH(Transactions!$B1934))</f>
        <v/>
      </c>
      <c r="D1934" s="259"/>
      <c r="E1934" s="168"/>
      <c r="F1934" s="169"/>
      <c r="H1934" s="167"/>
      <c r="I1934" s="209" t="str">
        <f>IF(ISBLANK(Transactions!$H1934),"",MONTH(Transactions!$H1934))</f>
        <v/>
      </c>
      <c r="J1934" s="259"/>
      <c r="K1934" s="168"/>
      <c r="L1934" s="169"/>
      <c r="N1934" s="167"/>
      <c r="O1934" s="209" t="str">
        <f>IF(ISBLANK(Transactions!$N1934),"",MONTH(Transactions!$N1934))</f>
        <v/>
      </c>
      <c r="P1934" s="259"/>
      <c r="Q1934" s="171"/>
      <c r="R1934" s="169"/>
    </row>
    <row r="1935" spans="2:18" ht="15.75" customHeight="1">
      <c r="B1935" s="167"/>
      <c r="C1935" s="209" t="str">
        <f>IF(ISBLANK(Transactions!$B1935),"",MONTH(Transactions!$B1935))</f>
        <v/>
      </c>
      <c r="D1935" s="259"/>
      <c r="E1935" s="168"/>
      <c r="F1935" s="169"/>
      <c r="H1935" s="167"/>
      <c r="I1935" s="209" t="str">
        <f>IF(ISBLANK(Transactions!$H1935),"",MONTH(Transactions!$H1935))</f>
        <v/>
      </c>
      <c r="J1935" s="259"/>
      <c r="K1935" s="168"/>
      <c r="L1935" s="169"/>
      <c r="N1935" s="167"/>
      <c r="O1935" s="209" t="str">
        <f>IF(ISBLANK(Transactions!$N1935),"",MONTH(Transactions!$N1935))</f>
        <v/>
      </c>
      <c r="P1935" s="259"/>
      <c r="Q1935" s="171"/>
      <c r="R1935" s="169"/>
    </row>
    <row r="1936" spans="2:18" ht="15.75" customHeight="1">
      <c r="B1936" s="167"/>
      <c r="C1936" s="209" t="str">
        <f>IF(ISBLANK(Transactions!$B1936),"",MONTH(Transactions!$B1936))</f>
        <v/>
      </c>
      <c r="D1936" s="259"/>
      <c r="E1936" s="168"/>
      <c r="F1936" s="169"/>
      <c r="H1936" s="167"/>
      <c r="I1936" s="209" t="str">
        <f>IF(ISBLANK(Transactions!$H1936),"",MONTH(Transactions!$H1936))</f>
        <v/>
      </c>
      <c r="J1936" s="259"/>
      <c r="K1936" s="168"/>
      <c r="L1936" s="169"/>
      <c r="N1936" s="167"/>
      <c r="O1936" s="209" t="str">
        <f>IF(ISBLANK(Transactions!$N1936),"",MONTH(Transactions!$N1936))</f>
        <v/>
      </c>
      <c r="P1936" s="259"/>
      <c r="Q1936" s="171"/>
      <c r="R1936" s="169"/>
    </row>
    <row r="1937" spans="2:18" ht="15.75" customHeight="1">
      <c r="B1937" s="167"/>
      <c r="C1937" s="209" t="str">
        <f>IF(ISBLANK(Transactions!$B1937),"",MONTH(Transactions!$B1937))</f>
        <v/>
      </c>
      <c r="D1937" s="259"/>
      <c r="E1937" s="168"/>
      <c r="F1937" s="169"/>
      <c r="H1937" s="167"/>
      <c r="I1937" s="209" t="str">
        <f>IF(ISBLANK(Transactions!$H1937),"",MONTH(Transactions!$H1937))</f>
        <v/>
      </c>
      <c r="J1937" s="259"/>
      <c r="K1937" s="168"/>
      <c r="L1937" s="169"/>
      <c r="N1937" s="167"/>
      <c r="O1937" s="209" t="str">
        <f>IF(ISBLANK(Transactions!$N1937),"",MONTH(Transactions!$N1937))</f>
        <v/>
      </c>
      <c r="P1937" s="259"/>
      <c r="Q1937" s="171"/>
      <c r="R1937" s="169"/>
    </row>
    <row r="1938" spans="2:18" ht="15.75" customHeight="1">
      <c r="B1938" s="167"/>
      <c r="C1938" s="209" t="str">
        <f>IF(ISBLANK(Transactions!$B1938),"",MONTH(Transactions!$B1938))</f>
        <v/>
      </c>
      <c r="D1938" s="259"/>
      <c r="E1938" s="168"/>
      <c r="F1938" s="169"/>
      <c r="H1938" s="167"/>
      <c r="I1938" s="209" t="str">
        <f>IF(ISBLANK(Transactions!$H1938),"",MONTH(Transactions!$H1938))</f>
        <v/>
      </c>
      <c r="J1938" s="259"/>
      <c r="K1938" s="168"/>
      <c r="L1938" s="169"/>
      <c r="N1938" s="167"/>
      <c r="O1938" s="209" t="str">
        <f>IF(ISBLANK(Transactions!$N1938),"",MONTH(Transactions!$N1938))</f>
        <v/>
      </c>
      <c r="P1938" s="259"/>
      <c r="Q1938" s="171"/>
      <c r="R1938" s="169"/>
    </row>
    <row r="1939" spans="2:18" ht="15.75" customHeight="1">
      <c r="B1939" s="167"/>
      <c r="C1939" s="209" t="str">
        <f>IF(ISBLANK(Transactions!$B1939),"",MONTH(Transactions!$B1939))</f>
        <v/>
      </c>
      <c r="D1939" s="259"/>
      <c r="E1939" s="168"/>
      <c r="F1939" s="169"/>
      <c r="H1939" s="167"/>
      <c r="I1939" s="209" t="str">
        <f>IF(ISBLANK(Transactions!$H1939),"",MONTH(Transactions!$H1939))</f>
        <v/>
      </c>
      <c r="J1939" s="259"/>
      <c r="K1939" s="168"/>
      <c r="L1939" s="169"/>
      <c r="N1939" s="167"/>
      <c r="O1939" s="209" t="str">
        <f>IF(ISBLANK(Transactions!$N1939),"",MONTH(Transactions!$N1939))</f>
        <v/>
      </c>
      <c r="P1939" s="259"/>
      <c r="Q1939" s="171"/>
      <c r="R1939" s="169"/>
    </row>
    <row r="1940" spans="2:18" ht="15.75" customHeight="1">
      <c r="B1940" s="167"/>
      <c r="C1940" s="209" t="str">
        <f>IF(ISBLANK(Transactions!$B1940),"",MONTH(Transactions!$B1940))</f>
        <v/>
      </c>
      <c r="D1940" s="259"/>
      <c r="E1940" s="168"/>
      <c r="F1940" s="169"/>
      <c r="H1940" s="167"/>
      <c r="I1940" s="209" t="str">
        <f>IF(ISBLANK(Transactions!$H1940),"",MONTH(Transactions!$H1940))</f>
        <v/>
      </c>
      <c r="J1940" s="259"/>
      <c r="K1940" s="168"/>
      <c r="L1940" s="169"/>
      <c r="N1940" s="167"/>
      <c r="O1940" s="209" t="str">
        <f>IF(ISBLANK(Transactions!$N1940),"",MONTH(Transactions!$N1940))</f>
        <v/>
      </c>
      <c r="P1940" s="259"/>
      <c r="Q1940" s="171"/>
      <c r="R1940" s="169"/>
    </row>
    <row r="1941" spans="2:18" ht="15.75" customHeight="1">
      <c r="B1941" s="167"/>
      <c r="C1941" s="209" t="str">
        <f>IF(ISBLANK(Transactions!$B1941),"",MONTH(Transactions!$B1941))</f>
        <v/>
      </c>
      <c r="D1941" s="259"/>
      <c r="E1941" s="168"/>
      <c r="F1941" s="169"/>
      <c r="H1941" s="167"/>
      <c r="I1941" s="209" t="str">
        <f>IF(ISBLANK(Transactions!$H1941),"",MONTH(Transactions!$H1941))</f>
        <v/>
      </c>
      <c r="J1941" s="259"/>
      <c r="K1941" s="168"/>
      <c r="L1941" s="169"/>
      <c r="N1941" s="167"/>
      <c r="O1941" s="209" t="str">
        <f>IF(ISBLANK(Transactions!$N1941),"",MONTH(Transactions!$N1941))</f>
        <v/>
      </c>
      <c r="P1941" s="259"/>
      <c r="Q1941" s="171"/>
      <c r="R1941" s="169"/>
    </row>
    <row r="1942" spans="2:18" ht="15.75" customHeight="1">
      <c r="B1942" s="167"/>
      <c r="C1942" s="209" t="str">
        <f>IF(ISBLANK(Transactions!$B1942),"",MONTH(Transactions!$B1942))</f>
        <v/>
      </c>
      <c r="D1942" s="259"/>
      <c r="E1942" s="168"/>
      <c r="F1942" s="169"/>
      <c r="H1942" s="167"/>
      <c r="I1942" s="209" t="str">
        <f>IF(ISBLANK(Transactions!$H1942),"",MONTH(Transactions!$H1942))</f>
        <v/>
      </c>
      <c r="J1942" s="259"/>
      <c r="K1942" s="168"/>
      <c r="L1942" s="169"/>
      <c r="N1942" s="167"/>
      <c r="O1942" s="209" t="str">
        <f>IF(ISBLANK(Transactions!$N1942),"",MONTH(Transactions!$N1942))</f>
        <v/>
      </c>
      <c r="P1942" s="259"/>
      <c r="Q1942" s="171"/>
      <c r="R1942" s="169"/>
    </row>
    <row r="1943" spans="2:18" ht="15.75" customHeight="1">
      <c r="B1943" s="167"/>
      <c r="C1943" s="209" t="str">
        <f>IF(ISBLANK(Transactions!$B1943),"",MONTH(Transactions!$B1943))</f>
        <v/>
      </c>
      <c r="D1943" s="259"/>
      <c r="E1943" s="168"/>
      <c r="F1943" s="169"/>
      <c r="H1943" s="167"/>
      <c r="I1943" s="209" t="str">
        <f>IF(ISBLANK(Transactions!$H1943),"",MONTH(Transactions!$H1943))</f>
        <v/>
      </c>
      <c r="J1943" s="259"/>
      <c r="K1943" s="168"/>
      <c r="L1943" s="169"/>
      <c r="N1943" s="167"/>
      <c r="O1943" s="209" t="str">
        <f>IF(ISBLANK(Transactions!$N1943),"",MONTH(Transactions!$N1943))</f>
        <v/>
      </c>
      <c r="P1943" s="259"/>
      <c r="Q1943" s="171"/>
      <c r="R1943" s="169"/>
    </row>
    <row r="1944" spans="2:18" ht="15.75" customHeight="1">
      <c r="B1944" s="167"/>
      <c r="C1944" s="209" t="str">
        <f>IF(ISBLANK(Transactions!$B1944),"",MONTH(Transactions!$B1944))</f>
        <v/>
      </c>
      <c r="D1944" s="259"/>
      <c r="E1944" s="168"/>
      <c r="F1944" s="169"/>
      <c r="H1944" s="167"/>
      <c r="I1944" s="209" t="str">
        <f>IF(ISBLANK(Transactions!$H1944),"",MONTH(Transactions!$H1944))</f>
        <v/>
      </c>
      <c r="J1944" s="259"/>
      <c r="K1944" s="168"/>
      <c r="L1944" s="169"/>
      <c r="N1944" s="167"/>
      <c r="O1944" s="209" t="str">
        <f>IF(ISBLANK(Transactions!$N1944),"",MONTH(Transactions!$N1944))</f>
        <v/>
      </c>
      <c r="P1944" s="259"/>
      <c r="Q1944" s="171"/>
      <c r="R1944" s="169"/>
    </row>
    <row r="1945" spans="2:18" ht="15.75" customHeight="1">
      <c r="B1945" s="167"/>
      <c r="C1945" s="209" t="str">
        <f>IF(ISBLANK(Transactions!$B1945),"",MONTH(Transactions!$B1945))</f>
        <v/>
      </c>
      <c r="D1945" s="259"/>
      <c r="E1945" s="168"/>
      <c r="F1945" s="169"/>
      <c r="H1945" s="167"/>
      <c r="I1945" s="209" t="str">
        <f>IF(ISBLANK(Transactions!$H1945),"",MONTH(Transactions!$H1945))</f>
        <v/>
      </c>
      <c r="J1945" s="259"/>
      <c r="K1945" s="168"/>
      <c r="L1945" s="169"/>
      <c r="N1945" s="167"/>
      <c r="O1945" s="209" t="str">
        <f>IF(ISBLANK(Transactions!$N1945),"",MONTH(Transactions!$N1945))</f>
        <v/>
      </c>
      <c r="P1945" s="259"/>
      <c r="Q1945" s="171"/>
      <c r="R1945" s="169"/>
    </row>
    <row r="1946" spans="2:18" ht="15.75" customHeight="1">
      <c r="B1946" s="167"/>
      <c r="C1946" s="209" t="str">
        <f>IF(ISBLANK(Transactions!$B1946),"",MONTH(Transactions!$B1946))</f>
        <v/>
      </c>
      <c r="D1946" s="259"/>
      <c r="E1946" s="168"/>
      <c r="F1946" s="169"/>
      <c r="H1946" s="167"/>
      <c r="I1946" s="209" t="str">
        <f>IF(ISBLANK(Transactions!$H1946),"",MONTH(Transactions!$H1946))</f>
        <v/>
      </c>
      <c r="J1946" s="259"/>
      <c r="K1946" s="168"/>
      <c r="L1946" s="169"/>
      <c r="N1946" s="167"/>
      <c r="O1946" s="209" t="str">
        <f>IF(ISBLANK(Transactions!$N1946),"",MONTH(Transactions!$N1946))</f>
        <v/>
      </c>
      <c r="P1946" s="259"/>
      <c r="Q1946" s="171"/>
      <c r="R1946" s="169"/>
    </row>
    <row r="1947" spans="2:18" ht="15.75" customHeight="1">
      <c r="B1947" s="167"/>
      <c r="C1947" s="209" t="str">
        <f>IF(ISBLANK(Transactions!$B1947),"",MONTH(Transactions!$B1947))</f>
        <v/>
      </c>
      <c r="D1947" s="259"/>
      <c r="E1947" s="168"/>
      <c r="F1947" s="169"/>
      <c r="H1947" s="167"/>
      <c r="I1947" s="209" t="str">
        <f>IF(ISBLANK(Transactions!$H1947),"",MONTH(Transactions!$H1947))</f>
        <v/>
      </c>
      <c r="J1947" s="259"/>
      <c r="K1947" s="168"/>
      <c r="L1947" s="169"/>
      <c r="N1947" s="167"/>
      <c r="O1947" s="209" t="str">
        <f>IF(ISBLANK(Transactions!$N1947),"",MONTH(Transactions!$N1947))</f>
        <v/>
      </c>
      <c r="P1947" s="259"/>
      <c r="Q1947" s="171"/>
      <c r="R1947" s="169"/>
    </row>
    <row r="1948" spans="2:18" ht="15.75" customHeight="1">
      <c r="B1948" s="167"/>
      <c r="C1948" s="209" t="str">
        <f>IF(ISBLANK(Transactions!$B1948),"",MONTH(Transactions!$B1948))</f>
        <v/>
      </c>
      <c r="D1948" s="259"/>
      <c r="E1948" s="168"/>
      <c r="F1948" s="169"/>
      <c r="H1948" s="167"/>
      <c r="I1948" s="209" t="str">
        <f>IF(ISBLANK(Transactions!$H1948),"",MONTH(Transactions!$H1948))</f>
        <v/>
      </c>
      <c r="J1948" s="259"/>
      <c r="K1948" s="168"/>
      <c r="L1948" s="169"/>
      <c r="N1948" s="167"/>
      <c r="O1948" s="209" t="str">
        <f>IF(ISBLANK(Transactions!$N1948),"",MONTH(Transactions!$N1948))</f>
        <v/>
      </c>
      <c r="P1948" s="259"/>
      <c r="Q1948" s="171"/>
      <c r="R1948" s="169"/>
    </row>
    <row r="1949" spans="2:18" ht="15.75" customHeight="1">
      <c r="B1949" s="167"/>
      <c r="C1949" s="209" t="str">
        <f>IF(ISBLANK(Transactions!$B1949),"",MONTH(Transactions!$B1949))</f>
        <v/>
      </c>
      <c r="D1949" s="259"/>
      <c r="E1949" s="168"/>
      <c r="F1949" s="169"/>
      <c r="H1949" s="167"/>
      <c r="I1949" s="209" t="str">
        <f>IF(ISBLANK(Transactions!$H1949),"",MONTH(Transactions!$H1949))</f>
        <v/>
      </c>
      <c r="J1949" s="259"/>
      <c r="K1949" s="168"/>
      <c r="L1949" s="169"/>
      <c r="N1949" s="167"/>
      <c r="O1949" s="209" t="str">
        <f>IF(ISBLANK(Transactions!$N1949),"",MONTH(Transactions!$N1949))</f>
        <v/>
      </c>
      <c r="P1949" s="259"/>
      <c r="Q1949" s="171"/>
      <c r="R1949" s="169"/>
    </row>
    <row r="1950" spans="2:18" ht="15.75" customHeight="1">
      <c r="B1950" s="167"/>
      <c r="C1950" s="209" t="str">
        <f>IF(ISBLANK(Transactions!$B1950),"",MONTH(Transactions!$B1950))</f>
        <v/>
      </c>
      <c r="D1950" s="259"/>
      <c r="E1950" s="168"/>
      <c r="F1950" s="169"/>
      <c r="H1950" s="167"/>
      <c r="I1950" s="209" t="str">
        <f>IF(ISBLANK(Transactions!$H1950),"",MONTH(Transactions!$H1950))</f>
        <v/>
      </c>
      <c r="J1950" s="259"/>
      <c r="K1950" s="168"/>
      <c r="L1950" s="169"/>
      <c r="N1950" s="167"/>
      <c r="O1950" s="209" t="str">
        <f>IF(ISBLANK(Transactions!$N1950),"",MONTH(Transactions!$N1950))</f>
        <v/>
      </c>
      <c r="P1950" s="259"/>
      <c r="Q1950" s="171"/>
      <c r="R1950" s="169"/>
    </row>
    <row r="1951" spans="2:18" ht="15.75" customHeight="1">
      <c r="B1951" s="167"/>
      <c r="C1951" s="209" t="str">
        <f>IF(ISBLANK(Transactions!$B1951),"",MONTH(Transactions!$B1951))</f>
        <v/>
      </c>
      <c r="D1951" s="259"/>
      <c r="E1951" s="168"/>
      <c r="F1951" s="169"/>
      <c r="H1951" s="167"/>
      <c r="I1951" s="209" t="str">
        <f>IF(ISBLANK(Transactions!$H1951),"",MONTH(Transactions!$H1951))</f>
        <v/>
      </c>
      <c r="J1951" s="259"/>
      <c r="K1951" s="168"/>
      <c r="L1951" s="169"/>
      <c r="N1951" s="167"/>
      <c r="O1951" s="209" t="str">
        <f>IF(ISBLANK(Transactions!$N1951),"",MONTH(Transactions!$N1951))</f>
        <v/>
      </c>
      <c r="P1951" s="259"/>
      <c r="Q1951" s="171"/>
      <c r="R1951" s="169"/>
    </row>
    <row r="1952" spans="2:18" ht="15.75" customHeight="1">
      <c r="B1952" s="167"/>
      <c r="C1952" s="209" t="str">
        <f>IF(ISBLANK(Transactions!$B1952),"",MONTH(Transactions!$B1952))</f>
        <v/>
      </c>
      <c r="D1952" s="259"/>
      <c r="E1952" s="168"/>
      <c r="F1952" s="169"/>
      <c r="H1952" s="167"/>
      <c r="I1952" s="209" t="str">
        <f>IF(ISBLANK(Transactions!$H1952),"",MONTH(Transactions!$H1952))</f>
        <v/>
      </c>
      <c r="J1952" s="259"/>
      <c r="K1952" s="168"/>
      <c r="L1952" s="169"/>
      <c r="N1952" s="167"/>
      <c r="O1952" s="209" t="str">
        <f>IF(ISBLANK(Transactions!$N1952),"",MONTH(Transactions!$N1952))</f>
        <v/>
      </c>
      <c r="P1952" s="259"/>
      <c r="Q1952" s="171"/>
      <c r="R1952" s="169"/>
    </row>
    <row r="1953" spans="2:18" ht="15.75" customHeight="1">
      <c r="B1953" s="167"/>
      <c r="C1953" s="209" t="str">
        <f>IF(ISBLANK(Transactions!$B1953),"",MONTH(Transactions!$B1953))</f>
        <v/>
      </c>
      <c r="D1953" s="259"/>
      <c r="E1953" s="168"/>
      <c r="F1953" s="169"/>
      <c r="H1953" s="167"/>
      <c r="I1953" s="209" t="str">
        <f>IF(ISBLANK(Transactions!$H1953),"",MONTH(Transactions!$H1953))</f>
        <v/>
      </c>
      <c r="J1953" s="259"/>
      <c r="K1953" s="168"/>
      <c r="L1953" s="169"/>
      <c r="N1953" s="167"/>
      <c r="O1953" s="209" t="str">
        <f>IF(ISBLANK(Transactions!$N1953),"",MONTH(Transactions!$N1953))</f>
        <v/>
      </c>
      <c r="P1953" s="259"/>
      <c r="Q1953" s="171"/>
      <c r="R1953" s="169"/>
    </row>
    <row r="1954" spans="2:18" ht="15.75" customHeight="1">
      <c r="B1954" s="167"/>
      <c r="C1954" s="209" t="str">
        <f>IF(ISBLANK(Transactions!$B1954),"",MONTH(Transactions!$B1954))</f>
        <v/>
      </c>
      <c r="D1954" s="259"/>
      <c r="E1954" s="168"/>
      <c r="F1954" s="169"/>
      <c r="H1954" s="167"/>
      <c r="I1954" s="209" t="str">
        <f>IF(ISBLANK(Transactions!$H1954),"",MONTH(Transactions!$H1954))</f>
        <v/>
      </c>
      <c r="J1954" s="259"/>
      <c r="K1954" s="168"/>
      <c r="L1954" s="169"/>
      <c r="N1954" s="167"/>
      <c r="O1954" s="209" t="str">
        <f>IF(ISBLANK(Transactions!$N1954),"",MONTH(Transactions!$N1954))</f>
        <v/>
      </c>
      <c r="P1954" s="259"/>
      <c r="Q1954" s="171"/>
      <c r="R1954" s="169"/>
    </row>
    <row r="1955" spans="2:18" ht="15.75" customHeight="1">
      <c r="B1955" s="167"/>
      <c r="C1955" s="209" t="str">
        <f>IF(ISBLANK(Transactions!$B1955),"",MONTH(Transactions!$B1955))</f>
        <v/>
      </c>
      <c r="D1955" s="259"/>
      <c r="E1955" s="168"/>
      <c r="F1955" s="169"/>
      <c r="H1955" s="167"/>
      <c r="I1955" s="209" t="str">
        <f>IF(ISBLANK(Transactions!$H1955),"",MONTH(Transactions!$H1955))</f>
        <v/>
      </c>
      <c r="J1955" s="259"/>
      <c r="K1955" s="168"/>
      <c r="L1955" s="169"/>
      <c r="N1955" s="167"/>
      <c r="O1955" s="209" t="str">
        <f>IF(ISBLANK(Transactions!$N1955),"",MONTH(Transactions!$N1955))</f>
        <v/>
      </c>
      <c r="P1955" s="259"/>
      <c r="Q1955" s="171"/>
      <c r="R1955" s="169"/>
    </row>
    <row r="1956" spans="2:18" ht="15.75" customHeight="1">
      <c r="B1956" s="167"/>
      <c r="C1956" s="209" t="str">
        <f>IF(ISBLANK(Transactions!$B1956),"",MONTH(Transactions!$B1956))</f>
        <v/>
      </c>
      <c r="D1956" s="259"/>
      <c r="E1956" s="168"/>
      <c r="F1956" s="169"/>
      <c r="H1956" s="167"/>
      <c r="I1956" s="209" t="str">
        <f>IF(ISBLANK(Transactions!$H1956),"",MONTH(Transactions!$H1956))</f>
        <v/>
      </c>
      <c r="J1956" s="259"/>
      <c r="K1956" s="168"/>
      <c r="L1956" s="169"/>
      <c r="N1956" s="167"/>
      <c r="O1956" s="209" t="str">
        <f>IF(ISBLANK(Transactions!$N1956),"",MONTH(Transactions!$N1956))</f>
        <v/>
      </c>
      <c r="P1956" s="259"/>
      <c r="Q1956" s="171"/>
      <c r="R1956" s="169"/>
    </row>
    <row r="1957" spans="2:18" ht="15.75" customHeight="1">
      <c r="B1957" s="167"/>
      <c r="C1957" s="209" t="str">
        <f>IF(ISBLANK(Transactions!$B1957),"",MONTH(Transactions!$B1957))</f>
        <v/>
      </c>
      <c r="D1957" s="259"/>
      <c r="E1957" s="168"/>
      <c r="F1957" s="169"/>
      <c r="H1957" s="167"/>
      <c r="I1957" s="209" t="str">
        <f>IF(ISBLANK(Transactions!$H1957),"",MONTH(Transactions!$H1957))</f>
        <v/>
      </c>
      <c r="J1957" s="259"/>
      <c r="K1957" s="168"/>
      <c r="L1957" s="169"/>
      <c r="N1957" s="167"/>
      <c r="O1957" s="209" t="str">
        <f>IF(ISBLANK(Transactions!$N1957),"",MONTH(Transactions!$N1957))</f>
        <v/>
      </c>
      <c r="P1957" s="259"/>
      <c r="Q1957" s="171"/>
      <c r="R1957" s="169"/>
    </row>
    <row r="1958" spans="2:18" ht="15.75" customHeight="1">
      <c r="B1958" s="167"/>
      <c r="C1958" s="209" t="str">
        <f>IF(ISBLANK(Transactions!$B1958),"",MONTH(Transactions!$B1958))</f>
        <v/>
      </c>
      <c r="D1958" s="259"/>
      <c r="E1958" s="168"/>
      <c r="F1958" s="169"/>
      <c r="H1958" s="167"/>
      <c r="I1958" s="209" t="str">
        <f>IF(ISBLANK(Transactions!$H1958),"",MONTH(Transactions!$H1958))</f>
        <v/>
      </c>
      <c r="J1958" s="259"/>
      <c r="K1958" s="168"/>
      <c r="L1958" s="169"/>
      <c r="N1958" s="167"/>
      <c r="O1958" s="209" t="str">
        <f>IF(ISBLANK(Transactions!$N1958),"",MONTH(Transactions!$N1958))</f>
        <v/>
      </c>
      <c r="P1958" s="259"/>
      <c r="Q1958" s="171"/>
      <c r="R1958" s="169"/>
    </row>
    <row r="1959" spans="2:18" ht="15.75" customHeight="1">
      <c r="B1959" s="167"/>
      <c r="C1959" s="209" t="str">
        <f>IF(ISBLANK(Transactions!$B1959),"",MONTH(Transactions!$B1959))</f>
        <v/>
      </c>
      <c r="D1959" s="259"/>
      <c r="E1959" s="168"/>
      <c r="F1959" s="169"/>
      <c r="H1959" s="167"/>
      <c r="I1959" s="209" t="str">
        <f>IF(ISBLANK(Transactions!$H1959),"",MONTH(Transactions!$H1959))</f>
        <v/>
      </c>
      <c r="J1959" s="259"/>
      <c r="K1959" s="168"/>
      <c r="L1959" s="169"/>
      <c r="N1959" s="167"/>
      <c r="O1959" s="209" t="str">
        <f>IF(ISBLANK(Transactions!$N1959),"",MONTH(Transactions!$N1959))</f>
        <v/>
      </c>
      <c r="P1959" s="259"/>
      <c r="Q1959" s="171"/>
      <c r="R1959" s="169"/>
    </row>
    <row r="1960" spans="2:18" ht="15.75" customHeight="1">
      <c r="B1960" s="167"/>
      <c r="C1960" s="209" t="str">
        <f>IF(ISBLANK(Transactions!$B1960),"",MONTH(Transactions!$B1960))</f>
        <v/>
      </c>
      <c r="D1960" s="259"/>
      <c r="E1960" s="168"/>
      <c r="F1960" s="169"/>
      <c r="H1960" s="167"/>
      <c r="I1960" s="209" t="str">
        <f>IF(ISBLANK(Transactions!$H1960),"",MONTH(Transactions!$H1960))</f>
        <v/>
      </c>
      <c r="J1960" s="259"/>
      <c r="K1960" s="168"/>
      <c r="L1960" s="169"/>
      <c r="N1960" s="167"/>
      <c r="O1960" s="209" t="str">
        <f>IF(ISBLANK(Transactions!$N1960),"",MONTH(Transactions!$N1960))</f>
        <v/>
      </c>
      <c r="P1960" s="259"/>
      <c r="Q1960" s="171"/>
      <c r="R1960" s="169"/>
    </row>
    <row r="1961" spans="2:18" ht="15.75" customHeight="1">
      <c r="B1961" s="167"/>
      <c r="C1961" s="209" t="str">
        <f>IF(ISBLANK(Transactions!$B1961),"",MONTH(Transactions!$B1961))</f>
        <v/>
      </c>
      <c r="D1961" s="259"/>
      <c r="E1961" s="168"/>
      <c r="F1961" s="169"/>
      <c r="H1961" s="167"/>
      <c r="I1961" s="209" t="str">
        <f>IF(ISBLANK(Transactions!$H1961),"",MONTH(Transactions!$H1961))</f>
        <v/>
      </c>
      <c r="J1961" s="259"/>
      <c r="K1961" s="168"/>
      <c r="L1961" s="169"/>
      <c r="N1961" s="167"/>
      <c r="O1961" s="209" t="str">
        <f>IF(ISBLANK(Transactions!$N1961),"",MONTH(Transactions!$N1961))</f>
        <v/>
      </c>
      <c r="P1961" s="259"/>
      <c r="Q1961" s="171"/>
      <c r="R1961" s="169"/>
    </row>
    <row r="1962" spans="2:18" ht="15.75" customHeight="1">
      <c r="B1962" s="167"/>
      <c r="C1962" s="209" t="str">
        <f>IF(ISBLANK(Transactions!$B1962),"",MONTH(Transactions!$B1962))</f>
        <v/>
      </c>
      <c r="D1962" s="259"/>
      <c r="E1962" s="168"/>
      <c r="F1962" s="169"/>
      <c r="H1962" s="167"/>
      <c r="I1962" s="209" t="str">
        <f>IF(ISBLANK(Transactions!$H1962),"",MONTH(Transactions!$H1962))</f>
        <v/>
      </c>
      <c r="J1962" s="259"/>
      <c r="K1962" s="168"/>
      <c r="L1962" s="169"/>
      <c r="N1962" s="167"/>
      <c r="O1962" s="209" t="str">
        <f>IF(ISBLANK(Transactions!$N1962),"",MONTH(Transactions!$N1962))</f>
        <v/>
      </c>
      <c r="P1962" s="259"/>
      <c r="Q1962" s="171"/>
      <c r="R1962" s="169"/>
    </row>
    <row r="1963" spans="2:18" ht="15.75" customHeight="1">
      <c r="B1963" s="167"/>
      <c r="C1963" s="209" t="str">
        <f>IF(ISBLANK(Transactions!$B1963),"",MONTH(Transactions!$B1963))</f>
        <v/>
      </c>
      <c r="D1963" s="259"/>
      <c r="E1963" s="168"/>
      <c r="F1963" s="169"/>
      <c r="H1963" s="167"/>
      <c r="I1963" s="209" t="str">
        <f>IF(ISBLANK(Transactions!$H1963),"",MONTH(Transactions!$H1963))</f>
        <v/>
      </c>
      <c r="J1963" s="259"/>
      <c r="K1963" s="168"/>
      <c r="L1963" s="169"/>
      <c r="N1963" s="167"/>
      <c r="O1963" s="209" t="str">
        <f>IF(ISBLANK(Transactions!$N1963),"",MONTH(Transactions!$N1963))</f>
        <v/>
      </c>
      <c r="P1963" s="259"/>
      <c r="Q1963" s="171"/>
      <c r="R1963" s="169"/>
    </row>
    <row r="1964" spans="2:18" ht="15.75" customHeight="1">
      <c r="B1964" s="167"/>
      <c r="C1964" s="209" t="str">
        <f>IF(ISBLANK(Transactions!$B1964),"",MONTH(Transactions!$B1964))</f>
        <v/>
      </c>
      <c r="D1964" s="259"/>
      <c r="E1964" s="168"/>
      <c r="F1964" s="169"/>
      <c r="H1964" s="167"/>
      <c r="I1964" s="209" t="str">
        <f>IF(ISBLANK(Transactions!$H1964),"",MONTH(Transactions!$H1964))</f>
        <v/>
      </c>
      <c r="J1964" s="259"/>
      <c r="K1964" s="168"/>
      <c r="L1964" s="169"/>
      <c r="N1964" s="167"/>
      <c r="O1964" s="209" t="str">
        <f>IF(ISBLANK(Transactions!$N1964),"",MONTH(Transactions!$N1964))</f>
        <v/>
      </c>
      <c r="P1964" s="259"/>
      <c r="Q1964" s="171"/>
      <c r="R1964" s="169"/>
    </row>
    <row r="1965" spans="2:18" ht="15.75" customHeight="1">
      <c r="B1965" s="167"/>
      <c r="C1965" s="209" t="str">
        <f>IF(ISBLANK(Transactions!$B1965),"",MONTH(Transactions!$B1965))</f>
        <v/>
      </c>
      <c r="D1965" s="259"/>
      <c r="E1965" s="168"/>
      <c r="F1965" s="169"/>
      <c r="H1965" s="167"/>
      <c r="I1965" s="209" t="str">
        <f>IF(ISBLANK(Transactions!$H1965),"",MONTH(Transactions!$H1965))</f>
        <v/>
      </c>
      <c r="J1965" s="259"/>
      <c r="K1965" s="168"/>
      <c r="L1965" s="169"/>
      <c r="N1965" s="167"/>
      <c r="O1965" s="209" t="str">
        <f>IF(ISBLANK(Transactions!$N1965),"",MONTH(Transactions!$N1965))</f>
        <v/>
      </c>
      <c r="P1965" s="259"/>
      <c r="Q1965" s="171"/>
      <c r="R1965" s="169"/>
    </row>
    <row r="1966" spans="2:18" ht="15.75" customHeight="1">
      <c r="B1966" s="167"/>
      <c r="C1966" s="209" t="str">
        <f>IF(ISBLANK(Transactions!$B1966),"",MONTH(Transactions!$B1966))</f>
        <v/>
      </c>
      <c r="D1966" s="259"/>
      <c r="E1966" s="168"/>
      <c r="F1966" s="169"/>
      <c r="H1966" s="167"/>
      <c r="I1966" s="209" t="str">
        <f>IF(ISBLANK(Transactions!$H1966),"",MONTH(Transactions!$H1966))</f>
        <v/>
      </c>
      <c r="J1966" s="259"/>
      <c r="K1966" s="168"/>
      <c r="L1966" s="169"/>
      <c r="N1966" s="167"/>
      <c r="O1966" s="209" t="str">
        <f>IF(ISBLANK(Transactions!$N1966),"",MONTH(Transactions!$N1966))</f>
        <v/>
      </c>
      <c r="P1966" s="259"/>
      <c r="Q1966" s="171"/>
      <c r="R1966" s="169"/>
    </row>
    <row r="1967" spans="2:18" ht="15.75" customHeight="1">
      <c r="B1967" s="167"/>
      <c r="C1967" s="209" t="str">
        <f>IF(ISBLANK(Transactions!$B1967),"",MONTH(Transactions!$B1967))</f>
        <v/>
      </c>
      <c r="D1967" s="259"/>
      <c r="E1967" s="168"/>
      <c r="F1967" s="169"/>
      <c r="H1967" s="167"/>
      <c r="I1967" s="209" t="str">
        <f>IF(ISBLANK(Transactions!$H1967),"",MONTH(Transactions!$H1967))</f>
        <v/>
      </c>
      <c r="J1967" s="259"/>
      <c r="K1967" s="168"/>
      <c r="L1967" s="169"/>
      <c r="N1967" s="167"/>
      <c r="O1967" s="209" t="str">
        <f>IF(ISBLANK(Transactions!$N1967),"",MONTH(Transactions!$N1967))</f>
        <v/>
      </c>
      <c r="P1967" s="259"/>
      <c r="Q1967" s="171"/>
      <c r="R1967" s="169"/>
    </row>
    <row r="1968" spans="2:18" ht="15.75" customHeight="1">
      <c r="B1968" s="167"/>
      <c r="C1968" s="209" t="str">
        <f>IF(ISBLANK(Transactions!$B1968),"",MONTH(Transactions!$B1968))</f>
        <v/>
      </c>
      <c r="D1968" s="259"/>
      <c r="E1968" s="168"/>
      <c r="F1968" s="169"/>
      <c r="H1968" s="167"/>
      <c r="I1968" s="209" t="str">
        <f>IF(ISBLANK(Transactions!$H1968),"",MONTH(Transactions!$H1968))</f>
        <v/>
      </c>
      <c r="J1968" s="259"/>
      <c r="K1968" s="168"/>
      <c r="L1968" s="169"/>
      <c r="N1968" s="167"/>
      <c r="O1968" s="209" t="str">
        <f>IF(ISBLANK(Transactions!$N1968),"",MONTH(Transactions!$N1968))</f>
        <v/>
      </c>
      <c r="P1968" s="259"/>
      <c r="Q1968" s="171"/>
      <c r="R1968" s="169"/>
    </row>
    <row r="1969" spans="2:18" ht="15.75" customHeight="1">
      <c r="B1969" s="167"/>
      <c r="C1969" s="209" t="str">
        <f>IF(ISBLANK(Transactions!$B1969),"",MONTH(Transactions!$B1969))</f>
        <v/>
      </c>
      <c r="D1969" s="259"/>
      <c r="E1969" s="168"/>
      <c r="F1969" s="169"/>
      <c r="H1969" s="167"/>
      <c r="I1969" s="209" t="str">
        <f>IF(ISBLANK(Transactions!$H1969),"",MONTH(Transactions!$H1969))</f>
        <v/>
      </c>
      <c r="J1969" s="259"/>
      <c r="K1969" s="168"/>
      <c r="L1969" s="169"/>
      <c r="N1969" s="167"/>
      <c r="O1969" s="209" t="str">
        <f>IF(ISBLANK(Transactions!$N1969),"",MONTH(Transactions!$N1969))</f>
        <v/>
      </c>
      <c r="P1969" s="259"/>
      <c r="Q1969" s="171"/>
      <c r="R1969" s="169"/>
    </row>
    <row r="1970" spans="2:18" ht="15.75" customHeight="1">
      <c r="B1970" s="167"/>
      <c r="C1970" s="209" t="str">
        <f>IF(ISBLANK(Transactions!$B1970),"",MONTH(Transactions!$B1970))</f>
        <v/>
      </c>
      <c r="D1970" s="259"/>
      <c r="E1970" s="168"/>
      <c r="F1970" s="169"/>
      <c r="H1970" s="167"/>
      <c r="I1970" s="209" t="str">
        <f>IF(ISBLANK(Transactions!$H1970),"",MONTH(Transactions!$H1970))</f>
        <v/>
      </c>
      <c r="J1970" s="259"/>
      <c r="K1970" s="168"/>
      <c r="L1970" s="169"/>
      <c r="N1970" s="167"/>
      <c r="O1970" s="209" t="str">
        <f>IF(ISBLANK(Transactions!$N1970),"",MONTH(Transactions!$N1970))</f>
        <v/>
      </c>
      <c r="P1970" s="259"/>
      <c r="Q1970" s="171"/>
      <c r="R1970" s="169"/>
    </row>
    <row r="1971" spans="2:18" ht="15.75" customHeight="1">
      <c r="B1971" s="167"/>
      <c r="C1971" s="209" t="str">
        <f>IF(ISBLANK(Transactions!$B1971),"",MONTH(Transactions!$B1971))</f>
        <v/>
      </c>
      <c r="D1971" s="259"/>
      <c r="E1971" s="168"/>
      <c r="F1971" s="169"/>
      <c r="H1971" s="167"/>
      <c r="I1971" s="209" t="str">
        <f>IF(ISBLANK(Transactions!$H1971),"",MONTH(Transactions!$H1971))</f>
        <v/>
      </c>
      <c r="J1971" s="259"/>
      <c r="K1971" s="168"/>
      <c r="L1971" s="169"/>
      <c r="N1971" s="167"/>
      <c r="O1971" s="209" t="str">
        <f>IF(ISBLANK(Transactions!$N1971),"",MONTH(Transactions!$N1971))</f>
        <v/>
      </c>
      <c r="P1971" s="259"/>
      <c r="Q1971" s="171"/>
      <c r="R1971" s="169"/>
    </row>
    <row r="1972" spans="2:18" ht="15.75" customHeight="1">
      <c r="B1972" s="167"/>
      <c r="C1972" s="209" t="str">
        <f>IF(ISBLANK(Transactions!$B1972),"",MONTH(Transactions!$B1972))</f>
        <v/>
      </c>
      <c r="D1972" s="259"/>
      <c r="E1972" s="168"/>
      <c r="F1972" s="169"/>
      <c r="H1972" s="167"/>
      <c r="I1972" s="209" t="str">
        <f>IF(ISBLANK(Transactions!$H1972),"",MONTH(Transactions!$H1972))</f>
        <v/>
      </c>
      <c r="J1972" s="259"/>
      <c r="K1972" s="168"/>
      <c r="L1972" s="169"/>
      <c r="N1972" s="167"/>
      <c r="O1972" s="209" t="str">
        <f>IF(ISBLANK(Transactions!$N1972),"",MONTH(Transactions!$N1972))</f>
        <v/>
      </c>
      <c r="P1972" s="259"/>
      <c r="Q1972" s="171"/>
      <c r="R1972" s="169"/>
    </row>
    <row r="1973" spans="2:18" ht="15.75" customHeight="1">
      <c r="B1973" s="167"/>
      <c r="C1973" s="209" t="str">
        <f>IF(ISBLANK(Transactions!$B1973),"",MONTH(Transactions!$B1973))</f>
        <v/>
      </c>
      <c r="D1973" s="259"/>
      <c r="E1973" s="168"/>
      <c r="F1973" s="169"/>
      <c r="H1973" s="167"/>
      <c r="I1973" s="209" t="str">
        <f>IF(ISBLANK(Transactions!$H1973),"",MONTH(Transactions!$H1973))</f>
        <v/>
      </c>
      <c r="J1973" s="259"/>
      <c r="K1973" s="168"/>
      <c r="L1973" s="169"/>
      <c r="N1973" s="167"/>
      <c r="O1973" s="209" t="str">
        <f>IF(ISBLANK(Transactions!$N1973),"",MONTH(Transactions!$N1973))</f>
        <v/>
      </c>
      <c r="P1973" s="259"/>
      <c r="Q1973" s="171"/>
      <c r="R1973" s="169"/>
    </row>
    <row r="1974" spans="2:18" ht="15.75" customHeight="1">
      <c r="B1974" s="167"/>
      <c r="C1974" s="209" t="str">
        <f>IF(ISBLANK(Transactions!$B1974),"",MONTH(Transactions!$B1974))</f>
        <v/>
      </c>
      <c r="D1974" s="259"/>
      <c r="E1974" s="168"/>
      <c r="F1974" s="169"/>
      <c r="H1974" s="167"/>
      <c r="I1974" s="209" t="str">
        <f>IF(ISBLANK(Transactions!$H1974),"",MONTH(Transactions!$H1974))</f>
        <v/>
      </c>
      <c r="J1974" s="259"/>
      <c r="K1974" s="168"/>
      <c r="L1974" s="169"/>
      <c r="N1974" s="167"/>
      <c r="O1974" s="209" t="str">
        <f>IF(ISBLANK(Transactions!$N1974),"",MONTH(Transactions!$N1974))</f>
        <v/>
      </c>
      <c r="P1974" s="259"/>
      <c r="Q1974" s="171"/>
      <c r="R1974" s="169"/>
    </row>
    <row r="1975" spans="2:18" ht="15.75" customHeight="1">
      <c r="B1975" s="167"/>
      <c r="C1975" s="209" t="str">
        <f>IF(ISBLANK(Transactions!$B1975),"",MONTH(Transactions!$B1975))</f>
        <v/>
      </c>
      <c r="D1975" s="259"/>
      <c r="E1975" s="168"/>
      <c r="F1975" s="169"/>
      <c r="H1975" s="167"/>
      <c r="I1975" s="209" t="str">
        <f>IF(ISBLANK(Transactions!$H1975),"",MONTH(Transactions!$H1975))</f>
        <v/>
      </c>
      <c r="J1975" s="259"/>
      <c r="K1975" s="168"/>
      <c r="L1975" s="169"/>
      <c r="N1975" s="167"/>
      <c r="O1975" s="209" t="str">
        <f>IF(ISBLANK(Transactions!$N1975),"",MONTH(Transactions!$N1975))</f>
        <v/>
      </c>
      <c r="P1975" s="259"/>
      <c r="Q1975" s="171"/>
      <c r="R1975" s="169"/>
    </row>
    <row r="1976" spans="2:18" ht="15.75" customHeight="1">
      <c r="B1976" s="167"/>
      <c r="C1976" s="209" t="str">
        <f>IF(ISBLANK(Transactions!$B1976),"",MONTH(Transactions!$B1976))</f>
        <v/>
      </c>
      <c r="D1976" s="259"/>
      <c r="E1976" s="168"/>
      <c r="F1976" s="169"/>
      <c r="H1976" s="167"/>
      <c r="I1976" s="209" t="str">
        <f>IF(ISBLANK(Transactions!$H1976),"",MONTH(Transactions!$H1976))</f>
        <v/>
      </c>
      <c r="J1976" s="259"/>
      <c r="K1976" s="168"/>
      <c r="L1976" s="169"/>
      <c r="N1976" s="167"/>
      <c r="O1976" s="209" t="str">
        <f>IF(ISBLANK(Transactions!$N1976),"",MONTH(Transactions!$N1976))</f>
        <v/>
      </c>
      <c r="P1976" s="259"/>
      <c r="Q1976" s="171"/>
      <c r="R1976" s="169"/>
    </row>
    <row r="1977" spans="2:18" ht="15.75" customHeight="1">
      <c r="B1977" s="167"/>
      <c r="C1977" s="209" t="str">
        <f>IF(ISBLANK(Transactions!$B1977),"",MONTH(Transactions!$B1977))</f>
        <v/>
      </c>
      <c r="D1977" s="259"/>
      <c r="E1977" s="168"/>
      <c r="F1977" s="169"/>
      <c r="H1977" s="167"/>
      <c r="I1977" s="209" t="str">
        <f>IF(ISBLANK(Transactions!$H1977),"",MONTH(Transactions!$H1977))</f>
        <v/>
      </c>
      <c r="J1977" s="259"/>
      <c r="K1977" s="168"/>
      <c r="L1977" s="169"/>
      <c r="N1977" s="167"/>
      <c r="O1977" s="209" t="str">
        <f>IF(ISBLANK(Transactions!$N1977),"",MONTH(Transactions!$N1977))</f>
        <v/>
      </c>
      <c r="P1977" s="259"/>
      <c r="Q1977" s="171"/>
      <c r="R1977" s="169"/>
    </row>
    <row r="1978" spans="2:18" ht="15.75" customHeight="1">
      <c r="B1978" s="167"/>
      <c r="C1978" s="209" t="str">
        <f>IF(ISBLANK(Transactions!$B1978),"",MONTH(Transactions!$B1978))</f>
        <v/>
      </c>
      <c r="D1978" s="259"/>
      <c r="E1978" s="168"/>
      <c r="F1978" s="169"/>
      <c r="H1978" s="167"/>
      <c r="I1978" s="209" t="str">
        <f>IF(ISBLANK(Transactions!$H1978),"",MONTH(Transactions!$H1978))</f>
        <v/>
      </c>
      <c r="J1978" s="259"/>
      <c r="K1978" s="168"/>
      <c r="L1978" s="169"/>
      <c r="N1978" s="167"/>
      <c r="O1978" s="209" t="str">
        <f>IF(ISBLANK(Transactions!$N1978),"",MONTH(Transactions!$N1978))</f>
        <v/>
      </c>
      <c r="P1978" s="259"/>
      <c r="Q1978" s="171"/>
      <c r="R1978" s="169"/>
    </row>
    <row r="1979" spans="2:18" ht="15.75" customHeight="1">
      <c r="B1979" s="167"/>
      <c r="C1979" s="209" t="str">
        <f>IF(ISBLANK(Transactions!$B1979),"",MONTH(Transactions!$B1979))</f>
        <v/>
      </c>
      <c r="D1979" s="259"/>
      <c r="E1979" s="168"/>
      <c r="F1979" s="169"/>
      <c r="H1979" s="167"/>
      <c r="I1979" s="209" t="str">
        <f>IF(ISBLANK(Transactions!$H1979),"",MONTH(Transactions!$H1979))</f>
        <v/>
      </c>
      <c r="J1979" s="259"/>
      <c r="K1979" s="168"/>
      <c r="L1979" s="169"/>
      <c r="N1979" s="167"/>
      <c r="O1979" s="209" t="str">
        <f>IF(ISBLANK(Transactions!$N1979),"",MONTH(Transactions!$N1979))</f>
        <v/>
      </c>
      <c r="P1979" s="259"/>
      <c r="Q1979" s="171"/>
      <c r="R1979" s="169"/>
    </row>
    <row r="1980" spans="2:18" ht="15.75" customHeight="1">
      <c r="B1980" s="167"/>
      <c r="C1980" s="209" t="str">
        <f>IF(ISBLANK(Transactions!$B1980),"",MONTH(Transactions!$B1980))</f>
        <v/>
      </c>
      <c r="D1980" s="259"/>
      <c r="E1980" s="168"/>
      <c r="F1980" s="169"/>
      <c r="H1980" s="167"/>
      <c r="I1980" s="209" t="str">
        <f>IF(ISBLANK(Transactions!$H1980),"",MONTH(Transactions!$H1980))</f>
        <v/>
      </c>
      <c r="J1980" s="259"/>
      <c r="K1980" s="168"/>
      <c r="L1980" s="169"/>
      <c r="N1980" s="167"/>
      <c r="O1980" s="209" t="str">
        <f>IF(ISBLANK(Transactions!$N1980),"",MONTH(Transactions!$N1980))</f>
        <v/>
      </c>
      <c r="P1980" s="259"/>
      <c r="Q1980" s="171"/>
      <c r="R1980" s="169"/>
    </row>
    <row r="1981" spans="2:18" ht="15.75" customHeight="1">
      <c r="B1981" s="167"/>
      <c r="C1981" s="209" t="str">
        <f>IF(ISBLANK(Transactions!$B1981),"",MONTH(Transactions!$B1981))</f>
        <v/>
      </c>
      <c r="D1981" s="259"/>
      <c r="E1981" s="168"/>
      <c r="F1981" s="169"/>
      <c r="H1981" s="167"/>
      <c r="I1981" s="209" t="str">
        <f>IF(ISBLANK(Transactions!$H1981),"",MONTH(Transactions!$H1981))</f>
        <v/>
      </c>
      <c r="J1981" s="259"/>
      <c r="K1981" s="168"/>
      <c r="L1981" s="169"/>
      <c r="N1981" s="167"/>
      <c r="O1981" s="209" t="str">
        <f>IF(ISBLANK(Transactions!$N1981),"",MONTH(Transactions!$N1981))</f>
        <v/>
      </c>
      <c r="P1981" s="259"/>
      <c r="Q1981" s="171"/>
      <c r="R1981" s="169"/>
    </row>
    <row r="1982" spans="2:18" ht="15.75" customHeight="1">
      <c r="B1982" s="167"/>
      <c r="C1982" s="209" t="str">
        <f>IF(ISBLANK(Transactions!$B1982),"",MONTH(Transactions!$B1982))</f>
        <v/>
      </c>
      <c r="D1982" s="259"/>
      <c r="E1982" s="168"/>
      <c r="F1982" s="169"/>
      <c r="H1982" s="167"/>
      <c r="I1982" s="209" t="str">
        <f>IF(ISBLANK(Transactions!$H1982),"",MONTH(Transactions!$H1982))</f>
        <v/>
      </c>
      <c r="J1982" s="259"/>
      <c r="K1982" s="168"/>
      <c r="L1982" s="169"/>
      <c r="N1982" s="167"/>
      <c r="O1982" s="209" t="str">
        <f>IF(ISBLANK(Transactions!$N1982),"",MONTH(Transactions!$N1982))</f>
        <v/>
      </c>
      <c r="P1982" s="259"/>
      <c r="Q1982" s="171"/>
      <c r="R1982" s="169"/>
    </row>
    <row r="1983" spans="2:18" ht="15.75" customHeight="1">
      <c r="B1983" s="167"/>
      <c r="C1983" s="209" t="str">
        <f>IF(ISBLANK(Transactions!$B1983),"",MONTH(Transactions!$B1983))</f>
        <v/>
      </c>
      <c r="D1983" s="259"/>
      <c r="E1983" s="168"/>
      <c r="F1983" s="169"/>
      <c r="H1983" s="167"/>
      <c r="I1983" s="209" t="str">
        <f>IF(ISBLANK(Transactions!$H1983),"",MONTH(Transactions!$H1983))</f>
        <v/>
      </c>
      <c r="J1983" s="259"/>
      <c r="K1983" s="168"/>
      <c r="L1983" s="169"/>
      <c r="N1983" s="167"/>
      <c r="O1983" s="209" t="str">
        <f>IF(ISBLANK(Transactions!$N1983),"",MONTH(Transactions!$N1983))</f>
        <v/>
      </c>
      <c r="P1983" s="259"/>
      <c r="Q1983" s="171"/>
      <c r="R1983" s="169"/>
    </row>
    <row r="1984" spans="2:18" ht="15.75" customHeight="1">
      <c r="B1984" s="167"/>
      <c r="C1984" s="209" t="str">
        <f>IF(ISBLANK(Transactions!$B1984),"",MONTH(Transactions!$B1984))</f>
        <v/>
      </c>
      <c r="D1984" s="259"/>
      <c r="E1984" s="168"/>
      <c r="F1984" s="169"/>
      <c r="H1984" s="167"/>
      <c r="I1984" s="209" t="str">
        <f>IF(ISBLANK(Transactions!$H1984),"",MONTH(Transactions!$H1984))</f>
        <v/>
      </c>
      <c r="J1984" s="259"/>
      <c r="K1984" s="168"/>
      <c r="L1984" s="169"/>
      <c r="N1984" s="167"/>
      <c r="O1984" s="209" t="str">
        <f>IF(ISBLANK(Transactions!$N1984),"",MONTH(Transactions!$N1984))</f>
        <v/>
      </c>
      <c r="P1984" s="259"/>
      <c r="Q1984" s="171"/>
      <c r="R1984" s="169"/>
    </row>
    <row r="1985" spans="2:18" ht="15.75" customHeight="1">
      <c r="B1985" s="167"/>
      <c r="C1985" s="209" t="str">
        <f>IF(ISBLANK(Transactions!$B1985),"",MONTH(Transactions!$B1985))</f>
        <v/>
      </c>
      <c r="D1985" s="259"/>
      <c r="E1985" s="168"/>
      <c r="F1985" s="169"/>
      <c r="H1985" s="167"/>
      <c r="I1985" s="209" t="str">
        <f>IF(ISBLANK(Transactions!$H1985),"",MONTH(Transactions!$H1985))</f>
        <v/>
      </c>
      <c r="J1985" s="259"/>
      <c r="K1985" s="168"/>
      <c r="L1985" s="169"/>
      <c r="N1985" s="167"/>
      <c r="O1985" s="209" t="str">
        <f>IF(ISBLANK(Transactions!$N1985),"",MONTH(Transactions!$N1985))</f>
        <v/>
      </c>
      <c r="P1985" s="259"/>
      <c r="Q1985" s="171"/>
      <c r="R1985" s="169"/>
    </row>
    <row r="1986" spans="2:18" ht="15.75" customHeight="1">
      <c r="B1986" s="167"/>
      <c r="C1986" s="209" t="str">
        <f>IF(ISBLANK(Transactions!$B1986),"",MONTH(Transactions!$B1986))</f>
        <v/>
      </c>
      <c r="D1986" s="259"/>
      <c r="E1986" s="168"/>
      <c r="F1986" s="169"/>
      <c r="H1986" s="167"/>
      <c r="I1986" s="209" t="str">
        <f>IF(ISBLANK(Transactions!$H1986),"",MONTH(Transactions!$H1986))</f>
        <v/>
      </c>
      <c r="J1986" s="259"/>
      <c r="K1986" s="168"/>
      <c r="L1986" s="169"/>
      <c r="N1986" s="167"/>
      <c r="O1986" s="209" t="str">
        <f>IF(ISBLANK(Transactions!$N1986),"",MONTH(Transactions!$N1986))</f>
        <v/>
      </c>
      <c r="P1986" s="259"/>
      <c r="Q1986" s="171"/>
      <c r="R1986" s="169"/>
    </row>
    <row r="1987" spans="2:18" ht="15.75" customHeight="1">
      <c r="B1987" s="167"/>
      <c r="C1987" s="209" t="str">
        <f>IF(ISBLANK(Transactions!$B1987),"",MONTH(Transactions!$B1987))</f>
        <v/>
      </c>
      <c r="D1987" s="259"/>
      <c r="E1987" s="168"/>
      <c r="F1987" s="169"/>
      <c r="H1987" s="167"/>
      <c r="I1987" s="209" t="str">
        <f>IF(ISBLANK(Transactions!$H1987),"",MONTH(Transactions!$H1987))</f>
        <v/>
      </c>
      <c r="J1987" s="259"/>
      <c r="K1987" s="168"/>
      <c r="L1987" s="169"/>
      <c r="N1987" s="167"/>
      <c r="O1987" s="209" t="str">
        <f>IF(ISBLANK(Transactions!$N1987),"",MONTH(Transactions!$N1987))</f>
        <v/>
      </c>
      <c r="P1987" s="259"/>
      <c r="Q1987" s="171"/>
      <c r="R1987" s="169"/>
    </row>
    <row r="1988" spans="2:18" ht="15.75" customHeight="1">
      <c r="B1988" s="167"/>
      <c r="C1988" s="209" t="str">
        <f>IF(ISBLANK(Transactions!$B1988),"",MONTH(Transactions!$B1988))</f>
        <v/>
      </c>
      <c r="D1988" s="259"/>
      <c r="E1988" s="168"/>
      <c r="F1988" s="169"/>
      <c r="H1988" s="167"/>
      <c r="I1988" s="209" t="str">
        <f>IF(ISBLANK(Transactions!$H1988),"",MONTH(Transactions!$H1988))</f>
        <v/>
      </c>
      <c r="J1988" s="259"/>
      <c r="K1988" s="168"/>
      <c r="L1988" s="169"/>
      <c r="N1988" s="167"/>
      <c r="O1988" s="209" t="str">
        <f>IF(ISBLANK(Transactions!$N1988),"",MONTH(Transactions!$N1988))</f>
        <v/>
      </c>
      <c r="P1988" s="259"/>
      <c r="Q1988" s="171"/>
      <c r="R1988" s="169"/>
    </row>
    <row r="1989" spans="2:18" ht="15.75" customHeight="1">
      <c r="B1989" s="167"/>
      <c r="C1989" s="209" t="str">
        <f>IF(ISBLANK(Transactions!$B1989),"",MONTH(Transactions!$B1989))</f>
        <v/>
      </c>
      <c r="D1989" s="259"/>
      <c r="E1989" s="168"/>
      <c r="F1989" s="169"/>
      <c r="H1989" s="167"/>
      <c r="I1989" s="209" t="str">
        <f>IF(ISBLANK(Transactions!$H1989),"",MONTH(Transactions!$H1989))</f>
        <v/>
      </c>
      <c r="J1989" s="259"/>
      <c r="K1989" s="168"/>
      <c r="L1989" s="169"/>
      <c r="N1989" s="167"/>
      <c r="O1989" s="209" t="str">
        <f>IF(ISBLANK(Transactions!$N1989),"",MONTH(Transactions!$N1989))</f>
        <v/>
      </c>
      <c r="P1989" s="259"/>
      <c r="Q1989" s="171"/>
      <c r="R1989" s="169"/>
    </row>
    <row r="1990" spans="2:18" ht="15.75" customHeight="1">
      <c r="B1990" s="167"/>
      <c r="C1990" s="209" t="str">
        <f>IF(ISBLANK(Transactions!$B1990),"",MONTH(Transactions!$B1990))</f>
        <v/>
      </c>
      <c r="D1990" s="259"/>
      <c r="E1990" s="168"/>
      <c r="F1990" s="169"/>
      <c r="H1990" s="167"/>
      <c r="I1990" s="209" t="str">
        <f>IF(ISBLANK(Transactions!$H1990),"",MONTH(Transactions!$H1990))</f>
        <v/>
      </c>
      <c r="J1990" s="259"/>
      <c r="K1990" s="168"/>
      <c r="L1990" s="169"/>
      <c r="N1990" s="167"/>
      <c r="O1990" s="209" t="str">
        <f>IF(ISBLANK(Transactions!$N1990),"",MONTH(Transactions!$N1990))</f>
        <v/>
      </c>
      <c r="P1990" s="259"/>
      <c r="Q1990" s="171"/>
      <c r="R1990" s="169"/>
    </row>
    <row r="1991" spans="2:18" ht="15.75" customHeight="1">
      <c r="B1991" s="167"/>
      <c r="C1991" s="209" t="str">
        <f>IF(ISBLANK(Transactions!$B1991),"",MONTH(Transactions!$B1991))</f>
        <v/>
      </c>
      <c r="D1991" s="259"/>
      <c r="E1991" s="168"/>
      <c r="F1991" s="169"/>
      <c r="H1991" s="167"/>
      <c r="I1991" s="209" t="str">
        <f>IF(ISBLANK(Transactions!$H1991),"",MONTH(Transactions!$H1991))</f>
        <v/>
      </c>
      <c r="J1991" s="259"/>
      <c r="K1991" s="168"/>
      <c r="L1991" s="169"/>
      <c r="N1991" s="167"/>
      <c r="O1991" s="209" t="str">
        <f>IF(ISBLANK(Transactions!$N1991),"",MONTH(Transactions!$N1991))</f>
        <v/>
      </c>
      <c r="P1991" s="259"/>
      <c r="Q1991" s="171"/>
      <c r="R1991" s="169"/>
    </row>
    <row r="1992" spans="2:18" ht="15.75" customHeight="1">
      <c r="B1992" s="167"/>
      <c r="C1992" s="209" t="str">
        <f>IF(ISBLANK(Transactions!$B1992),"",MONTH(Transactions!$B1992))</f>
        <v/>
      </c>
      <c r="D1992" s="259"/>
      <c r="E1992" s="168"/>
      <c r="F1992" s="169"/>
      <c r="H1992" s="167"/>
      <c r="I1992" s="209" t="str">
        <f>IF(ISBLANK(Transactions!$H1992),"",MONTH(Transactions!$H1992))</f>
        <v/>
      </c>
      <c r="J1992" s="259"/>
      <c r="K1992" s="168"/>
      <c r="L1992" s="169"/>
      <c r="N1992" s="167"/>
      <c r="O1992" s="209" t="str">
        <f>IF(ISBLANK(Transactions!$N1992),"",MONTH(Transactions!$N1992))</f>
        <v/>
      </c>
      <c r="P1992" s="259"/>
      <c r="Q1992" s="171"/>
      <c r="R1992" s="169"/>
    </row>
    <row r="1993" spans="2:18" ht="15.75" customHeight="1">
      <c r="B1993" s="167"/>
      <c r="C1993" s="209" t="str">
        <f>IF(ISBLANK(Transactions!$B1993),"",MONTH(Transactions!$B1993))</f>
        <v/>
      </c>
      <c r="D1993" s="259"/>
      <c r="E1993" s="168"/>
      <c r="F1993" s="169"/>
      <c r="H1993" s="167"/>
      <c r="I1993" s="209" t="str">
        <f>IF(ISBLANK(Transactions!$H1993),"",MONTH(Transactions!$H1993))</f>
        <v/>
      </c>
      <c r="J1993" s="259"/>
      <c r="K1993" s="168"/>
      <c r="L1993" s="169"/>
      <c r="N1993" s="167"/>
      <c r="O1993" s="209" t="str">
        <f>IF(ISBLANK(Transactions!$N1993),"",MONTH(Transactions!$N1993))</f>
        <v/>
      </c>
      <c r="P1993" s="259"/>
      <c r="Q1993" s="171"/>
      <c r="R1993" s="169"/>
    </row>
    <row r="1994" spans="2:18" ht="15.75" customHeight="1">
      <c r="B1994" s="167"/>
      <c r="C1994" s="209" t="str">
        <f>IF(ISBLANK(Transactions!$B1994),"",MONTH(Transactions!$B1994))</f>
        <v/>
      </c>
      <c r="D1994" s="259"/>
      <c r="E1994" s="168"/>
      <c r="F1994" s="169"/>
      <c r="H1994" s="167"/>
      <c r="I1994" s="209" t="str">
        <f>IF(ISBLANK(Transactions!$H1994),"",MONTH(Transactions!$H1994))</f>
        <v/>
      </c>
      <c r="J1994" s="259"/>
      <c r="K1994" s="168"/>
      <c r="L1994" s="169"/>
      <c r="N1994" s="167"/>
      <c r="O1994" s="209" t="str">
        <f>IF(ISBLANK(Transactions!$N1994),"",MONTH(Transactions!$N1994))</f>
        <v/>
      </c>
      <c r="P1994" s="259"/>
      <c r="Q1994" s="171"/>
      <c r="R1994" s="169"/>
    </row>
    <row r="1995" spans="2:18" ht="15.75" customHeight="1">
      <c r="B1995" s="167"/>
      <c r="C1995" s="209" t="str">
        <f>IF(ISBLANK(Transactions!$B1995),"",MONTH(Transactions!$B1995))</f>
        <v/>
      </c>
      <c r="D1995" s="259"/>
      <c r="E1995" s="168"/>
      <c r="F1995" s="169"/>
      <c r="H1995" s="167"/>
      <c r="I1995" s="209" t="str">
        <f>IF(ISBLANK(Transactions!$H1995),"",MONTH(Transactions!$H1995))</f>
        <v/>
      </c>
      <c r="J1995" s="259"/>
      <c r="K1995" s="168"/>
      <c r="L1995" s="169"/>
      <c r="N1995" s="167"/>
      <c r="O1995" s="209" t="str">
        <f>IF(ISBLANK(Transactions!$N1995),"",MONTH(Transactions!$N1995))</f>
        <v/>
      </c>
      <c r="P1995" s="259"/>
      <c r="Q1995" s="171"/>
      <c r="R1995" s="169"/>
    </row>
    <row r="1996" spans="2:18" ht="15.75" customHeight="1">
      <c r="B1996" s="167"/>
      <c r="C1996" s="209" t="str">
        <f>IF(ISBLANK(Transactions!$B1996),"",MONTH(Transactions!$B1996))</f>
        <v/>
      </c>
      <c r="D1996" s="259"/>
      <c r="E1996" s="168"/>
      <c r="F1996" s="169"/>
      <c r="H1996" s="167"/>
      <c r="I1996" s="209" t="str">
        <f>IF(ISBLANK(Transactions!$H1996),"",MONTH(Transactions!$H1996))</f>
        <v/>
      </c>
      <c r="J1996" s="259"/>
      <c r="K1996" s="168"/>
      <c r="L1996" s="169"/>
      <c r="N1996" s="167"/>
      <c r="O1996" s="209" t="str">
        <f>IF(ISBLANK(Transactions!$N1996),"",MONTH(Transactions!$N1996))</f>
        <v/>
      </c>
      <c r="P1996" s="259"/>
      <c r="Q1996" s="171"/>
      <c r="R1996" s="169"/>
    </row>
    <row r="1997" spans="2:18" ht="15.75" customHeight="1">
      <c r="B1997" s="167"/>
      <c r="C1997" s="209" t="str">
        <f>IF(ISBLANK(Transactions!$B1997),"",MONTH(Transactions!$B1997))</f>
        <v/>
      </c>
      <c r="D1997" s="259"/>
      <c r="E1997" s="168"/>
      <c r="F1997" s="169"/>
      <c r="H1997" s="167"/>
      <c r="I1997" s="209" t="str">
        <f>IF(ISBLANK(Transactions!$H1997),"",MONTH(Transactions!$H1997))</f>
        <v/>
      </c>
      <c r="J1997" s="259"/>
      <c r="K1997" s="168"/>
      <c r="L1997" s="169"/>
      <c r="N1997" s="167"/>
      <c r="O1997" s="209" t="str">
        <f>IF(ISBLANK(Transactions!$N1997),"",MONTH(Transactions!$N1997))</f>
        <v/>
      </c>
      <c r="P1997" s="259"/>
      <c r="Q1997" s="171"/>
      <c r="R1997" s="169"/>
    </row>
    <row r="1998" spans="2:18" ht="15.75" customHeight="1">
      <c r="B1998" s="167"/>
      <c r="C1998" s="209" t="str">
        <f>IF(ISBLANK(Transactions!$B1998),"",MONTH(Transactions!$B1998))</f>
        <v/>
      </c>
      <c r="D1998" s="259"/>
      <c r="E1998" s="168"/>
      <c r="F1998" s="169"/>
      <c r="H1998" s="167"/>
      <c r="I1998" s="209" t="str">
        <f>IF(ISBLANK(Transactions!$H1998),"",MONTH(Transactions!$H1998))</f>
        <v/>
      </c>
      <c r="J1998" s="259"/>
      <c r="K1998" s="168"/>
      <c r="L1998" s="169"/>
      <c r="N1998" s="167"/>
      <c r="O1998" s="209" t="str">
        <f>IF(ISBLANK(Transactions!$N1998),"",MONTH(Transactions!$N1998))</f>
        <v/>
      </c>
      <c r="P1998" s="259"/>
      <c r="Q1998" s="171"/>
      <c r="R1998" s="169"/>
    </row>
    <row r="1999" spans="2:18" ht="15.75" customHeight="1">
      <c r="B1999" s="167"/>
      <c r="C1999" s="209" t="str">
        <f>IF(ISBLANK(Transactions!$B1999),"",MONTH(Transactions!$B1999))</f>
        <v/>
      </c>
      <c r="D1999" s="259"/>
      <c r="E1999" s="168"/>
      <c r="F1999" s="169"/>
      <c r="H1999" s="167"/>
      <c r="I1999" s="209" t="str">
        <f>IF(ISBLANK(Transactions!$H1999),"",MONTH(Transactions!$H1999))</f>
        <v/>
      </c>
      <c r="J1999" s="259"/>
      <c r="K1999" s="168"/>
      <c r="L1999" s="169"/>
      <c r="N1999" s="167"/>
      <c r="O1999" s="209" t="str">
        <f>IF(ISBLANK(Transactions!$N1999),"",MONTH(Transactions!$N1999))</f>
        <v/>
      </c>
      <c r="P1999" s="259"/>
      <c r="Q1999" s="171"/>
      <c r="R1999" s="169"/>
    </row>
    <row r="2000" spans="2:18" ht="15.75" customHeight="1">
      <c r="B2000" s="167"/>
      <c r="C2000" s="209" t="str">
        <f>IF(ISBLANK(Transactions!$B2000),"",MONTH(Transactions!$B2000))</f>
        <v/>
      </c>
      <c r="D2000" s="259"/>
      <c r="E2000" s="168"/>
      <c r="F2000" s="169"/>
      <c r="H2000" s="167"/>
      <c r="I2000" s="209" t="str">
        <f>IF(ISBLANK(Transactions!$H2000),"",MONTH(Transactions!$H2000))</f>
        <v/>
      </c>
      <c r="J2000" s="259"/>
      <c r="K2000" s="168"/>
      <c r="L2000" s="169"/>
      <c r="N2000" s="167"/>
      <c r="O2000" s="209" t="str">
        <f>IF(ISBLANK(Transactions!$N2000),"",MONTH(Transactions!$N2000))</f>
        <v/>
      </c>
      <c r="P2000" s="259"/>
      <c r="Q2000" s="171"/>
      <c r="R2000" s="169"/>
    </row>
    <row r="2001" spans="2:18" ht="15.75" customHeight="1">
      <c r="B2001" s="167"/>
      <c r="C2001" s="209" t="str">
        <f>IF(ISBLANK(Transactions!$B2001),"",MONTH(Transactions!$B2001))</f>
        <v/>
      </c>
      <c r="D2001" s="259"/>
      <c r="E2001" s="168"/>
      <c r="F2001" s="169"/>
      <c r="H2001" s="167"/>
      <c r="I2001" s="209" t="str">
        <f>IF(ISBLANK(Transactions!$H2001),"",MONTH(Transactions!$H2001))</f>
        <v/>
      </c>
      <c r="J2001" s="259"/>
      <c r="K2001" s="168"/>
      <c r="L2001" s="169"/>
      <c r="N2001" s="167"/>
      <c r="O2001" s="209" t="str">
        <f>IF(ISBLANK(Transactions!$N2001),"",MONTH(Transactions!$N2001))</f>
        <v/>
      </c>
      <c r="P2001" s="259"/>
      <c r="Q2001" s="171"/>
      <c r="R2001" s="169"/>
    </row>
    <row r="2002" spans="2:18" ht="15.75" customHeight="1">
      <c r="B2002" s="167"/>
      <c r="C2002" s="209" t="str">
        <f>IF(ISBLANK(Transactions!$B2002),"",MONTH(Transactions!$B2002))</f>
        <v/>
      </c>
      <c r="D2002" s="259"/>
      <c r="E2002" s="168"/>
      <c r="F2002" s="169"/>
      <c r="H2002" s="167"/>
      <c r="I2002" s="209" t="str">
        <f>IF(ISBLANK(Transactions!$H2002),"",MONTH(Transactions!$H2002))</f>
        <v/>
      </c>
      <c r="J2002" s="259"/>
      <c r="K2002" s="168"/>
      <c r="L2002" s="169"/>
      <c r="N2002" s="167"/>
      <c r="O2002" s="209" t="str">
        <f>IF(ISBLANK(Transactions!$N2002),"",MONTH(Transactions!$N2002))</f>
        <v/>
      </c>
      <c r="P2002" s="259"/>
      <c r="Q2002" s="171"/>
      <c r="R2002" s="169"/>
    </row>
    <row r="2003" spans="2:18" ht="15.75" customHeight="1">
      <c r="B2003" s="167"/>
      <c r="C2003" s="209" t="str">
        <f>IF(ISBLANK(Transactions!$B2003),"",MONTH(Transactions!$B2003))</f>
        <v/>
      </c>
      <c r="D2003" s="259"/>
      <c r="E2003" s="168"/>
      <c r="F2003" s="169"/>
      <c r="H2003" s="167"/>
      <c r="I2003" s="209" t="str">
        <f>IF(ISBLANK(Transactions!$H2003),"",MONTH(Transactions!$H2003))</f>
        <v/>
      </c>
      <c r="J2003" s="259"/>
      <c r="K2003" s="168"/>
      <c r="L2003" s="169"/>
      <c r="N2003" s="167"/>
      <c r="O2003" s="209" t="str">
        <f>IF(ISBLANK(Transactions!$N2003),"",MONTH(Transactions!$N2003))</f>
        <v/>
      </c>
      <c r="P2003" s="259"/>
      <c r="Q2003" s="171"/>
      <c r="R2003" s="169"/>
    </row>
    <row r="2004" spans="2:18" ht="15.75" customHeight="1">
      <c r="B2004" s="167"/>
      <c r="C2004" s="209" t="str">
        <f>IF(ISBLANK(Transactions!$B2004),"",MONTH(Transactions!$B2004))</f>
        <v/>
      </c>
      <c r="D2004" s="259"/>
      <c r="E2004" s="168"/>
      <c r="F2004" s="169"/>
      <c r="H2004" s="167"/>
      <c r="I2004" s="209" t="str">
        <f>IF(ISBLANK(Transactions!$H2004),"",MONTH(Transactions!$H2004))</f>
        <v/>
      </c>
      <c r="J2004" s="259"/>
      <c r="K2004" s="168"/>
      <c r="L2004" s="169"/>
      <c r="N2004" s="167"/>
      <c r="O2004" s="209" t="str">
        <f>IF(ISBLANK(Transactions!$N2004),"",MONTH(Transactions!$N2004))</f>
        <v/>
      </c>
      <c r="P2004" s="259"/>
      <c r="Q2004" s="171"/>
      <c r="R2004" s="169"/>
    </row>
    <row r="2005" spans="2:18" ht="15.75" customHeight="1">
      <c r="B2005" s="167"/>
      <c r="C2005" s="209" t="str">
        <f>IF(ISBLANK(Transactions!$B2005),"",MONTH(Transactions!$B2005))</f>
        <v/>
      </c>
      <c r="D2005" s="259"/>
      <c r="E2005" s="168"/>
      <c r="F2005" s="169"/>
      <c r="H2005" s="167"/>
      <c r="I2005" s="209" t="str">
        <f>IF(ISBLANK(Transactions!$H2005),"",MONTH(Transactions!$H2005))</f>
        <v/>
      </c>
      <c r="J2005" s="259"/>
      <c r="K2005" s="168"/>
      <c r="L2005" s="169"/>
      <c r="N2005" s="167"/>
      <c r="O2005" s="209" t="str">
        <f>IF(ISBLANK(Transactions!$N2005),"",MONTH(Transactions!$N2005))</f>
        <v/>
      </c>
      <c r="P2005" s="259"/>
      <c r="Q2005" s="171"/>
      <c r="R2005" s="169"/>
    </row>
    <row r="2006" spans="2:18" ht="15.75" customHeight="1">
      <c r="B2006" s="167"/>
      <c r="C2006" s="209" t="str">
        <f>IF(ISBLANK(Transactions!$B2006),"",MONTH(Transactions!$B2006))</f>
        <v/>
      </c>
      <c r="D2006" s="259"/>
      <c r="E2006" s="168"/>
      <c r="F2006" s="169"/>
      <c r="H2006" s="167"/>
      <c r="I2006" s="209" t="str">
        <f>IF(ISBLANK(Transactions!$H2006),"",MONTH(Transactions!$H2006))</f>
        <v/>
      </c>
      <c r="J2006" s="259"/>
      <c r="K2006" s="168"/>
      <c r="L2006" s="169"/>
      <c r="N2006" s="167"/>
      <c r="O2006" s="209" t="str">
        <f>IF(ISBLANK(Transactions!$N2006),"",MONTH(Transactions!$N2006))</f>
        <v/>
      </c>
      <c r="P2006" s="259"/>
      <c r="Q2006" s="171"/>
      <c r="R2006" s="169"/>
    </row>
    <row r="2007" spans="2:18" ht="15.75" customHeight="1">
      <c r="B2007" s="167"/>
      <c r="C2007" s="209" t="str">
        <f>IF(ISBLANK(Transactions!$B2007),"",MONTH(Transactions!$B2007))</f>
        <v/>
      </c>
      <c r="D2007" s="259"/>
      <c r="E2007" s="168"/>
      <c r="F2007" s="169"/>
      <c r="H2007" s="167"/>
      <c r="I2007" s="209" t="str">
        <f>IF(ISBLANK(Transactions!$H2007),"",MONTH(Transactions!$H2007))</f>
        <v/>
      </c>
      <c r="J2007" s="259"/>
      <c r="K2007" s="168"/>
      <c r="L2007" s="169"/>
      <c r="N2007" s="167"/>
      <c r="O2007" s="209" t="str">
        <f>IF(ISBLANK(Transactions!$N2007),"",MONTH(Transactions!$N2007))</f>
        <v/>
      </c>
      <c r="P2007" s="259"/>
      <c r="Q2007" s="171"/>
      <c r="R2007" s="169"/>
    </row>
    <row r="2008" spans="2:18" ht="15.75" customHeight="1">
      <c r="B2008" s="167"/>
      <c r="C2008" s="209" t="str">
        <f>IF(ISBLANK(Transactions!$B2008),"",MONTH(Transactions!$B2008))</f>
        <v/>
      </c>
      <c r="D2008" s="259"/>
      <c r="E2008" s="168"/>
      <c r="F2008" s="169"/>
      <c r="H2008" s="167"/>
      <c r="I2008" s="209" t="str">
        <f>IF(ISBLANK(Transactions!$H2008),"",MONTH(Transactions!$H2008))</f>
        <v/>
      </c>
      <c r="J2008" s="259"/>
      <c r="K2008" s="168"/>
      <c r="L2008" s="169"/>
      <c r="N2008" s="167"/>
      <c r="O2008" s="209" t="str">
        <f>IF(ISBLANK(Transactions!$N2008),"",MONTH(Transactions!$N2008))</f>
        <v/>
      </c>
      <c r="P2008" s="259"/>
      <c r="Q2008" s="171"/>
      <c r="R2008" s="169"/>
    </row>
    <row r="2009" spans="2:18" ht="15.75" customHeight="1">
      <c r="B2009" s="167"/>
      <c r="C2009" s="209" t="str">
        <f>IF(ISBLANK(Transactions!$B2009),"",MONTH(Transactions!$B2009))</f>
        <v/>
      </c>
      <c r="D2009" s="259"/>
      <c r="E2009" s="168"/>
      <c r="F2009" s="169"/>
      <c r="H2009" s="167"/>
      <c r="I2009" s="209" t="str">
        <f>IF(ISBLANK(Transactions!$H2009),"",MONTH(Transactions!$H2009))</f>
        <v/>
      </c>
      <c r="J2009" s="259"/>
      <c r="K2009" s="168"/>
      <c r="L2009" s="169"/>
      <c r="N2009" s="167"/>
      <c r="O2009" s="209" t="str">
        <f>IF(ISBLANK(Transactions!$N2009),"",MONTH(Transactions!$N2009))</f>
        <v/>
      </c>
      <c r="P2009" s="259"/>
      <c r="Q2009" s="171"/>
      <c r="R2009" s="169"/>
    </row>
    <row r="2010" spans="2:18" ht="15.75" customHeight="1">
      <c r="B2010" s="167"/>
      <c r="C2010" s="209" t="str">
        <f>IF(ISBLANK(Transactions!$B2010),"",MONTH(Transactions!$B2010))</f>
        <v/>
      </c>
      <c r="D2010" s="259"/>
      <c r="E2010" s="168"/>
      <c r="F2010" s="169"/>
      <c r="H2010" s="167"/>
      <c r="I2010" s="209" t="str">
        <f>IF(ISBLANK(Transactions!$H2010),"",MONTH(Transactions!$H2010))</f>
        <v/>
      </c>
      <c r="J2010" s="259"/>
      <c r="K2010" s="168"/>
      <c r="L2010" s="169"/>
      <c r="N2010" s="167"/>
      <c r="O2010" s="209" t="str">
        <f>IF(ISBLANK(Transactions!$N2010),"",MONTH(Transactions!$N2010))</f>
        <v/>
      </c>
      <c r="P2010" s="259"/>
      <c r="Q2010" s="171"/>
      <c r="R2010" s="169"/>
    </row>
    <row r="2011" spans="2:18" ht="15.75" customHeight="1">
      <c r="B2011" s="167"/>
      <c r="C2011" s="209" t="str">
        <f>IF(ISBLANK(Transactions!$B2011),"",MONTH(Transactions!$B2011))</f>
        <v/>
      </c>
      <c r="D2011" s="259"/>
      <c r="E2011" s="168"/>
      <c r="F2011" s="169"/>
      <c r="H2011" s="167"/>
      <c r="I2011" s="209" t="str">
        <f>IF(ISBLANK(Transactions!$H2011),"",MONTH(Transactions!$H2011))</f>
        <v/>
      </c>
      <c r="J2011" s="259"/>
      <c r="K2011" s="168"/>
      <c r="L2011" s="169"/>
      <c r="N2011" s="167"/>
      <c r="O2011" s="209" t="str">
        <f>IF(ISBLANK(Transactions!$N2011),"",MONTH(Transactions!$N2011))</f>
        <v/>
      </c>
      <c r="P2011" s="259"/>
      <c r="Q2011" s="171"/>
      <c r="R2011" s="169"/>
    </row>
    <row r="2012" spans="2:18" ht="15.75" customHeight="1">
      <c r="B2012" s="167"/>
      <c r="C2012" s="209" t="str">
        <f>IF(ISBLANK(Transactions!$B2012),"",MONTH(Transactions!$B2012))</f>
        <v/>
      </c>
      <c r="D2012" s="259"/>
      <c r="E2012" s="168"/>
      <c r="F2012" s="169"/>
      <c r="H2012" s="167"/>
      <c r="I2012" s="209" t="str">
        <f>IF(ISBLANK(Transactions!$H2012),"",MONTH(Transactions!$H2012))</f>
        <v/>
      </c>
      <c r="J2012" s="259"/>
      <c r="K2012" s="168"/>
      <c r="L2012" s="169"/>
      <c r="N2012" s="167"/>
      <c r="O2012" s="209" t="str">
        <f>IF(ISBLANK(Transactions!$N2012),"",MONTH(Transactions!$N2012))</f>
        <v/>
      </c>
      <c r="P2012" s="259"/>
      <c r="Q2012" s="171"/>
      <c r="R2012" s="169"/>
    </row>
    <row r="2013" spans="2:18" ht="15.75" customHeight="1">
      <c r="B2013" s="167"/>
      <c r="C2013" s="209" t="str">
        <f>IF(ISBLANK(Transactions!$B2013),"",MONTH(Transactions!$B2013))</f>
        <v/>
      </c>
      <c r="D2013" s="259"/>
      <c r="E2013" s="168"/>
      <c r="F2013" s="169"/>
      <c r="H2013" s="167"/>
      <c r="I2013" s="209" t="str">
        <f>IF(ISBLANK(Transactions!$H2013),"",MONTH(Transactions!$H2013))</f>
        <v/>
      </c>
      <c r="J2013" s="259"/>
      <c r="K2013" s="168"/>
      <c r="L2013" s="169"/>
      <c r="N2013" s="167"/>
      <c r="O2013" s="209" t="str">
        <f>IF(ISBLANK(Transactions!$N2013),"",MONTH(Transactions!$N2013))</f>
        <v/>
      </c>
      <c r="P2013" s="259"/>
      <c r="Q2013" s="171"/>
      <c r="R2013" s="169"/>
    </row>
    <row r="2014" spans="2:18" ht="15.75" customHeight="1">
      <c r="B2014" s="167"/>
      <c r="C2014" s="209" t="str">
        <f>IF(ISBLANK(Transactions!$B2014),"",MONTH(Transactions!$B2014))</f>
        <v/>
      </c>
      <c r="D2014" s="259"/>
      <c r="E2014" s="168"/>
      <c r="F2014" s="169"/>
      <c r="H2014" s="167"/>
      <c r="I2014" s="209" t="str">
        <f>IF(ISBLANK(Transactions!$H2014),"",MONTH(Transactions!$H2014))</f>
        <v/>
      </c>
      <c r="J2014" s="259"/>
      <c r="K2014" s="168"/>
      <c r="L2014" s="169"/>
      <c r="N2014" s="167"/>
      <c r="O2014" s="209" t="str">
        <f>IF(ISBLANK(Transactions!$N2014),"",MONTH(Transactions!$N2014))</f>
        <v/>
      </c>
      <c r="P2014" s="259"/>
      <c r="Q2014" s="171"/>
      <c r="R2014" s="169"/>
    </row>
    <row r="2015" spans="2:18" ht="15.75" customHeight="1">
      <c r="B2015" s="167"/>
      <c r="C2015" s="209" t="str">
        <f>IF(ISBLANK(Transactions!$B2015),"",MONTH(Transactions!$B2015))</f>
        <v/>
      </c>
      <c r="D2015" s="259"/>
      <c r="E2015" s="168"/>
      <c r="F2015" s="169"/>
      <c r="H2015" s="167"/>
      <c r="I2015" s="209" t="str">
        <f>IF(ISBLANK(Transactions!$H2015),"",MONTH(Transactions!$H2015))</f>
        <v/>
      </c>
      <c r="J2015" s="259"/>
      <c r="K2015" s="168"/>
      <c r="L2015" s="169"/>
      <c r="N2015" s="167"/>
      <c r="O2015" s="209" t="str">
        <f>IF(ISBLANK(Transactions!$N2015),"",MONTH(Transactions!$N2015))</f>
        <v/>
      </c>
      <c r="P2015" s="259"/>
      <c r="Q2015" s="171"/>
      <c r="R2015" s="169"/>
    </row>
    <row r="2016" spans="2:18" ht="15.75" customHeight="1">
      <c r="B2016" s="167"/>
      <c r="C2016" s="209" t="str">
        <f>IF(ISBLANK(Transactions!$B2016),"",MONTH(Transactions!$B2016))</f>
        <v/>
      </c>
      <c r="D2016" s="259"/>
      <c r="E2016" s="168"/>
      <c r="F2016" s="169"/>
      <c r="H2016" s="167"/>
      <c r="I2016" s="209" t="str">
        <f>IF(ISBLANK(Transactions!$H2016),"",MONTH(Transactions!$H2016))</f>
        <v/>
      </c>
      <c r="J2016" s="259"/>
      <c r="K2016" s="168"/>
      <c r="L2016" s="169"/>
      <c r="N2016" s="167"/>
      <c r="O2016" s="209" t="str">
        <f>IF(ISBLANK(Transactions!$N2016),"",MONTH(Transactions!$N2016))</f>
        <v/>
      </c>
      <c r="P2016" s="259"/>
      <c r="Q2016" s="171"/>
      <c r="R2016" s="169"/>
    </row>
    <row r="2017" spans="2:18" ht="15.75" customHeight="1">
      <c r="B2017" s="167"/>
      <c r="C2017" s="209" t="str">
        <f>IF(ISBLANK(Transactions!$B2017),"",MONTH(Transactions!$B2017))</f>
        <v/>
      </c>
      <c r="D2017" s="259"/>
      <c r="E2017" s="168"/>
      <c r="F2017" s="169"/>
      <c r="H2017" s="167"/>
      <c r="I2017" s="209" t="str">
        <f>IF(ISBLANK(Transactions!$H2017),"",MONTH(Transactions!$H2017))</f>
        <v/>
      </c>
      <c r="J2017" s="259"/>
      <c r="K2017" s="168"/>
      <c r="L2017" s="169"/>
      <c r="N2017" s="167"/>
      <c r="O2017" s="209" t="str">
        <f>IF(ISBLANK(Transactions!$N2017),"",MONTH(Transactions!$N2017))</f>
        <v/>
      </c>
      <c r="P2017" s="259"/>
      <c r="Q2017" s="171"/>
      <c r="R2017" s="169"/>
    </row>
    <row r="2018" spans="2:18" ht="15.75" customHeight="1">
      <c r="B2018" s="167"/>
      <c r="C2018" s="209" t="str">
        <f>IF(ISBLANK(Transactions!$B2018),"",MONTH(Transactions!$B2018))</f>
        <v/>
      </c>
      <c r="D2018" s="259"/>
      <c r="E2018" s="168"/>
      <c r="F2018" s="169"/>
      <c r="H2018" s="167"/>
      <c r="I2018" s="209" t="str">
        <f>IF(ISBLANK(Transactions!$H2018),"",MONTH(Transactions!$H2018))</f>
        <v/>
      </c>
      <c r="J2018" s="259"/>
      <c r="K2018" s="168"/>
      <c r="L2018" s="169"/>
      <c r="N2018" s="167"/>
      <c r="O2018" s="209" t="str">
        <f>IF(ISBLANK(Transactions!$N2018),"",MONTH(Transactions!$N2018))</f>
        <v/>
      </c>
      <c r="P2018" s="259"/>
      <c r="Q2018" s="171"/>
      <c r="R2018" s="169"/>
    </row>
    <row r="2019" spans="2:18" ht="15.75" customHeight="1">
      <c r="B2019" s="167"/>
      <c r="C2019" s="209" t="str">
        <f>IF(ISBLANK(Transactions!$B2019),"",MONTH(Transactions!$B2019))</f>
        <v/>
      </c>
      <c r="D2019" s="259"/>
      <c r="E2019" s="168"/>
      <c r="F2019" s="169"/>
      <c r="H2019" s="167"/>
      <c r="I2019" s="209" t="str">
        <f>IF(ISBLANK(Transactions!$H2019),"",MONTH(Transactions!$H2019))</f>
        <v/>
      </c>
      <c r="J2019" s="259"/>
      <c r="K2019" s="168"/>
      <c r="L2019" s="169"/>
      <c r="N2019" s="167"/>
      <c r="O2019" s="209" t="str">
        <f>IF(ISBLANK(Transactions!$N2019),"",MONTH(Transactions!$N2019))</f>
        <v/>
      </c>
      <c r="P2019" s="259"/>
      <c r="Q2019" s="171"/>
      <c r="R2019" s="169"/>
    </row>
    <row r="2020" spans="2:18" ht="15.75" customHeight="1">
      <c r="B2020" s="167"/>
      <c r="C2020" s="209" t="str">
        <f>IF(ISBLANK(Transactions!$B2020),"",MONTH(Transactions!$B2020))</f>
        <v/>
      </c>
      <c r="D2020" s="259"/>
      <c r="E2020" s="168"/>
      <c r="F2020" s="169"/>
      <c r="H2020" s="167"/>
      <c r="I2020" s="209" t="str">
        <f>IF(ISBLANK(Transactions!$H2020),"",MONTH(Transactions!$H2020))</f>
        <v/>
      </c>
      <c r="J2020" s="259"/>
      <c r="K2020" s="168"/>
      <c r="L2020" s="169"/>
      <c r="N2020" s="167"/>
      <c r="O2020" s="209" t="str">
        <f>IF(ISBLANK(Transactions!$N2020),"",MONTH(Transactions!$N2020))</f>
        <v/>
      </c>
      <c r="P2020" s="259"/>
      <c r="Q2020" s="171"/>
      <c r="R2020" s="169"/>
    </row>
    <row r="2021" spans="2:18" ht="15.75" customHeight="1">
      <c r="B2021" s="167"/>
      <c r="C2021" s="209" t="str">
        <f>IF(ISBLANK(Transactions!$B2021),"",MONTH(Transactions!$B2021))</f>
        <v/>
      </c>
      <c r="D2021" s="259"/>
      <c r="E2021" s="168"/>
      <c r="F2021" s="169"/>
      <c r="H2021" s="167"/>
      <c r="I2021" s="209" t="str">
        <f>IF(ISBLANK(Transactions!$H2021),"",MONTH(Transactions!$H2021))</f>
        <v/>
      </c>
      <c r="J2021" s="259"/>
      <c r="K2021" s="168"/>
      <c r="L2021" s="169"/>
      <c r="N2021" s="167"/>
      <c r="O2021" s="209" t="str">
        <f>IF(ISBLANK(Transactions!$N2021),"",MONTH(Transactions!$N2021))</f>
        <v/>
      </c>
      <c r="P2021" s="259"/>
      <c r="Q2021" s="171"/>
      <c r="R2021" s="169"/>
    </row>
    <row r="2022" spans="2:18" ht="15.75" customHeight="1">
      <c r="B2022" s="167"/>
      <c r="C2022" s="209" t="str">
        <f>IF(ISBLANK(Transactions!$B2022),"",MONTH(Transactions!$B2022))</f>
        <v/>
      </c>
      <c r="D2022" s="259"/>
      <c r="E2022" s="168"/>
      <c r="F2022" s="169"/>
      <c r="H2022" s="167"/>
      <c r="I2022" s="209" t="str">
        <f>IF(ISBLANK(Transactions!$H2022),"",MONTH(Transactions!$H2022))</f>
        <v/>
      </c>
      <c r="J2022" s="259"/>
      <c r="K2022" s="168"/>
      <c r="L2022" s="169"/>
      <c r="N2022" s="167"/>
      <c r="O2022" s="209" t="str">
        <f>IF(ISBLANK(Transactions!$N2022),"",MONTH(Transactions!$N2022))</f>
        <v/>
      </c>
      <c r="P2022" s="259"/>
      <c r="Q2022" s="171"/>
      <c r="R2022" s="169"/>
    </row>
    <row r="2023" spans="2:18" ht="15.75" customHeight="1">
      <c r="B2023" s="167"/>
      <c r="C2023" s="209" t="str">
        <f>IF(ISBLANK(Transactions!$B2023),"",MONTH(Transactions!$B2023))</f>
        <v/>
      </c>
      <c r="D2023" s="259"/>
      <c r="E2023" s="168"/>
      <c r="F2023" s="169"/>
      <c r="H2023" s="167"/>
      <c r="I2023" s="209" t="str">
        <f>IF(ISBLANK(Transactions!$H2023),"",MONTH(Transactions!$H2023))</f>
        <v/>
      </c>
      <c r="J2023" s="259"/>
      <c r="K2023" s="168"/>
      <c r="L2023" s="169"/>
      <c r="N2023" s="167"/>
      <c r="O2023" s="209" t="str">
        <f>IF(ISBLANK(Transactions!$N2023),"",MONTH(Transactions!$N2023))</f>
        <v/>
      </c>
      <c r="P2023" s="259"/>
      <c r="Q2023" s="171"/>
      <c r="R2023" s="169"/>
    </row>
    <row r="2024" spans="2:18" ht="15.75" customHeight="1">
      <c r="B2024" s="167"/>
      <c r="C2024" s="209" t="str">
        <f>IF(ISBLANK(Transactions!$B2024),"",MONTH(Transactions!$B2024))</f>
        <v/>
      </c>
      <c r="D2024" s="259"/>
      <c r="E2024" s="168"/>
      <c r="F2024" s="169"/>
      <c r="H2024" s="167"/>
      <c r="I2024" s="209" t="str">
        <f>IF(ISBLANK(Transactions!$H2024),"",MONTH(Transactions!$H2024))</f>
        <v/>
      </c>
      <c r="J2024" s="259"/>
      <c r="K2024" s="168"/>
      <c r="L2024" s="169"/>
      <c r="N2024" s="167"/>
      <c r="O2024" s="209" t="str">
        <f>IF(ISBLANK(Transactions!$N2024),"",MONTH(Transactions!$N2024))</f>
        <v/>
      </c>
      <c r="P2024" s="259"/>
      <c r="Q2024" s="171"/>
      <c r="R2024" s="169"/>
    </row>
    <row r="2025" spans="2:18" ht="15.75" customHeight="1">
      <c r="B2025" s="167"/>
      <c r="C2025" s="209" t="str">
        <f>IF(ISBLANK(Transactions!$B2025),"",MONTH(Transactions!$B2025))</f>
        <v/>
      </c>
      <c r="D2025" s="259"/>
      <c r="E2025" s="168"/>
      <c r="F2025" s="169"/>
      <c r="H2025" s="167"/>
      <c r="I2025" s="209" t="str">
        <f>IF(ISBLANK(Transactions!$H2025),"",MONTH(Transactions!$H2025))</f>
        <v/>
      </c>
      <c r="J2025" s="259"/>
      <c r="K2025" s="168"/>
      <c r="L2025" s="169"/>
      <c r="N2025" s="167"/>
      <c r="O2025" s="209" t="str">
        <f>IF(ISBLANK(Transactions!$N2025),"",MONTH(Transactions!$N2025))</f>
        <v/>
      </c>
      <c r="P2025" s="259"/>
      <c r="Q2025" s="171"/>
      <c r="R2025" s="169"/>
    </row>
    <row r="2026" spans="2:18" ht="15.75" customHeight="1">
      <c r="B2026" s="167"/>
      <c r="C2026" s="209" t="str">
        <f>IF(ISBLANK(Transactions!$B2026),"",MONTH(Transactions!$B2026))</f>
        <v/>
      </c>
      <c r="D2026" s="259"/>
      <c r="E2026" s="168"/>
      <c r="F2026" s="169"/>
      <c r="H2026" s="167"/>
      <c r="I2026" s="209" t="str">
        <f>IF(ISBLANK(Transactions!$H2026),"",MONTH(Transactions!$H2026))</f>
        <v/>
      </c>
      <c r="J2026" s="259"/>
      <c r="K2026" s="168"/>
      <c r="L2026" s="169"/>
      <c r="N2026" s="167"/>
      <c r="O2026" s="209" t="str">
        <f>IF(ISBLANK(Transactions!$N2026),"",MONTH(Transactions!$N2026))</f>
        <v/>
      </c>
      <c r="P2026" s="259"/>
      <c r="Q2026" s="171"/>
      <c r="R2026" s="169"/>
    </row>
    <row r="2027" spans="2:18" ht="15.75" customHeight="1">
      <c r="B2027" s="167"/>
      <c r="C2027" s="209" t="str">
        <f>IF(ISBLANK(Transactions!$B2027),"",MONTH(Transactions!$B2027))</f>
        <v/>
      </c>
      <c r="D2027" s="259"/>
      <c r="E2027" s="168"/>
      <c r="F2027" s="169"/>
      <c r="H2027" s="167"/>
      <c r="I2027" s="209" t="str">
        <f>IF(ISBLANK(Transactions!$H2027),"",MONTH(Transactions!$H2027))</f>
        <v/>
      </c>
      <c r="J2027" s="259"/>
      <c r="K2027" s="168"/>
      <c r="L2027" s="169"/>
      <c r="N2027" s="167"/>
      <c r="O2027" s="209" t="str">
        <f>IF(ISBLANK(Transactions!$N2027),"",MONTH(Transactions!$N2027))</f>
        <v/>
      </c>
      <c r="P2027" s="259"/>
      <c r="Q2027" s="171"/>
      <c r="R2027" s="169"/>
    </row>
    <row r="2028" spans="2:18" ht="15.75" customHeight="1">
      <c r="B2028" s="167"/>
      <c r="C2028" s="209" t="str">
        <f>IF(ISBLANK(Transactions!$B2028),"",MONTH(Transactions!$B2028))</f>
        <v/>
      </c>
      <c r="D2028" s="259"/>
      <c r="E2028" s="168"/>
      <c r="F2028" s="169"/>
      <c r="H2028" s="167"/>
      <c r="I2028" s="209" t="str">
        <f>IF(ISBLANK(Transactions!$H2028),"",MONTH(Transactions!$H2028))</f>
        <v/>
      </c>
      <c r="J2028" s="259"/>
      <c r="K2028" s="168"/>
      <c r="L2028" s="169"/>
      <c r="N2028" s="167"/>
      <c r="O2028" s="209" t="str">
        <f>IF(ISBLANK(Transactions!$N2028),"",MONTH(Transactions!$N2028))</f>
        <v/>
      </c>
      <c r="P2028" s="259"/>
      <c r="Q2028" s="171"/>
      <c r="R2028" s="169"/>
    </row>
    <row r="2029" spans="2:18" ht="15.75" customHeight="1">
      <c r="B2029" s="167"/>
      <c r="C2029" s="209" t="str">
        <f>IF(ISBLANK(Transactions!$B2029),"",MONTH(Transactions!$B2029))</f>
        <v/>
      </c>
      <c r="D2029" s="259"/>
      <c r="E2029" s="168"/>
      <c r="F2029" s="169"/>
      <c r="H2029" s="167"/>
      <c r="I2029" s="209" t="str">
        <f>IF(ISBLANK(Transactions!$H2029),"",MONTH(Transactions!$H2029))</f>
        <v/>
      </c>
      <c r="J2029" s="259"/>
      <c r="K2029" s="168"/>
      <c r="L2029" s="169"/>
      <c r="N2029" s="167"/>
      <c r="O2029" s="209" t="str">
        <f>IF(ISBLANK(Transactions!$N2029),"",MONTH(Transactions!$N2029))</f>
        <v/>
      </c>
      <c r="P2029" s="259"/>
      <c r="Q2029" s="171"/>
      <c r="R2029" s="169"/>
    </row>
    <row r="2030" spans="2:18" ht="15.75" customHeight="1">
      <c r="B2030" s="167"/>
      <c r="C2030" s="209" t="str">
        <f>IF(ISBLANK(Transactions!$B2030),"",MONTH(Transactions!$B2030))</f>
        <v/>
      </c>
      <c r="D2030" s="259"/>
      <c r="E2030" s="168"/>
      <c r="F2030" s="169"/>
      <c r="H2030" s="167"/>
      <c r="I2030" s="209" t="str">
        <f>IF(ISBLANK(Transactions!$H2030),"",MONTH(Transactions!$H2030))</f>
        <v/>
      </c>
      <c r="J2030" s="259"/>
      <c r="K2030" s="168"/>
      <c r="L2030" s="169"/>
      <c r="N2030" s="167"/>
      <c r="O2030" s="209" t="str">
        <f>IF(ISBLANK(Transactions!$N2030),"",MONTH(Transactions!$N2030))</f>
        <v/>
      </c>
      <c r="P2030" s="259"/>
      <c r="Q2030" s="171"/>
      <c r="R2030" s="169"/>
    </row>
    <row r="2031" spans="2:18" ht="15.75" customHeight="1">
      <c r="B2031" s="167"/>
      <c r="C2031" s="209" t="str">
        <f>IF(ISBLANK(Transactions!$B2031),"",MONTH(Transactions!$B2031))</f>
        <v/>
      </c>
      <c r="D2031" s="259"/>
      <c r="E2031" s="168"/>
      <c r="F2031" s="169"/>
      <c r="H2031" s="167"/>
      <c r="I2031" s="209" t="str">
        <f>IF(ISBLANK(Transactions!$H2031),"",MONTH(Transactions!$H2031))</f>
        <v/>
      </c>
      <c r="J2031" s="259"/>
      <c r="K2031" s="168"/>
      <c r="L2031" s="169"/>
      <c r="N2031" s="167"/>
      <c r="O2031" s="209" t="str">
        <f>IF(ISBLANK(Transactions!$N2031),"",MONTH(Transactions!$N2031))</f>
        <v/>
      </c>
      <c r="P2031" s="259"/>
      <c r="Q2031" s="171"/>
      <c r="R2031" s="169"/>
    </row>
    <row r="2032" spans="2:18" ht="15.75" customHeight="1">
      <c r="B2032" s="167"/>
      <c r="C2032" s="209" t="str">
        <f>IF(ISBLANK(Transactions!$B2032),"",MONTH(Transactions!$B2032))</f>
        <v/>
      </c>
      <c r="D2032" s="259"/>
      <c r="E2032" s="168"/>
      <c r="F2032" s="169"/>
      <c r="H2032" s="167"/>
      <c r="I2032" s="209" t="str">
        <f>IF(ISBLANK(Transactions!$H2032),"",MONTH(Transactions!$H2032))</f>
        <v/>
      </c>
      <c r="J2032" s="259"/>
      <c r="K2032" s="168"/>
      <c r="L2032" s="169"/>
      <c r="N2032" s="167"/>
      <c r="O2032" s="209" t="str">
        <f>IF(ISBLANK(Transactions!$N2032),"",MONTH(Transactions!$N2032))</f>
        <v/>
      </c>
      <c r="P2032" s="259"/>
      <c r="Q2032" s="171"/>
      <c r="R2032" s="169"/>
    </row>
    <row r="2033" spans="2:18" ht="15.75" customHeight="1">
      <c r="B2033" s="167"/>
      <c r="C2033" s="209" t="str">
        <f>IF(ISBLANK(Transactions!$B2033),"",MONTH(Transactions!$B2033))</f>
        <v/>
      </c>
      <c r="D2033" s="259"/>
      <c r="E2033" s="168"/>
      <c r="F2033" s="169"/>
      <c r="H2033" s="167"/>
      <c r="I2033" s="209" t="str">
        <f>IF(ISBLANK(Transactions!$H2033),"",MONTH(Transactions!$H2033))</f>
        <v/>
      </c>
      <c r="J2033" s="259"/>
      <c r="K2033" s="168"/>
      <c r="L2033" s="169"/>
      <c r="N2033" s="167"/>
      <c r="O2033" s="209" t="str">
        <f>IF(ISBLANK(Transactions!$N2033),"",MONTH(Transactions!$N2033))</f>
        <v/>
      </c>
      <c r="P2033" s="259"/>
      <c r="Q2033" s="171"/>
      <c r="R2033" s="169"/>
    </row>
    <row r="2034" spans="2:18" ht="15.75" customHeight="1">
      <c r="B2034" s="167"/>
      <c r="C2034" s="209" t="str">
        <f>IF(ISBLANK(Transactions!$B2034),"",MONTH(Transactions!$B2034))</f>
        <v/>
      </c>
      <c r="D2034" s="259"/>
      <c r="E2034" s="168"/>
      <c r="F2034" s="169"/>
      <c r="H2034" s="167"/>
      <c r="I2034" s="209" t="str">
        <f>IF(ISBLANK(Transactions!$H2034),"",MONTH(Transactions!$H2034))</f>
        <v/>
      </c>
      <c r="J2034" s="259"/>
      <c r="K2034" s="168"/>
      <c r="L2034" s="169"/>
      <c r="N2034" s="167"/>
      <c r="O2034" s="209" t="str">
        <f>IF(ISBLANK(Transactions!$N2034),"",MONTH(Transactions!$N2034))</f>
        <v/>
      </c>
      <c r="P2034" s="259"/>
      <c r="Q2034" s="171"/>
      <c r="R2034" s="169"/>
    </row>
    <row r="2035" spans="2:18" ht="15.75" customHeight="1">
      <c r="B2035" s="167"/>
      <c r="C2035" s="209" t="str">
        <f>IF(ISBLANK(Transactions!$B2035),"",MONTH(Transactions!$B2035))</f>
        <v/>
      </c>
      <c r="D2035" s="259"/>
      <c r="E2035" s="168"/>
      <c r="F2035" s="169"/>
      <c r="H2035" s="167"/>
      <c r="I2035" s="209" t="str">
        <f>IF(ISBLANK(Transactions!$H2035),"",MONTH(Transactions!$H2035))</f>
        <v/>
      </c>
      <c r="J2035" s="259"/>
      <c r="K2035" s="168"/>
      <c r="L2035" s="169"/>
      <c r="N2035" s="167"/>
      <c r="O2035" s="209" t="str">
        <f>IF(ISBLANK(Transactions!$N2035),"",MONTH(Transactions!$N2035))</f>
        <v/>
      </c>
      <c r="P2035" s="259"/>
      <c r="Q2035" s="171"/>
      <c r="R2035" s="169"/>
    </row>
    <row r="2036" spans="2:18" ht="15.75" customHeight="1">
      <c r="B2036" s="167"/>
      <c r="C2036" s="209" t="str">
        <f>IF(ISBLANK(Transactions!$B2036),"",MONTH(Transactions!$B2036))</f>
        <v/>
      </c>
      <c r="D2036" s="259"/>
      <c r="E2036" s="168"/>
      <c r="F2036" s="169"/>
      <c r="H2036" s="167"/>
      <c r="I2036" s="209" t="str">
        <f>IF(ISBLANK(Transactions!$H2036),"",MONTH(Transactions!$H2036))</f>
        <v/>
      </c>
      <c r="J2036" s="259"/>
      <c r="K2036" s="168"/>
      <c r="L2036" s="169"/>
      <c r="N2036" s="167"/>
      <c r="O2036" s="209" t="str">
        <f>IF(ISBLANK(Transactions!$N2036),"",MONTH(Transactions!$N2036))</f>
        <v/>
      </c>
      <c r="P2036" s="259"/>
      <c r="Q2036" s="171"/>
      <c r="R2036" s="169"/>
    </row>
    <row r="2037" spans="2:18" ht="15.75" customHeight="1">
      <c r="B2037" s="167"/>
      <c r="C2037" s="209" t="str">
        <f>IF(ISBLANK(Transactions!$B2037),"",MONTH(Transactions!$B2037))</f>
        <v/>
      </c>
      <c r="D2037" s="259"/>
      <c r="E2037" s="168"/>
      <c r="F2037" s="169"/>
      <c r="H2037" s="167"/>
      <c r="I2037" s="209" t="str">
        <f>IF(ISBLANK(Transactions!$H2037),"",MONTH(Transactions!$H2037))</f>
        <v/>
      </c>
      <c r="J2037" s="259"/>
      <c r="K2037" s="168"/>
      <c r="L2037" s="169"/>
      <c r="N2037" s="167"/>
      <c r="O2037" s="209" t="str">
        <f>IF(ISBLANK(Transactions!$N2037),"",MONTH(Transactions!$N2037))</f>
        <v/>
      </c>
      <c r="P2037" s="259"/>
      <c r="Q2037" s="171"/>
      <c r="R2037" s="169"/>
    </row>
    <row r="2038" spans="2:18" ht="15.75" customHeight="1">
      <c r="B2038" s="167"/>
      <c r="C2038" s="209" t="str">
        <f>IF(ISBLANK(Transactions!$B2038),"",MONTH(Transactions!$B2038))</f>
        <v/>
      </c>
      <c r="D2038" s="259"/>
      <c r="E2038" s="168"/>
      <c r="F2038" s="169"/>
      <c r="H2038" s="167"/>
      <c r="I2038" s="209" t="str">
        <f>IF(ISBLANK(Transactions!$H2038),"",MONTH(Transactions!$H2038))</f>
        <v/>
      </c>
      <c r="J2038" s="259"/>
      <c r="K2038" s="168"/>
      <c r="L2038" s="169"/>
      <c r="N2038" s="167"/>
      <c r="O2038" s="209" t="str">
        <f>IF(ISBLANK(Transactions!$N2038),"",MONTH(Transactions!$N2038))</f>
        <v/>
      </c>
      <c r="P2038" s="259"/>
      <c r="Q2038" s="171"/>
      <c r="R2038" s="169"/>
    </row>
    <row r="2039" spans="2:18" ht="15.75" customHeight="1">
      <c r="B2039" s="167"/>
      <c r="C2039" s="209" t="str">
        <f>IF(ISBLANK(Transactions!$B2039),"",MONTH(Transactions!$B2039))</f>
        <v/>
      </c>
      <c r="D2039" s="259"/>
      <c r="E2039" s="168"/>
      <c r="F2039" s="169"/>
      <c r="H2039" s="167"/>
      <c r="I2039" s="209" t="str">
        <f>IF(ISBLANK(Transactions!$H2039),"",MONTH(Transactions!$H2039))</f>
        <v/>
      </c>
      <c r="J2039" s="259"/>
      <c r="K2039" s="168"/>
      <c r="L2039" s="169"/>
      <c r="N2039" s="167"/>
      <c r="O2039" s="209" t="str">
        <f>IF(ISBLANK(Transactions!$N2039),"",MONTH(Transactions!$N2039))</f>
        <v/>
      </c>
      <c r="P2039" s="259"/>
      <c r="Q2039" s="171"/>
      <c r="R2039" s="169"/>
    </row>
    <row r="2040" spans="2:18" ht="15.75" customHeight="1">
      <c r="B2040" s="167"/>
      <c r="C2040" s="209" t="str">
        <f>IF(ISBLANK(Transactions!$B2040),"",MONTH(Transactions!$B2040))</f>
        <v/>
      </c>
      <c r="D2040" s="259"/>
      <c r="E2040" s="168"/>
      <c r="F2040" s="169"/>
      <c r="H2040" s="167"/>
      <c r="I2040" s="209" t="str">
        <f>IF(ISBLANK(Transactions!$H2040),"",MONTH(Transactions!$H2040))</f>
        <v/>
      </c>
      <c r="J2040" s="259"/>
      <c r="K2040" s="168"/>
      <c r="L2040" s="169"/>
      <c r="N2040" s="167"/>
      <c r="O2040" s="209" t="str">
        <f>IF(ISBLANK(Transactions!$N2040),"",MONTH(Transactions!$N2040))</f>
        <v/>
      </c>
      <c r="P2040" s="259"/>
      <c r="Q2040" s="171"/>
      <c r="R2040" s="169"/>
    </row>
    <row r="2041" spans="2:18" ht="15.75" customHeight="1">
      <c r="B2041" s="167"/>
      <c r="C2041" s="209" t="str">
        <f>IF(ISBLANK(Transactions!$B2041),"",MONTH(Transactions!$B2041))</f>
        <v/>
      </c>
      <c r="D2041" s="259"/>
      <c r="E2041" s="168"/>
      <c r="F2041" s="169"/>
      <c r="H2041" s="167"/>
      <c r="I2041" s="209" t="str">
        <f>IF(ISBLANK(Transactions!$H2041),"",MONTH(Transactions!$H2041))</f>
        <v/>
      </c>
      <c r="J2041" s="259"/>
      <c r="K2041" s="168"/>
      <c r="L2041" s="169"/>
      <c r="N2041" s="167"/>
      <c r="O2041" s="209" t="str">
        <f>IF(ISBLANK(Transactions!$N2041),"",MONTH(Transactions!$N2041))</f>
        <v/>
      </c>
      <c r="P2041" s="259"/>
      <c r="Q2041" s="171"/>
      <c r="R2041" s="169"/>
    </row>
    <row r="2042" spans="2:18" ht="15.75" customHeight="1">
      <c r="B2042" s="167"/>
      <c r="C2042" s="209" t="str">
        <f>IF(ISBLANK(Transactions!$B2042),"",MONTH(Transactions!$B2042))</f>
        <v/>
      </c>
      <c r="D2042" s="259"/>
      <c r="E2042" s="168"/>
      <c r="F2042" s="169"/>
      <c r="H2042" s="167"/>
      <c r="I2042" s="209" t="str">
        <f>IF(ISBLANK(Transactions!$H2042),"",MONTH(Transactions!$H2042))</f>
        <v/>
      </c>
      <c r="J2042" s="259"/>
      <c r="K2042" s="168"/>
      <c r="L2042" s="169"/>
      <c r="N2042" s="167"/>
      <c r="O2042" s="209" t="str">
        <f>IF(ISBLANK(Transactions!$N2042),"",MONTH(Transactions!$N2042))</f>
        <v/>
      </c>
      <c r="P2042" s="259"/>
      <c r="Q2042" s="171"/>
      <c r="R2042" s="169"/>
    </row>
    <row r="2043" spans="2:18" ht="15.75" customHeight="1">
      <c r="B2043" s="167"/>
      <c r="C2043" s="209" t="str">
        <f>IF(ISBLANK(Transactions!$B2043),"",MONTH(Transactions!$B2043))</f>
        <v/>
      </c>
      <c r="D2043" s="259"/>
      <c r="E2043" s="168"/>
      <c r="F2043" s="169"/>
      <c r="H2043" s="167"/>
      <c r="I2043" s="209" t="str">
        <f>IF(ISBLANK(Transactions!$H2043),"",MONTH(Transactions!$H2043))</f>
        <v/>
      </c>
      <c r="J2043" s="259"/>
      <c r="K2043" s="168"/>
      <c r="L2043" s="169"/>
      <c r="N2043" s="167"/>
      <c r="O2043" s="209" t="str">
        <f>IF(ISBLANK(Transactions!$N2043),"",MONTH(Transactions!$N2043))</f>
        <v/>
      </c>
      <c r="P2043" s="259"/>
      <c r="Q2043" s="171"/>
      <c r="R2043" s="169"/>
    </row>
    <row r="2044" spans="2:18" ht="15.75" customHeight="1">
      <c r="B2044" s="167"/>
      <c r="C2044" s="209" t="str">
        <f>IF(ISBLANK(Transactions!$B2044),"",MONTH(Transactions!$B2044))</f>
        <v/>
      </c>
      <c r="D2044" s="259"/>
      <c r="E2044" s="168"/>
      <c r="F2044" s="169"/>
      <c r="H2044" s="167"/>
      <c r="I2044" s="209" t="str">
        <f>IF(ISBLANK(Transactions!$H2044),"",MONTH(Transactions!$H2044))</f>
        <v/>
      </c>
      <c r="J2044" s="259"/>
      <c r="K2044" s="168"/>
      <c r="L2044" s="169"/>
      <c r="N2044" s="167"/>
      <c r="O2044" s="209" t="str">
        <f>IF(ISBLANK(Transactions!$N2044),"",MONTH(Transactions!$N2044))</f>
        <v/>
      </c>
      <c r="P2044" s="259"/>
      <c r="Q2044" s="171"/>
      <c r="R2044" s="169"/>
    </row>
    <row r="2045" spans="2:18" ht="15.75" customHeight="1">
      <c r="B2045" s="167"/>
      <c r="C2045" s="209" t="str">
        <f>IF(ISBLANK(Transactions!$B2045),"",MONTH(Transactions!$B2045))</f>
        <v/>
      </c>
      <c r="D2045" s="259"/>
      <c r="E2045" s="168"/>
      <c r="F2045" s="169"/>
      <c r="H2045" s="167"/>
      <c r="I2045" s="209" t="str">
        <f>IF(ISBLANK(Transactions!$H2045),"",MONTH(Transactions!$H2045))</f>
        <v/>
      </c>
      <c r="J2045" s="259"/>
      <c r="K2045" s="168"/>
      <c r="L2045" s="169"/>
      <c r="N2045" s="167"/>
      <c r="O2045" s="209" t="str">
        <f>IF(ISBLANK(Transactions!$N2045),"",MONTH(Transactions!$N2045))</f>
        <v/>
      </c>
      <c r="P2045" s="259"/>
      <c r="Q2045" s="171"/>
      <c r="R2045" s="169"/>
    </row>
    <row r="2046" spans="2:18" ht="15.75" customHeight="1">
      <c r="B2046" s="167"/>
      <c r="C2046" s="209" t="str">
        <f>IF(ISBLANK(Transactions!$B2046),"",MONTH(Transactions!$B2046))</f>
        <v/>
      </c>
      <c r="D2046" s="259"/>
      <c r="E2046" s="168"/>
      <c r="F2046" s="169"/>
      <c r="H2046" s="167"/>
      <c r="I2046" s="209" t="str">
        <f>IF(ISBLANK(Transactions!$H2046),"",MONTH(Transactions!$H2046))</f>
        <v/>
      </c>
      <c r="J2046" s="259"/>
      <c r="K2046" s="168"/>
      <c r="L2046" s="169"/>
      <c r="N2046" s="167"/>
      <c r="O2046" s="209" t="str">
        <f>IF(ISBLANK(Transactions!$N2046),"",MONTH(Transactions!$N2046))</f>
        <v/>
      </c>
      <c r="P2046" s="259"/>
      <c r="Q2046" s="171"/>
      <c r="R2046" s="169"/>
    </row>
    <row r="2047" spans="2:18" ht="15.75" customHeight="1">
      <c r="B2047" s="167"/>
      <c r="C2047" s="209" t="str">
        <f>IF(ISBLANK(Transactions!$B2047),"",MONTH(Transactions!$B2047))</f>
        <v/>
      </c>
      <c r="D2047" s="259"/>
      <c r="E2047" s="168"/>
      <c r="F2047" s="169"/>
      <c r="H2047" s="167"/>
      <c r="I2047" s="209" t="str">
        <f>IF(ISBLANK(Transactions!$H2047),"",MONTH(Transactions!$H2047))</f>
        <v/>
      </c>
      <c r="J2047" s="259"/>
      <c r="K2047" s="168"/>
      <c r="L2047" s="169"/>
      <c r="N2047" s="167"/>
      <c r="O2047" s="209" t="str">
        <f>IF(ISBLANK(Transactions!$N2047),"",MONTH(Transactions!$N2047))</f>
        <v/>
      </c>
      <c r="P2047" s="259"/>
      <c r="Q2047" s="171"/>
      <c r="R2047" s="169"/>
    </row>
    <row r="2048" spans="2:18" ht="15.75" customHeight="1">
      <c r="B2048" s="167"/>
      <c r="C2048" s="209" t="str">
        <f>IF(ISBLANK(Transactions!$B2048),"",MONTH(Transactions!$B2048))</f>
        <v/>
      </c>
      <c r="D2048" s="259"/>
      <c r="E2048" s="168"/>
      <c r="F2048" s="169"/>
      <c r="H2048" s="167"/>
      <c r="I2048" s="209" t="str">
        <f>IF(ISBLANK(Transactions!$H2048),"",MONTH(Transactions!$H2048))</f>
        <v/>
      </c>
      <c r="J2048" s="259"/>
      <c r="K2048" s="168"/>
      <c r="L2048" s="169"/>
      <c r="N2048" s="167"/>
      <c r="O2048" s="209" t="str">
        <f>IF(ISBLANK(Transactions!$N2048),"",MONTH(Transactions!$N2048))</f>
        <v/>
      </c>
      <c r="P2048" s="259"/>
      <c r="Q2048" s="171"/>
      <c r="R2048" s="169"/>
    </row>
    <row r="2049" spans="2:18" ht="15.75" customHeight="1">
      <c r="B2049" s="167"/>
      <c r="C2049" s="209" t="str">
        <f>IF(ISBLANK(Transactions!$B2049),"",MONTH(Transactions!$B2049))</f>
        <v/>
      </c>
      <c r="D2049" s="259"/>
      <c r="E2049" s="168"/>
      <c r="F2049" s="169"/>
      <c r="H2049" s="167"/>
      <c r="I2049" s="209" t="str">
        <f>IF(ISBLANK(Transactions!$H2049),"",MONTH(Transactions!$H2049))</f>
        <v/>
      </c>
      <c r="J2049" s="259"/>
      <c r="K2049" s="168"/>
      <c r="L2049" s="169"/>
      <c r="N2049" s="167"/>
      <c r="O2049" s="209" t="str">
        <f>IF(ISBLANK(Transactions!$N2049),"",MONTH(Transactions!$N2049))</f>
        <v/>
      </c>
      <c r="P2049" s="259"/>
      <c r="Q2049" s="171"/>
      <c r="R2049" s="169"/>
    </row>
    <row r="2050" spans="2:18" ht="15.75" customHeight="1">
      <c r="B2050" s="167"/>
      <c r="C2050" s="209" t="str">
        <f>IF(ISBLANK(Transactions!$B2050),"",MONTH(Transactions!$B2050))</f>
        <v/>
      </c>
      <c r="D2050" s="259"/>
      <c r="E2050" s="168"/>
      <c r="F2050" s="169"/>
      <c r="H2050" s="167"/>
      <c r="I2050" s="209" t="str">
        <f>IF(ISBLANK(Transactions!$H2050),"",MONTH(Transactions!$H2050))</f>
        <v/>
      </c>
      <c r="J2050" s="259"/>
      <c r="K2050" s="168"/>
      <c r="L2050" s="169"/>
      <c r="N2050" s="167"/>
      <c r="O2050" s="209" t="str">
        <f>IF(ISBLANK(Transactions!$N2050),"",MONTH(Transactions!$N2050))</f>
        <v/>
      </c>
      <c r="P2050" s="259"/>
      <c r="Q2050" s="171"/>
      <c r="R2050" s="169"/>
    </row>
    <row r="2051" spans="2:18" ht="15.75" customHeight="1">
      <c r="B2051" s="167"/>
      <c r="C2051" s="209" t="str">
        <f>IF(ISBLANK(Transactions!$B2051),"",MONTH(Transactions!$B2051))</f>
        <v/>
      </c>
      <c r="D2051" s="259"/>
      <c r="E2051" s="168"/>
      <c r="F2051" s="169"/>
      <c r="H2051" s="167"/>
      <c r="I2051" s="209" t="str">
        <f>IF(ISBLANK(Transactions!$H2051),"",MONTH(Transactions!$H2051))</f>
        <v/>
      </c>
      <c r="J2051" s="259"/>
      <c r="K2051" s="168"/>
      <c r="L2051" s="169"/>
      <c r="N2051" s="167"/>
      <c r="O2051" s="209" t="str">
        <f>IF(ISBLANK(Transactions!$N2051),"",MONTH(Transactions!$N2051))</f>
        <v/>
      </c>
      <c r="P2051" s="259"/>
      <c r="Q2051" s="171"/>
      <c r="R2051" s="169"/>
    </row>
    <row r="2052" spans="2:18" ht="15.75" customHeight="1">
      <c r="B2052" s="167"/>
      <c r="C2052" s="209" t="str">
        <f>IF(ISBLANK(Transactions!$B2052),"",MONTH(Transactions!$B2052))</f>
        <v/>
      </c>
      <c r="D2052" s="259"/>
      <c r="E2052" s="168"/>
      <c r="F2052" s="169"/>
      <c r="H2052" s="167"/>
      <c r="I2052" s="209" t="str">
        <f>IF(ISBLANK(Transactions!$H2052),"",MONTH(Transactions!$H2052))</f>
        <v/>
      </c>
      <c r="J2052" s="259"/>
      <c r="K2052" s="168"/>
      <c r="L2052" s="169"/>
      <c r="N2052" s="167"/>
      <c r="O2052" s="209" t="str">
        <f>IF(ISBLANK(Transactions!$N2052),"",MONTH(Transactions!$N2052))</f>
        <v/>
      </c>
      <c r="P2052" s="259"/>
      <c r="Q2052" s="171"/>
      <c r="R2052" s="169"/>
    </row>
    <row r="2053" spans="2:18" ht="15.75" customHeight="1">
      <c r="B2053" s="167"/>
      <c r="C2053" s="209" t="str">
        <f>IF(ISBLANK(Transactions!$B2053),"",MONTH(Transactions!$B2053))</f>
        <v/>
      </c>
      <c r="D2053" s="259"/>
      <c r="E2053" s="168"/>
      <c r="F2053" s="169"/>
      <c r="H2053" s="167"/>
      <c r="I2053" s="209" t="str">
        <f>IF(ISBLANK(Transactions!$H2053),"",MONTH(Transactions!$H2053))</f>
        <v/>
      </c>
      <c r="J2053" s="259"/>
      <c r="K2053" s="168"/>
      <c r="L2053" s="169"/>
      <c r="N2053" s="167"/>
      <c r="O2053" s="209" t="str">
        <f>IF(ISBLANK(Transactions!$N2053),"",MONTH(Transactions!$N2053))</f>
        <v/>
      </c>
      <c r="P2053" s="259"/>
      <c r="Q2053" s="171"/>
      <c r="R2053" s="169"/>
    </row>
    <row r="2054" spans="2:18" ht="15.75" customHeight="1">
      <c r="B2054" s="167"/>
      <c r="C2054" s="209" t="str">
        <f>IF(ISBLANK(Transactions!$B2054),"",MONTH(Transactions!$B2054))</f>
        <v/>
      </c>
      <c r="D2054" s="259"/>
      <c r="E2054" s="168"/>
      <c r="F2054" s="169"/>
      <c r="H2054" s="167"/>
      <c r="I2054" s="209" t="str">
        <f>IF(ISBLANK(Transactions!$H2054),"",MONTH(Transactions!$H2054))</f>
        <v/>
      </c>
      <c r="J2054" s="259"/>
      <c r="K2054" s="168"/>
      <c r="L2054" s="169"/>
      <c r="N2054" s="167"/>
      <c r="O2054" s="209" t="str">
        <f>IF(ISBLANK(Transactions!$N2054),"",MONTH(Transactions!$N2054))</f>
        <v/>
      </c>
      <c r="P2054" s="259"/>
      <c r="Q2054" s="171"/>
      <c r="R2054" s="169"/>
    </row>
    <row r="2055" spans="2:18" ht="15.75" customHeight="1">
      <c r="B2055" s="167"/>
      <c r="C2055" s="209" t="str">
        <f>IF(ISBLANK(Transactions!$B2055),"",MONTH(Transactions!$B2055))</f>
        <v/>
      </c>
      <c r="D2055" s="259"/>
      <c r="E2055" s="168"/>
      <c r="F2055" s="169"/>
      <c r="H2055" s="167"/>
      <c r="I2055" s="209" t="str">
        <f>IF(ISBLANK(Transactions!$H2055),"",MONTH(Transactions!$H2055))</f>
        <v/>
      </c>
      <c r="J2055" s="259"/>
      <c r="K2055" s="168"/>
      <c r="L2055" s="169"/>
      <c r="N2055" s="167"/>
      <c r="O2055" s="209" t="str">
        <f>IF(ISBLANK(Transactions!$N2055),"",MONTH(Transactions!$N2055))</f>
        <v/>
      </c>
      <c r="P2055" s="259"/>
      <c r="Q2055" s="171"/>
      <c r="R2055" s="169"/>
    </row>
    <row r="2056" spans="2:18" ht="15.75" customHeight="1">
      <c r="B2056" s="167"/>
      <c r="C2056" s="209" t="str">
        <f>IF(ISBLANK(Transactions!$B2056),"",MONTH(Transactions!$B2056))</f>
        <v/>
      </c>
      <c r="D2056" s="259"/>
      <c r="E2056" s="168"/>
      <c r="F2056" s="169"/>
      <c r="H2056" s="167"/>
      <c r="I2056" s="209" t="str">
        <f>IF(ISBLANK(Transactions!$H2056),"",MONTH(Transactions!$H2056))</f>
        <v/>
      </c>
      <c r="J2056" s="259"/>
      <c r="K2056" s="168"/>
      <c r="L2056" s="169"/>
      <c r="N2056" s="167"/>
      <c r="O2056" s="209" t="str">
        <f>IF(ISBLANK(Transactions!$N2056),"",MONTH(Transactions!$N2056))</f>
        <v/>
      </c>
      <c r="P2056" s="259"/>
      <c r="Q2056" s="171"/>
      <c r="R2056" s="169"/>
    </row>
    <row r="2057" spans="2:18" ht="15.75" customHeight="1">
      <c r="B2057" s="167"/>
      <c r="C2057" s="209" t="str">
        <f>IF(ISBLANK(Transactions!$B2057),"",MONTH(Transactions!$B2057))</f>
        <v/>
      </c>
      <c r="D2057" s="259"/>
      <c r="E2057" s="168"/>
      <c r="F2057" s="169"/>
      <c r="H2057" s="167"/>
      <c r="I2057" s="209" t="str">
        <f>IF(ISBLANK(Transactions!$H2057),"",MONTH(Transactions!$H2057))</f>
        <v/>
      </c>
      <c r="J2057" s="259"/>
      <c r="K2057" s="168"/>
      <c r="L2057" s="169"/>
      <c r="N2057" s="167"/>
      <c r="O2057" s="209" t="str">
        <f>IF(ISBLANK(Transactions!$N2057),"",MONTH(Transactions!$N2057))</f>
        <v/>
      </c>
      <c r="P2057" s="259"/>
      <c r="Q2057" s="171"/>
      <c r="R2057" s="169"/>
    </row>
    <row r="2058" spans="2:18" ht="15.75" customHeight="1">
      <c r="B2058" s="167"/>
      <c r="C2058" s="209" t="str">
        <f>IF(ISBLANK(Transactions!$B2058),"",MONTH(Transactions!$B2058))</f>
        <v/>
      </c>
      <c r="D2058" s="259"/>
      <c r="E2058" s="168"/>
      <c r="F2058" s="169"/>
      <c r="H2058" s="167"/>
      <c r="I2058" s="209" t="str">
        <f>IF(ISBLANK(Transactions!$H2058),"",MONTH(Transactions!$H2058))</f>
        <v/>
      </c>
      <c r="J2058" s="259"/>
      <c r="K2058" s="168"/>
      <c r="L2058" s="169"/>
      <c r="N2058" s="167"/>
      <c r="O2058" s="209" t="str">
        <f>IF(ISBLANK(Transactions!$N2058),"",MONTH(Transactions!$N2058))</f>
        <v/>
      </c>
      <c r="P2058" s="259"/>
      <c r="Q2058" s="171"/>
      <c r="R2058" s="169"/>
    </row>
    <row r="2059" spans="2:18" ht="15.75" customHeight="1">
      <c r="B2059" s="167"/>
      <c r="C2059" s="209" t="str">
        <f>IF(ISBLANK(Transactions!$B2059),"",MONTH(Transactions!$B2059))</f>
        <v/>
      </c>
      <c r="D2059" s="259"/>
      <c r="E2059" s="168"/>
      <c r="F2059" s="169"/>
      <c r="H2059" s="167"/>
      <c r="I2059" s="209" t="str">
        <f>IF(ISBLANK(Transactions!$H2059),"",MONTH(Transactions!$H2059))</f>
        <v/>
      </c>
      <c r="J2059" s="259"/>
      <c r="K2059" s="168"/>
      <c r="L2059" s="169"/>
      <c r="N2059" s="167"/>
      <c r="O2059" s="209" t="str">
        <f>IF(ISBLANK(Transactions!$N2059),"",MONTH(Transactions!$N2059))</f>
        <v/>
      </c>
      <c r="P2059" s="259"/>
      <c r="Q2059" s="171"/>
      <c r="R2059" s="169"/>
    </row>
    <row r="2060" spans="2:18" ht="15.75" customHeight="1">
      <c r="B2060" s="167"/>
      <c r="C2060" s="209" t="str">
        <f>IF(ISBLANK(Transactions!$B2060),"",MONTH(Transactions!$B2060))</f>
        <v/>
      </c>
      <c r="D2060" s="259"/>
      <c r="E2060" s="168"/>
      <c r="F2060" s="169"/>
      <c r="H2060" s="167"/>
      <c r="I2060" s="209" t="str">
        <f>IF(ISBLANK(Transactions!$H2060),"",MONTH(Transactions!$H2060))</f>
        <v/>
      </c>
      <c r="J2060" s="259"/>
      <c r="K2060" s="168"/>
      <c r="L2060" s="169"/>
      <c r="N2060" s="167"/>
      <c r="O2060" s="209" t="str">
        <f>IF(ISBLANK(Transactions!$N2060),"",MONTH(Transactions!$N2060))</f>
        <v/>
      </c>
      <c r="P2060" s="259"/>
      <c r="Q2060" s="171"/>
      <c r="R2060" s="169"/>
    </row>
    <row r="2061" spans="2:18" ht="15.75" customHeight="1">
      <c r="B2061" s="167"/>
      <c r="C2061" s="209" t="str">
        <f>IF(ISBLANK(Transactions!$B2061),"",MONTH(Transactions!$B2061))</f>
        <v/>
      </c>
      <c r="D2061" s="259"/>
      <c r="E2061" s="168"/>
      <c r="F2061" s="169"/>
      <c r="H2061" s="167"/>
      <c r="I2061" s="209" t="str">
        <f>IF(ISBLANK(Transactions!$H2061),"",MONTH(Transactions!$H2061))</f>
        <v/>
      </c>
      <c r="J2061" s="259"/>
      <c r="K2061" s="168"/>
      <c r="L2061" s="169"/>
      <c r="N2061" s="167"/>
      <c r="O2061" s="209" t="str">
        <f>IF(ISBLANK(Transactions!$N2061),"",MONTH(Transactions!$N2061))</f>
        <v/>
      </c>
      <c r="P2061" s="259"/>
      <c r="Q2061" s="171"/>
      <c r="R2061" s="169"/>
    </row>
    <row r="2062" spans="2:18" ht="15.75" customHeight="1">
      <c r="B2062" s="167"/>
      <c r="C2062" s="209" t="str">
        <f>IF(ISBLANK(Transactions!$B2062),"",MONTH(Transactions!$B2062))</f>
        <v/>
      </c>
      <c r="D2062" s="259"/>
      <c r="E2062" s="168"/>
      <c r="F2062" s="169"/>
      <c r="H2062" s="167"/>
      <c r="I2062" s="209" t="str">
        <f>IF(ISBLANK(Transactions!$H2062),"",MONTH(Transactions!$H2062))</f>
        <v/>
      </c>
      <c r="J2062" s="259"/>
      <c r="K2062" s="168"/>
      <c r="L2062" s="169"/>
      <c r="N2062" s="167"/>
      <c r="O2062" s="209" t="str">
        <f>IF(ISBLANK(Transactions!$N2062),"",MONTH(Transactions!$N2062))</f>
        <v/>
      </c>
      <c r="P2062" s="259"/>
      <c r="Q2062" s="171"/>
      <c r="R2062" s="169"/>
    </row>
    <row r="2063" spans="2:18" ht="15.75" customHeight="1">
      <c r="B2063" s="167"/>
      <c r="C2063" s="209" t="str">
        <f>IF(ISBLANK(Transactions!$B2063),"",MONTH(Transactions!$B2063))</f>
        <v/>
      </c>
      <c r="D2063" s="259"/>
      <c r="E2063" s="168"/>
      <c r="F2063" s="169"/>
      <c r="H2063" s="167"/>
      <c r="I2063" s="209" t="str">
        <f>IF(ISBLANK(Transactions!$H2063),"",MONTH(Transactions!$H2063))</f>
        <v/>
      </c>
      <c r="J2063" s="259"/>
      <c r="K2063" s="168"/>
      <c r="L2063" s="169"/>
      <c r="N2063" s="167"/>
      <c r="O2063" s="209" t="str">
        <f>IF(ISBLANK(Transactions!$N2063),"",MONTH(Transactions!$N2063))</f>
        <v/>
      </c>
      <c r="P2063" s="259"/>
      <c r="Q2063" s="171"/>
      <c r="R2063" s="169"/>
    </row>
    <row r="2064" spans="2:18" ht="15.75" customHeight="1">
      <c r="B2064" s="167"/>
      <c r="C2064" s="209" t="str">
        <f>IF(ISBLANK(Transactions!$B2064),"",MONTH(Transactions!$B2064))</f>
        <v/>
      </c>
      <c r="D2064" s="259"/>
      <c r="E2064" s="168"/>
      <c r="F2064" s="169"/>
      <c r="H2064" s="167"/>
      <c r="I2064" s="209" t="str">
        <f>IF(ISBLANK(Transactions!$H2064),"",MONTH(Transactions!$H2064))</f>
        <v/>
      </c>
      <c r="J2064" s="259"/>
      <c r="K2064" s="168"/>
      <c r="L2064" s="169"/>
      <c r="N2064" s="167"/>
      <c r="O2064" s="209" t="str">
        <f>IF(ISBLANK(Transactions!$N2064),"",MONTH(Transactions!$N2064))</f>
        <v/>
      </c>
      <c r="P2064" s="259"/>
      <c r="Q2064" s="171"/>
      <c r="R2064" s="169"/>
    </row>
    <row r="2065" spans="2:18" ht="15.75" customHeight="1">
      <c r="B2065" s="167"/>
      <c r="C2065" s="209" t="str">
        <f>IF(ISBLANK(Transactions!$B2065),"",MONTH(Transactions!$B2065))</f>
        <v/>
      </c>
      <c r="D2065" s="259"/>
      <c r="E2065" s="168"/>
      <c r="F2065" s="169"/>
      <c r="H2065" s="167"/>
      <c r="I2065" s="209" t="str">
        <f>IF(ISBLANK(Transactions!$H2065),"",MONTH(Transactions!$H2065))</f>
        <v/>
      </c>
      <c r="J2065" s="259"/>
      <c r="K2065" s="168"/>
      <c r="L2065" s="169"/>
      <c r="N2065" s="167"/>
      <c r="O2065" s="209" t="str">
        <f>IF(ISBLANK(Transactions!$N2065),"",MONTH(Transactions!$N2065))</f>
        <v/>
      </c>
      <c r="P2065" s="259"/>
      <c r="Q2065" s="171"/>
      <c r="R2065" s="169"/>
    </row>
    <row r="2066" spans="2:18" ht="15.75" customHeight="1">
      <c r="B2066" s="167"/>
      <c r="C2066" s="209" t="str">
        <f>IF(ISBLANK(Transactions!$B2066),"",MONTH(Transactions!$B2066))</f>
        <v/>
      </c>
      <c r="D2066" s="259"/>
      <c r="E2066" s="168"/>
      <c r="F2066" s="169"/>
      <c r="H2066" s="167"/>
      <c r="I2066" s="209" t="str">
        <f>IF(ISBLANK(Transactions!$H2066),"",MONTH(Transactions!$H2066))</f>
        <v/>
      </c>
      <c r="J2066" s="259"/>
      <c r="K2066" s="168"/>
      <c r="L2066" s="169"/>
      <c r="N2066" s="167"/>
      <c r="O2066" s="209" t="str">
        <f>IF(ISBLANK(Transactions!$N2066),"",MONTH(Transactions!$N2066))</f>
        <v/>
      </c>
      <c r="P2066" s="259"/>
      <c r="Q2066" s="171"/>
      <c r="R2066" s="169"/>
    </row>
    <row r="2067" spans="2:18" ht="15.75" customHeight="1">
      <c r="B2067" s="167"/>
      <c r="C2067" s="209" t="str">
        <f>IF(ISBLANK(Transactions!$B2067),"",MONTH(Transactions!$B2067))</f>
        <v/>
      </c>
      <c r="D2067" s="259"/>
      <c r="E2067" s="168"/>
      <c r="F2067" s="169"/>
      <c r="H2067" s="167"/>
      <c r="I2067" s="209" t="str">
        <f>IF(ISBLANK(Transactions!$H2067),"",MONTH(Transactions!$H2067))</f>
        <v/>
      </c>
      <c r="J2067" s="259"/>
      <c r="K2067" s="168"/>
      <c r="L2067" s="169"/>
      <c r="N2067" s="167"/>
      <c r="O2067" s="209" t="str">
        <f>IF(ISBLANK(Transactions!$N2067),"",MONTH(Transactions!$N2067))</f>
        <v/>
      </c>
      <c r="P2067" s="259"/>
      <c r="Q2067" s="171"/>
      <c r="R2067" s="169"/>
    </row>
    <row r="2068" spans="2:18" ht="15.75" customHeight="1">
      <c r="B2068" s="167"/>
      <c r="C2068" s="209" t="str">
        <f>IF(ISBLANK(Transactions!$B2068),"",MONTH(Transactions!$B2068))</f>
        <v/>
      </c>
      <c r="D2068" s="259"/>
      <c r="E2068" s="168"/>
      <c r="F2068" s="169"/>
      <c r="H2068" s="167"/>
      <c r="I2068" s="209" t="str">
        <f>IF(ISBLANK(Transactions!$H2068),"",MONTH(Transactions!$H2068))</f>
        <v/>
      </c>
      <c r="J2068" s="259"/>
      <c r="K2068" s="168"/>
      <c r="L2068" s="169"/>
      <c r="N2068" s="167"/>
      <c r="O2068" s="209" t="str">
        <f>IF(ISBLANK(Transactions!$N2068),"",MONTH(Transactions!$N2068))</f>
        <v/>
      </c>
      <c r="P2068" s="259"/>
      <c r="Q2068" s="171"/>
      <c r="R2068" s="169"/>
    </row>
    <row r="2069" spans="2:18" ht="15.75" customHeight="1">
      <c r="B2069" s="167"/>
      <c r="C2069" s="209" t="str">
        <f>IF(ISBLANK(Transactions!$B2069),"",MONTH(Transactions!$B2069))</f>
        <v/>
      </c>
      <c r="D2069" s="259"/>
      <c r="E2069" s="168"/>
      <c r="F2069" s="169"/>
      <c r="H2069" s="167"/>
      <c r="I2069" s="209" t="str">
        <f>IF(ISBLANK(Transactions!$H2069),"",MONTH(Transactions!$H2069))</f>
        <v/>
      </c>
      <c r="J2069" s="259"/>
      <c r="K2069" s="168"/>
      <c r="L2069" s="169"/>
      <c r="N2069" s="167"/>
      <c r="O2069" s="209" t="str">
        <f>IF(ISBLANK(Transactions!$N2069),"",MONTH(Transactions!$N2069))</f>
        <v/>
      </c>
      <c r="P2069" s="259"/>
      <c r="Q2069" s="171"/>
      <c r="R2069" s="169"/>
    </row>
    <row r="2070" spans="2:18" ht="15.75" customHeight="1">
      <c r="B2070" s="167"/>
      <c r="C2070" s="209" t="str">
        <f>IF(ISBLANK(Transactions!$B2070),"",MONTH(Transactions!$B2070))</f>
        <v/>
      </c>
      <c r="D2070" s="259"/>
      <c r="E2070" s="168"/>
      <c r="F2070" s="169"/>
      <c r="H2070" s="167"/>
      <c r="I2070" s="209" t="str">
        <f>IF(ISBLANK(Transactions!$H2070),"",MONTH(Transactions!$H2070))</f>
        <v/>
      </c>
      <c r="J2070" s="259"/>
      <c r="K2070" s="168"/>
      <c r="L2070" s="169"/>
      <c r="N2070" s="167"/>
      <c r="O2070" s="209" t="str">
        <f>IF(ISBLANK(Transactions!$N2070),"",MONTH(Transactions!$N2070))</f>
        <v/>
      </c>
      <c r="P2070" s="259"/>
      <c r="Q2070" s="171"/>
      <c r="R2070" s="169"/>
    </row>
    <row r="2071" spans="2:18" ht="15.75" customHeight="1">
      <c r="B2071" s="167"/>
      <c r="C2071" s="209" t="str">
        <f>IF(ISBLANK(Transactions!$B2071),"",MONTH(Transactions!$B2071))</f>
        <v/>
      </c>
      <c r="D2071" s="259"/>
      <c r="E2071" s="168"/>
      <c r="F2071" s="169"/>
      <c r="H2071" s="167"/>
      <c r="I2071" s="209" t="str">
        <f>IF(ISBLANK(Transactions!$H2071),"",MONTH(Transactions!$H2071))</f>
        <v/>
      </c>
      <c r="J2071" s="259"/>
      <c r="K2071" s="168"/>
      <c r="L2071" s="169"/>
      <c r="N2071" s="167"/>
      <c r="O2071" s="209" t="str">
        <f>IF(ISBLANK(Transactions!$N2071),"",MONTH(Transactions!$N2071))</f>
        <v/>
      </c>
      <c r="P2071" s="259"/>
      <c r="Q2071" s="171"/>
      <c r="R2071" s="169"/>
    </row>
    <row r="2072" spans="2:18" ht="15.75" customHeight="1">
      <c r="B2072" s="167"/>
      <c r="C2072" s="209" t="str">
        <f>IF(ISBLANK(Transactions!$B2072),"",MONTH(Transactions!$B2072))</f>
        <v/>
      </c>
      <c r="D2072" s="259"/>
      <c r="E2072" s="168"/>
      <c r="F2072" s="169"/>
      <c r="H2072" s="167"/>
      <c r="I2072" s="209" t="str">
        <f>IF(ISBLANK(Transactions!$H2072),"",MONTH(Transactions!$H2072))</f>
        <v/>
      </c>
      <c r="J2072" s="259"/>
      <c r="K2072" s="168"/>
      <c r="L2072" s="169"/>
      <c r="N2072" s="167"/>
      <c r="O2072" s="209" t="str">
        <f>IF(ISBLANK(Transactions!$N2072),"",MONTH(Transactions!$N2072))</f>
        <v/>
      </c>
      <c r="P2072" s="259"/>
      <c r="Q2072" s="171"/>
      <c r="R2072" s="169"/>
    </row>
    <row r="2073" spans="2:18" ht="15.75" customHeight="1">
      <c r="B2073" s="167"/>
      <c r="C2073" s="209" t="str">
        <f>IF(ISBLANK(Transactions!$B2073),"",MONTH(Transactions!$B2073))</f>
        <v/>
      </c>
      <c r="D2073" s="259"/>
      <c r="E2073" s="168"/>
      <c r="F2073" s="169"/>
      <c r="H2073" s="167"/>
      <c r="I2073" s="209" t="str">
        <f>IF(ISBLANK(Transactions!$H2073),"",MONTH(Transactions!$H2073))</f>
        <v/>
      </c>
      <c r="J2073" s="259"/>
      <c r="K2073" s="168"/>
      <c r="L2073" s="169"/>
      <c r="N2073" s="167"/>
      <c r="O2073" s="209" t="str">
        <f>IF(ISBLANK(Transactions!$N2073),"",MONTH(Transactions!$N2073))</f>
        <v/>
      </c>
      <c r="P2073" s="259"/>
      <c r="Q2073" s="171"/>
      <c r="R2073" s="169"/>
    </row>
    <row r="2074" spans="2:18" ht="15.75" customHeight="1">
      <c r="B2074" s="167"/>
      <c r="C2074" s="209" t="str">
        <f>IF(ISBLANK(Transactions!$B2074),"",MONTH(Transactions!$B2074))</f>
        <v/>
      </c>
      <c r="D2074" s="259"/>
      <c r="E2074" s="168"/>
      <c r="F2074" s="169"/>
      <c r="H2074" s="167"/>
      <c r="I2074" s="209" t="str">
        <f>IF(ISBLANK(Transactions!$H2074),"",MONTH(Transactions!$H2074))</f>
        <v/>
      </c>
      <c r="J2074" s="259"/>
      <c r="K2074" s="168"/>
      <c r="L2074" s="169"/>
      <c r="N2074" s="167"/>
      <c r="O2074" s="209" t="str">
        <f>IF(ISBLANK(Transactions!$N2074),"",MONTH(Transactions!$N2074))</f>
        <v/>
      </c>
      <c r="P2074" s="259"/>
      <c r="Q2074" s="171"/>
      <c r="R2074" s="169"/>
    </row>
    <row r="2075" spans="2:18" ht="15.75" customHeight="1">
      <c r="B2075" s="167"/>
      <c r="C2075" s="209" t="str">
        <f>IF(ISBLANK(Transactions!$B2075),"",MONTH(Transactions!$B2075))</f>
        <v/>
      </c>
      <c r="D2075" s="259"/>
      <c r="E2075" s="168"/>
      <c r="F2075" s="169"/>
      <c r="H2075" s="167"/>
      <c r="I2075" s="209" t="str">
        <f>IF(ISBLANK(Transactions!$H2075),"",MONTH(Transactions!$H2075))</f>
        <v/>
      </c>
      <c r="J2075" s="259"/>
      <c r="K2075" s="168"/>
      <c r="L2075" s="169"/>
      <c r="N2075" s="167"/>
      <c r="O2075" s="209" t="str">
        <f>IF(ISBLANK(Transactions!$N2075),"",MONTH(Transactions!$N2075))</f>
        <v/>
      </c>
      <c r="P2075" s="259"/>
      <c r="Q2075" s="171"/>
      <c r="R2075" s="169"/>
    </row>
    <row r="2076" spans="2:18" ht="15.75" customHeight="1">
      <c r="B2076" s="167"/>
      <c r="C2076" s="209" t="str">
        <f>IF(ISBLANK(Transactions!$B2076),"",MONTH(Transactions!$B2076))</f>
        <v/>
      </c>
      <c r="D2076" s="259"/>
      <c r="E2076" s="168"/>
      <c r="F2076" s="169"/>
      <c r="H2076" s="167"/>
      <c r="I2076" s="209" t="str">
        <f>IF(ISBLANK(Transactions!$H2076),"",MONTH(Transactions!$H2076))</f>
        <v/>
      </c>
      <c r="J2076" s="259"/>
      <c r="K2076" s="168"/>
      <c r="L2076" s="169"/>
      <c r="N2076" s="167"/>
      <c r="O2076" s="209" t="str">
        <f>IF(ISBLANK(Transactions!$N2076),"",MONTH(Transactions!$N2076))</f>
        <v/>
      </c>
      <c r="P2076" s="259"/>
      <c r="Q2076" s="171"/>
      <c r="R2076" s="169"/>
    </row>
    <row r="2077" spans="2:18" ht="15.75" customHeight="1">
      <c r="B2077" s="167"/>
      <c r="C2077" s="209" t="str">
        <f>IF(ISBLANK(Transactions!$B2077),"",MONTH(Transactions!$B2077))</f>
        <v/>
      </c>
      <c r="D2077" s="259"/>
      <c r="E2077" s="168"/>
      <c r="F2077" s="169"/>
      <c r="H2077" s="167"/>
      <c r="I2077" s="209" t="str">
        <f>IF(ISBLANK(Transactions!$H2077),"",MONTH(Transactions!$H2077))</f>
        <v/>
      </c>
      <c r="J2077" s="259"/>
      <c r="K2077" s="168"/>
      <c r="L2077" s="169"/>
      <c r="N2077" s="167"/>
      <c r="O2077" s="209" t="str">
        <f>IF(ISBLANK(Transactions!$N2077),"",MONTH(Transactions!$N2077))</f>
        <v/>
      </c>
      <c r="P2077" s="259"/>
      <c r="Q2077" s="171"/>
      <c r="R2077" s="169"/>
    </row>
    <row r="2078" spans="2:18" ht="15.75" customHeight="1">
      <c r="B2078" s="167"/>
      <c r="C2078" s="209" t="str">
        <f>IF(ISBLANK(Transactions!$B2078),"",MONTH(Transactions!$B2078))</f>
        <v/>
      </c>
      <c r="D2078" s="259"/>
      <c r="E2078" s="168"/>
      <c r="F2078" s="169"/>
      <c r="H2078" s="167"/>
      <c r="I2078" s="209" t="str">
        <f>IF(ISBLANK(Transactions!$H2078),"",MONTH(Transactions!$H2078))</f>
        <v/>
      </c>
      <c r="J2078" s="259"/>
      <c r="K2078" s="168"/>
      <c r="L2078" s="169"/>
      <c r="N2078" s="167"/>
      <c r="O2078" s="209" t="str">
        <f>IF(ISBLANK(Transactions!$N2078),"",MONTH(Transactions!$N2078))</f>
        <v/>
      </c>
      <c r="P2078" s="259"/>
      <c r="Q2078" s="171"/>
      <c r="R2078" s="169"/>
    </row>
    <row r="2079" spans="2:18" ht="15.75" customHeight="1">
      <c r="B2079" s="167"/>
      <c r="C2079" s="209" t="str">
        <f>IF(ISBLANK(Transactions!$B2079),"",MONTH(Transactions!$B2079))</f>
        <v/>
      </c>
      <c r="D2079" s="259"/>
      <c r="E2079" s="168"/>
      <c r="F2079" s="169"/>
      <c r="H2079" s="167"/>
      <c r="I2079" s="209" t="str">
        <f>IF(ISBLANK(Transactions!$H2079),"",MONTH(Transactions!$H2079))</f>
        <v/>
      </c>
      <c r="J2079" s="259"/>
      <c r="K2079" s="168"/>
      <c r="L2079" s="169"/>
      <c r="N2079" s="167"/>
      <c r="O2079" s="209" t="str">
        <f>IF(ISBLANK(Transactions!$N2079),"",MONTH(Transactions!$N2079))</f>
        <v/>
      </c>
      <c r="P2079" s="259"/>
      <c r="Q2079" s="171"/>
      <c r="R2079" s="169"/>
    </row>
    <row r="2080" spans="2:18" ht="15.75" customHeight="1">
      <c r="B2080" s="167"/>
      <c r="C2080" s="209" t="str">
        <f>IF(ISBLANK(Transactions!$B2080),"",MONTH(Transactions!$B2080))</f>
        <v/>
      </c>
      <c r="D2080" s="259"/>
      <c r="E2080" s="168"/>
      <c r="F2080" s="169"/>
      <c r="H2080" s="167"/>
      <c r="I2080" s="209" t="str">
        <f>IF(ISBLANK(Transactions!$H2080),"",MONTH(Transactions!$H2080))</f>
        <v/>
      </c>
      <c r="J2080" s="259"/>
      <c r="K2080" s="168"/>
      <c r="L2080" s="169"/>
      <c r="N2080" s="167"/>
      <c r="O2080" s="209" t="str">
        <f>IF(ISBLANK(Transactions!$N2080),"",MONTH(Transactions!$N2080))</f>
        <v/>
      </c>
      <c r="P2080" s="259"/>
      <c r="Q2080" s="171"/>
      <c r="R2080" s="169"/>
    </row>
    <row r="2081" spans="2:18" ht="15.75" customHeight="1">
      <c r="B2081" s="167"/>
      <c r="C2081" s="209" t="str">
        <f>IF(ISBLANK(Transactions!$B2081),"",MONTH(Transactions!$B2081))</f>
        <v/>
      </c>
      <c r="D2081" s="259"/>
      <c r="E2081" s="168"/>
      <c r="F2081" s="169"/>
      <c r="H2081" s="167"/>
      <c r="I2081" s="209" t="str">
        <f>IF(ISBLANK(Transactions!$H2081),"",MONTH(Transactions!$H2081))</f>
        <v/>
      </c>
      <c r="J2081" s="259"/>
      <c r="K2081" s="168"/>
      <c r="L2081" s="169"/>
      <c r="N2081" s="167"/>
      <c r="O2081" s="209" t="str">
        <f>IF(ISBLANK(Transactions!$N2081),"",MONTH(Transactions!$N2081))</f>
        <v/>
      </c>
      <c r="P2081" s="259"/>
      <c r="Q2081" s="171"/>
      <c r="R2081" s="169"/>
    </row>
    <row r="2082" spans="2:18" ht="15.75" customHeight="1">
      <c r="B2082" s="167"/>
      <c r="C2082" s="209" t="str">
        <f>IF(ISBLANK(Transactions!$B2082),"",MONTH(Transactions!$B2082))</f>
        <v/>
      </c>
      <c r="D2082" s="259"/>
      <c r="E2082" s="168"/>
      <c r="F2082" s="169"/>
      <c r="H2082" s="167"/>
      <c r="I2082" s="209" t="str">
        <f>IF(ISBLANK(Transactions!$H2082),"",MONTH(Transactions!$H2082))</f>
        <v/>
      </c>
      <c r="J2082" s="259"/>
      <c r="K2082" s="168"/>
      <c r="L2082" s="169"/>
      <c r="N2082" s="167"/>
      <c r="O2082" s="209" t="str">
        <f>IF(ISBLANK(Transactions!$N2082),"",MONTH(Transactions!$N2082))</f>
        <v/>
      </c>
      <c r="P2082" s="259"/>
      <c r="Q2082" s="171"/>
      <c r="R2082" s="169"/>
    </row>
    <row r="2083" spans="2:18" ht="15.75" customHeight="1">
      <c r="B2083" s="167"/>
      <c r="C2083" s="209" t="str">
        <f>IF(ISBLANK(Transactions!$B2083),"",MONTH(Transactions!$B2083))</f>
        <v/>
      </c>
      <c r="D2083" s="259"/>
      <c r="E2083" s="168"/>
      <c r="F2083" s="169"/>
      <c r="H2083" s="167"/>
      <c r="I2083" s="209" t="str">
        <f>IF(ISBLANK(Transactions!$H2083),"",MONTH(Transactions!$H2083))</f>
        <v/>
      </c>
      <c r="J2083" s="259"/>
      <c r="K2083" s="168"/>
      <c r="L2083" s="169"/>
      <c r="N2083" s="167"/>
      <c r="O2083" s="209" t="str">
        <f>IF(ISBLANK(Transactions!$N2083),"",MONTH(Transactions!$N2083))</f>
        <v/>
      </c>
      <c r="P2083" s="259"/>
      <c r="Q2083" s="171"/>
      <c r="R2083" s="169"/>
    </row>
    <row r="2084" spans="2:18" ht="15.75" customHeight="1">
      <c r="B2084" s="167"/>
      <c r="C2084" s="209" t="str">
        <f>IF(ISBLANK(Transactions!$B2084),"",MONTH(Transactions!$B2084))</f>
        <v/>
      </c>
      <c r="D2084" s="259"/>
      <c r="E2084" s="168"/>
      <c r="F2084" s="169"/>
      <c r="H2084" s="167"/>
      <c r="I2084" s="209" t="str">
        <f>IF(ISBLANK(Transactions!$H2084),"",MONTH(Transactions!$H2084))</f>
        <v/>
      </c>
      <c r="J2084" s="259"/>
      <c r="K2084" s="168"/>
      <c r="L2084" s="169"/>
      <c r="N2084" s="167"/>
      <c r="O2084" s="209" t="str">
        <f>IF(ISBLANK(Transactions!$N2084),"",MONTH(Transactions!$N2084))</f>
        <v/>
      </c>
      <c r="P2084" s="259"/>
      <c r="Q2084" s="171"/>
      <c r="R2084" s="169"/>
    </row>
    <row r="2085" spans="2:18" ht="15.75" customHeight="1">
      <c r="B2085" s="167"/>
      <c r="C2085" s="209" t="str">
        <f>IF(ISBLANK(Transactions!$B2085),"",MONTH(Transactions!$B2085))</f>
        <v/>
      </c>
      <c r="D2085" s="259"/>
      <c r="E2085" s="168"/>
      <c r="F2085" s="169"/>
      <c r="H2085" s="167"/>
      <c r="I2085" s="209" t="str">
        <f>IF(ISBLANK(Transactions!$H2085),"",MONTH(Transactions!$H2085))</f>
        <v/>
      </c>
      <c r="J2085" s="259"/>
      <c r="K2085" s="168"/>
      <c r="L2085" s="169"/>
      <c r="N2085" s="167"/>
      <c r="O2085" s="209" t="str">
        <f>IF(ISBLANK(Transactions!$N2085),"",MONTH(Transactions!$N2085))</f>
        <v/>
      </c>
      <c r="P2085" s="259"/>
      <c r="Q2085" s="171"/>
      <c r="R2085" s="169"/>
    </row>
    <row r="2086" spans="2:18" ht="15.75" customHeight="1">
      <c r="B2086" s="167"/>
      <c r="C2086" s="209" t="str">
        <f>IF(ISBLANK(Transactions!$B2086),"",MONTH(Transactions!$B2086))</f>
        <v/>
      </c>
      <c r="D2086" s="259"/>
      <c r="E2086" s="168"/>
      <c r="F2086" s="169"/>
      <c r="H2086" s="167"/>
      <c r="I2086" s="209" t="str">
        <f>IF(ISBLANK(Transactions!$H2086),"",MONTH(Transactions!$H2086))</f>
        <v/>
      </c>
      <c r="J2086" s="259"/>
      <c r="K2086" s="168"/>
      <c r="L2086" s="169"/>
      <c r="N2086" s="167"/>
      <c r="O2086" s="209" t="str">
        <f>IF(ISBLANK(Transactions!$N2086),"",MONTH(Transactions!$N2086))</f>
        <v/>
      </c>
      <c r="P2086" s="259"/>
      <c r="Q2086" s="171"/>
      <c r="R2086" s="169"/>
    </row>
    <row r="2087" spans="2:18" ht="15.75" customHeight="1">
      <c r="B2087" s="167"/>
      <c r="C2087" s="209" t="str">
        <f>IF(ISBLANK(Transactions!$B2087),"",MONTH(Transactions!$B2087))</f>
        <v/>
      </c>
      <c r="D2087" s="259"/>
      <c r="E2087" s="168"/>
      <c r="F2087" s="169"/>
      <c r="H2087" s="167"/>
      <c r="I2087" s="209" t="str">
        <f>IF(ISBLANK(Transactions!$H2087),"",MONTH(Transactions!$H2087))</f>
        <v/>
      </c>
      <c r="J2087" s="259"/>
      <c r="K2087" s="168"/>
      <c r="L2087" s="169"/>
      <c r="N2087" s="167"/>
      <c r="O2087" s="209" t="str">
        <f>IF(ISBLANK(Transactions!$N2087),"",MONTH(Transactions!$N2087))</f>
        <v/>
      </c>
      <c r="P2087" s="259"/>
      <c r="Q2087" s="171"/>
      <c r="R2087" s="169"/>
    </row>
    <row r="2088" spans="2:18" ht="15.75" customHeight="1">
      <c r="B2088" s="167"/>
      <c r="C2088" s="209" t="str">
        <f>IF(ISBLANK(Transactions!$B2088),"",MONTH(Transactions!$B2088))</f>
        <v/>
      </c>
      <c r="D2088" s="259"/>
      <c r="E2088" s="168"/>
      <c r="F2088" s="169"/>
      <c r="H2088" s="167"/>
      <c r="I2088" s="209" t="str">
        <f>IF(ISBLANK(Transactions!$H2088),"",MONTH(Transactions!$H2088))</f>
        <v/>
      </c>
      <c r="J2088" s="259"/>
      <c r="K2088" s="168"/>
      <c r="L2088" s="169"/>
      <c r="N2088" s="167"/>
      <c r="O2088" s="209" t="str">
        <f>IF(ISBLANK(Transactions!$N2088),"",MONTH(Transactions!$N2088))</f>
        <v/>
      </c>
      <c r="P2088" s="259"/>
      <c r="Q2088" s="171"/>
      <c r="R2088" s="169"/>
    </row>
    <row r="2089" spans="2:18" ht="15.75" customHeight="1">
      <c r="B2089" s="167"/>
      <c r="C2089" s="209" t="str">
        <f>IF(ISBLANK(Transactions!$B2089),"",MONTH(Transactions!$B2089))</f>
        <v/>
      </c>
      <c r="D2089" s="259"/>
      <c r="E2089" s="168"/>
      <c r="F2089" s="169"/>
      <c r="H2089" s="167"/>
      <c r="I2089" s="209" t="str">
        <f>IF(ISBLANK(Transactions!$H2089),"",MONTH(Transactions!$H2089))</f>
        <v/>
      </c>
      <c r="J2089" s="259"/>
      <c r="K2089" s="168"/>
      <c r="L2089" s="169"/>
      <c r="N2089" s="167"/>
      <c r="O2089" s="209" t="str">
        <f>IF(ISBLANK(Transactions!$N2089),"",MONTH(Transactions!$N2089))</f>
        <v/>
      </c>
      <c r="P2089" s="259"/>
      <c r="Q2089" s="171"/>
      <c r="R2089" s="169"/>
    </row>
    <row r="2090" spans="2:18" ht="15.75" customHeight="1">
      <c r="B2090" s="167"/>
      <c r="C2090" s="209" t="str">
        <f>IF(ISBLANK(Transactions!$B2090),"",MONTH(Transactions!$B2090))</f>
        <v/>
      </c>
      <c r="D2090" s="259"/>
      <c r="E2090" s="168"/>
      <c r="F2090" s="169"/>
      <c r="H2090" s="167"/>
      <c r="I2090" s="209" t="str">
        <f>IF(ISBLANK(Transactions!$H2090),"",MONTH(Transactions!$H2090))</f>
        <v/>
      </c>
      <c r="J2090" s="259"/>
      <c r="K2090" s="168"/>
      <c r="L2090" s="169"/>
      <c r="N2090" s="167"/>
      <c r="O2090" s="209" t="str">
        <f>IF(ISBLANK(Transactions!$N2090),"",MONTH(Transactions!$N2090))</f>
        <v/>
      </c>
      <c r="P2090" s="259"/>
      <c r="Q2090" s="171"/>
      <c r="R2090" s="169"/>
    </row>
    <row r="2091" spans="2:18" ht="15.75" customHeight="1">
      <c r="B2091" s="167"/>
      <c r="C2091" s="209" t="str">
        <f>IF(ISBLANK(Transactions!$B2091),"",MONTH(Transactions!$B2091))</f>
        <v/>
      </c>
      <c r="D2091" s="259"/>
      <c r="E2091" s="168"/>
      <c r="F2091" s="169"/>
      <c r="H2091" s="167"/>
      <c r="I2091" s="209" t="str">
        <f>IF(ISBLANK(Transactions!$H2091),"",MONTH(Transactions!$H2091))</f>
        <v/>
      </c>
      <c r="J2091" s="259"/>
      <c r="K2091" s="168"/>
      <c r="L2091" s="169"/>
      <c r="N2091" s="167"/>
      <c r="O2091" s="209" t="str">
        <f>IF(ISBLANK(Transactions!$N2091),"",MONTH(Transactions!$N2091))</f>
        <v/>
      </c>
      <c r="P2091" s="259"/>
      <c r="Q2091" s="171"/>
      <c r="R2091" s="169"/>
    </row>
    <row r="2092" spans="2:18" ht="15.75" customHeight="1">
      <c r="B2092" s="167"/>
      <c r="C2092" s="209" t="str">
        <f>IF(ISBLANK(Transactions!$B2092),"",MONTH(Transactions!$B2092))</f>
        <v/>
      </c>
      <c r="D2092" s="259"/>
      <c r="E2092" s="168"/>
      <c r="F2092" s="169"/>
      <c r="H2092" s="167"/>
      <c r="I2092" s="209" t="str">
        <f>IF(ISBLANK(Transactions!$H2092),"",MONTH(Transactions!$H2092))</f>
        <v/>
      </c>
      <c r="J2092" s="259"/>
      <c r="K2092" s="168"/>
      <c r="L2092" s="169"/>
      <c r="N2092" s="167"/>
      <c r="O2092" s="209" t="str">
        <f>IF(ISBLANK(Transactions!$N2092),"",MONTH(Transactions!$N2092))</f>
        <v/>
      </c>
      <c r="P2092" s="259"/>
      <c r="Q2092" s="171"/>
      <c r="R2092" s="169"/>
    </row>
    <row r="2093" spans="2:18" ht="15.75" customHeight="1">
      <c r="B2093" s="167"/>
      <c r="C2093" s="209" t="str">
        <f>IF(ISBLANK(Transactions!$B2093),"",MONTH(Transactions!$B2093))</f>
        <v/>
      </c>
      <c r="D2093" s="259"/>
      <c r="E2093" s="168"/>
      <c r="F2093" s="169"/>
      <c r="H2093" s="167"/>
      <c r="I2093" s="209" t="str">
        <f>IF(ISBLANK(Transactions!$H2093),"",MONTH(Transactions!$H2093))</f>
        <v/>
      </c>
      <c r="J2093" s="259"/>
      <c r="K2093" s="168"/>
      <c r="L2093" s="169"/>
      <c r="N2093" s="167"/>
      <c r="O2093" s="209" t="str">
        <f>IF(ISBLANK(Transactions!$N2093),"",MONTH(Transactions!$N2093))</f>
        <v/>
      </c>
      <c r="P2093" s="259"/>
      <c r="Q2093" s="171"/>
      <c r="R2093" s="169"/>
    </row>
    <row r="2094" spans="2:18" ht="15.75" customHeight="1">
      <c r="B2094" s="167"/>
      <c r="C2094" s="209" t="str">
        <f>IF(ISBLANK(Transactions!$B2094),"",MONTH(Transactions!$B2094))</f>
        <v/>
      </c>
      <c r="D2094" s="259"/>
      <c r="E2094" s="168"/>
      <c r="F2094" s="169"/>
      <c r="H2094" s="167"/>
      <c r="I2094" s="209" t="str">
        <f>IF(ISBLANK(Transactions!$H2094),"",MONTH(Transactions!$H2094))</f>
        <v/>
      </c>
      <c r="J2094" s="259"/>
      <c r="K2094" s="168"/>
      <c r="L2094" s="169"/>
      <c r="N2094" s="167"/>
      <c r="O2094" s="209" t="str">
        <f>IF(ISBLANK(Transactions!$N2094),"",MONTH(Transactions!$N2094))</f>
        <v/>
      </c>
      <c r="P2094" s="259"/>
      <c r="Q2094" s="171"/>
      <c r="R2094" s="169"/>
    </row>
    <row r="2095" spans="2:18" ht="15.75" customHeight="1">
      <c r="B2095" s="167"/>
      <c r="C2095" s="209" t="str">
        <f>IF(ISBLANK(Transactions!$B2095),"",MONTH(Transactions!$B2095))</f>
        <v/>
      </c>
      <c r="D2095" s="259"/>
      <c r="E2095" s="168"/>
      <c r="F2095" s="169"/>
      <c r="H2095" s="167"/>
      <c r="I2095" s="209" t="str">
        <f>IF(ISBLANK(Transactions!$H2095),"",MONTH(Transactions!$H2095))</f>
        <v/>
      </c>
      <c r="J2095" s="259"/>
      <c r="K2095" s="168"/>
      <c r="L2095" s="169"/>
      <c r="N2095" s="167"/>
      <c r="O2095" s="209" t="str">
        <f>IF(ISBLANK(Transactions!$N2095),"",MONTH(Transactions!$N2095))</f>
        <v/>
      </c>
      <c r="P2095" s="259"/>
      <c r="Q2095" s="171"/>
      <c r="R2095" s="169"/>
    </row>
    <row r="2096" spans="2:18" ht="15.75" customHeight="1">
      <c r="B2096" s="167"/>
      <c r="C2096" s="209" t="str">
        <f>IF(ISBLANK(Transactions!$B2096),"",MONTH(Transactions!$B2096))</f>
        <v/>
      </c>
      <c r="D2096" s="259"/>
      <c r="E2096" s="168"/>
      <c r="F2096" s="169"/>
      <c r="H2096" s="167"/>
      <c r="I2096" s="209" t="str">
        <f>IF(ISBLANK(Transactions!$H2096),"",MONTH(Transactions!$H2096))</f>
        <v/>
      </c>
      <c r="J2096" s="259"/>
      <c r="K2096" s="168"/>
      <c r="L2096" s="169"/>
      <c r="N2096" s="167"/>
      <c r="O2096" s="209" t="str">
        <f>IF(ISBLANK(Transactions!$N2096),"",MONTH(Transactions!$N2096))</f>
        <v/>
      </c>
      <c r="P2096" s="259"/>
      <c r="Q2096" s="171"/>
      <c r="R2096" s="169"/>
    </row>
    <row r="2097" spans="2:18" ht="15.75" customHeight="1">
      <c r="B2097" s="167"/>
      <c r="C2097" s="209" t="str">
        <f>IF(ISBLANK(Transactions!$B2097),"",MONTH(Transactions!$B2097))</f>
        <v/>
      </c>
      <c r="D2097" s="259"/>
      <c r="E2097" s="168"/>
      <c r="F2097" s="169"/>
      <c r="H2097" s="167"/>
      <c r="I2097" s="209" t="str">
        <f>IF(ISBLANK(Transactions!$H2097),"",MONTH(Transactions!$H2097))</f>
        <v/>
      </c>
      <c r="J2097" s="259"/>
      <c r="K2097" s="168"/>
      <c r="L2097" s="169"/>
      <c r="N2097" s="167"/>
      <c r="O2097" s="209" t="str">
        <f>IF(ISBLANK(Transactions!$N2097),"",MONTH(Transactions!$N2097))</f>
        <v/>
      </c>
      <c r="P2097" s="259"/>
      <c r="Q2097" s="171"/>
      <c r="R2097" s="169"/>
    </row>
    <row r="2098" spans="2:18" ht="15.75" customHeight="1">
      <c r="B2098" s="167"/>
      <c r="C2098" s="209" t="str">
        <f>IF(ISBLANK(Transactions!$B2098),"",MONTH(Transactions!$B2098))</f>
        <v/>
      </c>
      <c r="D2098" s="259"/>
      <c r="E2098" s="168"/>
      <c r="F2098" s="169"/>
      <c r="H2098" s="167"/>
      <c r="I2098" s="209" t="str">
        <f>IF(ISBLANK(Transactions!$H2098),"",MONTH(Transactions!$H2098))</f>
        <v/>
      </c>
      <c r="J2098" s="259"/>
      <c r="K2098" s="168"/>
      <c r="L2098" s="169"/>
      <c r="N2098" s="167"/>
      <c r="O2098" s="209" t="str">
        <f>IF(ISBLANK(Transactions!$N2098),"",MONTH(Transactions!$N2098))</f>
        <v/>
      </c>
      <c r="P2098" s="259"/>
      <c r="Q2098" s="171"/>
      <c r="R2098" s="169"/>
    </row>
    <row r="2099" spans="2:18" ht="15.75" customHeight="1">
      <c r="B2099" s="167"/>
      <c r="C2099" s="209" t="str">
        <f>IF(ISBLANK(Transactions!$B2099),"",MONTH(Transactions!$B2099))</f>
        <v/>
      </c>
      <c r="D2099" s="259"/>
      <c r="E2099" s="168"/>
      <c r="F2099" s="169"/>
      <c r="H2099" s="167"/>
      <c r="I2099" s="209" t="str">
        <f>IF(ISBLANK(Transactions!$H2099),"",MONTH(Transactions!$H2099))</f>
        <v/>
      </c>
      <c r="J2099" s="259"/>
      <c r="K2099" s="168"/>
      <c r="L2099" s="169"/>
      <c r="N2099" s="167"/>
      <c r="O2099" s="209" t="str">
        <f>IF(ISBLANK(Transactions!$N2099),"",MONTH(Transactions!$N2099))</f>
        <v/>
      </c>
      <c r="P2099" s="259"/>
      <c r="Q2099" s="171"/>
      <c r="R2099" s="169"/>
    </row>
    <row r="2100" spans="2:18" ht="15.75" customHeight="1">
      <c r="B2100" s="167"/>
      <c r="C2100" s="209" t="str">
        <f>IF(ISBLANK(Transactions!$B2100),"",MONTH(Transactions!$B2100))</f>
        <v/>
      </c>
      <c r="D2100" s="259"/>
      <c r="E2100" s="168"/>
      <c r="F2100" s="169"/>
      <c r="H2100" s="167"/>
      <c r="I2100" s="209" t="str">
        <f>IF(ISBLANK(Transactions!$H2100),"",MONTH(Transactions!$H2100))</f>
        <v/>
      </c>
      <c r="J2100" s="259"/>
      <c r="K2100" s="168"/>
      <c r="L2100" s="169"/>
      <c r="N2100" s="167"/>
      <c r="O2100" s="209" t="str">
        <f>IF(ISBLANK(Transactions!$N2100),"",MONTH(Transactions!$N2100))</f>
        <v/>
      </c>
      <c r="P2100" s="259"/>
      <c r="Q2100" s="171"/>
      <c r="R2100" s="169"/>
    </row>
    <row r="2101" spans="2:18" ht="15.75" customHeight="1">
      <c r="B2101" s="167"/>
      <c r="C2101" s="209" t="str">
        <f>IF(ISBLANK(Transactions!$B2101),"",MONTH(Transactions!$B2101))</f>
        <v/>
      </c>
      <c r="D2101" s="259"/>
      <c r="E2101" s="168"/>
      <c r="F2101" s="169"/>
      <c r="H2101" s="167"/>
      <c r="I2101" s="209" t="str">
        <f>IF(ISBLANK(Transactions!$H2101),"",MONTH(Transactions!$H2101))</f>
        <v/>
      </c>
      <c r="J2101" s="259"/>
      <c r="K2101" s="168"/>
      <c r="L2101" s="169"/>
      <c r="N2101" s="167"/>
      <c r="O2101" s="209" t="str">
        <f>IF(ISBLANK(Transactions!$N2101),"",MONTH(Transactions!$N2101))</f>
        <v/>
      </c>
      <c r="P2101" s="259"/>
      <c r="Q2101" s="171"/>
      <c r="R2101" s="169"/>
    </row>
    <row r="2102" spans="2:18" ht="15.75" customHeight="1">
      <c r="B2102" s="167"/>
      <c r="C2102" s="209" t="str">
        <f>IF(ISBLANK(Transactions!$B2102),"",MONTH(Transactions!$B2102))</f>
        <v/>
      </c>
      <c r="D2102" s="259"/>
      <c r="E2102" s="168"/>
      <c r="F2102" s="169"/>
      <c r="H2102" s="167"/>
      <c r="I2102" s="209" t="str">
        <f>IF(ISBLANK(Transactions!$H2102),"",MONTH(Transactions!$H2102))</f>
        <v/>
      </c>
      <c r="J2102" s="259"/>
      <c r="K2102" s="168"/>
      <c r="L2102" s="169"/>
      <c r="N2102" s="167"/>
      <c r="O2102" s="209" t="str">
        <f>IF(ISBLANK(Transactions!$N2102),"",MONTH(Transactions!$N2102))</f>
        <v/>
      </c>
      <c r="P2102" s="259"/>
      <c r="Q2102" s="171"/>
      <c r="R2102" s="169"/>
    </row>
    <row r="2103" spans="2:18" ht="15.75" customHeight="1">
      <c r="B2103" s="167"/>
      <c r="C2103" s="209" t="str">
        <f>IF(ISBLANK(Transactions!$B2103),"",MONTH(Transactions!$B2103))</f>
        <v/>
      </c>
      <c r="D2103" s="259"/>
      <c r="E2103" s="168"/>
      <c r="F2103" s="169"/>
      <c r="H2103" s="167"/>
      <c r="I2103" s="209" t="str">
        <f>IF(ISBLANK(Transactions!$H2103),"",MONTH(Transactions!$H2103))</f>
        <v/>
      </c>
      <c r="J2103" s="259"/>
      <c r="K2103" s="168"/>
      <c r="L2103" s="169"/>
      <c r="N2103" s="167"/>
      <c r="O2103" s="209" t="str">
        <f>IF(ISBLANK(Transactions!$N2103),"",MONTH(Transactions!$N2103))</f>
        <v/>
      </c>
      <c r="P2103" s="259"/>
      <c r="Q2103" s="171"/>
      <c r="R2103" s="169"/>
    </row>
    <row r="2104" spans="2:18" ht="15.75" customHeight="1">
      <c r="B2104" s="167"/>
      <c r="C2104" s="209" t="str">
        <f>IF(ISBLANK(Transactions!$B2104),"",MONTH(Transactions!$B2104))</f>
        <v/>
      </c>
      <c r="D2104" s="259"/>
      <c r="E2104" s="168"/>
      <c r="F2104" s="169"/>
      <c r="H2104" s="167"/>
      <c r="I2104" s="209" t="str">
        <f>IF(ISBLANK(Transactions!$H2104),"",MONTH(Transactions!$H2104))</f>
        <v/>
      </c>
      <c r="J2104" s="259"/>
      <c r="K2104" s="168"/>
      <c r="L2104" s="169"/>
      <c r="N2104" s="167"/>
      <c r="O2104" s="209" t="str">
        <f>IF(ISBLANK(Transactions!$N2104),"",MONTH(Transactions!$N2104))</f>
        <v/>
      </c>
      <c r="P2104" s="259"/>
      <c r="Q2104" s="171"/>
      <c r="R2104" s="169"/>
    </row>
    <row r="2105" spans="2:18" ht="15.75" customHeight="1">
      <c r="B2105" s="167"/>
      <c r="C2105" s="209" t="str">
        <f>IF(ISBLANK(Transactions!$B2105),"",MONTH(Transactions!$B2105))</f>
        <v/>
      </c>
      <c r="D2105" s="259"/>
      <c r="E2105" s="168"/>
      <c r="F2105" s="169"/>
      <c r="H2105" s="167"/>
      <c r="I2105" s="209" t="str">
        <f>IF(ISBLANK(Transactions!$H2105),"",MONTH(Transactions!$H2105))</f>
        <v/>
      </c>
      <c r="J2105" s="259"/>
      <c r="K2105" s="168"/>
      <c r="L2105" s="169"/>
      <c r="N2105" s="167"/>
      <c r="O2105" s="209" t="str">
        <f>IF(ISBLANK(Transactions!$N2105),"",MONTH(Transactions!$N2105))</f>
        <v/>
      </c>
      <c r="P2105" s="259"/>
      <c r="Q2105" s="171"/>
      <c r="R2105" s="169"/>
    </row>
    <row r="2106" spans="2:18" ht="15.75" customHeight="1">
      <c r="B2106" s="167"/>
      <c r="C2106" s="209" t="str">
        <f>IF(ISBLANK(Transactions!$B2106),"",MONTH(Transactions!$B2106))</f>
        <v/>
      </c>
      <c r="D2106" s="259"/>
      <c r="E2106" s="168"/>
      <c r="F2106" s="169"/>
      <c r="H2106" s="167"/>
      <c r="I2106" s="209" t="str">
        <f>IF(ISBLANK(Transactions!$H2106),"",MONTH(Transactions!$H2106))</f>
        <v/>
      </c>
      <c r="J2106" s="259"/>
      <c r="K2106" s="168"/>
      <c r="L2106" s="169"/>
      <c r="N2106" s="167"/>
      <c r="O2106" s="209" t="str">
        <f>IF(ISBLANK(Transactions!$N2106),"",MONTH(Transactions!$N2106))</f>
        <v/>
      </c>
      <c r="P2106" s="259"/>
      <c r="Q2106" s="171"/>
      <c r="R2106" s="169"/>
    </row>
    <row r="2107" spans="2:18" ht="15.75" customHeight="1">
      <c r="B2107" s="167"/>
      <c r="C2107" s="209" t="str">
        <f>IF(ISBLANK(Transactions!$B2107),"",MONTH(Transactions!$B2107))</f>
        <v/>
      </c>
      <c r="D2107" s="259"/>
      <c r="E2107" s="168"/>
      <c r="F2107" s="169"/>
      <c r="H2107" s="167"/>
      <c r="I2107" s="209" t="str">
        <f>IF(ISBLANK(Transactions!$H2107),"",MONTH(Transactions!$H2107))</f>
        <v/>
      </c>
      <c r="J2107" s="259"/>
      <c r="K2107" s="168"/>
      <c r="L2107" s="169"/>
      <c r="N2107" s="167"/>
      <c r="O2107" s="209" t="str">
        <f>IF(ISBLANK(Transactions!$N2107),"",MONTH(Transactions!$N2107))</f>
        <v/>
      </c>
      <c r="P2107" s="259"/>
      <c r="Q2107" s="171"/>
      <c r="R2107" s="169"/>
    </row>
    <row r="2108" spans="2:18" ht="15.75" customHeight="1">
      <c r="B2108" s="167"/>
      <c r="C2108" s="209" t="str">
        <f>IF(ISBLANK(Transactions!$B2108),"",MONTH(Transactions!$B2108))</f>
        <v/>
      </c>
      <c r="D2108" s="259"/>
      <c r="E2108" s="168"/>
      <c r="F2108" s="169"/>
      <c r="H2108" s="167"/>
      <c r="I2108" s="209" t="str">
        <f>IF(ISBLANK(Transactions!$H2108),"",MONTH(Transactions!$H2108))</f>
        <v/>
      </c>
      <c r="J2108" s="259"/>
      <c r="K2108" s="168"/>
      <c r="L2108" s="169"/>
      <c r="N2108" s="167"/>
      <c r="O2108" s="209" t="str">
        <f>IF(ISBLANK(Transactions!$N2108),"",MONTH(Transactions!$N2108))</f>
        <v/>
      </c>
      <c r="P2108" s="259"/>
      <c r="Q2108" s="171"/>
      <c r="R2108" s="169"/>
    </row>
    <row r="2109" spans="2:18" ht="15.75" customHeight="1">
      <c r="B2109" s="167"/>
      <c r="C2109" s="209" t="str">
        <f>IF(ISBLANK(Transactions!$B2109),"",MONTH(Transactions!$B2109))</f>
        <v/>
      </c>
      <c r="D2109" s="259"/>
      <c r="E2109" s="168"/>
      <c r="F2109" s="169"/>
      <c r="H2109" s="167"/>
      <c r="I2109" s="209" t="str">
        <f>IF(ISBLANK(Transactions!$H2109),"",MONTH(Transactions!$H2109))</f>
        <v/>
      </c>
      <c r="J2109" s="259"/>
      <c r="K2109" s="168"/>
      <c r="L2109" s="169"/>
      <c r="N2109" s="167"/>
      <c r="O2109" s="209" t="str">
        <f>IF(ISBLANK(Transactions!$N2109),"",MONTH(Transactions!$N2109))</f>
        <v/>
      </c>
      <c r="P2109" s="259"/>
      <c r="Q2109" s="171"/>
      <c r="R2109" s="169"/>
    </row>
    <row r="2110" spans="2:18" ht="15.75" customHeight="1">
      <c r="B2110" s="167"/>
      <c r="C2110" s="209" t="str">
        <f>IF(ISBLANK(Transactions!$B2110),"",MONTH(Transactions!$B2110))</f>
        <v/>
      </c>
      <c r="D2110" s="259"/>
      <c r="E2110" s="168"/>
      <c r="F2110" s="169"/>
      <c r="H2110" s="167"/>
      <c r="I2110" s="209" t="str">
        <f>IF(ISBLANK(Transactions!$H2110),"",MONTH(Transactions!$H2110))</f>
        <v/>
      </c>
      <c r="J2110" s="259"/>
      <c r="K2110" s="168"/>
      <c r="L2110" s="169"/>
      <c r="N2110" s="167"/>
      <c r="O2110" s="209" t="str">
        <f>IF(ISBLANK(Transactions!$N2110),"",MONTH(Transactions!$N2110))</f>
        <v/>
      </c>
      <c r="P2110" s="259"/>
      <c r="Q2110" s="171"/>
      <c r="R2110" s="169"/>
    </row>
    <row r="2111" spans="2:18" ht="15.75" customHeight="1">
      <c r="B2111" s="167"/>
      <c r="C2111" s="209" t="str">
        <f>IF(ISBLANK(Transactions!$B2111),"",MONTH(Transactions!$B2111))</f>
        <v/>
      </c>
      <c r="D2111" s="259"/>
      <c r="E2111" s="168"/>
      <c r="F2111" s="169"/>
      <c r="H2111" s="167"/>
      <c r="I2111" s="209" t="str">
        <f>IF(ISBLANK(Transactions!$H2111),"",MONTH(Transactions!$H2111))</f>
        <v/>
      </c>
      <c r="J2111" s="259"/>
      <c r="K2111" s="168"/>
      <c r="L2111" s="169"/>
      <c r="N2111" s="167"/>
      <c r="O2111" s="209" t="str">
        <f>IF(ISBLANK(Transactions!$N2111),"",MONTH(Transactions!$N2111))</f>
        <v/>
      </c>
      <c r="P2111" s="259"/>
      <c r="Q2111" s="171"/>
      <c r="R2111" s="169"/>
    </row>
    <row r="2112" spans="2:18" ht="15.75" customHeight="1">
      <c r="B2112" s="167"/>
      <c r="C2112" s="209" t="str">
        <f>IF(ISBLANK(Transactions!$B2112),"",MONTH(Transactions!$B2112))</f>
        <v/>
      </c>
      <c r="D2112" s="259"/>
      <c r="E2112" s="168"/>
      <c r="F2112" s="169"/>
      <c r="H2112" s="167"/>
      <c r="I2112" s="209" t="str">
        <f>IF(ISBLANK(Transactions!$H2112),"",MONTH(Transactions!$H2112))</f>
        <v/>
      </c>
      <c r="J2112" s="259"/>
      <c r="K2112" s="168"/>
      <c r="L2112" s="169"/>
      <c r="N2112" s="167"/>
      <c r="O2112" s="209" t="str">
        <f>IF(ISBLANK(Transactions!$N2112),"",MONTH(Transactions!$N2112))</f>
        <v/>
      </c>
      <c r="P2112" s="259"/>
      <c r="Q2112" s="171"/>
      <c r="R2112" s="169"/>
    </row>
    <row r="2113" spans="2:18" ht="15.75" customHeight="1">
      <c r="B2113" s="167"/>
      <c r="C2113" s="209" t="str">
        <f>IF(ISBLANK(Transactions!$B2113),"",MONTH(Transactions!$B2113))</f>
        <v/>
      </c>
      <c r="D2113" s="259"/>
      <c r="E2113" s="168"/>
      <c r="F2113" s="169"/>
      <c r="H2113" s="167"/>
      <c r="I2113" s="209" t="str">
        <f>IF(ISBLANK(Transactions!$H2113),"",MONTH(Transactions!$H2113))</f>
        <v/>
      </c>
      <c r="J2113" s="259"/>
      <c r="K2113" s="168"/>
      <c r="L2113" s="169"/>
      <c r="N2113" s="167"/>
      <c r="O2113" s="209" t="str">
        <f>IF(ISBLANK(Transactions!$N2113),"",MONTH(Transactions!$N2113))</f>
        <v/>
      </c>
      <c r="P2113" s="259"/>
      <c r="Q2113" s="171"/>
      <c r="R2113" s="169"/>
    </row>
    <row r="2114" spans="2:18" ht="15.75" customHeight="1">
      <c r="B2114" s="167"/>
      <c r="C2114" s="209" t="str">
        <f>IF(ISBLANK(Transactions!$B2114),"",MONTH(Transactions!$B2114))</f>
        <v/>
      </c>
      <c r="D2114" s="259"/>
      <c r="E2114" s="168"/>
      <c r="F2114" s="169"/>
      <c r="H2114" s="167"/>
      <c r="I2114" s="209" t="str">
        <f>IF(ISBLANK(Transactions!$H2114),"",MONTH(Transactions!$H2114))</f>
        <v/>
      </c>
      <c r="J2114" s="259"/>
      <c r="K2114" s="168"/>
      <c r="L2114" s="169"/>
      <c r="N2114" s="167"/>
      <c r="O2114" s="209" t="str">
        <f>IF(ISBLANK(Transactions!$N2114),"",MONTH(Transactions!$N2114))</f>
        <v/>
      </c>
      <c r="P2114" s="259"/>
      <c r="Q2114" s="171"/>
      <c r="R2114" s="169"/>
    </row>
    <row r="2115" spans="2:18" ht="15.75" customHeight="1">
      <c r="B2115" s="167"/>
      <c r="C2115" s="209" t="str">
        <f>IF(ISBLANK(Transactions!$B2115),"",MONTH(Transactions!$B2115))</f>
        <v/>
      </c>
      <c r="D2115" s="259"/>
      <c r="E2115" s="168"/>
      <c r="F2115" s="169"/>
      <c r="H2115" s="167"/>
      <c r="I2115" s="209" t="str">
        <f>IF(ISBLANK(Transactions!$H2115),"",MONTH(Transactions!$H2115))</f>
        <v/>
      </c>
      <c r="J2115" s="259"/>
      <c r="K2115" s="168"/>
      <c r="L2115" s="169"/>
      <c r="N2115" s="167"/>
      <c r="O2115" s="209" t="str">
        <f>IF(ISBLANK(Transactions!$N2115),"",MONTH(Transactions!$N2115))</f>
        <v/>
      </c>
      <c r="P2115" s="259"/>
      <c r="Q2115" s="171"/>
      <c r="R2115" s="169"/>
    </row>
    <row r="2116" spans="2:18" ht="15.75" customHeight="1">
      <c r="B2116" s="167"/>
      <c r="C2116" s="209" t="str">
        <f>IF(ISBLANK(Transactions!$B2116),"",MONTH(Transactions!$B2116))</f>
        <v/>
      </c>
      <c r="D2116" s="259"/>
      <c r="E2116" s="168"/>
      <c r="F2116" s="169"/>
      <c r="H2116" s="167"/>
      <c r="I2116" s="209" t="str">
        <f>IF(ISBLANK(Transactions!$H2116),"",MONTH(Transactions!$H2116))</f>
        <v/>
      </c>
      <c r="J2116" s="259"/>
      <c r="K2116" s="168"/>
      <c r="L2116" s="169"/>
      <c r="N2116" s="167"/>
      <c r="O2116" s="209" t="str">
        <f>IF(ISBLANK(Transactions!$N2116),"",MONTH(Transactions!$N2116))</f>
        <v/>
      </c>
      <c r="P2116" s="259"/>
      <c r="Q2116" s="171"/>
      <c r="R2116" s="169"/>
    </row>
    <row r="2117" spans="2:18" ht="15.75" customHeight="1">
      <c r="B2117" s="167"/>
      <c r="C2117" s="209" t="str">
        <f>IF(ISBLANK(Transactions!$B2117),"",MONTH(Transactions!$B2117))</f>
        <v/>
      </c>
      <c r="D2117" s="259"/>
      <c r="E2117" s="168"/>
      <c r="F2117" s="169"/>
      <c r="H2117" s="167"/>
      <c r="I2117" s="209" t="str">
        <f>IF(ISBLANK(Transactions!$H2117),"",MONTH(Transactions!$H2117))</f>
        <v/>
      </c>
      <c r="J2117" s="259"/>
      <c r="K2117" s="168"/>
      <c r="L2117" s="169"/>
      <c r="N2117" s="167"/>
      <c r="O2117" s="209" t="str">
        <f>IF(ISBLANK(Transactions!$N2117),"",MONTH(Transactions!$N2117))</f>
        <v/>
      </c>
      <c r="P2117" s="259"/>
      <c r="Q2117" s="171"/>
      <c r="R2117" s="169"/>
    </row>
    <row r="2118" spans="2:18" ht="15.75" customHeight="1">
      <c r="B2118" s="167"/>
      <c r="C2118" s="209" t="str">
        <f>IF(ISBLANK(Transactions!$B2118),"",MONTH(Transactions!$B2118))</f>
        <v/>
      </c>
      <c r="D2118" s="259"/>
      <c r="E2118" s="168"/>
      <c r="F2118" s="169"/>
      <c r="H2118" s="167"/>
      <c r="I2118" s="209" t="str">
        <f>IF(ISBLANK(Transactions!$H2118),"",MONTH(Transactions!$H2118))</f>
        <v/>
      </c>
      <c r="J2118" s="259"/>
      <c r="K2118" s="168"/>
      <c r="L2118" s="169"/>
      <c r="N2118" s="167"/>
      <c r="O2118" s="209" t="str">
        <f>IF(ISBLANK(Transactions!$N2118),"",MONTH(Transactions!$N2118))</f>
        <v/>
      </c>
      <c r="P2118" s="259"/>
      <c r="Q2118" s="171"/>
      <c r="R2118" s="169"/>
    </row>
    <row r="2119" spans="2:18" ht="15.75" customHeight="1">
      <c r="B2119" s="167"/>
      <c r="C2119" s="209" t="str">
        <f>IF(ISBLANK(Transactions!$B2119),"",MONTH(Transactions!$B2119))</f>
        <v/>
      </c>
      <c r="D2119" s="259"/>
      <c r="E2119" s="168"/>
      <c r="F2119" s="169"/>
      <c r="H2119" s="167"/>
      <c r="I2119" s="209" t="str">
        <f>IF(ISBLANK(Transactions!$H2119),"",MONTH(Transactions!$H2119))</f>
        <v/>
      </c>
      <c r="J2119" s="259"/>
      <c r="K2119" s="168"/>
      <c r="L2119" s="169"/>
      <c r="N2119" s="167"/>
      <c r="O2119" s="209" t="str">
        <f>IF(ISBLANK(Transactions!$N2119),"",MONTH(Transactions!$N2119))</f>
        <v/>
      </c>
      <c r="P2119" s="259"/>
      <c r="Q2119" s="171"/>
      <c r="R2119" s="169"/>
    </row>
    <row r="2120" spans="2:18" ht="15.75" customHeight="1">
      <c r="B2120" s="167"/>
      <c r="C2120" s="209" t="str">
        <f>IF(ISBLANK(Transactions!$B2120),"",MONTH(Transactions!$B2120))</f>
        <v/>
      </c>
      <c r="D2120" s="259"/>
      <c r="E2120" s="168"/>
      <c r="F2120" s="169"/>
      <c r="H2120" s="167"/>
      <c r="I2120" s="209" t="str">
        <f>IF(ISBLANK(Transactions!$H2120),"",MONTH(Transactions!$H2120))</f>
        <v/>
      </c>
      <c r="J2120" s="259"/>
      <c r="K2120" s="168"/>
      <c r="L2120" s="169"/>
      <c r="N2120" s="167"/>
      <c r="O2120" s="209" t="str">
        <f>IF(ISBLANK(Transactions!$N2120),"",MONTH(Transactions!$N2120))</f>
        <v/>
      </c>
      <c r="P2120" s="259"/>
      <c r="Q2120" s="171"/>
      <c r="R2120" s="169"/>
    </row>
    <row r="2121" spans="2:18" ht="15.75" customHeight="1">
      <c r="B2121" s="167"/>
      <c r="C2121" s="209" t="str">
        <f>IF(ISBLANK(Transactions!$B2121),"",MONTH(Transactions!$B2121))</f>
        <v/>
      </c>
      <c r="D2121" s="259"/>
      <c r="E2121" s="168"/>
      <c r="F2121" s="169"/>
      <c r="H2121" s="167"/>
      <c r="I2121" s="209" t="str">
        <f>IF(ISBLANK(Transactions!$H2121),"",MONTH(Transactions!$H2121))</f>
        <v/>
      </c>
      <c r="J2121" s="259"/>
      <c r="K2121" s="168"/>
      <c r="L2121" s="169"/>
      <c r="N2121" s="167"/>
      <c r="O2121" s="209" t="str">
        <f>IF(ISBLANK(Transactions!$N2121),"",MONTH(Transactions!$N2121))</f>
        <v/>
      </c>
      <c r="P2121" s="259"/>
      <c r="Q2121" s="171"/>
      <c r="R2121" s="169"/>
    </row>
    <row r="2122" spans="2:18" ht="15.75" customHeight="1">
      <c r="B2122" s="167"/>
      <c r="C2122" s="209" t="str">
        <f>IF(ISBLANK(Transactions!$B2122),"",MONTH(Transactions!$B2122))</f>
        <v/>
      </c>
      <c r="D2122" s="259"/>
      <c r="E2122" s="168"/>
      <c r="F2122" s="169"/>
      <c r="H2122" s="167"/>
      <c r="I2122" s="209" t="str">
        <f>IF(ISBLANK(Transactions!$H2122),"",MONTH(Transactions!$H2122))</f>
        <v/>
      </c>
      <c r="J2122" s="259"/>
      <c r="K2122" s="168"/>
      <c r="L2122" s="169"/>
      <c r="N2122" s="167"/>
      <c r="O2122" s="209" t="str">
        <f>IF(ISBLANK(Transactions!$N2122),"",MONTH(Transactions!$N2122))</f>
        <v/>
      </c>
      <c r="P2122" s="259"/>
      <c r="Q2122" s="171"/>
      <c r="R2122" s="169"/>
    </row>
    <row r="2123" spans="2:18" ht="15.75" customHeight="1">
      <c r="B2123" s="167"/>
      <c r="C2123" s="209" t="str">
        <f>IF(ISBLANK(Transactions!$B2123),"",MONTH(Transactions!$B2123))</f>
        <v/>
      </c>
      <c r="D2123" s="259"/>
      <c r="E2123" s="168"/>
      <c r="F2123" s="169"/>
      <c r="H2123" s="167"/>
      <c r="I2123" s="209" t="str">
        <f>IF(ISBLANK(Transactions!$H2123),"",MONTH(Transactions!$H2123))</f>
        <v/>
      </c>
      <c r="J2123" s="259"/>
      <c r="K2123" s="168"/>
      <c r="L2123" s="169"/>
      <c r="N2123" s="167"/>
      <c r="O2123" s="209" t="str">
        <f>IF(ISBLANK(Transactions!$N2123),"",MONTH(Transactions!$N2123))</f>
        <v/>
      </c>
      <c r="P2123" s="259"/>
      <c r="Q2123" s="171"/>
      <c r="R2123" s="169"/>
    </row>
    <row r="2124" spans="2:18" ht="15.75" customHeight="1">
      <c r="B2124" s="167"/>
      <c r="C2124" s="209" t="str">
        <f>IF(ISBLANK(Transactions!$B2124),"",MONTH(Transactions!$B2124))</f>
        <v/>
      </c>
      <c r="D2124" s="259"/>
      <c r="E2124" s="168"/>
      <c r="F2124" s="169"/>
      <c r="H2124" s="167"/>
      <c r="I2124" s="209" t="str">
        <f>IF(ISBLANK(Transactions!$H2124),"",MONTH(Transactions!$H2124))</f>
        <v/>
      </c>
      <c r="J2124" s="259"/>
      <c r="K2124" s="168"/>
      <c r="L2124" s="169"/>
      <c r="N2124" s="167"/>
      <c r="O2124" s="209" t="str">
        <f>IF(ISBLANK(Transactions!$N2124),"",MONTH(Transactions!$N2124))</f>
        <v/>
      </c>
      <c r="P2124" s="259"/>
      <c r="Q2124" s="171"/>
      <c r="R2124" s="169"/>
    </row>
    <row r="2125" spans="2:18" ht="15.75" customHeight="1">
      <c r="B2125" s="167"/>
      <c r="C2125" s="209" t="str">
        <f>IF(ISBLANK(Transactions!$B2125),"",MONTH(Transactions!$B2125))</f>
        <v/>
      </c>
      <c r="D2125" s="259"/>
      <c r="E2125" s="168"/>
      <c r="F2125" s="169"/>
      <c r="H2125" s="167"/>
      <c r="I2125" s="209" t="str">
        <f>IF(ISBLANK(Transactions!$H2125),"",MONTH(Transactions!$H2125))</f>
        <v/>
      </c>
      <c r="J2125" s="259"/>
      <c r="K2125" s="168"/>
      <c r="L2125" s="169"/>
      <c r="N2125" s="167"/>
      <c r="O2125" s="209" t="str">
        <f>IF(ISBLANK(Transactions!$N2125),"",MONTH(Transactions!$N2125))</f>
        <v/>
      </c>
      <c r="P2125" s="259"/>
      <c r="Q2125" s="171"/>
      <c r="R2125" s="169"/>
    </row>
    <row r="2126" spans="2:18" ht="15.75" customHeight="1">
      <c r="B2126" s="167"/>
      <c r="C2126" s="209" t="str">
        <f>IF(ISBLANK(Transactions!$B2126),"",MONTH(Transactions!$B2126))</f>
        <v/>
      </c>
      <c r="D2126" s="259"/>
      <c r="E2126" s="168"/>
      <c r="F2126" s="169"/>
      <c r="H2126" s="167"/>
      <c r="I2126" s="209" t="str">
        <f>IF(ISBLANK(Transactions!$H2126),"",MONTH(Transactions!$H2126))</f>
        <v/>
      </c>
      <c r="J2126" s="259"/>
      <c r="K2126" s="168"/>
      <c r="L2126" s="169"/>
      <c r="N2126" s="167"/>
      <c r="O2126" s="209" t="str">
        <f>IF(ISBLANK(Transactions!$N2126),"",MONTH(Transactions!$N2126))</f>
        <v/>
      </c>
      <c r="P2126" s="259"/>
      <c r="Q2126" s="171"/>
      <c r="R2126" s="169"/>
    </row>
    <row r="2127" spans="2:18" ht="15.75" customHeight="1">
      <c r="B2127" s="167"/>
      <c r="C2127" s="209" t="str">
        <f>IF(ISBLANK(Transactions!$B2127),"",MONTH(Transactions!$B2127))</f>
        <v/>
      </c>
      <c r="D2127" s="259"/>
      <c r="E2127" s="168"/>
      <c r="F2127" s="169"/>
      <c r="H2127" s="167"/>
      <c r="I2127" s="209" t="str">
        <f>IF(ISBLANK(Transactions!$H2127),"",MONTH(Transactions!$H2127))</f>
        <v/>
      </c>
      <c r="J2127" s="259"/>
      <c r="K2127" s="168"/>
      <c r="L2127" s="169"/>
      <c r="N2127" s="167"/>
      <c r="O2127" s="209" t="str">
        <f>IF(ISBLANK(Transactions!$N2127),"",MONTH(Transactions!$N2127))</f>
        <v/>
      </c>
      <c r="P2127" s="259"/>
      <c r="Q2127" s="171"/>
      <c r="R2127" s="169"/>
    </row>
    <row r="2128" spans="2:18" ht="15.75" customHeight="1">
      <c r="B2128" s="167"/>
      <c r="C2128" s="209" t="str">
        <f>IF(ISBLANK(Transactions!$B2128),"",MONTH(Transactions!$B2128))</f>
        <v/>
      </c>
      <c r="D2128" s="259"/>
      <c r="E2128" s="168"/>
      <c r="F2128" s="169"/>
      <c r="H2128" s="167"/>
      <c r="I2128" s="209" t="str">
        <f>IF(ISBLANK(Transactions!$H2128),"",MONTH(Transactions!$H2128))</f>
        <v/>
      </c>
      <c r="J2128" s="259"/>
      <c r="K2128" s="168"/>
      <c r="L2128" s="169"/>
      <c r="N2128" s="167"/>
      <c r="O2128" s="209" t="str">
        <f>IF(ISBLANK(Transactions!$N2128),"",MONTH(Transactions!$N2128))</f>
        <v/>
      </c>
      <c r="P2128" s="259"/>
      <c r="Q2128" s="171"/>
      <c r="R2128" s="169"/>
    </row>
    <row r="2129" spans="2:18" ht="15.75" customHeight="1">
      <c r="B2129" s="167"/>
      <c r="C2129" s="209" t="str">
        <f>IF(ISBLANK(Transactions!$B2129),"",MONTH(Transactions!$B2129))</f>
        <v/>
      </c>
      <c r="D2129" s="259"/>
      <c r="E2129" s="168"/>
      <c r="F2129" s="169"/>
      <c r="H2129" s="167"/>
      <c r="I2129" s="209" t="str">
        <f>IF(ISBLANK(Transactions!$H2129),"",MONTH(Transactions!$H2129))</f>
        <v/>
      </c>
      <c r="J2129" s="259"/>
      <c r="K2129" s="168"/>
      <c r="L2129" s="169"/>
      <c r="N2129" s="167"/>
      <c r="O2129" s="209" t="str">
        <f>IF(ISBLANK(Transactions!$N2129),"",MONTH(Transactions!$N2129))</f>
        <v/>
      </c>
      <c r="P2129" s="259"/>
      <c r="Q2129" s="171"/>
      <c r="R2129" s="169"/>
    </row>
    <row r="2130" spans="2:18" ht="15.75" customHeight="1">
      <c r="B2130" s="167"/>
      <c r="C2130" s="209" t="str">
        <f>IF(ISBLANK(Transactions!$B2130),"",MONTH(Transactions!$B2130))</f>
        <v/>
      </c>
      <c r="D2130" s="259"/>
      <c r="E2130" s="168"/>
      <c r="F2130" s="169"/>
      <c r="H2130" s="167"/>
      <c r="I2130" s="209" t="str">
        <f>IF(ISBLANK(Transactions!$H2130),"",MONTH(Transactions!$H2130))</f>
        <v/>
      </c>
      <c r="J2130" s="259"/>
      <c r="K2130" s="168"/>
      <c r="L2130" s="169"/>
      <c r="N2130" s="167"/>
      <c r="O2130" s="209" t="str">
        <f>IF(ISBLANK(Transactions!$N2130),"",MONTH(Transactions!$N2130))</f>
        <v/>
      </c>
      <c r="P2130" s="259"/>
      <c r="Q2130" s="171"/>
      <c r="R2130" s="169"/>
    </row>
    <row r="2131" spans="2:18" ht="15.75" customHeight="1">
      <c r="B2131" s="167"/>
      <c r="C2131" s="209" t="str">
        <f>IF(ISBLANK(Transactions!$B2131),"",MONTH(Transactions!$B2131))</f>
        <v/>
      </c>
      <c r="D2131" s="259"/>
      <c r="E2131" s="168"/>
      <c r="F2131" s="169"/>
      <c r="H2131" s="167"/>
      <c r="I2131" s="209" t="str">
        <f>IF(ISBLANK(Transactions!$H2131),"",MONTH(Transactions!$H2131))</f>
        <v/>
      </c>
      <c r="J2131" s="259"/>
      <c r="K2131" s="168"/>
      <c r="L2131" s="169"/>
      <c r="N2131" s="167"/>
      <c r="O2131" s="209" t="str">
        <f>IF(ISBLANK(Transactions!$N2131),"",MONTH(Transactions!$N2131))</f>
        <v/>
      </c>
      <c r="P2131" s="259"/>
      <c r="Q2131" s="171"/>
      <c r="R2131" s="169"/>
    </row>
    <row r="2132" spans="2:18" ht="15.75" customHeight="1">
      <c r="B2132" s="167"/>
      <c r="C2132" s="209" t="str">
        <f>IF(ISBLANK(Transactions!$B2132),"",MONTH(Transactions!$B2132))</f>
        <v/>
      </c>
      <c r="D2132" s="259"/>
      <c r="E2132" s="168"/>
      <c r="F2132" s="169"/>
      <c r="H2132" s="167"/>
      <c r="I2132" s="209" t="str">
        <f>IF(ISBLANK(Transactions!$H2132),"",MONTH(Transactions!$H2132))</f>
        <v/>
      </c>
      <c r="J2132" s="259"/>
      <c r="K2132" s="168"/>
      <c r="L2132" s="169"/>
      <c r="N2132" s="167"/>
      <c r="O2132" s="209" t="str">
        <f>IF(ISBLANK(Transactions!$N2132),"",MONTH(Transactions!$N2132))</f>
        <v/>
      </c>
      <c r="P2132" s="259"/>
      <c r="Q2132" s="171"/>
      <c r="R2132" s="169"/>
    </row>
    <row r="2133" spans="2:18" ht="15.75" customHeight="1">
      <c r="B2133" s="167"/>
      <c r="C2133" s="209" t="str">
        <f>IF(ISBLANK(Transactions!$B2133),"",MONTH(Transactions!$B2133))</f>
        <v/>
      </c>
      <c r="D2133" s="259"/>
      <c r="E2133" s="168"/>
      <c r="F2133" s="169"/>
      <c r="H2133" s="167"/>
      <c r="I2133" s="209" t="str">
        <f>IF(ISBLANK(Transactions!$H2133),"",MONTH(Transactions!$H2133))</f>
        <v/>
      </c>
      <c r="J2133" s="259"/>
      <c r="K2133" s="168"/>
      <c r="L2133" s="169"/>
      <c r="N2133" s="167"/>
      <c r="O2133" s="209" t="str">
        <f>IF(ISBLANK(Transactions!$N2133),"",MONTH(Transactions!$N2133))</f>
        <v/>
      </c>
      <c r="P2133" s="259"/>
      <c r="Q2133" s="171"/>
      <c r="R2133" s="169"/>
    </row>
    <row r="2134" spans="2:18" ht="15.75" customHeight="1">
      <c r="B2134" s="167"/>
      <c r="C2134" s="209" t="str">
        <f>IF(ISBLANK(Transactions!$B2134),"",MONTH(Transactions!$B2134))</f>
        <v/>
      </c>
      <c r="D2134" s="259"/>
      <c r="E2134" s="168"/>
      <c r="F2134" s="169"/>
      <c r="H2134" s="167"/>
      <c r="I2134" s="209" t="str">
        <f>IF(ISBLANK(Transactions!$H2134),"",MONTH(Transactions!$H2134))</f>
        <v/>
      </c>
      <c r="J2134" s="259"/>
      <c r="K2134" s="168"/>
      <c r="L2134" s="169"/>
      <c r="N2134" s="167"/>
      <c r="O2134" s="209" t="str">
        <f>IF(ISBLANK(Transactions!$N2134),"",MONTH(Transactions!$N2134))</f>
        <v/>
      </c>
      <c r="P2134" s="259"/>
      <c r="Q2134" s="171"/>
      <c r="R2134" s="169"/>
    </row>
    <row r="2135" spans="2:18" ht="15.75" customHeight="1">
      <c r="B2135" s="167"/>
      <c r="C2135" s="209" t="str">
        <f>IF(ISBLANK(Transactions!$B2135),"",MONTH(Transactions!$B2135))</f>
        <v/>
      </c>
      <c r="D2135" s="259"/>
      <c r="E2135" s="168"/>
      <c r="F2135" s="169"/>
      <c r="H2135" s="167"/>
      <c r="I2135" s="209" t="str">
        <f>IF(ISBLANK(Transactions!$H2135),"",MONTH(Transactions!$H2135))</f>
        <v/>
      </c>
      <c r="J2135" s="259"/>
      <c r="K2135" s="168"/>
      <c r="L2135" s="169"/>
      <c r="N2135" s="167"/>
      <c r="O2135" s="209" t="str">
        <f>IF(ISBLANK(Transactions!$N2135),"",MONTH(Transactions!$N2135))</f>
        <v/>
      </c>
      <c r="P2135" s="259"/>
      <c r="Q2135" s="171"/>
      <c r="R2135" s="169"/>
    </row>
    <row r="2136" spans="2:18" ht="15.75" customHeight="1">
      <c r="B2136" s="167"/>
      <c r="C2136" s="209" t="str">
        <f>IF(ISBLANK(Transactions!$B2136),"",MONTH(Transactions!$B2136))</f>
        <v/>
      </c>
      <c r="D2136" s="259"/>
      <c r="E2136" s="168"/>
      <c r="F2136" s="169"/>
      <c r="H2136" s="167"/>
      <c r="I2136" s="209" t="str">
        <f>IF(ISBLANK(Transactions!$H2136),"",MONTH(Transactions!$H2136))</f>
        <v/>
      </c>
      <c r="J2136" s="259"/>
      <c r="K2136" s="168"/>
      <c r="L2136" s="169"/>
      <c r="N2136" s="167"/>
      <c r="O2136" s="209" t="str">
        <f>IF(ISBLANK(Transactions!$N2136),"",MONTH(Transactions!$N2136))</f>
        <v/>
      </c>
      <c r="P2136" s="259"/>
      <c r="Q2136" s="171"/>
      <c r="R2136" s="169"/>
    </row>
    <row r="2137" spans="2:18" ht="15.75" customHeight="1">
      <c r="B2137" s="167"/>
      <c r="C2137" s="209" t="str">
        <f>IF(ISBLANK(Transactions!$B2137),"",MONTH(Transactions!$B2137))</f>
        <v/>
      </c>
      <c r="D2137" s="259"/>
      <c r="E2137" s="168"/>
      <c r="F2137" s="169"/>
      <c r="H2137" s="167"/>
      <c r="I2137" s="209" t="str">
        <f>IF(ISBLANK(Transactions!$H2137),"",MONTH(Transactions!$H2137))</f>
        <v/>
      </c>
      <c r="J2137" s="259"/>
      <c r="K2137" s="168"/>
      <c r="L2137" s="169"/>
      <c r="N2137" s="167"/>
      <c r="O2137" s="209" t="str">
        <f>IF(ISBLANK(Transactions!$N2137),"",MONTH(Transactions!$N2137))</f>
        <v/>
      </c>
      <c r="P2137" s="259"/>
      <c r="Q2137" s="171"/>
      <c r="R2137" s="169"/>
    </row>
    <row r="2138" spans="2:18" ht="15.75" customHeight="1">
      <c r="B2138" s="167"/>
      <c r="C2138" s="209" t="str">
        <f>IF(ISBLANK(Transactions!$B2138),"",MONTH(Transactions!$B2138))</f>
        <v/>
      </c>
      <c r="D2138" s="259"/>
      <c r="E2138" s="168"/>
      <c r="F2138" s="169"/>
      <c r="H2138" s="167"/>
      <c r="I2138" s="209" t="str">
        <f>IF(ISBLANK(Transactions!$H2138),"",MONTH(Transactions!$H2138))</f>
        <v/>
      </c>
      <c r="J2138" s="259"/>
      <c r="K2138" s="168"/>
      <c r="L2138" s="169"/>
      <c r="N2138" s="167"/>
      <c r="O2138" s="209" t="str">
        <f>IF(ISBLANK(Transactions!$N2138),"",MONTH(Transactions!$N2138))</f>
        <v/>
      </c>
      <c r="P2138" s="259"/>
      <c r="Q2138" s="171"/>
      <c r="R2138" s="169"/>
    </row>
    <row r="2139" spans="2:18" ht="15.75" customHeight="1">
      <c r="B2139" s="167"/>
      <c r="C2139" s="209" t="str">
        <f>IF(ISBLANK(Transactions!$B2139),"",MONTH(Transactions!$B2139))</f>
        <v/>
      </c>
      <c r="D2139" s="259"/>
      <c r="E2139" s="168"/>
      <c r="F2139" s="169"/>
      <c r="H2139" s="167"/>
      <c r="I2139" s="209" t="str">
        <f>IF(ISBLANK(Transactions!$H2139),"",MONTH(Transactions!$H2139))</f>
        <v/>
      </c>
      <c r="J2139" s="259"/>
      <c r="K2139" s="168"/>
      <c r="L2139" s="169"/>
      <c r="N2139" s="167"/>
      <c r="O2139" s="209" t="str">
        <f>IF(ISBLANK(Transactions!$N2139),"",MONTH(Transactions!$N2139))</f>
        <v/>
      </c>
      <c r="P2139" s="259"/>
      <c r="Q2139" s="171"/>
      <c r="R2139" s="169"/>
    </row>
    <row r="2140" spans="2:18" ht="15.75" customHeight="1">
      <c r="B2140" s="167"/>
      <c r="C2140" s="209" t="str">
        <f>IF(ISBLANK(Transactions!$B2140),"",MONTH(Transactions!$B2140))</f>
        <v/>
      </c>
      <c r="D2140" s="259"/>
      <c r="E2140" s="168"/>
      <c r="F2140" s="169"/>
      <c r="H2140" s="167"/>
      <c r="I2140" s="209" t="str">
        <f>IF(ISBLANK(Transactions!$H2140),"",MONTH(Transactions!$H2140))</f>
        <v/>
      </c>
      <c r="J2140" s="259"/>
      <c r="K2140" s="168"/>
      <c r="L2140" s="169"/>
      <c r="N2140" s="167"/>
      <c r="O2140" s="209" t="str">
        <f>IF(ISBLANK(Transactions!$N2140),"",MONTH(Transactions!$N2140))</f>
        <v/>
      </c>
      <c r="P2140" s="259"/>
      <c r="Q2140" s="171"/>
      <c r="R2140" s="169"/>
    </row>
    <row r="2141" spans="2:18" ht="15.75" customHeight="1">
      <c r="B2141" s="167"/>
      <c r="C2141" s="209" t="str">
        <f>IF(ISBLANK(Transactions!$B2141),"",MONTH(Transactions!$B2141))</f>
        <v/>
      </c>
      <c r="D2141" s="259"/>
      <c r="E2141" s="168"/>
      <c r="F2141" s="169"/>
      <c r="H2141" s="167"/>
      <c r="I2141" s="209" t="str">
        <f>IF(ISBLANK(Transactions!$H2141),"",MONTH(Transactions!$H2141))</f>
        <v/>
      </c>
      <c r="J2141" s="259"/>
      <c r="K2141" s="168"/>
      <c r="L2141" s="169"/>
      <c r="N2141" s="167"/>
      <c r="O2141" s="209" t="str">
        <f>IF(ISBLANK(Transactions!$N2141),"",MONTH(Transactions!$N2141))</f>
        <v/>
      </c>
      <c r="P2141" s="259"/>
      <c r="Q2141" s="171"/>
      <c r="R2141" s="169"/>
    </row>
    <row r="2142" spans="2:18" ht="15.75" customHeight="1">
      <c r="B2142" s="167"/>
      <c r="C2142" s="209" t="str">
        <f>IF(ISBLANK(Transactions!$B2142),"",MONTH(Transactions!$B2142))</f>
        <v/>
      </c>
      <c r="D2142" s="259"/>
      <c r="E2142" s="168"/>
      <c r="F2142" s="169"/>
      <c r="H2142" s="167"/>
      <c r="I2142" s="209" t="str">
        <f>IF(ISBLANK(Transactions!$H2142),"",MONTH(Transactions!$H2142))</f>
        <v/>
      </c>
      <c r="J2142" s="259"/>
      <c r="K2142" s="168"/>
      <c r="L2142" s="169"/>
      <c r="N2142" s="167"/>
      <c r="O2142" s="209" t="str">
        <f>IF(ISBLANK(Transactions!$N2142),"",MONTH(Transactions!$N2142))</f>
        <v/>
      </c>
      <c r="P2142" s="259"/>
      <c r="Q2142" s="171"/>
      <c r="R2142" s="169"/>
    </row>
    <row r="2143" spans="2:18" ht="15.75" customHeight="1">
      <c r="B2143" s="167"/>
      <c r="C2143" s="209" t="str">
        <f>IF(ISBLANK(Transactions!$B2143),"",MONTH(Transactions!$B2143))</f>
        <v/>
      </c>
      <c r="D2143" s="259"/>
      <c r="E2143" s="168"/>
      <c r="F2143" s="169"/>
      <c r="H2143" s="167"/>
      <c r="I2143" s="209" t="str">
        <f>IF(ISBLANK(Transactions!$H2143),"",MONTH(Transactions!$H2143))</f>
        <v/>
      </c>
      <c r="J2143" s="259"/>
      <c r="K2143" s="168"/>
      <c r="L2143" s="169"/>
      <c r="N2143" s="167"/>
      <c r="O2143" s="209" t="str">
        <f>IF(ISBLANK(Transactions!$N2143),"",MONTH(Transactions!$N2143))</f>
        <v/>
      </c>
      <c r="P2143" s="259"/>
      <c r="Q2143" s="171"/>
      <c r="R2143" s="169"/>
    </row>
    <row r="2144" spans="2:18" ht="15.75" customHeight="1">
      <c r="B2144" s="167"/>
      <c r="C2144" s="209" t="str">
        <f>IF(ISBLANK(Transactions!$B2144),"",MONTH(Transactions!$B2144))</f>
        <v/>
      </c>
      <c r="D2144" s="259"/>
      <c r="E2144" s="168"/>
      <c r="F2144" s="169"/>
      <c r="H2144" s="167"/>
      <c r="I2144" s="209" t="str">
        <f>IF(ISBLANK(Transactions!$H2144),"",MONTH(Transactions!$H2144))</f>
        <v/>
      </c>
      <c r="J2144" s="259"/>
      <c r="K2144" s="168"/>
      <c r="L2144" s="169"/>
      <c r="N2144" s="167"/>
      <c r="O2144" s="209" t="str">
        <f>IF(ISBLANK(Transactions!$N2144),"",MONTH(Transactions!$N2144))</f>
        <v/>
      </c>
      <c r="P2144" s="259"/>
      <c r="Q2144" s="171"/>
      <c r="R2144" s="169"/>
    </row>
    <row r="2145" spans="2:18" ht="15.75" customHeight="1">
      <c r="B2145" s="167"/>
      <c r="C2145" s="209" t="str">
        <f>IF(ISBLANK(Transactions!$B2145),"",MONTH(Transactions!$B2145))</f>
        <v/>
      </c>
      <c r="D2145" s="259"/>
      <c r="E2145" s="168"/>
      <c r="F2145" s="169"/>
      <c r="H2145" s="167"/>
      <c r="I2145" s="209" t="str">
        <f>IF(ISBLANK(Transactions!$H2145),"",MONTH(Transactions!$H2145))</f>
        <v/>
      </c>
      <c r="J2145" s="259"/>
      <c r="K2145" s="168"/>
      <c r="L2145" s="169"/>
      <c r="N2145" s="167"/>
      <c r="O2145" s="209" t="str">
        <f>IF(ISBLANK(Transactions!$N2145),"",MONTH(Transactions!$N2145))</f>
        <v/>
      </c>
      <c r="P2145" s="259"/>
      <c r="Q2145" s="171"/>
      <c r="R2145" s="169"/>
    </row>
    <row r="2146" spans="2:18" ht="15.75" customHeight="1">
      <c r="B2146" s="167"/>
      <c r="C2146" s="209" t="str">
        <f>IF(ISBLANK(Transactions!$B2146),"",MONTH(Transactions!$B2146))</f>
        <v/>
      </c>
      <c r="D2146" s="259"/>
      <c r="E2146" s="168"/>
      <c r="F2146" s="169"/>
      <c r="H2146" s="167"/>
      <c r="I2146" s="209" t="str">
        <f>IF(ISBLANK(Transactions!$H2146),"",MONTH(Transactions!$H2146))</f>
        <v/>
      </c>
      <c r="J2146" s="259"/>
      <c r="K2146" s="168"/>
      <c r="L2146" s="169"/>
      <c r="N2146" s="167"/>
      <c r="O2146" s="209" t="str">
        <f>IF(ISBLANK(Transactions!$N2146),"",MONTH(Transactions!$N2146))</f>
        <v/>
      </c>
      <c r="P2146" s="259"/>
      <c r="Q2146" s="171"/>
      <c r="R2146" s="169"/>
    </row>
    <row r="2147" spans="2:18" ht="15.75" customHeight="1">
      <c r="B2147" s="167"/>
      <c r="C2147" s="209" t="str">
        <f>IF(ISBLANK(Transactions!$B2147),"",MONTH(Transactions!$B2147))</f>
        <v/>
      </c>
      <c r="D2147" s="259"/>
      <c r="E2147" s="168"/>
      <c r="F2147" s="169"/>
      <c r="H2147" s="167"/>
      <c r="I2147" s="209" t="str">
        <f>IF(ISBLANK(Transactions!$H2147),"",MONTH(Transactions!$H2147))</f>
        <v/>
      </c>
      <c r="J2147" s="259"/>
      <c r="K2147" s="168"/>
      <c r="L2147" s="169"/>
      <c r="N2147" s="167"/>
      <c r="O2147" s="209" t="str">
        <f>IF(ISBLANK(Transactions!$N2147),"",MONTH(Transactions!$N2147))</f>
        <v/>
      </c>
      <c r="P2147" s="259"/>
      <c r="Q2147" s="171"/>
      <c r="R2147" s="169"/>
    </row>
    <row r="2148" spans="2:18" ht="15.75" customHeight="1">
      <c r="B2148" s="167"/>
      <c r="C2148" s="209" t="str">
        <f>IF(ISBLANK(Transactions!$B2148),"",MONTH(Transactions!$B2148))</f>
        <v/>
      </c>
      <c r="D2148" s="259"/>
      <c r="E2148" s="168"/>
      <c r="F2148" s="169"/>
      <c r="H2148" s="167"/>
      <c r="I2148" s="209" t="str">
        <f>IF(ISBLANK(Transactions!$H2148),"",MONTH(Transactions!$H2148))</f>
        <v/>
      </c>
      <c r="J2148" s="259"/>
      <c r="K2148" s="168"/>
      <c r="L2148" s="169"/>
      <c r="N2148" s="167"/>
      <c r="O2148" s="209" t="str">
        <f>IF(ISBLANK(Transactions!$N2148),"",MONTH(Transactions!$N2148))</f>
        <v/>
      </c>
      <c r="P2148" s="259"/>
      <c r="Q2148" s="171"/>
      <c r="R2148" s="169"/>
    </row>
    <row r="2149" spans="2:18" ht="15.75" customHeight="1">
      <c r="B2149" s="167"/>
      <c r="C2149" s="209" t="str">
        <f>IF(ISBLANK(Transactions!$B2149),"",MONTH(Transactions!$B2149))</f>
        <v/>
      </c>
      <c r="D2149" s="259"/>
      <c r="E2149" s="168"/>
      <c r="F2149" s="169"/>
      <c r="H2149" s="167"/>
      <c r="I2149" s="209" t="str">
        <f>IF(ISBLANK(Transactions!$H2149),"",MONTH(Transactions!$H2149))</f>
        <v/>
      </c>
      <c r="J2149" s="259"/>
      <c r="K2149" s="168"/>
      <c r="L2149" s="169"/>
      <c r="N2149" s="167"/>
      <c r="O2149" s="209" t="str">
        <f>IF(ISBLANK(Transactions!$N2149),"",MONTH(Transactions!$N2149))</f>
        <v/>
      </c>
      <c r="P2149" s="259"/>
      <c r="Q2149" s="171"/>
      <c r="R2149" s="169"/>
    </row>
    <row r="2150" spans="2:18" ht="15.75" customHeight="1">
      <c r="B2150" s="167"/>
      <c r="C2150" s="209" t="str">
        <f>IF(ISBLANK(Transactions!$B2150),"",MONTH(Transactions!$B2150))</f>
        <v/>
      </c>
      <c r="D2150" s="259"/>
      <c r="E2150" s="168"/>
      <c r="F2150" s="169"/>
      <c r="H2150" s="167"/>
      <c r="I2150" s="209" t="str">
        <f>IF(ISBLANK(Transactions!$H2150),"",MONTH(Transactions!$H2150))</f>
        <v/>
      </c>
      <c r="J2150" s="259"/>
      <c r="K2150" s="168"/>
      <c r="L2150" s="169"/>
      <c r="N2150" s="167"/>
      <c r="O2150" s="209" t="str">
        <f>IF(ISBLANK(Transactions!$N2150),"",MONTH(Transactions!$N2150))</f>
        <v/>
      </c>
      <c r="P2150" s="259"/>
      <c r="Q2150" s="171"/>
      <c r="R2150" s="169"/>
    </row>
    <row r="2151" spans="2:18" ht="15.75" customHeight="1">
      <c r="B2151" s="167"/>
      <c r="C2151" s="209" t="str">
        <f>IF(ISBLANK(Transactions!$B2151),"",MONTH(Transactions!$B2151))</f>
        <v/>
      </c>
      <c r="D2151" s="259"/>
      <c r="E2151" s="168"/>
      <c r="F2151" s="169"/>
      <c r="H2151" s="167"/>
      <c r="I2151" s="209" t="str">
        <f>IF(ISBLANK(Transactions!$H2151),"",MONTH(Transactions!$H2151))</f>
        <v/>
      </c>
      <c r="J2151" s="259"/>
      <c r="K2151" s="168"/>
      <c r="L2151" s="169"/>
      <c r="N2151" s="167"/>
      <c r="O2151" s="209" t="str">
        <f>IF(ISBLANK(Transactions!$N2151),"",MONTH(Transactions!$N2151))</f>
        <v/>
      </c>
      <c r="P2151" s="259"/>
      <c r="Q2151" s="171"/>
      <c r="R2151" s="169"/>
    </row>
    <row r="2152" spans="2:18" ht="15.75" customHeight="1">
      <c r="B2152" s="167"/>
      <c r="C2152" s="209" t="str">
        <f>IF(ISBLANK(Transactions!$B2152),"",MONTH(Transactions!$B2152))</f>
        <v/>
      </c>
      <c r="D2152" s="259"/>
      <c r="E2152" s="168"/>
      <c r="F2152" s="169"/>
      <c r="H2152" s="167"/>
      <c r="I2152" s="209" t="str">
        <f>IF(ISBLANK(Transactions!$H2152),"",MONTH(Transactions!$H2152))</f>
        <v/>
      </c>
      <c r="J2152" s="259"/>
      <c r="K2152" s="168"/>
      <c r="L2152" s="169"/>
      <c r="N2152" s="167"/>
      <c r="O2152" s="209" t="str">
        <f>IF(ISBLANK(Transactions!$N2152),"",MONTH(Transactions!$N2152))</f>
        <v/>
      </c>
      <c r="P2152" s="259"/>
      <c r="Q2152" s="171"/>
      <c r="R2152" s="169"/>
    </row>
    <row r="2153" spans="2:18" ht="15.75" customHeight="1">
      <c r="B2153" s="167"/>
      <c r="C2153" s="209" t="str">
        <f>IF(ISBLANK(Transactions!$B2153),"",MONTH(Transactions!$B2153))</f>
        <v/>
      </c>
      <c r="D2153" s="259"/>
      <c r="E2153" s="168"/>
      <c r="F2153" s="169"/>
      <c r="H2153" s="167"/>
      <c r="I2153" s="209" t="str">
        <f>IF(ISBLANK(Transactions!$H2153),"",MONTH(Transactions!$H2153))</f>
        <v/>
      </c>
      <c r="J2153" s="259"/>
      <c r="K2153" s="168"/>
      <c r="L2153" s="169"/>
      <c r="N2153" s="167"/>
      <c r="O2153" s="209" t="str">
        <f>IF(ISBLANK(Transactions!$N2153),"",MONTH(Transactions!$N2153))</f>
        <v/>
      </c>
      <c r="P2153" s="259"/>
      <c r="Q2153" s="171"/>
      <c r="R2153" s="169"/>
    </row>
    <row r="2154" spans="2:18" ht="15.75" customHeight="1">
      <c r="B2154" s="167"/>
      <c r="C2154" s="209" t="str">
        <f>IF(ISBLANK(Transactions!$B2154),"",MONTH(Transactions!$B2154))</f>
        <v/>
      </c>
      <c r="D2154" s="259"/>
      <c r="E2154" s="168"/>
      <c r="F2154" s="169"/>
      <c r="H2154" s="167"/>
      <c r="I2154" s="209" t="str">
        <f>IF(ISBLANK(Transactions!$H2154),"",MONTH(Transactions!$H2154))</f>
        <v/>
      </c>
      <c r="J2154" s="259"/>
      <c r="K2154" s="168"/>
      <c r="L2154" s="169"/>
      <c r="N2154" s="167"/>
      <c r="O2154" s="209" t="str">
        <f>IF(ISBLANK(Transactions!$N2154),"",MONTH(Transactions!$N2154))</f>
        <v/>
      </c>
      <c r="P2154" s="259"/>
      <c r="Q2154" s="171"/>
      <c r="R2154" s="169"/>
    </row>
    <row r="2155" spans="2:18" ht="15.75" customHeight="1">
      <c r="B2155" s="167"/>
      <c r="C2155" s="209" t="str">
        <f>IF(ISBLANK(Transactions!$B2155),"",MONTH(Transactions!$B2155))</f>
        <v/>
      </c>
      <c r="D2155" s="259"/>
      <c r="E2155" s="168"/>
      <c r="F2155" s="169"/>
      <c r="H2155" s="167"/>
      <c r="I2155" s="209" t="str">
        <f>IF(ISBLANK(Transactions!$H2155),"",MONTH(Transactions!$H2155))</f>
        <v/>
      </c>
      <c r="J2155" s="259"/>
      <c r="K2155" s="168"/>
      <c r="L2155" s="169"/>
      <c r="N2155" s="167"/>
      <c r="O2155" s="209" t="str">
        <f>IF(ISBLANK(Transactions!$N2155),"",MONTH(Transactions!$N2155))</f>
        <v/>
      </c>
      <c r="P2155" s="259"/>
      <c r="Q2155" s="171"/>
      <c r="R2155" s="169"/>
    </row>
    <row r="2156" spans="2:18" ht="15.75" customHeight="1">
      <c r="B2156" s="167"/>
      <c r="C2156" s="209" t="str">
        <f>IF(ISBLANK(Transactions!$B2156),"",MONTH(Transactions!$B2156))</f>
        <v/>
      </c>
      <c r="D2156" s="259"/>
      <c r="E2156" s="168"/>
      <c r="F2156" s="169"/>
      <c r="H2156" s="167"/>
      <c r="I2156" s="209" t="str">
        <f>IF(ISBLANK(Transactions!$H2156),"",MONTH(Transactions!$H2156))</f>
        <v/>
      </c>
      <c r="J2156" s="259"/>
      <c r="K2156" s="168"/>
      <c r="L2156" s="169"/>
      <c r="N2156" s="167"/>
      <c r="O2156" s="209" t="str">
        <f>IF(ISBLANK(Transactions!$N2156),"",MONTH(Transactions!$N2156))</f>
        <v/>
      </c>
      <c r="P2156" s="259"/>
      <c r="Q2156" s="171"/>
      <c r="R2156" s="169"/>
    </row>
    <row r="2157" spans="2:18" ht="15.75" customHeight="1">
      <c r="B2157" s="167"/>
      <c r="C2157" s="209" t="str">
        <f>IF(ISBLANK(Transactions!$B2157),"",MONTH(Transactions!$B2157))</f>
        <v/>
      </c>
      <c r="D2157" s="259"/>
      <c r="E2157" s="168"/>
      <c r="F2157" s="169"/>
      <c r="H2157" s="167"/>
      <c r="I2157" s="209" t="str">
        <f>IF(ISBLANK(Transactions!$H2157),"",MONTH(Transactions!$H2157))</f>
        <v/>
      </c>
      <c r="J2157" s="259"/>
      <c r="K2157" s="168"/>
      <c r="L2157" s="169"/>
      <c r="N2157" s="167"/>
      <c r="O2157" s="209" t="str">
        <f>IF(ISBLANK(Transactions!$N2157),"",MONTH(Transactions!$N2157))</f>
        <v/>
      </c>
      <c r="P2157" s="259"/>
      <c r="Q2157" s="171"/>
      <c r="R2157" s="169"/>
    </row>
    <row r="2158" spans="2:18" ht="15.75" customHeight="1">
      <c r="B2158" s="167"/>
      <c r="C2158" s="209" t="str">
        <f>IF(ISBLANK(Transactions!$B2158),"",MONTH(Transactions!$B2158))</f>
        <v/>
      </c>
      <c r="D2158" s="259"/>
      <c r="E2158" s="168"/>
      <c r="F2158" s="169"/>
      <c r="H2158" s="167"/>
      <c r="I2158" s="209" t="str">
        <f>IF(ISBLANK(Transactions!$H2158),"",MONTH(Transactions!$H2158))</f>
        <v/>
      </c>
      <c r="J2158" s="259"/>
      <c r="K2158" s="168"/>
      <c r="L2158" s="169"/>
      <c r="N2158" s="167"/>
      <c r="O2158" s="209" t="str">
        <f>IF(ISBLANK(Transactions!$N2158),"",MONTH(Transactions!$N2158))</f>
        <v/>
      </c>
      <c r="P2158" s="259"/>
      <c r="Q2158" s="171"/>
      <c r="R2158" s="169"/>
    </row>
    <row r="2159" spans="2:18" ht="15.75" customHeight="1">
      <c r="B2159" s="167"/>
      <c r="C2159" s="209" t="str">
        <f>IF(ISBLANK(Transactions!$B2159),"",MONTH(Transactions!$B2159))</f>
        <v/>
      </c>
      <c r="D2159" s="259"/>
      <c r="E2159" s="168"/>
      <c r="F2159" s="169"/>
      <c r="H2159" s="167"/>
      <c r="I2159" s="209" t="str">
        <f>IF(ISBLANK(Transactions!$H2159),"",MONTH(Transactions!$H2159))</f>
        <v/>
      </c>
      <c r="J2159" s="259"/>
      <c r="K2159" s="168"/>
      <c r="L2159" s="169"/>
      <c r="N2159" s="167"/>
      <c r="O2159" s="209" t="str">
        <f>IF(ISBLANK(Transactions!$N2159),"",MONTH(Transactions!$N2159))</f>
        <v/>
      </c>
      <c r="P2159" s="259"/>
      <c r="Q2159" s="171"/>
      <c r="R2159" s="169"/>
    </row>
    <row r="2160" spans="2:18" ht="15.75" customHeight="1">
      <c r="B2160" s="167"/>
      <c r="C2160" s="209" t="str">
        <f>IF(ISBLANK(Transactions!$B2160),"",MONTH(Transactions!$B2160))</f>
        <v/>
      </c>
      <c r="D2160" s="259"/>
      <c r="E2160" s="168"/>
      <c r="F2160" s="169"/>
      <c r="H2160" s="167"/>
      <c r="I2160" s="209" t="str">
        <f>IF(ISBLANK(Transactions!$H2160),"",MONTH(Transactions!$H2160))</f>
        <v/>
      </c>
      <c r="J2160" s="259"/>
      <c r="K2160" s="168"/>
      <c r="L2160" s="169"/>
      <c r="N2160" s="167"/>
      <c r="O2160" s="209" t="str">
        <f>IF(ISBLANK(Transactions!$N2160),"",MONTH(Transactions!$N2160))</f>
        <v/>
      </c>
      <c r="P2160" s="259"/>
      <c r="Q2160" s="171"/>
      <c r="R2160" s="169"/>
    </row>
    <row r="2161" spans="2:18" ht="15.75" customHeight="1">
      <c r="B2161" s="167"/>
      <c r="C2161" s="209" t="str">
        <f>IF(ISBLANK(Transactions!$B2161),"",MONTH(Transactions!$B2161))</f>
        <v/>
      </c>
      <c r="D2161" s="259"/>
      <c r="E2161" s="168"/>
      <c r="F2161" s="169"/>
      <c r="H2161" s="167"/>
      <c r="I2161" s="209" t="str">
        <f>IF(ISBLANK(Transactions!$H2161),"",MONTH(Transactions!$H2161))</f>
        <v/>
      </c>
      <c r="J2161" s="259"/>
      <c r="K2161" s="168"/>
      <c r="L2161" s="169"/>
      <c r="N2161" s="167"/>
      <c r="O2161" s="209" t="str">
        <f>IF(ISBLANK(Transactions!$N2161),"",MONTH(Transactions!$N2161))</f>
        <v/>
      </c>
      <c r="P2161" s="259"/>
      <c r="Q2161" s="171"/>
      <c r="R2161" s="169"/>
    </row>
    <row r="2162" spans="2:18" ht="15.75" customHeight="1">
      <c r="B2162" s="167"/>
      <c r="C2162" s="209" t="str">
        <f>IF(ISBLANK(Transactions!$B2162),"",MONTH(Transactions!$B2162))</f>
        <v/>
      </c>
      <c r="D2162" s="259"/>
      <c r="E2162" s="168"/>
      <c r="F2162" s="169"/>
      <c r="H2162" s="167"/>
      <c r="I2162" s="209" t="str">
        <f>IF(ISBLANK(Transactions!$H2162),"",MONTH(Transactions!$H2162))</f>
        <v/>
      </c>
      <c r="J2162" s="259"/>
      <c r="K2162" s="168"/>
      <c r="L2162" s="169"/>
      <c r="N2162" s="167"/>
      <c r="O2162" s="209" t="str">
        <f>IF(ISBLANK(Transactions!$N2162),"",MONTH(Transactions!$N2162))</f>
        <v/>
      </c>
      <c r="P2162" s="259"/>
      <c r="Q2162" s="171"/>
      <c r="R2162" s="169"/>
    </row>
    <row r="2163" spans="2:18" ht="15.75" customHeight="1">
      <c r="B2163" s="167"/>
      <c r="C2163" s="209" t="str">
        <f>IF(ISBLANK(Transactions!$B2163),"",MONTH(Transactions!$B2163))</f>
        <v/>
      </c>
      <c r="D2163" s="259"/>
      <c r="E2163" s="168"/>
      <c r="F2163" s="169"/>
      <c r="H2163" s="167"/>
      <c r="I2163" s="209" t="str">
        <f>IF(ISBLANK(Transactions!$H2163),"",MONTH(Transactions!$H2163))</f>
        <v/>
      </c>
      <c r="J2163" s="259"/>
      <c r="K2163" s="168"/>
      <c r="L2163" s="169"/>
      <c r="N2163" s="167"/>
      <c r="O2163" s="209" t="str">
        <f>IF(ISBLANK(Transactions!$N2163),"",MONTH(Transactions!$N2163))</f>
        <v/>
      </c>
      <c r="P2163" s="259"/>
      <c r="Q2163" s="171"/>
      <c r="R2163" s="169"/>
    </row>
    <row r="2164" spans="2:18" ht="15.75" customHeight="1">
      <c r="B2164" s="167"/>
      <c r="C2164" s="209" t="str">
        <f>IF(ISBLANK(Transactions!$B2164),"",MONTH(Transactions!$B2164))</f>
        <v/>
      </c>
      <c r="D2164" s="259"/>
      <c r="E2164" s="168"/>
      <c r="F2164" s="169"/>
      <c r="H2164" s="167"/>
      <c r="I2164" s="209" t="str">
        <f>IF(ISBLANK(Transactions!$H2164),"",MONTH(Transactions!$H2164))</f>
        <v/>
      </c>
      <c r="J2164" s="259"/>
      <c r="K2164" s="168"/>
      <c r="L2164" s="169"/>
      <c r="N2164" s="167"/>
      <c r="O2164" s="209" t="str">
        <f>IF(ISBLANK(Transactions!$N2164),"",MONTH(Transactions!$N2164))</f>
        <v/>
      </c>
      <c r="P2164" s="259"/>
      <c r="Q2164" s="171"/>
      <c r="R2164" s="169"/>
    </row>
    <row r="2165" spans="2:18" ht="15.75" customHeight="1">
      <c r="B2165" s="167"/>
      <c r="C2165" s="209" t="str">
        <f>IF(ISBLANK(Transactions!$B2165),"",MONTH(Transactions!$B2165))</f>
        <v/>
      </c>
      <c r="D2165" s="259"/>
      <c r="E2165" s="168"/>
      <c r="F2165" s="169"/>
      <c r="H2165" s="167"/>
      <c r="I2165" s="209" t="str">
        <f>IF(ISBLANK(Transactions!$H2165),"",MONTH(Transactions!$H2165))</f>
        <v/>
      </c>
      <c r="J2165" s="259"/>
      <c r="K2165" s="168"/>
      <c r="L2165" s="169"/>
      <c r="N2165" s="167"/>
      <c r="O2165" s="209" t="str">
        <f>IF(ISBLANK(Transactions!$N2165),"",MONTH(Transactions!$N2165))</f>
        <v/>
      </c>
      <c r="P2165" s="259"/>
      <c r="Q2165" s="171"/>
      <c r="R2165" s="169"/>
    </row>
    <row r="2166" spans="2:18" ht="15.75" customHeight="1">
      <c r="B2166" s="167"/>
      <c r="C2166" s="209" t="str">
        <f>IF(ISBLANK(Transactions!$B2166),"",MONTH(Transactions!$B2166))</f>
        <v/>
      </c>
      <c r="D2166" s="259"/>
      <c r="E2166" s="168"/>
      <c r="F2166" s="169"/>
      <c r="H2166" s="167"/>
      <c r="I2166" s="209" t="str">
        <f>IF(ISBLANK(Transactions!$H2166),"",MONTH(Transactions!$H2166))</f>
        <v/>
      </c>
      <c r="J2166" s="259"/>
      <c r="K2166" s="168"/>
      <c r="L2166" s="169"/>
      <c r="N2166" s="167"/>
      <c r="O2166" s="209" t="str">
        <f>IF(ISBLANK(Transactions!$N2166),"",MONTH(Transactions!$N2166))</f>
        <v/>
      </c>
      <c r="P2166" s="259"/>
      <c r="Q2166" s="171"/>
      <c r="R2166" s="169"/>
    </row>
    <row r="2167" spans="2:18" ht="15.75" customHeight="1">
      <c r="B2167" s="167"/>
      <c r="C2167" s="209" t="str">
        <f>IF(ISBLANK(Transactions!$B2167),"",MONTH(Transactions!$B2167))</f>
        <v/>
      </c>
      <c r="D2167" s="259"/>
      <c r="E2167" s="168"/>
      <c r="F2167" s="169"/>
      <c r="H2167" s="167"/>
      <c r="I2167" s="209" t="str">
        <f>IF(ISBLANK(Transactions!$H2167),"",MONTH(Transactions!$H2167))</f>
        <v/>
      </c>
      <c r="J2167" s="259"/>
      <c r="K2167" s="168"/>
      <c r="L2167" s="169"/>
      <c r="N2167" s="167"/>
      <c r="O2167" s="209" t="str">
        <f>IF(ISBLANK(Transactions!$N2167),"",MONTH(Transactions!$N2167))</f>
        <v/>
      </c>
      <c r="P2167" s="259"/>
      <c r="Q2167" s="171"/>
      <c r="R2167" s="169"/>
    </row>
    <row r="2168" spans="2:18" ht="15.75" customHeight="1">
      <c r="B2168" s="167"/>
      <c r="C2168" s="209" t="str">
        <f>IF(ISBLANK(Transactions!$B2168),"",MONTH(Transactions!$B2168))</f>
        <v/>
      </c>
      <c r="D2168" s="259"/>
      <c r="E2168" s="168"/>
      <c r="F2168" s="169"/>
      <c r="H2168" s="167"/>
      <c r="I2168" s="209" t="str">
        <f>IF(ISBLANK(Transactions!$H2168),"",MONTH(Transactions!$H2168))</f>
        <v/>
      </c>
      <c r="J2168" s="259"/>
      <c r="K2168" s="168"/>
      <c r="L2168" s="169"/>
      <c r="N2168" s="167"/>
      <c r="O2168" s="209" t="str">
        <f>IF(ISBLANK(Transactions!$N2168),"",MONTH(Transactions!$N2168))</f>
        <v/>
      </c>
      <c r="P2168" s="259"/>
      <c r="Q2168" s="171"/>
      <c r="R2168" s="169"/>
    </row>
    <row r="2169" spans="2:18" ht="15.75" customHeight="1">
      <c r="B2169" s="167"/>
      <c r="C2169" s="209" t="str">
        <f>IF(ISBLANK(Transactions!$B2169),"",MONTH(Transactions!$B2169))</f>
        <v/>
      </c>
      <c r="D2169" s="259"/>
      <c r="E2169" s="168"/>
      <c r="F2169" s="169"/>
      <c r="H2169" s="167"/>
      <c r="I2169" s="209" t="str">
        <f>IF(ISBLANK(Transactions!$H2169),"",MONTH(Transactions!$H2169))</f>
        <v/>
      </c>
      <c r="J2169" s="259"/>
      <c r="K2169" s="168"/>
      <c r="L2169" s="169"/>
      <c r="N2169" s="167"/>
      <c r="O2169" s="209" t="str">
        <f>IF(ISBLANK(Transactions!$N2169),"",MONTH(Transactions!$N2169))</f>
        <v/>
      </c>
      <c r="P2169" s="259"/>
      <c r="Q2169" s="171"/>
      <c r="R2169" s="169"/>
    </row>
    <row r="2170" spans="2:18" ht="15.75" customHeight="1">
      <c r="B2170" s="167"/>
      <c r="C2170" s="209" t="str">
        <f>IF(ISBLANK(Transactions!$B2170),"",MONTH(Transactions!$B2170))</f>
        <v/>
      </c>
      <c r="D2170" s="259"/>
      <c r="E2170" s="168"/>
      <c r="F2170" s="169"/>
      <c r="H2170" s="167"/>
      <c r="I2170" s="209" t="str">
        <f>IF(ISBLANK(Transactions!$H2170),"",MONTH(Transactions!$H2170))</f>
        <v/>
      </c>
      <c r="J2170" s="259"/>
      <c r="K2170" s="168"/>
      <c r="L2170" s="169"/>
      <c r="N2170" s="167"/>
      <c r="O2170" s="209" t="str">
        <f>IF(ISBLANK(Transactions!$N2170),"",MONTH(Transactions!$N2170))</f>
        <v/>
      </c>
      <c r="P2170" s="259"/>
      <c r="Q2170" s="171"/>
      <c r="R2170" s="169"/>
    </row>
    <row r="2171" spans="2:18" ht="15.75" customHeight="1">
      <c r="B2171" s="167"/>
      <c r="C2171" s="209" t="str">
        <f>IF(ISBLANK(Transactions!$B2171),"",MONTH(Transactions!$B2171))</f>
        <v/>
      </c>
      <c r="D2171" s="259"/>
      <c r="E2171" s="168"/>
      <c r="F2171" s="169"/>
      <c r="H2171" s="167"/>
      <c r="I2171" s="209" t="str">
        <f>IF(ISBLANK(Transactions!$H2171),"",MONTH(Transactions!$H2171))</f>
        <v/>
      </c>
      <c r="J2171" s="259"/>
      <c r="K2171" s="168"/>
      <c r="L2171" s="169"/>
      <c r="N2171" s="167"/>
      <c r="O2171" s="209" t="str">
        <f>IF(ISBLANK(Transactions!$N2171),"",MONTH(Transactions!$N2171))</f>
        <v/>
      </c>
      <c r="P2171" s="259"/>
      <c r="Q2171" s="171"/>
      <c r="R2171" s="169"/>
    </row>
    <row r="2172" spans="2:18" ht="15.75" customHeight="1">
      <c r="B2172" s="167"/>
      <c r="C2172" s="209" t="str">
        <f>IF(ISBLANK(Transactions!$B2172),"",MONTH(Transactions!$B2172))</f>
        <v/>
      </c>
      <c r="D2172" s="259"/>
      <c r="E2172" s="168"/>
      <c r="F2172" s="169"/>
      <c r="H2172" s="167"/>
      <c r="I2172" s="209" t="str">
        <f>IF(ISBLANK(Transactions!$H2172),"",MONTH(Transactions!$H2172))</f>
        <v/>
      </c>
      <c r="J2172" s="259"/>
      <c r="K2172" s="168"/>
      <c r="L2172" s="169"/>
      <c r="N2172" s="167"/>
      <c r="O2172" s="209" t="str">
        <f>IF(ISBLANK(Transactions!$N2172),"",MONTH(Transactions!$N2172))</f>
        <v/>
      </c>
      <c r="P2172" s="259"/>
      <c r="Q2172" s="171"/>
      <c r="R2172" s="169"/>
    </row>
    <row r="2173" spans="2:18" ht="15.75" customHeight="1">
      <c r="B2173" s="167"/>
      <c r="C2173" s="209" t="str">
        <f>IF(ISBLANK(Transactions!$B2173),"",MONTH(Transactions!$B2173))</f>
        <v/>
      </c>
      <c r="D2173" s="259"/>
      <c r="E2173" s="168"/>
      <c r="F2173" s="169"/>
      <c r="H2173" s="167"/>
      <c r="I2173" s="209" t="str">
        <f>IF(ISBLANK(Transactions!$H2173),"",MONTH(Transactions!$H2173))</f>
        <v/>
      </c>
      <c r="J2173" s="259"/>
      <c r="K2173" s="168"/>
      <c r="L2173" s="169"/>
      <c r="N2173" s="167"/>
      <c r="O2173" s="209" t="str">
        <f>IF(ISBLANK(Transactions!$N2173),"",MONTH(Transactions!$N2173))</f>
        <v/>
      </c>
      <c r="P2173" s="259"/>
      <c r="Q2173" s="171"/>
      <c r="R2173" s="169"/>
    </row>
    <row r="2174" spans="2:18" ht="15.75" customHeight="1">
      <c r="B2174" s="167"/>
      <c r="C2174" s="209" t="str">
        <f>IF(ISBLANK(Transactions!$B2174),"",MONTH(Transactions!$B2174))</f>
        <v/>
      </c>
      <c r="D2174" s="259"/>
      <c r="E2174" s="168"/>
      <c r="F2174" s="169"/>
      <c r="H2174" s="167"/>
      <c r="I2174" s="209" t="str">
        <f>IF(ISBLANK(Transactions!$H2174),"",MONTH(Transactions!$H2174))</f>
        <v/>
      </c>
      <c r="J2174" s="259"/>
      <c r="K2174" s="168"/>
      <c r="L2174" s="169"/>
      <c r="N2174" s="167"/>
      <c r="O2174" s="209" t="str">
        <f>IF(ISBLANK(Transactions!$N2174),"",MONTH(Transactions!$N2174))</f>
        <v/>
      </c>
      <c r="P2174" s="259"/>
      <c r="Q2174" s="171"/>
      <c r="R2174" s="169"/>
    </row>
    <row r="2175" spans="2:18" ht="15.75" customHeight="1">
      <c r="B2175" s="167"/>
      <c r="C2175" s="209" t="str">
        <f>IF(ISBLANK(Transactions!$B2175),"",MONTH(Transactions!$B2175))</f>
        <v/>
      </c>
      <c r="D2175" s="259"/>
      <c r="E2175" s="168"/>
      <c r="F2175" s="169"/>
      <c r="H2175" s="167"/>
      <c r="I2175" s="209" t="str">
        <f>IF(ISBLANK(Transactions!$H2175),"",MONTH(Transactions!$H2175))</f>
        <v/>
      </c>
      <c r="J2175" s="259"/>
      <c r="K2175" s="168"/>
      <c r="L2175" s="169"/>
      <c r="N2175" s="167"/>
      <c r="O2175" s="209" t="str">
        <f>IF(ISBLANK(Transactions!$N2175),"",MONTH(Transactions!$N2175))</f>
        <v/>
      </c>
      <c r="P2175" s="259"/>
      <c r="Q2175" s="171"/>
      <c r="R2175" s="169"/>
    </row>
    <row r="2176" spans="2:18" ht="15.75" customHeight="1">
      <c r="B2176" s="167"/>
      <c r="C2176" s="209" t="str">
        <f>IF(ISBLANK(Transactions!$B2176),"",MONTH(Transactions!$B2176))</f>
        <v/>
      </c>
      <c r="D2176" s="259"/>
      <c r="E2176" s="168"/>
      <c r="F2176" s="169"/>
      <c r="H2176" s="167"/>
      <c r="I2176" s="209" t="str">
        <f>IF(ISBLANK(Transactions!$H2176),"",MONTH(Transactions!$H2176))</f>
        <v/>
      </c>
      <c r="J2176" s="259"/>
      <c r="K2176" s="168"/>
      <c r="L2176" s="169"/>
      <c r="N2176" s="167"/>
      <c r="O2176" s="209" t="str">
        <f>IF(ISBLANK(Transactions!$N2176),"",MONTH(Transactions!$N2176))</f>
        <v/>
      </c>
      <c r="P2176" s="259"/>
      <c r="Q2176" s="171"/>
      <c r="R2176" s="169"/>
    </row>
    <row r="2177" spans="2:18" ht="15.75" customHeight="1">
      <c r="B2177" s="167"/>
      <c r="C2177" s="209" t="str">
        <f>IF(ISBLANK(Transactions!$B2177),"",MONTH(Transactions!$B2177))</f>
        <v/>
      </c>
      <c r="D2177" s="259"/>
      <c r="E2177" s="168"/>
      <c r="F2177" s="169"/>
      <c r="H2177" s="167"/>
      <c r="I2177" s="209" t="str">
        <f>IF(ISBLANK(Transactions!$H2177),"",MONTH(Transactions!$H2177))</f>
        <v/>
      </c>
      <c r="J2177" s="259"/>
      <c r="K2177" s="168"/>
      <c r="L2177" s="169"/>
      <c r="N2177" s="167"/>
      <c r="O2177" s="209" t="str">
        <f>IF(ISBLANK(Transactions!$N2177),"",MONTH(Transactions!$N2177))</f>
        <v/>
      </c>
      <c r="P2177" s="259"/>
      <c r="Q2177" s="171"/>
      <c r="R2177" s="169"/>
    </row>
    <row r="2178" spans="2:18" ht="15.75" customHeight="1">
      <c r="B2178" s="167"/>
      <c r="C2178" s="209" t="str">
        <f>IF(ISBLANK(Transactions!$B2178),"",MONTH(Transactions!$B2178))</f>
        <v/>
      </c>
      <c r="D2178" s="259"/>
      <c r="E2178" s="168"/>
      <c r="F2178" s="169"/>
      <c r="H2178" s="167"/>
      <c r="I2178" s="209" t="str">
        <f>IF(ISBLANK(Transactions!$H2178),"",MONTH(Transactions!$H2178))</f>
        <v/>
      </c>
      <c r="J2178" s="259"/>
      <c r="K2178" s="168"/>
      <c r="L2178" s="169"/>
      <c r="N2178" s="167"/>
      <c r="O2178" s="209" t="str">
        <f>IF(ISBLANK(Transactions!$N2178),"",MONTH(Transactions!$N2178))</f>
        <v/>
      </c>
      <c r="P2178" s="259"/>
      <c r="Q2178" s="171"/>
      <c r="R2178" s="169"/>
    </row>
    <row r="2179" spans="2:18" ht="15.75" customHeight="1">
      <c r="B2179" s="167"/>
      <c r="C2179" s="209" t="str">
        <f>IF(ISBLANK(Transactions!$B2179),"",MONTH(Transactions!$B2179))</f>
        <v/>
      </c>
      <c r="D2179" s="259"/>
      <c r="E2179" s="168"/>
      <c r="F2179" s="169"/>
      <c r="H2179" s="167"/>
      <c r="I2179" s="209" t="str">
        <f>IF(ISBLANK(Transactions!$H2179),"",MONTH(Transactions!$H2179))</f>
        <v/>
      </c>
      <c r="J2179" s="259"/>
      <c r="K2179" s="168"/>
      <c r="L2179" s="169"/>
      <c r="N2179" s="167"/>
      <c r="O2179" s="209" t="str">
        <f>IF(ISBLANK(Transactions!$N2179),"",MONTH(Transactions!$N2179))</f>
        <v/>
      </c>
      <c r="P2179" s="259"/>
      <c r="Q2179" s="171"/>
      <c r="R2179" s="169"/>
    </row>
    <row r="2180" spans="2:18" ht="15.75" customHeight="1">
      <c r="B2180" s="167"/>
      <c r="C2180" s="209" t="str">
        <f>IF(ISBLANK(Transactions!$B2180),"",MONTH(Transactions!$B2180))</f>
        <v/>
      </c>
      <c r="D2180" s="259"/>
      <c r="E2180" s="168"/>
      <c r="F2180" s="169"/>
      <c r="H2180" s="167"/>
      <c r="I2180" s="209" t="str">
        <f>IF(ISBLANK(Transactions!$H2180),"",MONTH(Transactions!$H2180))</f>
        <v/>
      </c>
      <c r="J2180" s="259"/>
      <c r="K2180" s="168"/>
      <c r="L2180" s="169"/>
      <c r="N2180" s="167"/>
      <c r="O2180" s="209" t="str">
        <f>IF(ISBLANK(Transactions!$N2180),"",MONTH(Transactions!$N2180))</f>
        <v/>
      </c>
      <c r="P2180" s="259"/>
      <c r="Q2180" s="171"/>
      <c r="R2180" s="169"/>
    </row>
    <row r="2181" spans="2:18" ht="15.75" customHeight="1">
      <c r="B2181" s="167"/>
      <c r="C2181" s="209" t="str">
        <f>IF(ISBLANK(Transactions!$B2181),"",MONTH(Transactions!$B2181))</f>
        <v/>
      </c>
      <c r="D2181" s="259"/>
      <c r="E2181" s="168"/>
      <c r="F2181" s="169"/>
      <c r="H2181" s="167"/>
      <c r="I2181" s="209" t="str">
        <f>IF(ISBLANK(Transactions!$H2181),"",MONTH(Transactions!$H2181))</f>
        <v/>
      </c>
      <c r="J2181" s="259"/>
      <c r="K2181" s="168"/>
      <c r="L2181" s="169"/>
      <c r="N2181" s="167"/>
      <c r="O2181" s="209" t="str">
        <f>IF(ISBLANK(Transactions!$N2181),"",MONTH(Transactions!$N2181))</f>
        <v/>
      </c>
      <c r="P2181" s="259"/>
      <c r="Q2181" s="171"/>
      <c r="R2181" s="169"/>
    </row>
    <row r="2182" spans="2:18" ht="15.75" customHeight="1">
      <c r="B2182" s="167"/>
      <c r="C2182" s="209" t="str">
        <f>IF(ISBLANK(Transactions!$B2182),"",MONTH(Transactions!$B2182))</f>
        <v/>
      </c>
      <c r="D2182" s="259"/>
      <c r="E2182" s="168"/>
      <c r="F2182" s="169"/>
      <c r="H2182" s="167"/>
      <c r="I2182" s="209" t="str">
        <f>IF(ISBLANK(Transactions!$H2182),"",MONTH(Transactions!$H2182))</f>
        <v/>
      </c>
      <c r="J2182" s="259"/>
      <c r="K2182" s="168"/>
      <c r="L2182" s="169"/>
      <c r="N2182" s="167"/>
      <c r="O2182" s="209" t="str">
        <f>IF(ISBLANK(Transactions!$N2182),"",MONTH(Transactions!$N2182))</f>
        <v/>
      </c>
      <c r="P2182" s="259"/>
      <c r="Q2182" s="171"/>
      <c r="R2182" s="169"/>
    </row>
    <row r="2183" spans="2:18" ht="15.75" customHeight="1">
      <c r="B2183" s="167"/>
      <c r="C2183" s="209" t="str">
        <f>IF(ISBLANK(Transactions!$B2183),"",MONTH(Transactions!$B2183))</f>
        <v/>
      </c>
      <c r="D2183" s="259"/>
      <c r="E2183" s="168"/>
      <c r="F2183" s="169"/>
      <c r="H2183" s="167"/>
      <c r="I2183" s="209" t="str">
        <f>IF(ISBLANK(Transactions!$H2183),"",MONTH(Transactions!$H2183))</f>
        <v/>
      </c>
      <c r="J2183" s="259"/>
      <c r="K2183" s="168"/>
      <c r="L2183" s="169"/>
      <c r="N2183" s="167"/>
      <c r="O2183" s="209" t="str">
        <f>IF(ISBLANK(Transactions!$N2183),"",MONTH(Transactions!$N2183))</f>
        <v/>
      </c>
      <c r="P2183" s="259"/>
      <c r="Q2183" s="171"/>
      <c r="R2183" s="169"/>
    </row>
    <row r="2184" spans="2:18" ht="15.75" customHeight="1">
      <c r="B2184" s="167"/>
      <c r="C2184" s="209" t="str">
        <f>IF(ISBLANK(Transactions!$B2184),"",MONTH(Transactions!$B2184))</f>
        <v/>
      </c>
      <c r="D2184" s="259"/>
      <c r="E2184" s="168"/>
      <c r="F2184" s="169"/>
      <c r="H2184" s="167"/>
      <c r="I2184" s="209" t="str">
        <f>IF(ISBLANK(Transactions!$H2184),"",MONTH(Transactions!$H2184))</f>
        <v/>
      </c>
      <c r="J2184" s="259"/>
      <c r="K2184" s="168"/>
      <c r="L2184" s="169"/>
      <c r="N2184" s="167"/>
      <c r="O2184" s="209" t="str">
        <f>IF(ISBLANK(Transactions!$N2184),"",MONTH(Transactions!$N2184))</f>
        <v/>
      </c>
      <c r="P2184" s="259"/>
      <c r="Q2184" s="171"/>
      <c r="R2184" s="169"/>
    </row>
    <row r="2185" spans="2:18" ht="15.75" customHeight="1">
      <c r="B2185" s="167"/>
      <c r="C2185" s="209" t="str">
        <f>IF(ISBLANK(Transactions!$B2185),"",MONTH(Transactions!$B2185))</f>
        <v/>
      </c>
      <c r="D2185" s="259"/>
      <c r="E2185" s="168"/>
      <c r="F2185" s="169"/>
      <c r="H2185" s="167"/>
      <c r="I2185" s="209" t="str">
        <f>IF(ISBLANK(Transactions!$H2185),"",MONTH(Transactions!$H2185))</f>
        <v/>
      </c>
      <c r="J2185" s="259"/>
      <c r="K2185" s="168"/>
      <c r="L2185" s="169"/>
      <c r="N2185" s="167"/>
      <c r="O2185" s="209" t="str">
        <f>IF(ISBLANK(Transactions!$N2185),"",MONTH(Transactions!$N2185))</f>
        <v/>
      </c>
      <c r="P2185" s="259"/>
      <c r="Q2185" s="171"/>
      <c r="R2185" s="169"/>
    </row>
    <row r="2186" spans="2:18" ht="15.75" customHeight="1">
      <c r="B2186" s="167"/>
      <c r="C2186" s="209" t="str">
        <f>IF(ISBLANK(Transactions!$B2186),"",MONTH(Transactions!$B2186))</f>
        <v/>
      </c>
      <c r="D2186" s="259"/>
      <c r="E2186" s="168"/>
      <c r="F2186" s="169"/>
      <c r="H2186" s="167"/>
      <c r="I2186" s="209" t="str">
        <f>IF(ISBLANK(Transactions!$H2186),"",MONTH(Transactions!$H2186))</f>
        <v/>
      </c>
      <c r="J2186" s="259"/>
      <c r="K2186" s="168"/>
      <c r="L2186" s="169"/>
      <c r="N2186" s="167"/>
      <c r="O2186" s="209" t="str">
        <f>IF(ISBLANK(Transactions!$N2186),"",MONTH(Transactions!$N2186))</f>
        <v/>
      </c>
      <c r="P2186" s="259"/>
      <c r="Q2186" s="171"/>
      <c r="R2186" s="169"/>
    </row>
    <row r="2187" spans="2:18" ht="15.75" customHeight="1">
      <c r="B2187" s="167"/>
      <c r="C2187" s="209" t="str">
        <f>IF(ISBLANK(Transactions!$B2187),"",MONTH(Transactions!$B2187))</f>
        <v/>
      </c>
      <c r="D2187" s="259"/>
      <c r="E2187" s="168"/>
      <c r="F2187" s="169"/>
      <c r="H2187" s="167"/>
      <c r="I2187" s="209" t="str">
        <f>IF(ISBLANK(Transactions!$H2187),"",MONTH(Transactions!$H2187))</f>
        <v/>
      </c>
      <c r="J2187" s="259"/>
      <c r="K2187" s="168"/>
      <c r="L2187" s="169"/>
      <c r="N2187" s="167"/>
      <c r="O2187" s="209" t="str">
        <f>IF(ISBLANK(Transactions!$N2187),"",MONTH(Transactions!$N2187))</f>
        <v/>
      </c>
      <c r="P2187" s="259"/>
      <c r="Q2187" s="171"/>
      <c r="R2187" s="169"/>
    </row>
    <row r="2188" spans="2:18" ht="15.75" customHeight="1">
      <c r="B2188" s="167"/>
      <c r="C2188" s="209" t="str">
        <f>IF(ISBLANK(Transactions!$B2188),"",MONTH(Transactions!$B2188))</f>
        <v/>
      </c>
      <c r="D2188" s="259"/>
      <c r="E2188" s="168"/>
      <c r="F2188" s="169"/>
      <c r="H2188" s="167"/>
      <c r="I2188" s="209" t="str">
        <f>IF(ISBLANK(Transactions!$H2188),"",MONTH(Transactions!$H2188))</f>
        <v/>
      </c>
      <c r="J2188" s="259"/>
      <c r="K2188" s="168"/>
      <c r="L2188" s="169"/>
      <c r="N2188" s="167"/>
      <c r="O2188" s="209" t="str">
        <f>IF(ISBLANK(Transactions!$N2188),"",MONTH(Transactions!$N2188))</f>
        <v/>
      </c>
      <c r="P2188" s="259"/>
      <c r="Q2188" s="171"/>
      <c r="R2188" s="169"/>
    </row>
    <row r="2189" spans="2:18" ht="15.75" customHeight="1">
      <c r="B2189" s="167"/>
      <c r="C2189" s="209" t="str">
        <f>IF(ISBLANK(Transactions!$B2189),"",MONTH(Transactions!$B2189))</f>
        <v/>
      </c>
      <c r="D2189" s="259"/>
      <c r="E2189" s="168"/>
      <c r="F2189" s="169"/>
      <c r="H2189" s="167"/>
      <c r="I2189" s="209" t="str">
        <f>IF(ISBLANK(Transactions!$H2189),"",MONTH(Transactions!$H2189))</f>
        <v/>
      </c>
      <c r="J2189" s="259"/>
      <c r="K2189" s="168"/>
      <c r="L2189" s="169"/>
      <c r="N2189" s="167"/>
      <c r="O2189" s="209" t="str">
        <f>IF(ISBLANK(Transactions!$N2189),"",MONTH(Transactions!$N2189))</f>
        <v/>
      </c>
      <c r="P2189" s="259"/>
      <c r="Q2189" s="171"/>
      <c r="R2189" s="169"/>
    </row>
    <row r="2190" spans="2:18" ht="15.75" customHeight="1">
      <c r="B2190" s="167"/>
      <c r="C2190" s="209" t="str">
        <f>IF(ISBLANK(Transactions!$B2190),"",MONTH(Transactions!$B2190))</f>
        <v/>
      </c>
      <c r="D2190" s="259"/>
      <c r="E2190" s="168"/>
      <c r="F2190" s="169"/>
      <c r="H2190" s="167"/>
      <c r="I2190" s="209" t="str">
        <f>IF(ISBLANK(Transactions!$H2190),"",MONTH(Transactions!$H2190))</f>
        <v/>
      </c>
      <c r="J2190" s="259"/>
      <c r="K2190" s="168"/>
      <c r="L2190" s="169"/>
      <c r="N2190" s="167"/>
      <c r="O2190" s="209" t="str">
        <f>IF(ISBLANK(Transactions!$N2190),"",MONTH(Transactions!$N2190))</f>
        <v/>
      </c>
      <c r="P2190" s="259"/>
      <c r="Q2190" s="171"/>
      <c r="R2190" s="169"/>
    </row>
    <row r="2191" spans="2:18" ht="15.75" customHeight="1">
      <c r="B2191" s="167"/>
      <c r="C2191" s="209" t="str">
        <f>IF(ISBLANK(Transactions!$B2191),"",MONTH(Transactions!$B2191))</f>
        <v/>
      </c>
      <c r="D2191" s="259"/>
      <c r="E2191" s="168"/>
      <c r="F2191" s="169"/>
      <c r="H2191" s="167"/>
      <c r="I2191" s="209" t="str">
        <f>IF(ISBLANK(Transactions!$H2191),"",MONTH(Transactions!$H2191))</f>
        <v/>
      </c>
      <c r="J2191" s="259"/>
      <c r="K2191" s="168"/>
      <c r="L2191" s="169"/>
      <c r="N2191" s="167"/>
      <c r="O2191" s="209" t="str">
        <f>IF(ISBLANK(Transactions!$N2191),"",MONTH(Transactions!$N2191))</f>
        <v/>
      </c>
      <c r="P2191" s="259"/>
      <c r="Q2191" s="171"/>
      <c r="R2191" s="169"/>
    </row>
    <row r="2192" spans="2:18" ht="15.75" customHeight="1">
      <c r="B2192" s="167"/>
      <c r="C2192" s="209" t="str">
        <f>IF(ISBLANK(Transactions!$B2192),"",MONTH(Transactions!$B2192))</f>
        <v/>
      </c>
      <c r="D2192" s="259"/>
      <c r="E2192" s="168"/>
      <c r="F2192" s="169"/>
      <c r="H2192" s="167"/>
      <c r="I2192" s="209" t="str">
        <f>IF(ISBLANK(Transactions!$H2192),"",MONTH(Transactions!$H2192))</f>
        <v/>
      </c>
      <c r="J2192" s="259"/>
      <c r="K2192" s="168"/>
      <c r="L2192" s="169"/>
      <c r="N2192" s="167"/>
      <c r="O2192" s="209" t="str">
        <f>IF(ISBLANK(Transactions!$N2192),"",MONTH(Transactions!$N2192))</f>
        <v/>
      </c>
      <c r="P2192" s="259"/>
      <c r="Q2192" s="171"/>
      <c r="R2192" s="169"/>
    </row>
    <row r="2193" spans="2:18" ht="15.75" customHeight="1">
      <c r="B2193" s="167"/>
      <c r="C2193" s="209" t="str">
        <f>IF(ISBLANK(Transactions!$B2193),"",MONTH(Transactions!$B2193))</f>
        <v/>
      </c>
      <c r="D2193" s="259"/>
      <c r="E2193" s="168"/>
      <c r="F2193" s="169"/>
      <c r="H2193" s="167"/>
      <c r="I2193" s="209" t="str">
        <f>IF(ISBLANK(Transactions!$H2193),"",MONTH(Transactions!$H2193))</f>
        <v/>
      </c>
      <c r="J2193" s="259"/>
      <c r="K2193" s="168"/>
      <c r="L2193" s="169"/>
      <c r="N2193" s="167"/>
      <c r="O2193" s="209" t="str">
        <f>IF(ISBLANK(Transactions!$N2193),"",MONTH(Transactions!$N2193))</f>
        <v/>
      </c>
      <c r="P2193" s="259"/>
      <c r="Q2193" s="171"/>
      <c r="R2193" s="169"/>
    </row>
    <row r="2194" spans="2:18" ht="15.75" customHeight="1">
      <c r="B2194" s="167"/>
      <c r="C2194" s="209" t="str">
        <f>IF(ISBLANK(Transactions!$B2194),"",MONTH(Transactions!$B2194))</f>
        <v/>
      </c>
      <c r="D2194" s="259"/>
      <c r="E2194" s="168"/>
      <c r="F2194" s="169"/>
      <c r="H2194" s="167"/>
      <c r="I2194" s="209" t="str">
        <f>IF(ISBLANK(Transactions!$H2194),"",MONTH(Transactions!$H2194))</f>
        <v/>
      </c>
      <c r="J2194" s="259"/>
      <c r="K2194" s="168"/>
      <c r="L2194" s="169"/>
      <c r="N2194" s="167"/>
      <c r="O2194" s="209" t="str">
        <f>IF(ISBLANK(Transactions!$N2194),"",MONTH(Transactions!$N2194))</f>
        <v/>
      </c>
      <c r="P2194" s="259"/>
      <c r="Q2194" s="171"/>
      <c r="R2194" s="169"/>
    </row>
    <row r="2195" spans="2:18" ht="15.75" customHeight="1">
      <c r="B2195" s="167"/>
      <c r="C2195" s="209" t="str">
        <f>IF(ISBLANK(Transactions!$B2195),"",MONTH(Transactions!$B2195))</f>
        <v/>
      </c>
      <c r="D2195" s="259"/>
      <c r="E2195" s="168"/>
      <c r="F2195" s="169"/>
      <c r="H2195" s="167"/>
      <c r="I2195" s="209" t="str">
        <f>IF(ISBLANK(Transactions!$H2195),"",MONTH(Transactions!$H2195))</f>
        <v/>
      </c>
      <c r="J2195" s="259"/>
      <c r="K2195" s="168"/>
      <c r="L2195" s="169"/>
      <c r="N2195" s="167"/>
      <c r="O2195" s="209" t="str">
        <f>IF(ISBLANK(Transactions!$N2195),"",MONTH(Transactions!$N2195))</f>
        <v/>
      </c>
      <c r="P2195" s="259"/>
      <c r="Q2195" s="171"/>
      <c r="R2195" s="169"/>
    </row>
    <row r="2196" spans="2:18" ht="15.75" customHeight="1">
      <c r="B2196" s="167"/>
      <c r="C2196" s="209" t="str">
        <f>IF(ISBLANK(Transactions!$B2196),"",MONTH(Transactions!$B2196))</f>
        <v/>
      </c>
      <c r="D2196" s="259"/>
      <c r="E2196" s="168"/>
      <c r="F2196" s="169"/>
      <c r="H2196" s="167"/>
      <c r="I2196" s="209" t="str">
        <f>IF(ISBLANK(Transactions!$H2196),"",MONTH(Transactions!$H2196))</f>
        <v/>
      </c>
      <c r="J2196" s="259"/>
      <c r="K2196" s="168"/>
      <c r="L2196" s="169"/>
      <c r="N2196" s="167"/>
      <c r="O2196" s="209" t="str">
        <f>IF(ISBLANK(Transactions!$N2196),"",MONTH(Transactions!$N2196))</f>
        <v/>
      </c>
      <c r="P2196" s="259"/>
      <c r="Q2196" s="171"/>
      <c r="R2196" s="169"/>
    </row>
    <row r="2197" spans="2:18" ht="15.75" customHeight="1">
      <c r="B2197" s="167"/>
      <c r="C2197" s="209" t="str">
        <f>IF(ISBLANK(Transactions!$B2197),"",MONTH(Transactions!$B2197))</f>
        <v/>
      </c>
      <c r="D2197" s="259"/>
      <c r="E2197" s="168"/>
      <c r="F2197" s="169"/>
      <c r="H2197" s="167"/>
      <c r="I2197" s="209" t="str">
        <f>IF(ISBLANK(Transactions!$H2197),"",MONTH(Transactions!$H2197))</f>
        <v/>
      </c>
      <c r="J2197" s="259"/>
      <c r="K2197" s="168"/>
      <c r="L2197" s="169"/>
      <c r="N2197" s="167"/>
      <c r="O2197" s="209" t="str">
        <f>IF(ISBLANK(Transactions!$N2197),"",MONTH(Transactions!$N2197))</f>
        <v/>
      </c>
      <c r="P2197" s="259"/>
      <c r="Q2197" s="171"/>
      <c r="R2197" s="169"/>
    </row>
    <row r="2198" spans="2:18" ht="15.75" customHeight="1">
      <c r="B2198" s="167"/>
      <c r="C2198" s="209" t="str">
        <f>IF(ISBLANK(Transactions!$B2198),"",MONTH(Transactions!$B2198))</f>
        <v/>
      </c>
      <c r="D2198" s="259"/>
      <c r="E2198" s="168"/>
      <c r="F2198" s="169"/>
      <c r="H2198" s="167"/>
      <c r="I2198" s="209" t="str">
        <f>IF(ISBLANK(Transactions!$H2198),"",MONTH(Transactions!$H2198))</f>
        <v/>
      </c>
      <c r="J2198" s="259"/>
      <c r="K2198" s="168"/>
      <c r="L2198" s="169"/>
      <c r="N2198" s="167"/>
      <c r="O2198" s="209" t="str">
        <f>IF(ISBLANK(Transactions!$N2198),"",MONTH(Transactions!$N2198))</f>
        <v/>
      </c>
      <c r="P2198" s="259"/>
      <c r="Q2198" s="171"/>
      <c r="R2198" s="169"/>
    </row>
    <row r="2199" spans="2:18" ht="15.75" customHeight="1">
      <c r="B2199" s="167"/>
      <c r="C2199" s="209" t="str">
        <f>IF(ISBLANK(Transactions!$B2199),"",MONTH(Transactions!$B2199))</f>
        <v/>
      </c>
      <c r="D2199" s="259"/>
      <c r="E2199" s="168"/>
      <c r="F2199" s="169"/>
      <c r="H2199" s="167"/>
      <c r="I2199" s="209" t="str">
        <f>IF(ISBLANK(Transactions!$H2199),"",MONTH(Transactions!$H2199))</f>
        <v/>
      </c>
      <c r="J2199" s="259"/>
      <c r="K2199" s="168"/>
      <c r="L2199" s="169"/>
      <c r="N2199" s="167"/>
      <c r="O2199" s="209" t="str">
        <f>IF(ISBLANK(Transactions!$N2199),"",MONTH(Transactions!$N2199))</f>
        <v/>
      </c>
      <c r="P2199" s="259"/>
      <c r="Q2199" s="171"/>
      <c r="R2199" s="169"/>
    </row>
    <row r="2200" spans="2:18" ht="15.75" customHeight="1">
      <c r="B2200" s="167"/>
      <c r="C2200" s="209" t="str">
        <f>IF(ISBLANK(Transactions!$B2200),"",MONTH(Transactions!$B2200))</f>
        <v/>
      </c>
      <c r="D2200" s="259"/>
      <c r="E2200" s="168"/>
      <c r="F2200" s="169"/>
      <c r="H2200" s="167"/>
      <c r="I2200" s="209" t="str">
        <f>IF(ISBLANK(Transactions!$H2200),"",MONTH(Transactions!$H2200))</f>
        <v/>
      </c>
      <c r="J2200" s="259"/>
      <c r="K2200" s="168"/>
      <c r="L2200" s="169"/>
      <c r="N2200" s="167"/>
      <c r="O2200" s="209" t="str">
        <f>IF(ISBLANK(Transactions!$N2200),"",MONTH(Transactions!$N2200))</f>
        <v/>
      </c>
      <c r="P2200" s="259"/>
      <c r="Q2200" s="171"/>
      <c r="R2200" s="169"/>
    </row>
    <row r="2201" spans="2:18" ht="15.75" customHeight="1">
      <c r="B2201" s="167"/>
      <c r="C2201" s="209" t="str">
        <f>IF(ISBLANK(Transactions!$B2201),"",MONTH(Transactions!$B2201))</f>
        <v/>
      </c>
      <c r="D2201" s="259"/>
      <c r="E2201" s="168"/>
      <c r="F2201" s="169"/>
      <c r="H2201" s="167"/>
      <c r="I2201" s="209" t="str">
        <f>IF(ISBLANK(Transactions!$H2201),"",MONTH(Transactions!$H2201))</f>
        <v/>
      </c>
      <c r="J2201" s="259"/>
      <c r="K2201" s="168"/>
      <c r="L2201" s="169"/>
      <c r="N2201" s="167"/>
      <c r="O2201" s="209" t="str">
        <f>IF(ISBLANK(Transactions!$N2201),"",MONTH(Transactions!$N2201))</f>
        <v/>
      </c>
      <c r="P2201" s="259"/>
      <c r="Q2201" s="171"/>
      <c r="R2201" s="169"/>
    </row>
    <row r="2202" spans="2:18" ht="15.75" customHeight="1">
      <c r="B2202" s="167"/>
      <c r="C2202" s="209" t="str">
        <f>IF(ISBLANK(Transactions!$B2202),"",MONTH(Transactions!$B2202))</f>
        <v/>
      </c>
      <c r="D2202" s="259"/>
      <c r="E2202" s="168"/>
      <c r="F2202" s="169"/>
      <c r="H2202" s="167"/>
      <c r="I2202" s="209" t="str">
        <f>IF(ISBLANK(Transactions!$H2202),"",MONTH(Transactions!$H2202))</f>
        <v/>
      </c>
      <c r="J2202" s="259"/>
      <c r="K2202" s="168"/>
      <c r="L2202" s="169"/>
      <c r="N2202" s="167"/>
      <c r="O2202" s="209" t="str">
        <f>IF(ISBLANK(Transactions!$N2202),"",MONTH(Transactions!$N2202))</f>
        <v/>
      </c>
      <c r="P2202" s="259"/>
      <c r="Q2202" s="171"/>
      <c r="R2202" s="169"/>
    </row>
    <row r="2203" spans="2:18" ht="15.75" customHeight="1">
      <c r="B2203" s="167"/>
      <c r="C2203" s="209" t="str">
        <f>IF(ISBLANK(Transactions!$B2203),"",MONTH(Transactions!$B2203))</f>
        <v/>
      </c>
      <c r="D2203" s="259"/>
      <c r="E2203" s="168"/>
      <c r="F2203" s="169"/>
      <c r="H2203" s="167"/>
      <c r="I2203" s="209" t="str">
        <f>IF(ISBLANK(Transactions!$H2203),"",MONTH(Transactions!$H2203))</f>
        <v/>
      </c>
      <c r="J2203" s="259"/>
      <c r="K2203" s="168"/>
      <c r="L2203" s="169"/>
      <c r="N2203" s="167"/>
      <c r="O2203" s="209" t="str">
        <f>IF(ISBLANK(Transactions!$N2203),"",MONTH(Transactions!$N2203))</f>
        <v/>
      </c>
      <c r="P2203" s="259"/>
      <c r="Q2203" s="171"/>
      <c r="R2203" s="169"/>
    </row>
    <row r="2204" spans="2:18" ht="15.75" customHeight="1">
      <c r="B2204" s="167"/>
      <c r="C2204" s="209" t="str">
        <f>IF(ISBLANK(Transactions!$B2204),"",MONTH(Transactions!$B2204))</f>
        <v/>
      </c>
      <c r="D2204" s="259"/>
      <c r="E2204" s="168"/>
      <c r="F2204" s="169"/>
      <c r="H2204" s="167"/>
      <c r="I2204" s="209" t="str">
        <f>IF(ISBLANK(Transactions!$H2204),"",MONTH(Transactions!$H2204))</f>
        <v/>
      </c>
      <c r="J2204" s="259"/>
      <c r="K2204" s="168"/>
      <c r="L2204" s="169"/>
      <c r="N2204" s="167"/>
      <c r="O2204" s="209" t="str">
        <f>IF(ISBLANK(Transactions!$N2204),"",MONTH(Transactions!$N2204))</f>
        <v/>
      </c>
      <c r="P2204" s="259"/>
      <c r="Q2204" s="171"/>
      <c r="R2204" s="169"/>
    </row>
    <row r="2205" spans="2:18" ht="15.75" customHeight="1">
      <c r="B2205" s="167"/>
      <c r="C2205" s="209" t="str">
        <f>IF(ISBLANK(Transactions!$B2205),"",MONTH(Transactions!$B2205))</f>
        <v/>
      </c>
      <c r="D2205" s="259"/>
      <c r="E2205" s="168"/>
      <c r="F2205" s="169"/>
      <c r="H2205" s="167"/>
      <c r="I2205" s="209" t="str">
        <f>IF(ISBLANK(Transactions!$H2205),"",MONTH(Transactions!$H2205))</f>
        <v/>
      </c>
      <c r="J2205" s="259"/>
      <c r="K2205" s="168"/>
      <c r="L2205" s="169"/>
      <c r="N2205" s="167"/>
      <c r="O2205" s="209" t="str">
        <f>IF(ISBLANK(Transactions!$N2205),"",MONTH(Transactions!$N2205))</f>
        <v/>
      </c>
      <c r="P2205" s="259"/>
      <c r="Q2205" s="171"/>
      <c r="R2205" s="169"/>
    </row>
    <row r="2206" spans="2:18" ht="15.75" customHeight="1">
      <c r="B2206" s="167"/>
      <c r="C2206" s="209" t="str">
        <f>IF(ISBLANK(Transactions!$B2206),"",MONTH(Transactions!$B2206))</f>
        <v/>
      </c>
      <c r="D2206" s="259"/>
      <c r="E2206" s="168"/>
      <c r="F2206" s="169"/>
      <c r="H2206" s="167"/>
      <c r="I2206" s="209" t="str">
        <f>IF(ISBLANK(Transactions!$H2206),"",MONTH(Transactions!$H2206))</f>
        <v/>
      </c>
      <c r="J2206" s="259"/>
      <c r="K2206" s="168"/>
      <c r="L2206" s="169"/>
      <c r="N2206" s="167"/>
      <c r="O2206" s="209" t="str">
        <f>IF(ISBLANK(Transactions!$N2206),"",MONTH(Transactions!$N2206))</f>
        <v/>
      </c>
      <c r="P2206" s="259"/>
      <c r="Q2206" s="171"/>
      <c r="R2206" s="169"/>
    </row>
    <row r="2207" spans="2:18" ht="15.75" customHeight="1">
      <c r="B2207" s="167"/>
      <c r="C2207" s="209" t="str">
        <f>IF(ISBLANK(Transactions!$B2207),"",MONTH(Transactions!$B2207))</f>
        <v/>
      </c>
      <c r="D2207" s="259"/>
      <c r="E2207" s="168"/>
      <c r="F2207" s="169"/>
      <c r="H2207" s="167"/>
      <c r="I2207" s="209" t="str">
        <f>IF(ISBLANK(Transactions!$H2207),"",MONTH(Transactions!$H2207))</f>
        <v/>
      </c>
      <c r="J2207" s="259"/>
      <c r="K2207" s="168"/>
      <c r="L2207" s="169"/>
      <c r="N2207" s="167"/>
      <c r="O2207" s="209" t="str">
        <f>IF(ISBLANK(Transactions!$N2207),"",MONTH(Transactions!$N2207))</f>
        <v/>
      </c>
      <c r="P2207" s="259"/>
      <c r="Q2207" s="171"/>
      <c r="R2207" s="169"/>
    </row>
    <row r="2208" spans="2:18" ht="15.75" customHeight="1">
      <c r="B2208" s="167"/>
      <c r="C2208" s="209" t="str">
        <f>IF(ISBLANK(Transactions!$B2208),"",MONTH(Transactions!$B2208))</f>
        <v/>
      </c>
      <c r="D2208" s="259"/>
      <c r="E2208" s="168"/>
      <c r="F2208" s="169"/>
      <c r="H2208" s="167"/>
      <c r="I2208" s="209" t="str">
        <f>IF(ISBLANK(Transactions!$H2208),"",MONTH(Transactions!$H2208))</f>
        <v/>
      </c>
      <c r="J2208" s="259"/>
      <c r="K2208" s="168"/>
      <c r="L2208" s="169"/>
      <c r="N2208" s="167"/>
      <c r="O2208" s="209" t="str">
        <f>IF(ISBLANK(Transactions!$N2208),"",MONTH(Transactions!$N2208))</f>
        <v/>
      </c>
      <c r="P2208" s="259"/>
      <c r="Q2208" s="171"/>
      <c r="R2208" s="169"/>
    </row>
    <row r="2209" spans="2:18" ht="15.75" customHeight="1">
      <c r="B2209" s="167"/>
      <c r="C2209" s="209" t="str">
        <f>IF(ISBLANK(Transactions!$B2209),"",MONTH(Transactions!$B2209))</f>
        <v/>
      </c>
      <c r="D2209" s="259"/>
      <c r="E2209" s="168"/>
      <c r="F2209" s="169"/>
      <c r="H2209" s="167"/>
      <c r="I2209" s="209" t="str">
        <f>IF(ISBLANK(Transactions!$H2209),"",MONTH(Transactions!$H2209))</f>
        <v/>
      </c>
      <c r="J2209" s="259"/>
      <c r="K2209" s="168"/>
      <c r="L2209" s="169"/>
      <c r="N2209" s="167"/>
      <c r="O2209" s="209" t="str">
        <f>IF(ISBLANK(Transactions!$N2209),"",MONTH(Transactions!$N2209))</f>
        <v/>
      </c>
      <c r="P2209" s="259"/>
      <c r="Q2209" s="171"/>
      <c r="R2209" s="169"/>
    </row>
    <row r="2210" spans="2:18" ht="15.75" customHeight="1">
      <c r="B2210" s="167"/>
      <c r="C2210" s="209" t="str">
        <f>IF(ISBLANK(Transactions!$B2210),"",MONTH(Transactions!$B2210))</f>
        <v/>
      </c>
      <c r="D2210" s="259"/>
      <c r="E2210" s="168"/>
      <c r="F2210" s="169"/>
      <c r="H2210" s="167"/>
      <c r="I2210" s="209" t="str">
        <f>IF(ISBLANK(Transactions!$H2210),"",MONTH(Transactions!$H2210))</f>
        <v/>
      </c>
      <c r="J2210" s="259"/>
      <c r="K2210" s="168"/>
      <c r="L2210" s="169"/>
      <c r="N2210" s="167"/>
      <c r="O2210" s="209" t="str">
        <f>IF(ISBLANK(Transactions!$N2210),"",MONTH(Transactions!$N2210))</f>
        <v/>
      </c>
      <c r="P2210" s="259"/>
      <c r="Q2210" s="171"/>
      <c r="R2210" s="169"/>
    </row>
    <row r="2211" spans="2:18" ht="15.75" customHeight="1">
      <c r="B2211" s="167"/>
      <c r="C2211" s="209" t="str">
        <f>IF(ISBLANK(Transactions!$B2211),"",MONTH(Transactions!$B2211))</f>
        <v/>
      </c>
      <c r="D2211" s="259"/>
      <c r="E2211" s="168"/>
      <c r="F2211" s="169"/>
      <c r="H2211" s="167"/>
      <c r="I2211" s="209" t="str">
        <f>IF(ISBLANK(Transactions!$H2211),"",MONTH(Transactions!$H2211))</f>
        <v/>
      </c>
      <c r="J2211" s="259"/>
      <c r="K2211" s="168"/>
      <c r="L2211" s="169"/>
      <c r="N2211" s="167"/>
      <c r="O2211" s="209" t="str">
        <f>IF(ISBLANK(Transactions!$N2211),"",MONTH(Transactions!$N2211))</f>
        <v/>
      </c>
      <c r="P2211" s="259"/>
      <c r="Q2211" s="171"/>
      <c r="R2211" s="169"/>
    </row>
    <row r="2212" spans="2:18" ht="15.75" customHeight="1">
      <c r="B2212" s="167"/>
      <c r="C2212" s="209" t="str">
        <f>IF(ISBLANK(Transactions!$B2212),"",MONTH(Transactions!$B2212))</f>
        <v/>
      </c>
      <c r="D2212" s="259"/>
      <c r="E2212" s="168"/>
      <c r="F2212" s="169"/>
      <c r="H2212" s="167"/>
      <c r="I2212" s="209" t="str">
        <f>IF(ISBLANK(Transactions!$H2212),"",MONTH(Transactions!$H2212))</f>
        <v/>
      </c>
      <c r="J2212" s="259"/>
      <c r="K2212" s="168"/>
      <c r="L2212" s="169"/>
      <c r="N2212" s="167"/>
      <c r="O2212" s="209" t="str">
        <f>IF(ISBLANK(Transactions!$N2212),"",MONTH(Transactions!$N2212))</f>
        <v/>
      </c>
      <c r="P2212" s="259"/>
      <c r="Q2212" s="171"/>
      <c r="R2212" s="169"/>
    </row>
    <row r="2213" spans="2:18" ht="15.75" customHeight="1">
      <c r="B2213" s="167"/>
      <c r="C2213" s="209" t="str">
        <f>IF(ISBLANK(Transactions!$B2213),"",MONTH(Transactions!$B2213))</f>
        <v/>
      </c>
      <c r="D2213" s="259"/>
      <c r="E2213" s="168"/>
      <c r="F2213" s="169"/>
      <c r="H2213" s="167"/>
      <c r="I2213" s="209" t="str">
        <f>IF(ISBLANK(Transactions!$H2213),"",MONTH(Transactions!$H2213))</f>
        <v/>
      </c>
      <c r="J2213" s="259"/>
      <c r="K2213" s="168"/>
      <c r="L2213" s="169"/>
      <c r="N2213" s="167"/>
      <c r="O2213" s="209" t="str">
        <f>IF(ISBLANK(Transactions!$N2213),"",MONTH(Transactions!$N2213))</f>
        <v/>
      </c>
      <c r="P2213" s="259"/>
      <c r="Q2213" s="171"/>
      <c r="R2213" s="169"/>
    </row>
    <row r="2214" spans="2:18" ht="15.75" customHeight="1">
      <c r="B2214" s="167"/>
      <c r="C2214" s="209" t="str">
        <f>IF(ISBLANK(Transactions!$B2214),"",MONTH(Transactions!$B2214))</f>
        <v/>
      </c>
      <c r="D2214" s="259"/>
      <c r="E2214" s="168"/>
      <c r="F2214" s="169"/>
      <c r="H2214" s="167"/>
      <c r="I2214" s="209" t="str">
        <f>IF(ISBLANK(Transactions!$H2214),"",MONTH(Transactions!$H2214))</f>
        <v/>
      </c>
      <c r="J2214" s="259"/>
      <c r="K2214" s="168"/>
      <c r="L2214" s="169"/>
      <c r="N2214" s="167"/>
      <c r="O2214" s="209" t="str">
        <f>IF(ISBLANK(Transactions!$N2214),"",MONTH(Transactions!$N2214))</f>
        <v/>
      </c>
      <c r="P2214" s="259"/>
      <c r="Q2214" s="171"/>
      <c r="R2214" s="169"/>
    </row>
    <row r="2215" spans="2:18" ht="15.75" customHeight="1">
      <c r="B2215" s="167"/>
      <c r="C2215" s="209" t="str">
        <f>IF(ISBLANK(Transactions!$B2215),"",MONTH(Transactions!$B2215))</f>
        <v/>
      </c>
      <c r="D2215" s="259"/>
      <c r="E2215" s="168"/>
      <c r="F2215" s="169"/>
      <c r="H2215" s="167"/>
      <c r="I2215" s="209" t="str">
        <f>IF(ISBLANK(Transactions!$H2215),"",MONTH(Transactions!$H2215))</f>
        <v/>
      </c>
      <c r="J2215" s="259"/>
      <c r="K2215" s="168"/>
      <c r="L2215" s="169"/>
      <c r="N2215" s="167"/>
      <c r="O2215" s="209" t="str">
        <f>IF(ISBLANK(Transactions!$N2215),"",MONTH(Transactions!$N2215))</f>
        <v/>
      </c>
      <c r="P2215" s="259"/>
      <c r="Q2215" s="171"/>
      <c r="R2215" s="169"/>
    </row>
    <row r="2216" spans="2:18" ht="15.75" customHeight="1">
      <c r="B2216" s="167"/>
      <c r="C2216" s="209" t="str">
        <f>IF(ISBLANK(Transactions!$B2216),"",MONTH(Transactions!$B2216))</f>
        <v/>
      </c>
      <c r="D2216" s="259"/>
      <c r="E2216" s="168"/>
      <c r="F2216" s="169"/>
      <c r="H2216" s="167"/>
      <c r="I2216" s="209" t="str">
        <f>IF(ISBLANK(Transactions!$H2216),"",MONTH(Transactions!$H2216))</f>
        <v/>
      </c>
      <c r="J2216" s="259"/>
      <c r="K2216" s="168"/>
      <c r="L2216" s="169"/>
      <c r="N2216" s="167"/>
      <c r="O2216" s="209" t="str">
        <f>IF(ISBLANK(Transactions!$N2216),"",MONTH(Transactions!$N2216))</f>
        <v/>
      </c>
      <c r="P2216" s="259"/>
      <c r="Q2216" s="171"/>
      <c r="R2216" s="169"/>
    </row>
    <row r="2217" spans="2:18" ht="15.75" customHeight="1">
      <c r="B2217" s="167"/>
      <c r="C2217" s="209" t="str">
        <f>IF(ISBLANK(Transactions!$B2217),"",MONTH(Transactions!$B2217))</f>
        <v/>
      </c>
      <c r="D2217" s="259"/>
      <c r="E2217" s="168"/>
      <c r="F2217" s="169"/>
      <c r="H2217" s="167"/>
      <c r="I2217" s="209" t="str">
        <f>IF(ISBLANK(Transactions!$H2217),"",MONTH(Transactions!$H2217))</f>
        <v/>
      </c>
      <c r="J2217" s="259"/>
      <c r="K2217" s="168"/>
      <c r="L2217" s="169"/>
      <c r="N2217" s="167"/>
      <c r="O2217" s="209" t="str">
        <f>IF(ISBLANK(Transactions!$N2217),"",MONTH(Transactions!$N2217))</f>
        <v/>
      </c>
      <c r="P2217" s="259"/>
      <c r="Q2217" s="171"/>
      <c r="R2217" s="169"/>
    </row>
    <row r="2218" spans="2:18" ht="15.75" customHeight="1">
      <c r="B2218" s="167"/>
      <c r="C2218" s="209" t="str">
        <f>IF(ISBLANK(Transactions!$B2218),"",MONTH(Transactions!$B2218))</f>
        <v/>
      </c>
      <c r="D2218" s="259"/>
      <c r="E2218" s="168"/>
      <c r="F2218" s="169"/>
      <c r="H2218" s="167"/>
      <c r="I2218" s="209" t="str">
        <f>IF(ISBLANK(Transactions!$H2218),"",MONTH(Transactions!$H2218))</f>
        <v/>
      </c>
      <c r="J2218" s="259"/>
      <c r="K2218" s="168"/>
      <c r="L2218" s="169"/>
      <c r="N2218" s="167"/>
      <c r="O2218" s="209" t="str">
        <f>IF(ISBLANK(Transactions!$N2218),"",MONTH(Transactions!$N2218))</f>
        <v/>
      </c>
      <c r="P2218" s="259"/>
      <c r="Q2218" s="171"/>
      <c r="R2218" s="169"/>
    </row>
    <row r="2219" spans="2:18" ht="15.75" customHeight="1">
      <c r="B2219" s="167"/>
      <c r="C2219" s="209" t="str">
        <f>IF(ISBLANK(Transactions!$B2219),"",MONTH(Transactions!$B2219))</f>
        <v/>
      </c>
      <c r="D2219" s="259"/>
      <c r="E2219" s="168"/>
      <c r="F2219" s="169"/>
      <c r="H2219" s="167"/>
      <c r="I2219" s="209" t="str">
        <f>IF(ISBLANK(Transactions!$H2219),"",MONTH(Transactions!$H2219))</f>
        <v/>
      </c>
      <c r="J2219" s="259"/>
      <c r="K2219" s="168"/>
      <c r="L2219" s="169"/>
      <c r="N2219" s="167"/>
      <c r="O2219" s="209" t="str">
        <f>IF(ISBLANK(Transactions!$N2219),"",MONTH(Transactions!$N2219))</f>
        <v/>
      </c>
      <c r="P2219" s="259"/>
      <c r="Q2219" s="171"/>
      <c r="R2219" s="169"/>
    </row>
    <row r="2220" spans="2:18" ht="15.75" customHeight="1">
      <c r="B2220" s="167"/>
      <c r="C2220" s="209" t="str">
        <f>IF(ISBLANK(Transactions!$B2220),"",MONTH(Transactions!$B2220))</f>
        <v/>
      </c>
      <c r="D2220" s="259"/>
      <c r="E2220" s="168"/>
      <c r="F2220" s="169"/>
      <c r="H2220" s="167"/>
      <c r="I2220" s="209" t="str">
        <f>IF(ISBLANK(Transactions!$H2220),"",MONTH(Transactions!$H2220))</f>
        <v/>
      </c>
      <c r="J2220" s="259"/>
      <c r="K2220" s="168"/>
      <c r="L2220" s="169"/>
      <c r="N2220" s="167"/>
      <c r="O2220" s="209" t="str">
        <f>IF(ISBLANK(Transactions!$N2220),"",MONTH(Transactions!$N2220))</f>
        <v/>
      </c>
      <c r="P2220" s="259"/>
      <c r="Q2220" s="171"/>
      <c r="R2220" s="169"/>
    </row>
    <row r="2221" spans="2:18" ht="15.75" customHeight="1">
      <c r="B2221" s="167"/>
      <c r="C2221" s="209" t="str">
        <f>IF(ISBLANK(Transactions!$B2221),"",MONTH(Transactions!$B2221))</f>
        <v/>
      </c>
      <c r="D2221" s="259"/>
      <c r="E2221" s="168"/>
      <c r="F2221" s="169"/>
      <c r="H2221" s="167"/>
      <c r="I2221" s="209" t="str">
        <f>IF(ISBLANK(Transactions!$H2221),"",MONTH(Transactions!$H2221))</f>
        <v/>
      </c>
      <c r="J2221" s="259"/>
      <c r="K2221" s="168"/>
      <c r="L2221" s="169"/>
      <c r="N2221" s="167"/>
      <c r="O2221" s="209" t="str">
        <f>IF(ISBLANK(Transactions!$N2221),"",MONTH(Transactions!$N2221))</f>
        <v/>
      </c>
      <c r="P2221" s="259"/>
      <c r="Q2221" s="171"/>
      <c r="R2221" s="169"/>
    </row>
    <row r="2222" spans="2:18" ht="15.75" customHeight="1">
      <c r="B2222" s="167"/>
      <c r="C2222" s="209" t="str">
        <f>IF(ISBLANK(Transactions!$B2222),"",MONTH(Transactions!$B2222))</f>
        <v/>
      </c>
      <c r="D2222" s="259"/>
      <c r="E2222" s="168"/>
      <c r="F2222" s="169"/>
      <c r="H2222" s="167"/>
      <c r="I2222" s="209" t="str">
        <f>IF(ISBLANK(Transactions!$H2222),"",MONTH(Transactions!$H2222))</f>
        <v/>
      </c>
      <c r="J2222" s="259"/>
      <c r="K2222" s="168"/>
      <c r="L2222" s="169"/>
      <c r="N2222" s="167"/>
      <c r="O2222" s="209" t="str">
        <f>IF(ISBLANK(Transactions!$N2222),"",MONTH(Transactions!$N2222))</f>
        <v/>
      </c>
      <c r="P2222" s="259"/>
      <c r="Q2222" s="171"/>
      <c r="R2222" s="169"/>
    </row>
    <row r="2223" spans="2:18" ht="15.75" customHeight="1">
      <c r="B2223" s="167"/>
      <c r="C2223" s="209" t="str">
        <f>IF(ISBLANK(Transactions!$B2223),"",MONTH(Transactions!$B2223))</f>
        <v/>
      </c>
      <c r="D2223" s="259"/>
      <c r="E2223" s="168"/>
      <c r="F2223" s="169"/>
      <c r="H2223" s="167"/>
      <c r="I2223" s="209" t="str">
        <f>IF(ISBLANK(Transactions!$H2223),"",MONTH(Transactions!$H2223))</f>
        <v/>
      </c>
      <c r="J2223" s="259"/>
      <c r="K2223" s="168"/>
      <c r="L2223" s="169"/>
      <c r="N2223" s="167"/>
      <c r="O2223" s="209" t="str">
        <f>IF(ISBLANK(Transactions!$N2223),"",MONTH(Transactions!$N2223))</f>
        <v/>
      </c>
      <c r="P2223" s="259"/>
      <c r="Q2223" s="171"/>
      <c r="R2223" s="169"/>
    </row>
    <row r="2224" spans="2:18" ht="15.75" customHeight="1">
      <c r="B2224" s="167"/>
      <c r="C2224" s="209" t="str">
        <f>IF(ISBLANK(Transactions!$B2224),"",MONTH(Transactions!$B2224))</f>
        <v/>
      </c>
      <c r="D2224" s="259"/>
      <c r="E2224" s="168"/>
      <c r="F2224" s="169"/>
      <c r="H2224" s="167"/>
      <c r="I2224" s="209" t="str">
        <f>IF(ISBLANK(Transactions!$H2224),"",MONTH(Transactions!$H2224))</f>
        <v/>
      </c>
      <c r="J2224" s="259"/>
      <c r="K2224" s="168"/>
      <c r="L2224" s="169"/>
      <c r="N2224" s="167"/>
      <c r="O2224" s="209" t="str">
        <f>IF(ISBLANK(Transactions!$N2224),"",MONTH(Transactions!$N2224))</f>
        <v/>
      </c>
      <c r="P2224" s="259"/>
      <c r="Q2224" s="171"/>
      <c r="R2224" s="169"/>
    </row>
    <row r="2225" spans="2:18" ht="15.75" customHeight="1">
      <c r="B2225" s="167"/>
      <c r="C2225" s="209" t="str">
        <f>IF(ISBLANK(Transactions!$B2225),"",MONTH(Transactions!$B2225))</f>
        <v/>
      </c>
      <c r="D2225" s="259"/>
      <c r="E2225" s="168"/>
      <c r="F2225" s="169"/>
      <c r="H2225" s="167"/>
      <c r="I2225" s="209" t="str">
        <f>IF(ISBLANK(Transactions!$H2225),"",MONTH(Transactions!$H2225))</f>
        <v/>
      </c>
      <c r="J2225" s="259"/>
      <c r="K2225" s="168"/>
      <c r="L2225" s="169"/>
      <c r="N2225" s="167"/>
      <c r="O2225" s="209" t="str">
        <f>IF(ISBLANK(Transactions!$N2225),"",MONTH(Transactions!$N2225))</f>
        <v/>
      </c>
      <c r="P2225" s="259"/>
      <c r="Q2225" s="171"/>
      <c r="R2225" s="169"/>
    </row>
    <row r="2226" spans="2:18" ht="15.75" customHeight="1">
      <c r="B2226" s="167"/>
      <c r="C2226" s="209" t="str">
        <f>IF(ISBLANK(Transactions!$B2226),"",MONTH(Transactions!$B2226))</f>
        <v/>
      </c>
      <c r="D2226" s="259"/>
      <c r="E2226" s="168"/>
      <c r="F2226" s="169"/>
      <c r="H2226" s="167"/>
      <c r="I2226" s="209" t="str">
        <f>IF(ISBLANK(Transactions!$H2226),"",MONTH(Transactions!$H2226))</f>
        <v/>
      </c>
      <c r="J2226" s="259"/>
      <c r="K2226" s="168"/>
      <c r="L2226" s="169"/>
      <c r="N2226" s="167"/>
      <c r="O2226" s="209" t="str">
        <f>IF(ISBLANK(Transactions!$N2226),"",MONTH(Transactions!$N2226))</f>
        <v/>
      </c>
      <c r="P2226" s="259"/>
      <c r="Q2226" s="171"/>
      <c r="R2226" s="169"/>
    </row>
    <row r="2227" spans="2:18" ht="15.75" customHeight="1">
      <c r="B2227" s="167"/>
      <c r="C2227" s="209" t="str">
        <f>IF(ISBLANK(Transactions!$B2227),"",MONTH(Transactions!$B2227))</f>
        <v/>
      </c>
      <c r="D2227" s="259"/>
      <c r="E2227" s="168"/>
      <c r="F2227" s="169"/>
      <c r="H2227" s="167"/>
      <c r="I2227" s="209" t="str">
        <f>IF(ISBLANK(Transactions!$H2227),"",MONTH(Transactions!$H2227))</f>
        <v/>
      </c>
      <c r="J2227" s="259"/>
      <c r="K2227" s="168"/>
      <c r="L2227" s="169"/>
      <c r="N2227" s="167"/>
      <c r="O2227" s="209" t="str">
        <f>IF(ISBLANK(Transactions!$N2227),"",MONTH(Transactions!$N2227))</f>
        <v/>
      </c>
      <c r="P2227" s="259"/>
      <c r="Q2227" s="171"/>
      <c r="R2227" s="169"/>
    </row>
    <row r="2228" spans="2:18" ht="15.75" customHeight="1">
      <c r="B2228" s="167"/>
      <c r="C2228" s="209" t="str">
        <f>IF(ISBLANK(Transactions!$B2228),"",MONTH(Transactions!$B2228))</f>
        <v/>
      </c>
      <c r="D2228" s="259"/>
      <c r="E2228" s="168"/>
      <c r="F2228" s="169"/>
      <c r="H2228" s="167"/>
      <c r="I2228" s="209" t="str">
        <f>IF(ISBLANK(Transactions!$H2228),"",MONTH(Transactions!$H2228))</f>
        <v/>
      </c>
      <c r="J2228" s="259"/>
      <c r="K2228" s="168"/>
      <c r="L2228" s="169"/>
      <c r="N2228" s="167"/>
      <c r="O2228" s="209" t="str">
        <f>IF(ISBLANK(Transactions!$N2228),"",MONTH(Transactions!$N2228))</f>
        <v/>
      </c>
      <c r="P2228" s="259"/>
      <c r="Q2228" s="171"/>
      <c r="R2228" s="169"/>
    </row>
    <row r="2229" spans="2:18" ht="15.75" customHeight="1">
      <c r="B2229" s="167"/>
      <c r="C2229" s="209" t="str">
        <f>IF(ISBLANK(Transactions!$B2229),"",MONTH(Transactions!$B2229))</f>
        <v/>
      </c>
      <c r="D2229" s="259"/>
      <c r="E2229" s="168"/>
      <c r="F2229" s="169"/>
      <c r="H2229" s="167"/>
      <c r="I2229" s="209" t="str">
        <f>IF(ISBLANK(Transactions!$H2229),"",MONTH(Transactions!$H2229))</f>
        <v/>
      </c>
      <c r="J2229" s="259"/>
      <c r="K2229" s="168"/>
      <c r="L2229" s="169"/>
      <c r="N2229" s="167"/>
      <c r="O2229" s="209" t="str">
        <f>IF(ISBLANK(Transactions!$N2229),"",MONTH(Transactions!$N2229))</f>
        <v/>
      </c>
      <c r="P2229" s="259"/>
      <c r="Q2229" s="171"/>
      <c r="R2229" s="169"/>
    </row>
    <row r="2230" spans="2:18" ht="15.75" customHeight="1">
      <c r="B2230" s="167"/>
      <c r="C2230" s="209" t="str">
        <f>IF(ISBLANK(Transactions!$B2230),"",MONTH(Transactions!$B2230))</f>
        <v/>
      </c>
      <c r="D2230" s="259"/>
      <c r="E2230" s="168"/>
      <c r="F2230" s="169"/>
      <c r="H2230" s="167"/>
      <c r="I2230" s="209" t="str">
        <f>IF(ISBLANK(Transactions!$H2230),"",MONTH(Transactions!$H2230))</f>
        <v/>
      </c>
      <c r="J2230" s="259"/>
      <c r="K2230" s="168"/>
      <c r="L2230" s="169"/>
      <c r="N2230" s="167"/>
      <c r="O2230" s="209" t="str">
        <f>IF(ISBLANK(Transactions!$N2230),"",MONTH(Transactions!$N2230))</f>
        <v/>
      </c>
      <c r="P2230" s="259"/>
      <c r="Q2230" s="171"/>
      <c r="R2230" s="169"/>
    </row>
    <row r="2231" spans="2:18" ht="15.75" customHeight="1">
      <c r="B2231" s="167"/>
      <c r="C2231" s="209" t="str">
        <f>IF(ISBLANK(Transactions!$B2231),"",MONTH(Transactions!$B2231))</f>
        <v/>
      </c>
      <c r="D2231" s="259"/>
      <c r="E2231" s="168"/>
      <c r="F2231" s="169"/>
      <c r="H2231" s="167"/>
      <c r="I2231" s="209" t="str">
        <f>IF(ISBLANK(Transactions!$H2231),"",MONTH(Transactions!$H2231))</f>
        <v/>
      </c>
      <c r="J2231" s="259"/>
      <c r="K2231" s="168"/>
      <c r="L2231" s="169"/>
      <c r="N2231" s="167"/>
      <c r="O2231" s="209" t="str">
        <f>IF(ISBLANK(Transactions!$N2231),"",MONTH(Transactions!$N2231))</f>
        <v/>
      </c>
      <c r="P2231" s="259"/>
      <c r="Q2231" s="171"/>
      <c r="R2231" s="169"/>
    </row>
    <row r="2232" spans="2:18" ht="15.75" customHeight="1">
      <c r="B2232" s="167"/>
      <c r="C2232" s="209" t="str">
        <f>IF(ISBLANK(Transactions!$B2232),"",MONTH(Transactions!$B2232))</f>
        <v/>
      </c>
      <c r="D2232" s="259"/>
      <c r="E2232" s="168"/>
      <c r="F2232" s="169"/>
      <c r="H2232" s="167"/>
      <c r="I2232" s="209" t="str">
        <f>IF(ISBLANK(Transactions!$H2232),"",MONTH(Transactions!$H2232))</f>
        <v/>
      </c>
      <c r="J2232" s="259"/>
      <c r="K2232" s="168"/>
      <c r="L2232" s="169"/>
      <c r="N2232" s="167"/>
      <c r="O2232" s="209" t="str">
        <f>IF(ISBLANK(Transactions!$N2232),"",MONTH(Transactions!$N2232))</f>
        <v/>
      </c>
      <c r="P2232" s="259"/>
      <c r="Q2232" s="171"/>
      <c r="R2232" s="169"/>
    </row>
    <row r="2233" spans="2:18" ht="15.75" customHeight="1">
      <c r="B2233" s="167"/>
      <c r="C2233" s="209" t="str">
        <f>IF(ISBLANK(Transactions!$B2233),"",MONTH(Transactions!$B2233))</f>
        <v/>
      </c>
      <c r="D2233" s="259"/>
      <c r="E2233" s="168"/>
      <c r="F2233" s="169"/>
      <c r="H2233" s="167"/>
      <c r="I2233" s="209" t="str">
        <f>IF(ISBLANK(Transactions!$H2233),"",MONTH(Transactions!$H2233))</f>
        <v/>
      </c>
      <c r="J2233" s="259"/>
      <c r="K2233" s="168"/>
      <c r="L2233" s="169"/>
      <c r="N2233" s="167"/>
      <c r="O2233" s="209" t="str">
        <f>IF(ISBLANK(Transactions!$N2233),"",MONTH(Transactions!$N2233))</f>
        <v/>
      </c>
      <c r="P2233" s="259"/>
      <c r="Q2233" s="171"/>
      <c r="R2233" s="169"/>
    </row>
    <row r="2234" spans="2:18" ht="15.75" customHeight="1">
      <c r="B2234" s="167"/>
      <c r="C2234" s="209" t="str">
        <f>IF(ISBLANK(Transactions!$B2234),"",MONTH(Transactions!$B2234))</f>
        <v/>
      </c>
      <c r="D2234" s="259"/>
      <c r="E2234" s="168"/>
      <c r="F2234" s="169"/>
      <c r="H2234" s="167"/>
      <c r="I2234" s="209" t="str">
        <f>IF(ISBLANK(Transactions!$H2234),"",MONTH(Transactions!$H2234))</f>
        <v/>
      </c>
      <c r="J2234" s="259"/>
      <c r="K2234" s="168"/>
      <c r="L2234" s="169"/>
      <c r="N2234" s="167"/>
      <c r="O2234" s="209" t="str">
        <f>IF(ISBLANK(Transactions!$N2234),"",MONTH(Transactions!$N2234))</f>
        <v/>
      </c>
      <c r="P2234" s="259"/>
      <c r="Q2234" s="171"/>
      <c r="R2234" s="169"/>
    </row>
    <row r="2235" spans="2:18" ht="15.75" customHeight="1">
      <c r="B2235" s="167"/>
      <c r="C2235" s="209" t="str">
        <f>IF(ISBLANK(Transactions!$B2235),"",MONTH(Transactions!$B2235))</f>
        <v/>
      </c>
      <c r="D2235" s="259"/>
      <c r="E2235" s="168"/>
      <c r="F2235" s="169"/>
      <c r="H2235" s="167"/>
      <c r="I2235" s="209" t="str">
        <f>IF(ISBLANK(Transactions!$H2235),"",MONTH(Transactions!$H2235))</f>
        <v/>
      </c>
      <c r="J2235" s="259"/>
      <c r="K2235" s="168"/>
      <c r="L2235" s="169"/>
      <c r="N2235" s="167"/>
      <c r="O2235" s="209" t="str">
        <f>IF(ISBLANK(Transactions!$N2235),"",MONTH(Transactions!$N2235))</f>
        <v/>
      </c>
      <c r="P2235" s="259"/>
      <c r="Q2235" s="171"/>
      <c r="R2235" s="169"/>
    </row>
    <row r="2236" spans="2:18" ht="15.75" customHeight="1">
      <c r="B2236" s="167"/>
      <c r="C2236" s="209" t="str">
        <f>IF(ISBLANK(Transactions!$B2236),"",MONTH(Transactions!$B2236))</f>
        <v/>
      </c>
      <c r="D2236" s="259"/>
      <c r="E2236" s="168"/>
      <c r="F2236" s="169"/>
      <c r="H2236" s="167"/>
      <c r="I2236" s="209" t="str">
        <f>IF(ISBLANK(Transactions!$H2236),"",MONTH(Transactions!$H2236))</f>
        <v/>
      </c>
      <c r="J2236" s="259"/>
      <c r="K2236" s="168"/>
      <c r="L2236" s="169"/>
      <c r="N2236" s="167"/>
      <c r="O2236" s="209" t="str">
        <f>IF(ISBLANK(Transactions!$N2236),"",MONTH(Transactions!$N2236))</f>
        <v/>
      </c>
      <c r="P2236" s="259"/>
      <c r="Q2236" s="171"/>
      <c r="R2236" s="169"/>
    </row>
    <row r="2237" spans="2:18" ht="15.75" customHeight="1">
      <c r="B2237" s="167"/>
      <c r="C2237" s="209" t="str">
        <f>IF(ISBLANK(Transactions!$B2237),"",MONTH(Transactions!$B2237))</f>
        <v/>
      </c>
      <c r="D2237" s="259"/>
      <c r="E2237" s="168"/>
      <c r="F2237" s="169"/>
      <c r="H2237" s="167"/>
      <c r="I2237" s="209" t="str">
        <f>IF(ISBLANK(Transactions!$H2237),"",MONTH(Transactions!$H2237))</f>
        <v/>
      </c>
      <c r="J2237" s="259"/>
      <c r="K2237" s="168"/>
      <c r="L2237" s="169"/>
      <c r="N2237" s="167"/>
      <c r="O2237" s="209" t="str">
        <f>IF(ISBLANK(Transactions!$N2237),"",MONTH(Transactions!$N2237))</f>
        <v/>
      </c>
      <c r="P2237" s="259"/>
      <c r="Q2237" s="171"/>
      <c r="R2237" s="169"/>
    </row>
    <row r="2238" spans="2:18" ht="15.75" customHeight="1">
      <c r="B2238" s="167"/>
      <c r="C2238" s="209" t="str">
        <f>IF(ISBLANK(Transactions!$B2238),"",MONTH(Transactions!$B2238))</f>
        <v/>
      </c>
      <c r="D2238" s="259"/>
      <c r="E2238" s="168"/>
      <c r="F2238" s="169"/>
      <c r="H2238" s="167"/>
      <c r="I2238" s="209" t="str">
        <f>IF(ISBLANK(Transactions!$H2238),"",MONTH(Transactions!$H2238))</f>
        <v/>
      </c>
      <c r="J2238" s="259"/>
      <c r="K2238" s="168"/>
      <c r="L2238" s="169"/>
      <c r="N2238" s="167"/>
      <c r="O2238" s="209" t="str">
        <f>IF(ISBLANK(Transactions!$N2238),"",MONTH(Transactions!$N2238))</f>
        <v/>
      </c>
      <c r="P2238" s="259"/>
      <c r="Q2238" s="171"/>
      <c r="R2238" s="169"/>
    </row>
    <row r="2239" spans="2:18" ht="15.75" customHeight="1">
      <c r="B2239" s="167"/>
      <c r="C2239" s="209" t="str">
        <f>IF(ISBLANK(Transactions!$B2239),"",MONTH(Transactions!$B2239))</f>
        <v/>
      </c>
      <c r="D2239" s="259"/>
      <c r="E2239" s="168"/>
      <c r="F2239" s="169"/>
      <c r="H2239" s="167"/>
      <c r="I2239" s="209" t="str">
        <f>IF(ISBLANK(Transactions!$H2239),"",MONTH(Transactions!$H2239))</f>
        <v/>
      </c>
      <c r="J2239" s="259"/>
      <c r="K2239" s="168"/>
      <c r="L2239" s="169"/>
      <c r="N2239" s="167"/>
      <c r="O2239" s="209" t="str">
        <f>IF(ISBLANK(Transactions!$N2239),"",MONTH(Transactions!$N2239))</f>
        <v/>
      </c>
      <c r="P2239" s="259"/>
      <c r="Q2239" s="171"/>
      <c r="R2239" s="169"/>
    </row>
    <row r="2240" spans="2:18" ht="15.75" customHeight="1">
      <c r="B2240" s="167"/>
      <c r="C2240" s="209" t="str">
        <f>IF(ISBLANK(Transactions!$B2240),"",MONTH(Transactions!$B2240))</f>
        <v/>
      </c>
      <c r="D2240" s="259"/>
      <c r="E2240" s="168"/>
      <c r="F2240" s="169"/>
      <c r="H2240" s="167"/>
      <c r="I2240" s="209" t="str">
        <f>IF(ISBLANK(Transactions!$H2240),"",MONTH(Transactions!$H2240))</f>
        <v/>
      </c>
      <c r="J2240" s="259"/>
      <c r="K2240" s="168"/>
      <c r="L2240" s="169"/>
      <c r="N2240" s="167"/>
      <c r="O2240" s="209" t="str">
        <f>IF(ISBLANK(Transactions!$N2240),"",MONTH(Transactions!$N2240))</f>
        <v/>
      </c>
      <c r="P2240" s="259"/>
      <c r="Q2240" s="171"/>
      <c r="R2240" s="169"/>
    </row>
    <row r="2241" spans="2:18" ht="15.75" customHeight="1">
      <c r="B2241" s="167"/>
      <c r="C2241" s="209" t="str">
        <f>IF(ISBLANK(Transactions!$B2241),"",MONTH(Transactions!$B2241))</f>
        <v/>
      </c>
      <c r="D2241" s="259"/>
      <c r="E2241" s="168"/>
      <c r="F2241" s="169"/>
      <c r="H2241" s="167"/>
      <c r="I2241" s="209" t="str">
        <f>IF(ISBLANK(Transactions!$H2241),"",MONTH(Transactions!$H2241))</f>
        <v/>
      </c>
      <c r="J2241" s="259"/>
      <c r="K2241" s="168"/>
      <c r="L2241" s="169"/>
      <c r="N2241" s="167"/>
      <c r="O2241" s="209" t="str">
        <f>IF(ISBLANK(Transactions!$N2241),"",MONTH(Transactions!$N2241))</f>
        <v/>
      </c>
      <c r="P2241" s="259"/>
      <c r="Q2241" s="171"/>
      <c r="R2241" s="169"/>
    </row>
    <row r="2242" spans="2:18" ht="15.75" customHeight="1">
      <c r="B2242" s="167"/>
      <c r="C2242" s="209" t="str">
        <f>IF(ISBLANK(Transactions!$B2242),"",MONTH(Transactions!$B2242))</f>
        <v/>
      </c>
      <c r="D2242" s="259"/>
      <c r="E2242" s="168"/>
      <c r="F2242" s="169"/>
      <c r="H2242" s="167"/>
      <c r="I2242" s="209" t="str">
        <f>IF(ISBLANK(Transactions!$H2242),"",MONTH(Transactions!$H2242))</f>
        <v/>
      </c>
      <c r="J2242" s="259"/>
      <c r="K2242" s="168"/>
      <c r="L2242" s="169"/>
      <c r="N2242" s="167"/>
      <c r="O2242" s="209" t="str">
        <f>IF(ISBLANK(Transactions!$N2242),"",MONTH(Transactions!$N2242))</f>
        <v/>
      </c>
      <c r="P2242" s="259"/>
      <c r="Q2242" s="171"/>
      <c r="R2242" s="169"/>
    </row>
    <row r="2243" spans="2:18" ht="15.75" customHeight="1">
      <c r="B2243" s="167"/>
      <c r="C2243" s="209" t="str">
        <f>IF(ISBLANK(Transactions!$B2243),"",MONTH(Transactions!$B2243))</f>
        <v/>
      </c>
      <c r="D2243" s="259"/>
      <c r="E2243" s="168"/>
      <c r="F2243" s="169"/>
      <c r="H2243" s="167"/>
      <c r="I2243" s="209" t="str">
        <f>IF(ISBLANK(Transactions!$H2243),"",MONTH(Transactions!$H2243))</f>
        <v/>
      </c>
      <c r="J2243" s="259"/>
      <c r="K2243" s="168"/>
      <c r="L2243" s="169"/>
      <c r="N2243" s="167"/>
      <c r="O2243" s="209" t="str">
        <f>IF(ISBLANK(Transactions!$N2243),"",MONTH(Transactions!$N2243))</f>
        <v/>
      </c>
      <c r="P2243" s="259"/>
      <c r="Q2243" s="171"/>
      <c r="R2243" s="169"/>
    </row>
    <row r="2244" spans="2:18" ht="15.75" customHeight="1">
      <c r="B2244" s="167"/>
      <c r="C2244" s="209" t="str">
        <f>IF(ISBLANK(Transactions!$B2244),"",MONTH(Transactions!$B2244))</f>
        <v/>
      </c>
      <c r="D2244" s="259"/>
      <c r="E2244" s="168"/>
      <c r="F2244" s="169"/>
      <c r="H2244" s="167"/>
      <c r="I2244" s="209" t="str">
        <f>IF(ISBLANK(Transactions!$H2244),"",MONTH(Transactions!$H2244))</f>
        <v/>
      </c>
      <c r="J2244" s="259"/>
      <c r="K2244" s="168"/>
      <c r="L2244" s="169"/>
      <c r="N2244" s="167"/>
      <c r="O2244" s="209" t="str">
        <f>IF(ISBLANK(Transactions!$N2244),"",MONTH(Transactions!$N2244))</f>
        <v/>
      </c>
      <c r="P2244" s="259"/>
      <c r="Q2244" s="171"/>
      <c r="R2244" s="169"/>
    </row>
    <row r="2245" spans="2:18" ht="15.75" customHeight="1">
      <c r="B2245" s="167"/>
      <c r="C2245" s="209" t="str">
        <f>IF(ISBLANK(Transactions!$B2245),"",MONTH(Transactions!$B2245))</f>
        <v/>
      </c>
      <c r="D2245" s="259"/>
      <c r="E2245" s="168"/>
      <c r="F2245" s="169"/>
      <c r="H2245" s="167"/>
      <c r="I2245" s="209" t="str">
        <f>IF(ISBLANK(Transactions!$H2245),"",MONTH(Transactions!$H2245))</f>
        <v/>
      </c>
      <c r="J2245" s="259"/>
      <c r="K2245" s="168"/>
      <c r="L2245" s="169"/>
      <c r="N2245" s="167"/>
      <c r="O2245" s="209" t="str">
        <f>IF(ISBLANK(Transactions!$N2245),"",MONTH(Transactions!$N2245))</f>
        <v/>
      </c>
      <c r="P2245" s="259"/>
      <c r="Q2245" s="171"/>
      <c r="R2245" s="169"/>
    </row>
    <row r="2246" spans="2:18" ht="15.75" customHeight="1">
      <c r="B2246" s="167"/>
      <c r="C2246" s="209" t="str">
        <f>IF(ISBLANK(Transactions!$B2246),"",MONTH(Transactions!$B2246))</f>
        <v/>
      </c>
      <c r="D2246" s="259"/>
      <c r="E2246" s="168"/>
      <c r="F2246" s="169"/>
      <c r="H2246" s="167"/>
      <c r="I2246" s="209" t="str">
        <f>IF(ISBLANK(Transactions!$H2246),"",MONTH(Transactions!$H2246))</f>
        <v/>
      </c>
      <c r="J2246" s="259"/>
      <c r="K2246" s="168"/>
      <c r="L2246" s="169"/>
      <c r="N2246" s="167"/>
      <c r="O2246" s="209" t="str">
        <f>IF(ISBLANK(Transactions!$N2246),"",MONTH(Transactions!$N2246))</f>
        <v/>
      </c>
      <c r="P2246" s="259"/>
      <c r="Q2246" s="171"/>
      <c r="R2246" s="169"/>
    </row>
    <row r="2247" spans="2:18" ht="15.75" customHeight="1">
      <c r="B2247" s="167"/>
      <c r="C2247" s="209" t="str">
        <f>IF(ISBLANK(Transactions!$B2247),"",MONTH(Transactions!$B2247))</f>
        <v/>
      </c>
      <c r="D2247" s="259"/>
      <c r="E2247" s="168"/>
      <c r="F2247" s="169"/>
      <c r="H2247" s="167"/>
      <c r="I2247" s="209" t="str">
        <f>IF(ISBLANK(Transactions!$H2247),"",MONTH(Transactions!$H2247))</f>
        <v/>
      </c>
      <c r="J2247" s="259"/>
      <c r="K2247" s="168"/>
      <c r="L2247" s="169"/>
      <c r="N2247" s="167"/>
      <c r="O2247" s="209" t="str">
        <f>IF(ISBLANK(Transactions!$N2247),"",MONTH(Transactions!$N2247))</f>
        <v/>
      </c>
      <c r="P2247" s="259"/>
      <c r="Q2247" s="171"/>
      <c r="R2247" s="169"/>
    </row>
    <row r="2248" spans="2:18" ht="15.75" customHeight="1">
      <c r="B2248" s="167"/>
      <c r="C2248" s="209" t="str">
        <f>IF(ISBLANK(Transactions!$B2248),"",MONTH(Transactions!$B2248))</f>
        <v/>
      </c>
      <c r="D2248" s="259"/>
      <c r="E2248" s="168"/>
      <c r="F2248" s="169"/>
      <c r="H2248" s="167"/>
      <c r="I2248" s="209" t="str">
        <f>IF(ISBLANK(Transactions!$H2248),"",MONTH(Transactions!$H2248))</f>
        <v/>
      </c>
      <c r="J2248" s="259"/>
      <c r="K2248" s="168"/>
      <c r="L2248" s="169"/>
      <c r="N2248" s="167"/>
      <c r="O2248" s="209" t="str">
        <f>IF(ISBLANK(Transactions!$N2248),"",MONTH(Transactions!$N2248))</f>
        <v/>
      </c>
      <c r="P2248" s="259"/>
      <c r="Q2248" s="171"/>
      <c r="R2248" s="169"/>
    </row>
    <row r="2249" spans="2:18" ht="15.75" customHeight="1">
      <c r="B2249" s="167"/>
      <c r="C2249" s="209" t="str">
        <f>IF(ISBLANK(Transactions!$B2249),"",MONTH(Transactions!$B2249))</f>
        <v/>
      </c>
      <c r="D2249" s="259"/>
      <c r="E2249" s="168"/>
      <c r="F2249" s="169"/>
      <c r="H2249" s="167"/>
      <c r="I2249" s="209" t="str">
        <f>IF(ISBLANK(Transactions!$H2249),"",MONTH(Transactions!$H2249))</f>
        <v/>
      </c>
      <c r="J2249" s="259"/>
      <c r="K2249" s="168"/>
      <c r="L2249" s="169"/>
      <c r="N2249" s="167"/>
      <c r="O2249" s="209" t="str">
        <f>IF(ISBLANK(Transactions!$N2249),"",MONTH(Transactions!$N2249))</f>
        <v/>
      </c>
      <c r="P2249" s="259"/>
      <c r="Q2249" s="171"/>
      <c r="R2249" s="169"/>
    </row>
    <row r="2250" spans="2:18" ht="15.75" customHeight="1">
      <c r="B2250" s="167"/>
      <c r="C2250" s="209" t="str">
        <f>IF(ISBLANK(Transactions!$B2250),"",MONTH(Transactions!$B2250))</f>
        <v/>
      </c>
      <c r="D2250" s="259"/>
      <c r="E2250" s="168"/>
      <c r="F2250" s="169"/>
      <c r="H2250" s="167"/>
      <c r="I2250" s="209" t="str">
        <f>IF(ISBLANK(Transactions!$H2250),"",MONTH(Transactions!$H2250))</f>
        <v/>
      </c>
      <c r="J2250" s="259"/>
      <c r="K2250" s="168"/>
      <c r="L2250" s="169"/>
      <c r="N2250" s="167"/>
      <c r="O2250" s="209" t="str">
        <f>IF(ISBLANK(Transactions!$N2250),"",MONTH(Transactions!$N2250))</f>
        <v/>
      </c>
      <c r="P2250" s="259"/>
      <c r="Q2250" s="171"/>
      <c r="R2250" s="169"/>
    </row>
    <row r="2251" spans="2:18" ht="15.75" customHeight="1">
      <c r="B2251" s="167"/>
      <c r="C2251" s="209" t="str">
        <f>IF(ISBLANK(Transactions!$B2251),"",MONTH(Transactions!$B2251))</f>
        <v/>
      </c>
      <c r="D2251" s="259"/>
      <c r="E2251" s="168"/>
      <c r="F2251" s="169"/>
      <c r="H2251" s="167"/>
      <c r="I2251" s="209" t="str">
        <f>IF(ISBLANK(Transactions!$H2251),"",MONTH(Transactions!$H2251))</f>
        <v/>
      </c>
      <c r="J2251" s="259"/>
      <c r="K2251" s="168"/>
      <c r="L2251" s="169"/>
      <c r="N2251" s="167"/>
      <c r="O2251" s="209" t="str">
        <f>IF(ISBLANK(Transactions!$N2251),"",MONTH(Transactions!$N2251))</f>
        <v/>
      </c>
      <c r="P2251" s="259"/>
      <c r="Q2251" s="171"/>
      <c r="R2251" s="169"/>
    </row>
    <row r="2252" spans="2:18" ht="15.75" customHeight="1">
      <c r="B2252" s="167"/>
      <c r="C2252" s="209" t="str">
        <f>IF(ISBLANK(Transactions!$B2252),"",MONTH(Transactions!$B2252))</f>
        <v/>
      </c>
      <c r="D2252" s="259"/>
      <c r="E2252" s="168"/>
      <c r="F2252" s="169"/>
      <c r="H2252" s="167"/>
      <c r="I2252" s="209" t="str">
        <f>IF(ISBLANK(Transactions!$H2252),"",MONTH(Transactions!$H2252))</f>
        <v/>
      </c>
      <c r="J2252" s="259"/>
      <c r="K2252" s="168"/>
      <c r="L2252" s="169"/>
      <c r="N2252" s="167"/>
      <c r="O2252" s="209" t="str">
        <f>IF(ISBLANK(Transactions!$N2252),"",MONTH(Transactions!$N2252))</f>
        <v/>
      </c>
      <c r="P2252" s="259"/>
      <c r="Q2252" s="171"/>
      <c r="R2252" s="169"/>
    </row>
    <row r="2253" spans="2:18" ht="15.75" customHeight="1">
      <c r="B2253" s="167"/>
      <c r="C2253" s="209" t="str">
        <f>IF(ISBLANK(Transactions!$B2253),"",MONTH(Transactions!$B2253))</f>
        <v/>
      </c>
      <c r="D2253" s="259"/>
      <c r="E2253" s="168"/>
      <c r="F2253" s="169"/>
      <c r="H2253" s="167"/>
      <c r="I2253" s="209" t="str">
        <f>IF(ISBLANK(Transactions!$H2253),"",MONTH(Transactions!$H2253))</f>
        <v/>
      </c>
      <c r="J2253" s="259"/>
      <c r="K2253" s="168"/>
      <c r="L2253" s="169"/>
      <c r="N2253" s="167"/>
      <c r="O2253" s="209" t="str">
        <f>IF(ISBLANK(Transactions!$N2253),"",MONTH(Transactions!$N2253))</f>
        <v/>
      </c>
      <c r="P2253" s="259"/>
      <c r="Q2253" s="171"/>
      <c r="R2253" s="169"/>
    </row>
    <row r="2254" spans="2:18" ht="15.75" customHeight="1">
      <c r="B2254" s="167"/>
      <c r="C2254" s="209" t="str">
        <f>IF(ISBLANK(Transactions!$B2254),"",MONTH(Transactions!$B2254))</f>
        <v/>
      </c>
      <c r="D2254" s="259"/>
      <c r="E2254" s="168"/>
      <c r="F2254" s="169"/>
      <c r="H2254" s="167"/>
      <c r="I2254" s="209" t="str">
        <f>IF(ISBLANK(Transactions!$H2254),"",MONTH(Transactions!$H2254))</f>
        <v/>
      </c>
      <c r="J2254" s="259"/>
      <c r="K2254" s="168"/>
      <c r="L2254" s="169"/>
      <c r="N2254" s="167"/>
      <c r="O2254" s="209" t="str">
        <f>IF(ISBLANK(Transactions!$N2254),"",MONTH(Transactions!$N2254))</f>
        <v/>
      </c>
      <c r="P2254" s="259"/>
      <c r="Q2254" s="171"/>
      <c r="R2254" s="169"/>
    </row>
    <row r="2255" spans="2:18" ht="15.75" customHeight="1">
      <c r="B2255" s="167"/>
      <c r="C2255" s="209" t="str">
        <f>IF(ISBLANK(Transactions!$B2255),"",MONTH(Transactions!$B2255))</f>
        <v/>
      </c>
      <c r="D2255" s="259"/>
      <c r="E2255" s="168"/>
      <c r="F2255" s="169"/>
      <c r="H2255" s="167"/>
      <c r="I2255" s="209" t="str">
        <f>IF(ISBLANK(Transactions!$H2255),"",MONTH(Transactions!$H2255))</f>
        <v/>
      </c>
      <c r="J2255" s="259"/>
      <c r="K2255" s="168"/>
      <c r="L2255" s="169"/>
      <c r="N2255" s="167"/>
      <c r="O2255" s="209" t="str">
        <f>IF(ISBLANK(Transactions!$N2255),"",MONTH(Transactions!$N2255))</f>
        <v/>
      </c>
      <c r="P2255" s="259"/>
      <c r="Q2255" s="171"/>
      <c r="R2255" s="169"/>
    </row>
    <row r="2256" spans="2:18" ht="15.75" customHeight="1">
      <c r="B2256" s="167"/>
      <c r="C2256" s="209" t="str">
        <f>IF(ISBLANK(Transactions!$B2256),"",MONTH(Transactions!$B2256))</f>
        <v/>
      </c>
      <c r="D2256" s="259"/>
      <c r="E2256" s="168"/>
      <c r="F2256" s="169"/>
      <c r="H2256" s="167"/>
      <c r="I2256" s="209" t="str">
        <f>IF(ISBLANK(Transactions!$H2256),"",MONTH(Transactions!$H2256))</f>
        <v/>
      </c>
      <c r="J2256" s="259"/>
      <c r="K2256" s="168"/>
      <c r="L2256" s="169"/>
      <c r="N2256" s="167"/>
      <c r="O2256" s="209" t="str">
        <f>IF(ISBLANK(Transactions!$N2256),"",MONTH(Transactions!$N2256))</f>
        <v/>
      </c>
      <c r="P2256" s="259"/>
      <c r="Q2256" s="171"/>
      <c r="R2256" s="169"/>
    </row>
    <row r="2257" spans="2:18" ht="15.75" customHeight="1">
      <c r="B2257" s="167"/>
      <c r="C2257" s="209" t="str">
        <f>IF(ISBLANK(Transactions!$B2257),"",MONTH(Transactions!$B2257))</f>
        <v/>
      </c>
      <c r="D2257" s="259"/>
      <c r="E2257" s="168"/>
      <c r="F2257" s="169"/>
      <c r="H2257" s="167"/>
      <c r="I2257" s="209" t="str">
        <f>IF(ISBLANK(Transactions!$H2257),"",MONTH(Transactions!$H2257))</f>
        <v/>
      </c>
      <c r="J2257" s="259"/>
      <c r="K2257" s="168"/>
      <c r="L2257" s="169"/>
      <c r="N2257" s="167"/>
      <c r="O2257" s="209" t="str">
        <f>IF(ISBLANK(Transactions!$N2257),"",MONTH(Transactions!$N2257))</f>
        <v/>
      </c>
      <c r="P2257" s="259"/>
      <c r="Q2257" s="171"/>
      <c r="R2257" s="169"/>
    </row>
    <row r="2258" spans="2:18" ht="15.75" customHeight="1">
      <c r="B2258" s="167"/>
      <c r="C2258" s="209" t="str">
        <f>IF(ISBLANK(Transactions!$B2258),"",MONTH(Transactions!$B2258))</f>
        <v/>
      </c>
      <c r="D2258" s="259"/>
      <c r="E2258" s="168"/>
      <c r="F2258" s="169"/>
      <c r="H2258" s="167"/>
      <c r="I2258" s="209" t="str">
        <f>IF(ISBLANK(Transactions!$H2258),"",MONTH(Transactions!$H2258))</f>
        <v/>
      </c>
      <c r="J2258" s="259"/>
      <c r="K2258" s="168"/>
      <c r="L2258" s="169"/>
      <c r="N2258" s="167"/>
      <c r="O2258" s="209" t="str">
        <f>IF(ISBLANK(Transactions!$N2258),"",MONTH(Transactions!$N2258))</f>
        <v/>
      </c>
      <c r="P2258" s="259"/>
      <c r="Q2258" s="171"/>
      <c r="R2258" s="169"/>
    </row>
    <row r="2259" spans="2:18" ht="15.75" customHeight="1">
      <c r="B2259" s="167"/>
      <c r="C2259" s="209" t="str">
        <f>IF(ISBLANK(Transactions!$B2259),"",MONTH(Transactions!$B2259))</f>
        <v/>
      </c>
      <c r="D2259" s="259"/>
      <c r="E2259" s="168"/>
      <c r="F2259" s="169"/>
      <c r="H2259" s="167"/>
      <c r="I2259" s="209" t="str">
        <f>IF(ISBLANK(Transactions!$H2259),"",MONTH(Transactions!$H2259))</f>
        <v/>
      </c>
      <c r="J2259" s="259"/>
      <c r="K2259" s="168"/>
      <c r="L2259" s="169"/>
      <c r="N2259" s="167"/>
      <c r="O2259" s="209" t="str">
        <f>IF(ISBLANK(Transactions!$N2259),"",MONTH(Transactions!$N2259))</f>
        <v/>
      </c>
      <c r="P2259" s="259"/>
      <c r="Q2259" s="171"/>
      <c r="R2259" s="169"/>
    </row>
    <row r="2260" spans="2:18" ht="15.75" customHeight="1">
      <c r="B2260" s="167"/>
      <c r="C2260" s="209" t="str">
        <f>IF(ISBLANK(Transactions!$B2260),"",MONTH(Transactions!$B2260))</f>
        <v/>
      </c>
      <c r="D2260" s="259"/>
      <c r="E2260" s="168"/>
      <c r="F2260" s="169"/>
      <c r="H2260" s="167"/>
      <c r="I2260" s="209" t="str">
        <f>IF(ISBLANK(Transactions!$H2260),"",MONTH(Transactions!$H2260))</f>
        <v/>
      </c>
      <c r="J2260" s="259"/>
      <c r="K2260" s="168"/>
      <c r="L2260" s="169"/>
      <c r="N2260" s="167"/>
      <c r="O2260" s="209" t="str">
        <f>IF(ISBLANK(Transactions!$N2260),"",MONTH(Transactions!$N2260))</f>
        <v/>
      </c>
      <c r="P2260" s="259"/>
      <c r="Q2260" s="171"/>
      <c r="R2260" s="169"/>
    </row>
    <row r="2261" spans="2:18" ht="15.75" customHeight="1">
      <c r="B2261" s="167"/>
      <c r="C2261" s="209" t="str">
        <f>IF(ISBLANK(Transactions!$B2261),"",MONTH(Transactions!$B2261))</f>
        <v/>
      </c>
      <c r="D2261" s="259"/>
      <c r="E2261" s="168"/>
      <c r="F2261" s="169"/>
      <c r="H2261" s="167"/>
      <c r="I2261" s="209" t="str">
        <f>IF(ISBLANK(Transactions!$H2261),"",MONTH(Transactions!$H2261))</f>
        <v/>
      </c>
      <c r="J2261" s="259"/>
      <c r="K2261" s="168"/>
      <c r="L2261" s="169"/>
      <c r="N2261" s="167"/>
      <c r="O2261" s="209" t="str">
        <f>IF(ISBLANK(Transactions!$N2261),"",MONTH(Transactions!$N2261))</f>
        <v/>
      </c>
      <c r="P2261" s="259"/>
      <c r="Q2261" s="171"/>
      <c r="R2261" s="169"/>
    </row>
    <row r="2262" spans="2:18" ht="15.75" customHeight="1">
      <c r="B2262" s="167"/>
      <c r="C2262" s="209" t="str">
        <f>IF(ISBLANK(Transactions!$B2262),"",MONTH(Transactions!$B2262))</f>
        <v/>
      </c>
      <c r="D2262" s="259"/>
      <c r="E2262" s="168"/>
      <c r="F2262" s="169"/>
      <c r="H2262" s="167"/>
      <c r="I2262" s="209" t="str">
        <f>IF(ISBLANK(Transactions!$H2262),"",MONTH(Transactions!$H2262))</f>
        <v/>
      </c>
      <c r="J2262" s="259"/>
      <c r="K2262" s="168"/>
      <c r="L2262" s="169"/>
      <c r="N2262" s="167"/>
      <c r="O2262" s="209" t="str">
        <f>IF(ISBLANK(Transactions!$N2262),"",MONTH(Transactions!$N2262))</f>
        <v/>
      </c>
      <c r="P2262" s="259"/>
      <c r="Q2262" s="171"/>
      <c r="R2262" s="169"/>
    </row>
    <row r="2263" spans="2:18" ht="15.75" customHeight="1">
      <c r="B2263" s="167"/>
      <c r="C2263" s="209" t="str">
        <f>IF(ISBLANK(Transactions!$B2263),"",MONTH(Transactions!$B2263))</f>
        <v/>
      </c>
      <c r="D2263" s="259"/>
      <c r="E2263" s="168"/>
      <c r="F2263" s="169"/>
      <c r="H2263" s="167"/>
      <c r="I2263" s="209" t="str">
        <f>IF(ISBLANK(Transactions!$H2263),"",MONTH(Transactions!$H2263))</f>
        <v/>
      </c>
      <c r="J2263" s="259"/>
      <c r="K2263" s="168"/>
      <c r="L2263" s="169"/>
      <c r="N2263" s="167"/>
      <c r="O2263" s="209" t="str">
        <f>IF(ISBLANK(Transactions!$N2263),"",MONTH(Transactions!$N2263))</f>
        <v/>
      </c>
      <c r="P2263" s="259"/>
      <c r="Q2263" s="171"/>
      <c r="R2263" s="169"/>
    </row>
    <row r="2264" spans="2:18" ht="15.75" customHeight="1">
      <c r="B2264" s="167"/>
      <c r="C2264" s="209" t="str">
        <f>IF(ISBLANK(Transactions!$B2264),"",MONTH(Transactions!$B2264))</f>
        <v/>
      </c>
      <c r="D2264" s="259"/>
      <c r="E2264" s="168"/>
      <c r="F2264" s="169"/>
      <c r="H2264" s="167"/>
      <c r="I2264" s="209" t="str">
        <f>IF(ISBLANK(Transactions!$H2264),"",MONTH(Transactions!$H2264))</f>
        <v/>
      </c>
      <c r="J2264" s="259"/>
      <c r="K2264" s="168"/>
      <c r="L2264" s="169"/>
      <c r="N2264" s="167"/>
      <c r="O2264" s="209" t="str">
        <f>IF(ISBLANK(Transactions!$N2264),"",MONTH(Transactions!$N2264))</f>
        <v/>
      </c>
      <c r="P2264" s="259"/>
      <c r="Q2264" s="171"/>
      <c r="R2264" s="169"/>
    </row>
    <row r="2265" spans="2:18" ht="15.75" customHeight="1">
      <c r="B2265" s="167"/>
      <c r="C2265" s="209" t="str">
        <f>IF(ISBLANK(Transactions!$B2265),"",MONTH(Transactions!$B2265))</f>
        <v/>
      </c>
      <c r="D2265" s="259"/>
      <c r="E2265" s="168"/>
      <c r="F2265" s="169"/>
      <c r="H2265" s="167"/>
      <c r="I2265" s="209" t="str">
        <f>IF(ISBLANK(Transactions!$H2265),"",MONTH(Transactions!$H2265))</f>
        <v/>
      </c>
      <c r="J2265" s="259"/>
      <c r="K2265" s="168"/>
      <c r="L2265" s="169"/>
      <c r="N2265" s="167"/>
      <c r="O2265" s="209" t="str">
        <f>IF(ISBLANK(Transactions!$N2265),"",MONTH(Transactions!$N2265))</f>
        <v/>
      </c>
      <c r="P2265" s="259"/>
      <c r="Q2265" s="171"/>
      <c r="R2265" s="169"/>
    </row>
    <row r="2266" spans="2:18" ht="15.75" customHeight="1">
      <c r="B2266" s="167"/>
      <c r="C2266" s="209" t="str">
        <f>IF(ISBLANK(Transactions!$B2266),"",MONTH(Transactions!$B2266))</f>
        <v/>
      </c>
      <c r="D2266" s="259"/>
      <c r="E2266" s="168"/>
      <c r="F2266" s="169"/>
      <c r="H2266" s="167"/>
      <c r="I2266" s="209" t="str">
        <f>IF(ISBLANK(Transactions!$H2266),"",MONTH(Transactions!$H2266))</f>
        <v/>
      </c>
      <c r="J2266" s="259"/>
      <c r="K2266" s="168"/>
      <c r="L2266" s="169"/>
      <c r="N2266" s="167"/>
      <c r="O2266" s="209" t="str">
        <f>IF(ISBLANK(Transactions!$N2266),"",MONTH(Transactions!$N2266))</f>
        <v/>
      </c>
      <c r="P2266" s="259"/>
      <c r="Q2266" s="171"/>
      <c r="R2266" s="169"/>
    </row>
    <row r="2267" spans="2:18" ht="15.75" customHeight="1">
      <c r="B2267" s="167"/>
      <c r="C2267" s="209" t="str">
        <f>IF(ISBLANK(Transactions!$B2267),"",MONTH(Transactions!$B2267))</f>
        <v/>
      </c>
      <c r="D2267" s="259"/>
      <c r="E2267" s="168"/>
      <c r="F2267" s="169"/>
      <c r="H2267" s="167"/>
      <c r="I2267" s="209" t="str">
        <f>IF(ISBLANK(Transactions!$H2267),"",MONTH(Transactions!$H2267))</f>
        <v/>
      </c>
      <c r="J2267" s="259"/>
      <c r="K2267" s="168"/>
      <c r="L2267" s="169"/>
      <c r="N2267" s="167"/>
      <c r="O2267" s="209" t="str">
        <f>IF(ISBLANK(Transactions!$N2267),"",MONTH(Transactions!$N2267))</f>
        <v/>
      </c>
      <c r="P2267" s="259"/>
      <c r="Q2267" s="171"/>
      <c r="R2267" s="169"/>
    </row>
    <row r="2268" spans="2:18" ht="15.75" customHeight="1">
      <c r="B2268" s="167"/>
      <c r="C2268" s="209" t="str">
        <f>IF(ISBLANK(Transactions!$B2268),"",MONTH(Transactions!$B2268))</f>
        <v/>
      </c>
      <c r="D2268" s="259"/>
      <c r="E2268" s="168"/>
      <c r="F2268" s="169"/>
      <c r="H2268" s="167"/>
      <c r="I2268" s="209" t="str">
        <f>IF(ISBLANK(Transactions!$H2268),"",MONTH(Transactions!$H2268))</f>
        <v/>
      </c>
      <c r="J2268" s="259"/>
      <c r="K2268" s="168"/>
      <c r="L2268" s="169"/>
      <c r="N2268" s="167"/>
      <c r="O2268" s="209" t="str">
        <f>IF(ISBLANK(Transactions!$N2268),"",MONTH(Transactions!$N2268))</f>
        <v/>
      </c>
      <c r="P2268" s="259"/>
      <c r="Q2268" s="171"/>
      <c r="R2268" s="169"/>
    </row>
    <row r="2269" spans="2:18" ht="15.75" customHeight="1">
      <c r="B2269" s="167"/>
      <c r="C2269" s="209" t="str">
        <f>IF(ISBLANK(Transactions!$B2269),"",MONTH(Transactions!$B2269))</f>
        <v/>
      </c>
      <c r="D2269" s="259"/>
      <c r="E2269" s="168"/>
      <c r="F2269" s="169"/>
      <c r="H2269" s="167"/>
      <c r="I2269" s="209" t="str">
        <f>IF(ISBLANK(Transactions!$H2269),"",MONTH(Transactions!$H2269))</f>
        <v/>
      </c>
      <c r="J2269" s="259"/>
      <c r="K2269" s="168"/>
      <c r="L2269" s="169"/>
      <c r="N2269" s="167"/>
      <c r="O2269" s="209" t="str">
        <f>IF(ISBLANK(Transactions!$N2269),"",MONTH(Transactions!$N2269))</f>
        <v/>
      </c>
      <c r="P2269" s="259"/>
      <c r="Q2269" s="171"/>
      <c r="R2269" s="169"/>
    </row>
    <row r="2270" spans="2:18" ht="15.75" customHeight="1">
      <c r="B2270" s="167"/>
      <c r="C2270" s="209" t="str">
        <f>IF(ISBLANK(Transactions!$B2270),"",MONTH(Transactions!$B2270))</f>
        <v/>
      </c>
      <c r="D2270" s="259"/>
      <c r="E2270" s="168"/>
      <c r="F2270" s="169"/>
      <c r="H2270" s="167"/>
      <c r="I2270" s="209" t="str">
        <f>IF(ISBLANK(Transactions!$H2270),"",MONTH(Transactions!$H2270))</f>
        <v/>
      </c>
      <c r="J2270" s="259"/>
      <c r="K2270" s="168"/>
      <c r="L2270" s="169"/>
      <c r="N2270" s="167"/>
      <c r="O2270" s="209" t="str">
        <f>IF(ISBLANK(Transactions!$N2270),"",MONTH(Transactions!$N2270))</f>
        <v/>
      </c>
      <c r="P2270" s="259"/>
      <c r="Q2270" s="171"/>
      <c r="R2270" s="169"/>
    </row>
    <row r="2271" spans="2:18" ht="15.75" customHeight="1">
      <c r="B2271" s="167"/>
      <c r="C2271" s="209" t="str">
        <f>IF(ISBLANK(Transactions!$B2271),"",MONTH(Transactions!$B2271))</f>
        <v/>
      </c>
      <c r="D2271" s="259"/>
      <c r="E2271" s="168"/>
      <c r="F2271" s="169"/>
      <c r="H2271" s="167"/>
      <c r="I2271" s="209" t="str">
        <f>IF(ISBLANK(Transactions!$H2271),"",MONTH(Transactions!$H2271))</f>
        <v/>
      </c>
      <c r="J2271" s="259"/>
      <c r="K2271" s="168"/>
      <c r="L2271" s="169"/>
      <c r="N2271" s="167"/>
      <c r="O2271" s="209" t="str">
        <f>IF(ISBLANK(Transactions!$N2271),"",MONTH(Transactions!$N2271))</f>
        <v/>
      </c>
      <c r="P2271" s="259"/>
      <c r="Q2271" s="171"/>
      <c r="R2271" s="169"/>
    </row>
    <row r="2272" spans="2:18" ht="15.75" customHeight="1">
      <c r="B2272" s="167"/>
      <c r="C2272" s="209" t="str">
        <f>IF(ISBLANK(Transactions!$B2272),"",MONTH(Transactions!$B2272))</f>
        <v/>
      </c>
      <c r="D2272" s="259"/>
      <c r="E2272" s="168"/>
      <c r="F2272" s="169"/>
      <c r="H2272" s="167"/>
      <c r="I2272" s="209" t="str">
        <f>IF(ISBLANK(Transactions!$H2272),"",MONTH(Transactions!$H2272))</f>
        <v/>
      </c>
      <c r="J2272" s="259"/>
      <c r="K2272" s="168"/>
      <c r="L2272" s="169"/>
      <c r="N2272" s="167"/>
      <c r="O2272" s="209" t="str">
        <f>IF(ISBLANK(Transactions!$N2272),"",MONTH(Transactions!$N2272))</f>
        <v/>
      </c>
      <c r="P2272" s="259"/>
      <c r="Q2272" s="171"/>
      <c r="R2272" s="169"/>
    </row>
    <row r="2273" spans="2:18" ht="15.75" customHeight="1">
      <c r="B2273" s="167"/>
      <c r="C2273" s="209" t="str">
        <f>IF(ISBLANK(Transactions!$B2273),"",MONTH(Transactions!$B2273))</f>
        <v/>
      </c>
      <c r="D2273" s="259"/>
      <c r="E2273" s="168"/>
      <c r="F2273" s="169"/>
      <c r="H2273" s="167"/>
      <c r="I2273" s="209" t="str">
        <f>IF(ISBLANK(Transactions!$H2273),"",MONTH(Transactions!$H2273))</f>
        <v/>
      </c>
      <c r="J2273" s="259"/>
      <c r="K2273" s="168"/>
      <c r="L2273" s="169"/>
      <c r="N2273" s="167"/>
      <c r="O2273" s="209" t="str">
        <f>IF(ISBLANK(Transactions!$N2273),"",MONTH(Transactions!$N2273))</f>
        <v/>
      </c>
      <c r="P2273" s="259"/>
      <c r="Q2273" s="171"/>
      <c r="R2273" s="169"/>
    </row>
    <row r="2274" spans="2:18" ht="15.75" customHeight="1">
      <c r="B2274" s="167"/>
      <c r="C2274" s="209" t="str">
        <f>IF(ISBLANK(Transactions!$B2274),"",MONTH(Transactions!$B2274))</f>
        <v/>
      </c>
      <c r="D2274" s="259"/>
      <c r="E2274" s="168"/>
      <c r="F2274" s="169"/>
      <c r="H2274" s="167"/>
      <c r="I2274" s="209" t="str">
        <f>IF(ISBLANK(Transactions!$H2274),"",MONTH(Transactions!$H2274))</f>
        <v/>
      </c>
      <c r="J2274" s="259"/>
      <c r="K2274" s="168"/>
      <c r="L2274" s="169"/>
      <c r="N2274" s="167"/>
      <c r="O2274" s="209" t="str">
        <f>IF(ISBLANK(Transactions!$N2274),"",MONTH(Transactions!$N2274))</f>
        <v/>
      </c>
      <c r="P2274" s="259"/>
      <c r="Q2274" s="171"/>
      <c r="R2274" s="169"/>
    </row>
    <row r="2275" spans="2:18" ht="15.75" customHeight="1">
      <c r="B2275" s="167"/>
      <c r="C2275" s="209" t="str">
        <f>IF(ISBLANK(Transactions!$B2275),"",MONTH(Transactions!$B2275))</f>
        <v/>
      </c>
      <c r="D2275" s="259"/>
      <c r="E2275" s="168"/>
      <c r="F2275" s="169"/>
      <c r="H2275" s="167"/>
      <c r="I2275" s="209" t="str">
        <f>IF(ISBLANK(Transactions!$H2275),"",MONTH(Transactions!$H2275))</f>
        <v/>
      </c>
      <c r="J2275" s="259"/>
      <c r="K2275" s="168"/>
      <c r="L2275" s="169"/>
      <c r="N2275" s="167"/>
      <c r="O2275" s="209" t="str">
        <f>IF(ISBLANK(Transactions!$N2275),"",MONTH(Transactions!$N2275))</f>
        <v/>
      </c>
      <c r="P2275" s="259"/>
      <c r="Q2275" s="171"/>
      <c r="R2275" s="169"/>
    </row>
    <row r="2276" spans="2:18" ht="15.75" customHeight="1">
      <c r="B2276" s="167"/>
      <c r="C2276" s="209" t="str">
        <f>IF(ISBLANK(Transactions!$B2276),"",MONTH(Transactions!$B2276))</f>
        <v/>
      </c>
      <c r="D2276" s="259"/>
      <c r="E2276" s="168"/>
      <c r="F2276" s="169"/>
      <c r="H2276" s="167"/>
      <c r="I2276" s="209" t="str">
        <f>IF(ISBLANK(Transactions!$H2276),"",MONTH(Transactions!$H2276))</f>
        <v/>
      </c>
      <c r="J2276" s="259"/>
      <c r="K2276" s="168"/>
      <c r="L2276" s="169"/>
      <c r="N2276" s="167"/>
      <c r="O2276" s="209" t="str">
        <f>IF(ISBLANK(Transactions!$N2276),"",MONTH(Transactions!$N2276))</f>
        <v/>
      </c>
      <c r="P2276" s="259"/>
      <c r="Q2276" s="171"/>
      <c r="R2276" s="169"/>
    </row>
    <row r="2277" spans="2:18" ht="15.75" customHeight="1">
      <c r="B2277" s="167"/>
      <c r="C2277" s="209" t="str">
        <f>IF(ISBLANK(Transactions!$B2277),"",MONTH(Transactions!$B2277))</f>
        <v/>
      </c>
      <c r="D2277" s="259"/>
      <c r="E2277" s="168"/>
      <c r="F2277" s="169"/>
      <c r="H2277" s="167"/>
      <c r="I2277" s="209" t="str">
        <f>IF(ISBLANK(Transactions!$H2277),"",MONTH(Transactions!$H2277))</f>
        <v/>
      </c>
      <c r="J2277" s="259"/>
      <c r="K2277" s="168"/>
      <c r="L2277" s="169"/>
      <c r="N2277" s="167"/>
      <c r="O2277" s="209" t="str">
        <f>IF(ISBLANK(Transactions!$N2277),"",MONTH(Transactions!$N2277))</f>
        <v/>
      </c>
      <c r="P2277" s="259"/>
      <c r="Q2277" s="171"/>
      <c r="R2277" s="169"/>
    </row>
    <row r="2278" spans="2:18" ht="15.75" customHeight="1">
      <c r="B2278" s="167"/>
      <c r="C2278" s="209" t="str">
        <f>IF(ISBLANK(Transactions!$B2278),"",MONTH(Transactions!$B2278))</f>
        <v/>
      </c>
      <c r="D2278" s="259"/>
      <c r="E2278" s="168"/>
      <c r="F2278" s="169"/>
      <c r="H2278" s="167"/>
      <c r="I2278" s="209" t="str">
        <f>IF(ISBLANK(Transactions!$H2278),"",MONTH(Transactions!$H2278))</f>
        <v/>
      </c>
      <c r="J2278" s="259"/>
      <c r="K2278" s="168"/>
      <c r="L2278" s="169"/>
      <c r="N2278" s="167"/>
      <c r="O2278" s="209" t="str">
        <f>IF(ISBLANK(Transactions!$N2278),"",MONTH(Transactions!$N2278))</f>
        <v/>
      </c>
      <c r="P2278" s="259"/>
      <c r="Q2278" s="171"/>
      <c r="R2278" s="169"/>
    </row>
    <row r="2279" spans="2:18" ht="15.75" customHeight="1">
      <c r="B2279" s="167"/>
      <c r="C2279" s="209" t="str">
        <f>IF(ISBLANK(Transactions!$B2279),"",MONTH(Transactions!$B2279))</f>
        <v/>
      </c>
      <c r="D2279" s="259"/>
      <c r="E2279" s="168"/>
      <c r="F2279" s="169"/>
      <c r="H2279" s="167"/>
      <c r="I2279" s="209" t="str">
        <f>IF(ISBLANK(Transactions!$H2279),"",MONTH(Transactions!$H2279))</f>
        <v/>
      </c>
      <c r="J2279" s="259"/>
      <c r="K2279" s="168"/>
      <c r="L2279" s="169"/>
      <c r="N2279" s="167"/>
      <c r="O2279" s="209" t="str">
        <f>IF(ISBLANK(Transactions!$N2279),"",MONTH(Transactions!$N2279))</f>
        <v/>
      </c>
      <c r="P2279" s="259"/>
      <c r="Q2279" s="171"/>
      <c r="R2279" s="169"/>
    </row>
    <row r="2280" spans="2:18" ht="15.75" customHeight="1">
      <c r="B2280" s="167"/>
      <c r="C2280" s="209" t="str">
        <f>IF(ISBLANK(Transactions!$B2280),"",MONTH(Transactions!$B2280))</f>
        <v/>
      </c>
      <c r="D2280" s="259"/>
      <c r="E2280" s="168"/>
      <c r="F2280" s="169"/>
      <c r="H2280" s="167"/>
      <c r="I2280" s="209" t="str">
        <f>IF(ISBLANK(Transactions!$H2280),"",MONTH(Transactions!$H2280))</f>
        <v/>
      </c>
      <c r="J2280" s="259"/>
      <c r="K2280" s="168"/>
      <c r="L2280" s="169"/>
      <c r="N2280" s="167"/>
      <c r="O2280" s="209" t="str">
        <f>IF(ISBLANK(Transactions!$N2280),"",MONTH(Transactions!$N2280))</f>
        <v/>
      </c>
      <c r="P2280" s="259"/>
      <c r="Q2280" s="171"/>
      <c r="R2280" s="169"/>
    </row>
    <row r="2281" spans="2:18" ht="15.75" customHeight="1">
      <c r="B2281" s="167"/>
      <c r="C2281" s="209" t="str">
        <f>IF(ISBLANK(Transactions!$B2281),"",MONTH(Transactions!$B2281))</f>
        <v/>
      </c>
      <c r="D2281" s="259"/>
      <c r="E2281" s="168"/>
      <c r="F2281" s="169"/>
      <c r="H2281" s="167"/>
      <c r="I2281" s="209" t="str">
        <f>IF(ISBLANK(Transactions!$H2281),"",MONTH(Transactions!$H2281))</f>
        <v/>
      </c>
      <c r="J2281" s="259"/>
      <c r="K2281" s="168"/>
      <c r="L2281" s="169"/>
      <c r="N2281" s="167"/>
      <c r="O2281" s="209" t="str">
        <f>IF(ISBLANK(Transactions!$N2281),"",MONTH(Transactions!$N2281))</f>
        <v/>
      </c>
      <c r="P2281" s="259"/>
      <c r="Q2281" s="171"/>
      <c r="R2281" s="169"/>
    </row>
    <row r="2282" spans="2:18" ht="15.75" customHeight="1">
      <c r="B2282" s="167"/>
      <c r="C2282" s="209" t="str">
        <f>IF(ISBLANK(Transactions!$B2282),"",MONTH(Transactions!$B2282))</f>
        <v/>
      </c>
      <c r="D2282" s="259"/>
      <c r="E2282" s="168"/>
      <c r="F2282" s="169"/>
      <c r="H2282" s="167"/>
      <c r="I2282" s="209" t="str">
        <f>IF(ISBLANK(Transactions!$H2282),"",MONTH(Transactions!$H2282))</f>
        <v/>
      </c>
      <c r="J2282" s="259"/>
      <c r="K2282" s="168"/>
      <c r="L2282" s="169"/>
      <c r="N2282" s="167"/>
      <c r="O2282" s="209" t="str">
        <f>IF(ISBLANK(Transactions!$N2282),"",MONTH(Transactions!$N2282))</f>
        <v/>
      </c>
      <c r="P2282" s="259"/>
      <c r="Q2282" s="171"/>
      <c r="R2282" s="169"/>
    </row>
    <row r="2283" spans="2:18" ht="15.75" customHeight="1">
      <c r="B2283" s="167"/>
      <c r="C2283" s="209" t="str">
        <f>IF(ISBLANK(Transactions!$B2283),"",MONTH(Transactions!$B2283))</f>
        <v/>
      </c>
      <c r="D2283" s="259"/>
      <c r="E2283" s="168"/>
      <c r="F2283" s="169"/>
      <c r="H2283" s="167"/>
      <c r="I2283" s="209" t="str">
        <f>IF(ISBLANK(Transactions!$H2283),"",MONTH(Transactions!$H2283))</f>
        <v/>
      </c>
      <c r="J2283" s="259"/>
      <c r="K2283" s="168"/>
      <c r="L2283" s="169"/>
      <c r="N2283" s="167"/>
      <c r="O2283" s="209" t="str">
        <f>IF(ISBLANK(Transactions!$N2283),"",MONTH(Transactions!$N2283))</f>
        <v/>
      </c>
      <c r="P2283" s="259"/>
      <c r="Q2283" s="171"/>
      <c r="R2283" s="169"/>
    </row>
    <row r="2284" spans="2:18" ht="15.75" customHeight="1">
      <c r="B2284" s="167"/>
      <c r="C2284" s="209" t="str">
        <f>IF(ISBLANK(Transactions!$B2284),"",MONTH(Transactions!$B2284))</f>
        <v/>
      </c>
      <c r="D2284" s="259"/>
      <c r="E2284" s="168"/>
      <c r="F2284" s="169"/>
      <c r="H2284" s="167"/>
      <c r="I2284" s="209" t="str">
        <f>IF(ISBLANK(Transactions!$H2284),"",MONTH(Transactions!$H2284))</f>
        <v/>
      </c>
      <c r="J2284" s="259"/>
      <c r="K2284" s="168"/>
      <c r="L2284" s="169"/>
      <c r="N2284" s="167"/>
      <c r="O2284" s="209" t="str">
        <f>IF(ISBLANK(Transactions!$N2284),"",MONTH(Transactions!$N2284))</f>
        <v/>
      </c>
      <c r="P2284" s="259"/>
      <c r="Q2284" s="171"/>
      <c r="R2284" s="169"/>
    </row>
    <row r="2285" spans="2:18" ht="15.75" customHeight="1">
      <c r="B2285" s="167"/>
      <c r="C2285" s="209" t="str">
        <f>IF(ISBLANK(Transactions!$B2285),"",MONTH(Transactions!$B2285))</f>
        <v/>
      </c>
      <c r="D2285" s="259"/>
      <c r="E2285" s="168"/>
      <c r="F2285" s="169"/>
      <c r="H2285" s="167"/>
      <c r="I2285" s="209" t="str">
        <f>IF(ISBLANK(Transactions!$H2285),"",MONTH(Transactions!$H2285))</f>
        <v/>
      </c>
      <c r="J2285" s="259"/>
      <c r="K2285" s="168"/>
      <c r="L2285" s="169"/>
      <c r="N2285" s="167"/>
      <c r="O2285" s="209" t="str">
        <f>IF(ISBLANK(Transactions!$N2285),"",MONTH(Transactions!$N2285))</f>
        <v/>
      </c>
      <c r="P2285" s="259"/>
      <c r="Q2285" s="171"/>
      <c r="R2285" s="169"/>
    </row>
    <row r="2286" spans="2:18" ht="15.75" customHeight="1">
      <c r="B2286" s="167"/>
      <c r="C2286" s="209" t="str">
        <f>IF(ISBLANK(Transactions!$B2286),"",MONTH(Transactions!$B2286))</f>
        <v/>
      </c>
      <c r="D2286" s="259"/>
      <c r="E2286" s="168"/>
      <c r="F2286" s="169"/>
      <c r="H2286" s="167"/>
      <c r="I2286" s="209" t="str">
        <f>IF(ISBLANK(Transactions!$H2286),"",MONTH(Transactions!$H2286))</f>
        <v/>
      </c>
      <c r="J2286" s="259"/>
      <c r="K2286" s="168"/>
      <c r="L2286" s="169"/>
      <c r="N2286" s="167"/>
      <c r="O2286" s="209" t="str">
        <f>IF(ISBLANK(Transactions!$N2286),"",MONTH(Transactions!$N2286))</f>
        <v/>
      </c>
      <c r="P2286" s="259"/>
      <c r="Q2286" s="171"/>
      <c r="R2286" s="169"/>
    </row>
    <row r="2287" spans="2:18" ht="15.75" customHeight="1">
      <c r="B2287" s="167"/>
      <c r="C2287" s="209" t="str">
        <f>IF(ISBLANK(Transactions!$B2287),"",MONTH(Transactions!$B2287))</f>
        <v/>
      </c>
      <c r="D2287" s="259"/>
      <c r="E2287" s="168"/>
      <c r="F2287" s="169"/>
      <c r="H2287" s="167"/>
      <c r="I2287" s="209" t="str">
        <f>IF(ISBLANK(Transactions!$H2287),"",MONTH(Transactions!$H2287))</f>
        <v/>
      </c>
      <c r="J2287" s="259"/>
      <c r="K2287" s="168"/>
      <c r="L2287" s="169"/>
      <c r="N2287" s="167"/>
      <c r="O2287" s="209" t="str">
        <f>IF(ISBLANK(Transactions!$N2287),"",MONTH(Transactions!$N2287))</f>
        <v/>
      </c>
      <c r="P2287" s="259"/>
      <c r="Q2287" s="171"/>
      <c r="R2287" s="169"/>
    </row>
    <row r="2288" spans="2:18" ht="15.75" customHeight="1">
      <c r="B2288" s="167"/>
      <c r="C2288" s="209" t="str">
        <f>IF(ISBLANK(Transactions!$B2288),"",MONTH(Transactions!$B2288))</f>
        <v/>
      </c>
      <c r="D2288" s="259"/>
      <c r="E2288" s="168"/>
      <c r="F2288" s="169"/>
      <c r="H2288" s="167"/>
      <c r="I2288" s="209" t="str">
        <f>IF(ISBLANK(Transactions!$H2288),"",MONTH(Transactions!$H2288))</f>
        <v/>
      </c>
      <c r="J2288" s="259"/>
      <c r="K2288" s="168"/>
      <c r="L2288" s="169"/>
      <c r="N2288" s="167"/>
      <c r="O2288" s="209" t="str">
        <f>IF(ISBLANK(Transactions!$N2288),"",MONTH(Transactions!$N2288))</f>
        <v/>
      </c>
      <c r="P2288" s="259"/>
      <c r="Q2288" s="171"/>
      <c r="R2288" s="169"/>
    </row>
    <row r="2289" spans="2:18" ht="15.75" customHeight="1">
      <c r="B2289" s="167"/>
      <c r="C2289" s="209" t="str">
        <f>IF(ISBLANK(Transactions!$B2289),"",MONTH(Transactions!$B2289))</f>
        <v/>
      </c>
      <c r="D2289" s="259"/>
      <c r="E2289" s="168"/>
      <c r="F2289" s="169"/>
      <c r="H2289" s="167"/>
      <c r="I2289" s="209" t="str">
        <f>IF(ISBLANK(Transactions!$H2289),"",MONTH(Transactions!$H2289))</f>
        <v/>
      </c>
      <c r="J2289" s="259"/>
      <c r="K2289" s="168"/>
      <c r="L2289" s="169"/>
      <c r="N2289" s="167"/>
      <c r="O2289" s="209" t="str">
        <f>IF(ISBLANK(Transactions!$N2289),"",MONTH(Transactions!$N2289))</f>
        <v/>
      </c>
      <c r="P2289" s="259"/>
      <c r="Q2289" s="171"/>
      <c r="R2289" s="169"/>
    </row>
    <row r="2290" spans="2:18" ht="15.75" customHeight="1">
      <c r="B2290" s="167"/>
      <c r="C2290" s="209" t="str">
        <f>IF(ISBLANK(Transactions!$B2290),"",MONTH(Transactions!$B2290))</f>
        <v/>
      </c>
      <c r="D2290" s="259"/>
      <c r="E2290" s="168"/>
      <c r="F2290" s="169"/>
      <c r="H2290" s="167"/>
      <c r="I2290" s="209" t="str">
        <f>IF(ISBLANK(Transactions!$H2290),"",MONTH(Transactions!$H2290))</f>
        <v/>
      </c>
      <c r="J2290" s="259"/>
      <c r="K2290" s="168"/>
      <c r="L2290" s="169"/>
      <c r="N2290" s="167"/>
      <c r="O2290" s="209" t="str">
        <f>IF(ISBLANK(Transactions!$N2290),"",MONTH(Transactions!$N2290))</f>
        <v/>
      </c>
      <c r="P2290" s="259"/>
      <c r="Q2290" s="171"/>
      <c r="R2290" s="169"/>
    </row>
    <row r="2291" spans="2:18" ht="15.75" customHeight="1">
      <c r="B2291" s="167"/>
      <c r="C2291" s="209" t="str">
        <f>IF(ISBLANK(Transactions!$B2291),"",MONTH(Transactions!$B2291))</f>
        <v/>
      </c>
      <c r="D2291" s="259"/>
      <c r="E2291" s="168"/>
      <c r="F2291" s="169"/>
      <c r="H2291" s="167"/>
      <c r="I2291" s="209" t="str">
        <f>IF(ISBLANK(Transactions!$H2291),"",MONTH(Transactions!$H2291))</f>
        <v/>
      </c>
      <c r="J2291" s="259"/>
      <c r="K2291" s="168"/>
      <c r="L2291" s="169"/>
      <c r="N2291" s="167"/>
      <c r="O2291" s="209" t="str">
        <f>IF(ISBLANK(Transactions!$N2291),"",MONTH(Transactions!$N2291))</f>
        <v/>
      </c>
      <c r="P2291" s="259"/>
      <c r="Q2291" s="171"/>
      <c r="R2291" s="169"/>
    </row>
    <row r="2292" spans="2:18" ht="15.75" customHeight="1">
      <c r="B2292" s="167"/>
      <c r="C2292" s="209" t="str">
        <f>IF(ISBLANK(Transactions!$B2292),"",MONTH(Transactions!$B2292))</f>
        <v/>
      </c>
      <c r="D2292" s="259"/>
      <c r="E2292" s="168"/>
      <c r="F2292" s="169"/>
      <c r="H2292" s="167"/>
      <c r="I2292" s="209" t="str">
        <f>IF(ISBLANK(Transactions!$H2292),"",MONTH(Transactions!$H2292))</f>
        <v/>
      </c>
      <c r="J2292" s="259"/>
      <c r="K2292" s="168"/>
      <c r="L2292" s="169"/>
      <c r="N2292" s="167"/>
      <c r="O2292" s="209" t="str">
        <f>IF(ISBLANK(Transactions!$N2292),"",MONTH(Transactions!$N2292))</f>
        <v/>
      </c>
      <c r="P2292" s="259"/>
      <c r="Q2292" s="171"/>
      <c r="R2292" s="169"/>
    </row>
    <row r="2293" spans="2:18" ht="15.75" customHeight="1">
      <c r="B2293" s="167"/>
      <c r="C2293" s="209" t="str">
        <f>IF(ISBLANK(Transactions!$B2293),"",MONTH(Transactions!$B2293))</f>
        <v/>
      </c>
      <c r="D2293" s="259"/>
      <c r="E2293" s="168"/>
      <c r="F2293" s="169"/>
      <c r="H2293" s="167"/>
      <c r="I2293" s="209" t="str">
        <f>IF(ISBLANK(Transactions!$H2293),"",MONTH(Transactions!$H2293))</f>
        <v/>
      </c>
      <c r="J2293" s="259"/>
      <c r="K2293" s="168"/>
      <c r="L2293" s="169"/>
      <c r="N2293" s="167"/>
      <c r="O2293" s="209" t="str">
        <f>IF(ISBLANK(Transactions!$N2293),"",MONTH(Transactions!$N2293))</f>
        <v/>
      </c>
      <c r="P2293" s="259"/>
      <c r="Q2293" s="171"/>
      <c r="R2293" s="169"/>
    </row>
    <row r="2294" spans="2:18" ht="15.75" customHeight="1">
      <c r="B2294" s="167"/>
      <c r="C2294" s="209" t="str">
        <f>IF(ISBLANK(Transactions!$B2294),"",MONTH(Transactions!$B2294))</f>
        <v/>
      </c>
      <c r="D2294" s="259"/>
      <c r="E2294" s="168"/>
      <c r="F2294" s="169"/>
      <c r="H2294" s="167"/>
      <c r="I2294" s="209" t="str">
        <f>IF(ISBLANK(Transactions!$H2294),"",MONTH(Transactions!$H2294))</f>
        <v/>
      </c>
      <c r="J2294" s="259"/>
      <c r="K2294" s="168"/>
      <c r="L2294" s="169"/>
      <c r="N2294" s="167"/>
      <c r="O2294" s="209" t="str">
        <f>IF(ISBLANK(Transactions!$N2294),"",MONTH(Transactions!$N2294))</f>
        <v/>
      </c>
      <c r="P2294" s="259"/>
      <c r="Q2294" s="171"/>
      <c r="R2294" s="169"/>
    </row>
    <row r="2295" spans="2:18" ht="15.75" customHeight="1">
      <c r="B2295" s="167"/>
      <c r="C2295" s="209" t="str">
        <f>IF(ISBLANK(Transactions!$B2295),"",MONTH(Transactions!$B2295))</f>
        <v/>
      </c>
      <c r="D2295" s="259"/>
      <c r="E2295" s="168"/>
      <c r="F2295" s="169"/>
      <c r="H2295" s="167"/>
      <c r="I2295" s="209" t="str">
        <f>IF(ISBLANK(Transactions!$H2295),"",MONTH(Transactions!$H2295))</f>
        <v/>
      </c>
      <c r="J2295" s="259"/>
      <c r="K2295" s="168"/>
      <c r="L2295" s="169"/>
      <c r="N2295" s="167"/>
      <c r="O2295" s="209" t="str">
        <f>IF(ISBLANK(Transactions!$N2295),"",MONTH(Transactions!$N2295))</f>
        <v/>
      </c>
      <c r="P2295" s="259"/>
      <c r="Q2295" s="171"/>
      <c r="R2295" s="169"/>
    </row>
    <row r="2296" spans="2:18" ht="15.75" customHeight="1">
      <c r="B2296" s="167"/>
      <c r="C2296" s="209" t="str">
        <f>IF(ISBLANK(Transactions!$B2296),"",MONTH(Transactions!$B2296))</f>
        <v/>
      </c>
      <c r="D2296" s="259"/>
      <c r="E2296" s="168"/>
      <c r="F2296" s="169"/>
      <c r="H2296" s="167"/>
      <c r="I2296" s="209" t="str">
        <f>IF(ISBLANK(Transactions!$H2296),"",MONTH(Transactions!$H2296))</f>
        <v/>
      </c>
      <c r="J2296" s="259"/>
      <c r="K2296" s="168"/>
      <c r="L2296" s="169"/>
      <c r="N2296" s="167"/>
      <c r="O2296" s="209" t="str">
        <f>IF(ISBLANK(Transactions!$N2296),"",MONTH(Transactions!$N2296))</f>
        <v/>
      </c>
      <c r="P2296" s="259"/>
      <c r="Q2296" s="171"/>
      <c r="R2296" s="169"/>
    </row>
    <row r="2297" spans="2:18" ht="15.75" customHeight="1">
      <c r="B2297" s="167"/>
      <c r="C2297" s="209" t="str">
        <f>IF(ISBLANK(Transactions!$B2297),"",MONTH(Transactions!$B2297))</f>
        <v/>
      </c>
      <c r="D2297" s="259"/>
      <c r="E2297" s="168"/>
      <c r="F2297" s="169"/>
      <c r="H2297" s="167"/>
      <c r="I2297" s="209" t="str">
        <f>IF(ISBLANK(Transactions!$H2297),"",MONTH(Transactions!$H2297))</f>
        <v/>
      </c>
      <c r="J2297" s="259"/>
      <c r="K2297" s="168"/>
      <c r="L2297" s="169"/>
      <c r="N2297" s="167"/>
      <c r="O2297" s="209" t="str">
        <f>IF(ISBLANK(Transactions!$N2297),"",MONTH(Transactions!$N2297))</f>
        <v/>
      </c>
      <c r="P2297" s="259"/>
      <c r="Q2297" s="171"/>
      <c r="R2297" s="169"/>
    </row>
    <row r="2298" spans="2:18" ht="15.75" customHeight="1">
      <c r="B2298" s="167"/>
      <c r="C2298" s="209" t="str">
        <f>IF(ISBLANK(Transactions!$B2298),"",MONTH(Transactions!$B2298))</f>
        <v/>
      </c>
      <c r="D2298" s="259"/>
      <c r="E2298" s="168"/>
      <c r="F2298" s="169"/>
      <c r="H2298" s="167"/>
      <c r="I2298" s="209" t="str">
        <f>IF(ISBLANK(Transactions!$H2298),"",MONTH(Transactions!$H2298))</f>
        <v/>
      </c>
      <c r="J2298" s="259"/>
      <c r="K2298" s="168"/>
      <c r="L2298" s="169"/>
      <c r="N2298" s="167"/>
      <c r="O2298" s="209" t="str">
        <f>IF(ISBLANK(Transactions!$N2298),"",MONTH(Transactions!$N2298))</f>
        <v/>
      </c>
      <c r="P2298" s="259"/>
      <c r="Q2298" s="171"/>
      <c r="R2298" s="169"/>
    </row>
    <row r="2299" spans="2:18" ht="15.75" customHeight="1">
      <c r="B2299" s="167"/>
      <c r="C2299" s="209" t="str">
        <f>IF(ISBLANK(Transactions!$B2299),"",MONTH(Transactions!$B2299))</f>
        <v/>
      </c>
      <c r="D2299" s="259"/>
      <c r="E2299" s="168"/>
      <c r="F2299" s="169"/>
      <c r="H2299" s="167"/>
      <c r="I2299" s="209" t="str">
        <f>IF(ISBLANK(Transactions!$H2299),"",MONTH(Transactions!$H2299))</f>
        <v/>
      </c>
      <c r="J2299" s="259"/>
      <c r="K2299" s="168"/>
      <c r="L2299" s="169"/>
      <c r="N2299" s="167"/>
      <c r="O2299" s="209" t="str">
        <f>IF(ISBLANK(Transactions!$N2299),"",MONTH(Transactions!$N2299))</f>
        <v/>
      </c>
      <c r="P2299" s="259"/>
      <c r="Q2299" s="171"/>
      <c r="R2299" s="169"/>
    </row>
    <row r="2300" spans="2:18" ht="15.75" customHeight="1">
      <c r="B2300" s="167"/>
      <c r="C2300" s="209" t="str">
        <f>IF(ISBLANK(Transactions!$B2300),"",MONTH(Transactions!$B2300))</f>
        <v/>
      </c>
      <c r="D2300" s="259"/>
      <c r="E2300" s="168"/>
      <c r="F2300" s="169"/>
      <c r="H2300" s="167"/>
      <c r="I2300" s="209" t="str">
        <f>IF(ISBLANK(Transactions!$H2300),"",MONTH(Transactions!$H2300))</f>
        <v/>
      </c>
      <c r="J2300" s="259"/>
      <c r="K2300" s="168"/>
      <c r="L2300" s="169"/>
      <c r="N2300" s="167"/>
      <c r="O2300" s="209" t="str">
        <f>IF(ISBLANK(Transactions!$N2300),"",MONTH(Transactions!$N2300))</f>
        <v/>
      </c>
      <c r="P2300" s="259"/>
      <c r="Q2300" s="171"/>
      <c r="R2300" s="169"/>
    </row>
    <row r="2301" spans="2:18" ht="15.75" customHeight="1">
      <c r="B2301" s="167"/>
      <c r="C2301" s="209" t="str">
        <f>IF(ISBLANK(Transactions!$B2301),"",MONTH(Transactions!$B2301))</f>
        <v/>
      </c>
      <c r="D2301" s="259"/>
      <c r="E2301" s="168"/>
      <c r="F2301" s="169"/>
      <c r="H2301" s="167"/>
      <c r="I2301" s="209" t="str">
        <f>IF(ISBLANK(Transactions!$H2301),"",MONTH(Transactions!$H2301))</f>
        <v/>
      </c>
      <c r="J2301" s="259"/>
      <c r="K2301" s="168"/>
      <c r="L2301" s="169"/>
      <c r="N2301" s="167"/>
      <c r="O2301" s="209" t="str">
        <f>IF(ISBLANK(Transactions!$N2301),"",MONTH(Transactions!$N2301))</f>
        <v/>
      </c>
      <c r="P2301" s="259"/>
      <c r="Q2301" s="171"/>
      <c r="R2301" s="169"/>
    </row>
    <row r="2302" spans="2:18" ht="15.75" customHeight="1">
      <c r="B2302" s="167"/>
      <c r="C2302" s="209" t="str">
        <f>IF(ISBLANK(Transactions!$B2302),"",MONTH(Transactions!$B2302))</f>
        <v/>
      </c>
      <c r="D2302" s="259"/>
      <c r="E2302" s="168"/>
      <c r="F2302" s="169"/>
      <c r="H2302" s="167"/>
      <c r="I2302" s="209" t="str">
        <f>IF(ISBLANK(Transactions!$H2302),"",MONTH(Transactions!$H2302))</f>
        <v/>
      </c>
      <c r="J2302" s="259"/>
      <c r="K2302" s="168"/>
      <c r="L2302" s="169"/>
      <c r="N2302" s="167"/>
      <c r="O2302" s="209" t="str">
        <f>IF(ISBLANK(Transactions!$N2302),"",MONTH(Transactions!$N2302))</f>
        <v/>
      </c>
      <c r="P2302" s="259"/>
      <c r="Q2302" s="171"/>
      <c r="R2302" s="169"/>
    </row>
    <row r="2303" spans="2:18" ht="15.75" customHeight="1">
      <c r="B2303" s="167"/>
      <c r="C2303" s="209" t="str">
        <f>IF(ISBLANK(Transactions!$B2303),"",MONTH(Transactions!$B2303))</f>
        <v/>
      </c>
      <c r="D2303" s="259"/>
      <c r="E2303" s="168"/>
      <c r="F2303" s="169"/>
      <c r="H2303" s="167"/>
      <c r="I2303" s="209" t="str">
        <f>IF(ISBLANK(Transactions!$H2303),"",MONTH(Transactions!$H2303))</f>
        <v/>
      </c>
      <c r="J2303" s="259"/>
      <c r="K2303" s="168"/>
      <c r="L2303" s="169"/>
      <c r="N2303" s="167"/>
      <c r="O2303" s="209" t="str">
        <f>IF(ISBLANK(Transactions!$N2303),"",MONTH(Transactions!$N2303))</f>
        <v/>
      </c>
      <c r="P2303" s="259"/>
      <c r="Q2303" s="171"/>
      <c r="R2303" s="169"/>
    </row>
    <row r="2304" spans="2:18" ht="15.75" customHeight="1">
      <c r="B2304" s="167"/>
      <c r="C2304" s="209" t="str">
        <f>IF(ISBLANK(Transactions!$B2304),"",MONTH(Transactions!$B2304))</f>
        <v/>
      </c>
      <c r="D2304" s="259"/>
      <c r="E2304" s="168"/>
      <c r="F2304" s="169"/>
      <c r="H2304" s="167"/>
      <c r="I2304" s="209" t="str">
        <f>IF(ISBLANK(Transactions!$H2304),"",MONTH(Transactions!$H2304))</f>
        <v/>
      </c>
      <c r="J2304" s="259"/>
      <c r="K2304" s="168"/>
      <c r="L2304" s="169"/>
      <c r="N2304" s="167"/>
      <c r="O2304" s="209" t="str">
        <f>IF(ISBLANK(Transactions!$N2304),"",MONTH(Transactions!$N2304))</f>
        <v/>
      </c>
      <c r="P2304" s="259"/>
      <c r="Q2304" s="171"/>
      <c r="R2304" s="169"/>
    </row>
    <row r="2305" spans="2:18" ht="15.75" customHeight="1">
      <c r="B2305" s="167"/>
      <c r="C2305" s="209" t="str">
        <f>IF(ISBLANK(Transactions!$B2305),"",MONTH(Transactions!$B2305))</f>
        <v/>
      </c>
      <c r="D2305" s="259"/>
      <c r="E2305" s="168"/>
      <c r="F2305" s="169"/>
      <c r="H2305" s="167"/>
      <c r="I2305" s="209" t="str">
        <f>IF(ISBLANK(Transactions!$H2305),"",MONTH(Transactions!$H2305))</f>
        <v/>
      </c>
      <c r="J2305" s="259"/>
      <c r="K2305" s="168"/>
      <c r="L2305" s="169"/>
      <c r="N2305" s="167"/>
      <c r="O2305" s="209" t="str">
        <f>IF(ISBLANK(Transactions!$N2305),"",MONTH(Transactions!$N2305))</f>
        <v/>
      </c>
      <c r="P2305" s="259"/>
      <c r="Q2305" s="171"/>
      <c r="R2305" s="169"/>
    </row>
    <row r="2306" spans="2:18" ht="15.75" customHeight="1">
      <c r="B2306" s="167"/>
      <c r="C2306" s="209" t="str">
        <f>IF(ISBLANK(Transactions!$B2306),"",MONTH(Transactions!$B2306))</f>
        <v/>
      </c>
      <c r="D2306" s="259"/>
      <c r="E2306" s="168"/>
      <c r="F2306" s="169"/>
      <c r="H2306" s="167"/>
      <c r="I2306" s="209" t="str">
        <f>IF(ISBLANK(Transactions!$H2306),"",MONTH(Transactions!$H2306))</f>
        <v/>
      </c>
      <c r="J2306" s="259"/>
      <c r="K2306" s="168"/>
      <c r="L2306" s="169"/>
      <c r="N2306" s="167"/>
      <c r="O2306" s="209" t="str">
        <f>IF(ISBLANK(Transactions!$N2306),"",MONTH(Transactions!$N2306))</f>
        <v/>
      </c>
      <c r="P2306" s="259"/>
      <c r="Q2306" s="171"/>
      <c r="R2306" s="169"/>
    </row>
    <row r="2307" spans="2:18" ht="15.75" customHeight="1">
      <c r="B2307" s="167"/>
      <c r="C2307" s="209" t="str">
        <f>IF(ISBLANK(Transactions!$B2307),"",MONTH(Transactions!$B2307))</f>
        <v/>
      </c>
      <c r="D2307" s="259"/>
      <c r="E2307" s="168"/>
      <c r="F2307" s="169"/>
      <c r="H2307" s="167"/>
      <c r="I2307" s="209" t="str">
        <f>IF(ISBLANK(Transactions!$H2307),"",MONTH(Transactions!$H2307))</f>
        <v/>
      </c>
      <c r="J2307" s="259"/>
      <c r="K2307" s="168"/>
      <c r="L2307" s="169"/>
      <c r="N2307" s="167"/>
      <c r="O2307" s="209" t="str">
        <f>IF(ISBLANK(Transactions!$N2307),"",MONTH(Transactions!$N2307))</f>
        <v/>
      </c>
      <c r="P2307" s="259"/>
      <c r="Q2307" s="171"/>
      <c r="R2307" s="169"/>
    </row>
    <row r="2308" spans="2:18" ht="15.75" customHeight="1">
      <c r="B2308" s="167"/>
      <c r="C2308" s="209" t="str">
        <f>IF(ISBLANK(Transactions!$B2308),"",MONTH(Transactions!$B2308))</f>
        <v/>
      </c>
      <c r="D2308" s="259"/>
      <c r="E2308" s="168"/>
      <c r="F2308" s="169"/>
      <c r="H2308" s="167"/>
      <c r="I2308" s="209" t="str">
        <f>IF(ISBLANK(Transactions!$H2308),"",MONTH(Transactions!$H2308))</f>
        <v/>
      </c>
      <c r="J2308" s="259"/>
      <c r="K2308" s="168"/>
      <c r="L2308" s="169"/>
      <c r="N2308" s="167"/>
      <c r="O2308" s="209" t="str">
        <f>IF(ISBLANK(Transactions!$N2308),"",MONTH(Transactions!$N2308))</f>
        <v/>
      </c>
      <c r="P2308" s="259"/>
      <c r="Q2308" s="171"/>
      <c r="R2308" s="169"/>
    </row>
    <row r="2309" spans="2:18" ht="15.75" customHeight="1">
      <c r="B2309" s="167"/>
      <c r="C2309" s="209" t="str">
        <f>IF(ISBLANK(Transactions!$B2309),"",MONTH(Transactions!$B2309))</f>
        <v/>
      </c>
      <c r="D2309" s="259"/>
      <c r="E2309" s="168"/>
      <c r="F2309" s="169"/>
      <c r="H2309" s="167"/>
      <c r="I2309" s="209" t="str">
        <f>IF(ISBLANK(Transactions!$H2309),"",MONTH(Transactions!$H2309))</f>
        <v/>
      </c>
      <c r="J2309" s="259"/>
      <c r="K2309" s="168"/>
      <c r="L2309" s="169"/>
      <c r="N2309" s="167"/>
      <c r="O2309" s="209" t="str">
        <f>IF(ISBLANK(Transactions!$N2309),"",MONTH(Transactions!$N2309))</f>
        <v/>
      </c>
      <c r="P2309" s="259"/>
      <c r="Q2309" s="171"/>
      <c r="R2309" s="169"/>
    </row>
    <row r="2310" spans="2:18" ht="15.75" customHeight="1">
      <c r="B2310" s="167"/>
      <c r="C2310" s="209" t="str">
        <f>IF(ISBLANK(Transactions!$B2310),"",MONTH(Transactions!$B2310))</f>
        <v/>
      </c>
      <c r="D2310" s="259"/>
      <c r="E2310" s="168"/>
      <c r="F2310" s="169"/>
      <c r="H2310" s="167"/>
      <c r="I2310" s="209" t="str">
        <f>IF(ISBLANK(Transactions!$H2310),"",MONTH(Transactions!$H2310))</f>
        <v/>
      </c>
      <c r="J2310" s="259"/>
      <c r="K2310" s="168"/>
      <c r="L2310" s="169"/>
      <c r="N2310" s="167"/>
      <c r="O2310" s="209" t="str">
        <f>IF(ISBLANK(Transactions!$N2310),"",MONTH(Transactions!$N2310))</f>
        <v/>
      </c>
      <c r="P2310" s="259"/>
      <c r="Q2310" s="171"/>
      <c r="R2310" s="169"/>
    </row>
    <row r="2311" spans="2:18" ht="15.75" customHeight="1">
      <c r="B2311" s="167"/>
      <c r="C2311" s="209" t="str">
        <f>IF(ISBLANK(Transactions!$B2311),"",MONTH(Transactions!$B2311))</f>
        <v/>
      </c>
      <c r="D2311" s="259"/>
      <c r="E2311" s="168"/>
      <c r="F2311" s="169"/>
      <c r="H2311" s="167"/>
      <c r="I2311" s="209" t="str">
        <f>IF(ISBLANK(Transactions!$H2311),"",MONTH(Transactions!$H2311))</f>
        <v/>
      </c>
      <c r="J2311" s="259"/>
      <c r="K2311" s="168"/>
      <c r="L2311" s="169"/>
      <c r="N2311" s="167"/>
      <c r="O2311" s="209" t="str">
        <f>IF(ISBLANK(Transactions!$N2311),"",MONTH(Transactions!$N2311))</f>
        <v/>
      </c>
      <c r="P2311" s="259"/>
      <c r="Q2311" s="171"/>
      <c r="R2311" s="169"/>
    </row>
    <row r="2312" spans="2:18" ht="15.75" customHeight="1">
      <c r="B2312" s="167"/>
      <c r="C2312" s="209" t="str">
        <f>IF(ISBLANK(Transactions!$B2312),"",MONTH(Transactions!$B2312))</f>
        <v/>
      </c>
      <c r="D2312" s="259"/>
      <c r="E2312" s="168"/>
      <c r="F2312" s="169"/>
      <c r="H2312" s="167"/>
      <c r="I2312" s="209" t="str">
        <f>IF(ISBLANK(Transactions!$H2312),"",MONTH(Transactions!$H2312))</f>
        <v/>
      </c>
      <c r="J2312" s="259"/>
      <c r="K2312" s="168"/>
      <c r="L2312" s="169"/>
      <c r="N2312" s="167"/>
      <c r="O2312" s="209" t="str">
        <f>IF(ISBLANK(Transactions!$N2312),"",MONTH(Transactions!$N2312))</f>
        <v/>
      </c>
      <c r="P2312" s="259"/>
      <c r="Q2312" s="171"/>
      <c r="R2312" s="169"/>
    </row>
    <row r="2313" spans="2:18" ht="15.75" customHeight="1">
      <c r="B2313" s="167"/>
      <c r="C2313" s="209" t="str">
        <f>IF(ISBLANK(Transactions!$B2313),"",MONTH(Transactions!$B2313))</f>
        <v/>
      </c>
      <c r="D2313" s="259"/>
      <c r="E2313" s="168"/>
      <c r="F2313" s="169"/>
      <c r="H2313" s="167"/>
      <c r="I2313" s="209" t="str">
        <f>IF(ISBLANK(Transactions!$H2313),"",MONTH(Transactions!$H2313))</f>
        <v/>
      </c>
      <c r="J2313" s="259"/>
      <c r="K2313" s="168"/>
      <c r="L2313" s="169"/>
      <c r="N2313" s="167"/>
      <c r="O2313" s="209" t="str">
        <f>IF(ISBLANK(Transactions!$N2313),"",MONTH(Transactions!$N2313))</f>
        <v/>
      </c>
      <c r="P2313" s="259"/>
      <c r="Q2313" s="171"/>
      <c r="R2313" s="169"/>
    </row>
    <row r="2314" spans="2:18" ht="15.75" customHeight="1">
      <c r="B2314" s="167"/>
      <c r="C2314" s="209" t="str">
        <f>IF(ISBLANK(Transactions!$B2314),"",MONTH(Transactions!$B2314))</f>
        <v/>
      </c>
      <c r="D2314" s="259"/>
      <c r="E2314" s="168"/>
      <c r="F2314" s="169"/>
      <c r="H2314" s="167"/>
      <c r="I2314" s="209" t="str">
        <f>IF(ISBLANK(Transactions!$H2314),"",MONTH(Transactions!$H2314))</f>
        <v/>
      </c>
      <c r="J2314" s="259"/>
      <c r="K2314" s="168"/>
      <c r="L2314" s="169"/>
      <c r="N2314" s="167"/>
      <c r="O2314" s="209" t="str">
        <f>IF(ISBLANK(Transactions!$N2314),"",MONTH(Transactions!$N2314))</f>
        <v/>
      </c>
      <c r="P2314" s="259"/>
      <c r="Q2314" s="171"/>
      <c r="R2314" s="169"/>
    </row>
    <row r="2315" spans="2:18" ht="15.75" customHeight="1">
      <c r="B2315" s="167"/>
      <c r="C2315" s="209" t="str">
        <f>IF(ISBLANK(Transactions!$B2315),"",MONTH(Transactions!$B2315))</f>
        <v/>
      </c>
      <c r="D2315" s="259"/>
      <c r="E2315" s="168"/>
      <c r="F2315" s="169"/>
      <c r="H2315" s="167"/>
      <c r="I2315" s="209" t="str">
        <f>IF(ISBLANK(Transactions!$H2315),"",MONTH(Transactions!$H2315))</f>
        <v/>
      </c>
      <c r="J2315" s="259"/>
      <c r="K2315" s="168"/>
      <c r="L2315" s="169"/>
      <c r="N2315" s="167"/>
      <c r="O2315" s="209" t="str">
        <f>IF(ISBLANK(Transactions!$N2315),"",MONTH(Transactions!$N2315))</f>
        <v/>
      </c>
      <c r="P2315" s="259"/>
      <c r="Q2315" s="171"/>
      <c r="R2315" s="169"/>
    </row>
    <row r="2316" spans="2:18" ht="15.75" customHeight="1">
      <c r="B2316" s="167"/>
      <c r="C2316" s="209" t="str">
        <f>IF(ISBLANK(Transactions!$B2316),"",MONTH(Transactions!$B2316))</f>
        <v/>
      </c>
      <c r="D2316" s="259"/>
      <c r="E2316" s="168"/>
      <c r="F2316" s="169"/>
      <c r="H2316" s="167"/>
      <c r="I2316" s="209" t="str">
        <f>IF(ISBLANK(Transactions!$H2316),"",MONTH(Transactions!$H2316))</f>
        <v/>
      </c>
      <c r="J2316" s="259"/>
      <c r="K2316" s="168"/>
      <c r="L2316" s="169"/>
      <c r="N2316" s="167"/>
      <c r="O2316" s="209" t="str">
        <f>IF(ISBLANK(Transactions!$N2316),"",MONTH(Transactions!$N2316))</f>
        <v/>
      </c>
      <c r="P2316" s="259"/>
      <c r="Q2316" s="171"/>
      <c r="R2316" s="169"/>
    </row>
    <row r="2317" spans="2:18" ht="15.75" customHeight="1">
      <c r="B2317" s="167"/>
      <c r="C2317" s="209" t="str">
        <f>IF(ISBLANK(Transactions!$B2317),"",MONTH(Transactions!$B2317))</f>
        <v/>
      </c>
      <c r="D2317" s="259"/>
      <c r="E2317" s="168"/>
      <c r="F2317" s="169"/>
      <c r="H2317" s="167"/>
      <c r="I2317" s="209" t="str">
        <f>IF(ISBLANK(Transactions!$H2317),"",MONTH(Transactions!$H2317))</f>
        <v/>
      </c>
      <c r="J2317" s="259"/>
      <c r="K2317" s="168"/>
      <c r="L2317" s="169"/>
      <c r="N2317" s="167"/>
      <c r="O2317" s="209" t="str">
        <f>IF(ISBLANK(Transactions!$N2317),"",MONTH(Transactions!$N2317))</f>
        <v/>
      </c>
      <c r="P2317" s="259"/>
      <c r="Q2317" s="171"/>
      <c r="R2317" s="169"/>
    </row>
    <row r="2318" spans="2:18" ht="15.75" customHeight="1">
      <c r="B2318" s="167"/>
      <c r="C2318" s="209" t="str">
        <f>IF(ISBLANK(Transactions!$B2318),"",MONTH(Transactions!$B2318))</f>
        <v/>
      </c>
      <c r="D2318" s="259"/>
      <c r="E2318" s="168"/>
      <c r="F2318" s="169"/>
      <c r="H2318" s="167"/>
      <c r="I2318" s="209" t="str">
        <f>IF(ISBLANK(Transactions!$H2318),"",MONTH(Transactions!$H2318))</f>
        <v/>
      </c>
      <c r="J2318" s="259"/>
      <c r="K2318" s="168"/>
      <c r="L2318" s="169"/>
      <c r="N2318" s="167"/>
      <c r="O2318" s="209" t="str">
        <f>IF(ISBLANK(Transactions!$N2318),"",MONTH(Transactions!$N2318))</f>
        <v/>
      </c>
      <c r="P2318" s="259"/>
      <c r="Q2318" s="171"/>
      <c r="R2318" s="169"/>
    </row>
    <row r="2319" spans="2:18" ht="15.75" customHeight="1">
      <c r="B2319" s="167"/>
      <c r="C2319" s="209" t="str">
        <f>IF(ISBLANK(Transactions!$B2319),"",MONTH(Transactions!$B2319))</f>
        <v/>
      </c>
      <c r="D2319" s="259"/>
      <c r="E2319" s="168"/>
      <c r="F2319" s="169"/>
      <c r="H2319" s="167"/>
      <c r="I2319" s="209" t="str">
        <f>IF(ISBLANK(Transactions!$H2319),"",MONTH(Transactions!$H2319))</f>
        <v/>
      </c>
      <c r="J2319" s="259"/>
      <c r="K2319" s="168"/>
      <c r="L2319" s="169"/>
      <c r="N2319" s="167"/>
      <c r="O2319" s="209" t="str">
        <f>IF(ISBLANK(Transactions!$N2319),"",MONTH(Transactions!$N2319))</f>
        <v/>
      </c>
      <c r="P2319" s="259"/>
      <c r="Q2319" s="171"/>
      <c r="R2319" s="169"/>
    </row>
    <row r="2320" spans="2:18" ht="15.75" customHeight="1">
      <c r="B2320" s="167"/>
      <c r="C2320" s="209" t="str">
        <f>IF(ISBLANK(Transactions!$B2320),"",MONTH(Transactions!$B2320))</f>
        <v/>
      </c>
      <c r="D2320" s="259"/>
      <c r="E2320" s="168"/>
      <c r="F2320" s="169"/>
      <c r="H2320" s="167"/>
      <c r="I2320" s="209" t="str">
        <f>IF(ISBLANK(Transactions!$H2320),"",MONTH(Transactions!$H2320))</f>
        <v/>
      </c>
      <c r="J2320" s="259"/>
      <c r="K2320" s="168"/>
      <c r="L2320" s="169"/>
      <c r="N2320" s="167"/>
      <c r="O2320" s="209" t="str">
        <f>IF(ISBLANK(Transactions!$N2320),"",MONTH(Transactions!$N2320))</f>
        <v/>
      </c>
      <c r="P2320" s="259"/>
      <c r="Q2320" s="171"/>
      <c r="R2320" s="169"/>
    </row>
    <row r="2321" spans="2:18" ht="15.75" customHeight="1">
      <c r="B2321" s="167"/>
      <c r="C2321" s="209" t="str">
        <f>IF(ISBLANK(Transactions!$B2321),"",MONTH(Transactions!$B2321))</f>
        <v/>
      </c>
      <c r="D2321" s="259"/>
      <c r="E2321" s="168"/>
      <c r="F2321" s="169"/>
      <c r="H2321" s="167"/>
      <c r="I2321" s="209" t="str">
        <f>IF(ISBLANK(Transactions!$H2321),"",MONTH(Transactions!$H2321))</f>
        <v/>
      </c>
      <c r="J2321" s="259"/>
      <c r="K2321" s="168"/>
      <c r="L2321" s="169"/>
      <c r="N2321" s="167"/>
      <c r="O2321" s="209" t="str">
        <f>IF(ISBLANK(Transactions!$N2321),"",MONTH(Transactions!$N2321))</f>
        <v/>
      </c>
      <c r="P2321" s="259"/>
      <c r="Q2321" s="171"/>
      <c r="R2321" s="169"/>
    </row>
    <row r="2322" spans="2:18" ht="15.75" customHeight="1">
      <c r="B2322" s="167"/>
      <c r="C2322" s="209" t="str">
        <f>IF(ISBLANK(Transactions!$B2322),"",MONTH(Transactions!$B2322))</f>
        <v/>
      </c>
      <c r="D2322" s="259"/>
      <c r="E2322" s="168"/>
      <c r="F2322" s="169"/>
      <c r="H2322" s="167"/>
      <c r="I2322" s="209" t="str">
        <f>IF(ISBLANK(Transactions!$H2322),"",MONTH(Transactions!$H2322))</f>
        <v/>
      </c>
      <c r="J2322" s="259"/>
      <c r="K2322" s="168"/>
      <c r="L2322" s="169"/>
      <c r="N2322" s="167"/>
      <c r="O2322" s="209" t="str">
        <f>IF(ISBLANK(Transactions!$N2322),"",MONTH(Transactions!$N2322))</f>
        <v/>
      </c>
      <c r="P2322" s="259"/>
      <c r="Q2322" s="171"/>
      <c r="R2322" s="169"/>
    </row>
    <row r="2323" spans="2:18" ht="15.75" customHeight="1">
      <c r="B2323" s="167"/>
      <c r="C2323" s="209" t="str">
        <f>IF(ISBLANK(Transactions!$B2323),"",MONTH(Transactions!$B2323))</f>
        <v/>
      </c>
      <c r="D2323" s="259"/>
      <c r="E2323" s="168"/>
      <c r="F2323" s="169"/>
      <c r="H2323" s="167"/>
      <c r="I2323" s="209" t="str">
        <f>IF(ISBLANK(Transactions!$H2323),"",MONTH(Transactions!$H2323))</f>
        <v/>
      </c>
      <c r="J2323" s="259"/>
      <c r="K2323" s="168"/>
      <c r="L2323" s="169"/>
      <c r="N2323" s="167"/>
      <c r="O2323" s="209" t="str">
        <f>IF(ISBLANK(Transactions!$N2323),"",MONTH(Transactions!$N2323))</f>
        <v/>
      </c>
      <c r="P2323" s="259"/>
      <c r="Q2323" s="171"/>
      <c r="R2323" s="169"/>
    </row>
    <row r="2324" spans="2:18" ht="15.75" customHeight="1">
      <c r="B2324" s="167"/>
      <c r="C2324" s="209" t="str">
        <f>IF(ISBLANK(Transactions!$B2324),"",MONTH(Transactions!$B2324))</f>
        <v/>
      </c>
      <c r="D2324" s="259"/>
      <c r="E2324" s="168"/>
      <c r="F2324" s="169"/>
      <c r="H2324" s="167"/>
      <c r="I2324" s="209" t="str">
        <f>IF(ISBLANK(Transactions!$H2324),"",MONTH(Transactions!$H2324))</f>
        <v/>
      </c>
      <c r="J2324" s="259"/>
      <c r="K2324" s="168"/>
      <c r="L2324" s="169"/>
      <c r="N2324" s="167"/>
      <c r="O2324" s="209" t="str">
        <f>IF(ISBLANK(Transactions!$N2324),"",MONTH(Transactions!$N2324))</f>
        <v/>
      </c>
      <c r="P2324" s="259"/>
      <c r="Q2324" s="171"/>
      <c r="R2324" s="169"/>
    </row>
    <row r="2325" spans="2:18" ht="15.75" customHeight="1">
      <c r="B2325" s="167"/>
      <c r="C2325" s="209" t="str">
        <f>IF(ISBLANK(Transactions!$B2325),"",MONTH(Transactions!$B2325))</f>
        <v/>
      </c>
      <c r="D2325" s="259"/>
      <c r="E2325" s="168"/>
      <c r="F2325" s="169"/>
      <c r="H2325" s="167"/>
      <c r="I2325" s="209" t="str">
        <f>IF(ISBLANK(Transactions!$H2325),"",MONTH(Transactions!$H2325))</f>
        <v/>
      </c>
      <c r="J2325" s="259"/>
      <c r="K2325" s="168"/>
      <c r="L2325" s="169"/>
      <c r="N2325" s="167"/>
      <c r="O2325" s="209" t="str">
        <f>IF(ISBLANK(Transactions!$N2325),"",MONTH(Transactions!$N2325))</f>
        <v/>
      </c>
      <c r="P2325" s="259"/>
      <c r="Q2325" s="171"/>
      <c r="R2325" s="169"/>
    </row>
    <row r="2326" spans="2:18" ht="15.75" customHeight="1">
      <c r="B2326" s="167"/>
      <c r="C2326" s="209" t="str">
        <f>IF(ISBLANK(Transactions!$B2326),"",MONTH(Transactions!$B2326))</f>
        <v/>
      </c>
      <c r="D2326" s="259"/>
      <c r="E2326" s="168"/>
      <c r="F2326" s="169"/>
      <c r="H2326" s="167"/>
      <c r="I2326" s="209" t="str">
        <f>IF(ISBLANK(Transactions!$H2326),"",MONTH(Transactions!$H2326))</f>
        <v/>
      </c>
      <c r="J2326" s="259"/>
      <c r="K2326" s="168"/>
      <c r="L2326" s="169"/>
      <c r="N2326" s="167"/>
      <c r="O2326" s="209" t="str">
        <f>IF(ISBLANK(Transactions!$N2326),"",MONTH(Transactions!$N2326))</f>
        <v/>
      </c>
      <c r="P2326" s="259"/>
      <c r="Q2326" s="171"/>
      <c r="R2326" s="169"/>
    </row>
    <row r="2327" spans="2:18" ht="15.75" customHeight="1">
      <c r="B2327" s="167"/>
      <c r="C2327" s="209" t="str">
        <f>IF(ISBLANK(Transactions!$B2327),"",MONTH(Transactions!$B2327))</f>
        <v/>
      </c>
      <c r="D2327" s="259"/>
      <c r="E2327" s="168"/>
      <c r="F2327" s="169"/>
      <c r="H2327" s="167"/>
      <c r="I2327" s="209" t="str">
        <f>IF(ISBLANK(Transactions!$H2327),"",MONTH(Transactions!$H2327))</f>
        <v/>
      </c>
      <c r="J2327" s="259"/>
      <c r="K2327" s="168"/>
      <c r="L2327" s="169"/>
      <c r="N2327" s="167"/>
      <c r="O2327" s="209" t="str">
        <f>IF(ISBLANK(Transactions!$N2327),"",MONTH(Transactions!$N2327))</f>
        <v/>
      </c>
      <c r="P2327" s="259"/>
      <c r="Q2327" s="171"/>
      <c r="R2327" s="169"/>
    </row>
    <row r="2328" spans="2:18" ht="15.75" customHeight="1">
      <c r="B2328" s="167"/>
      <c r="C2328" s="209" t="str">
        <f>IF(ISBLANK(Transactions!$B2328),"",MONTH(Transactions!$B2328))</f>
        <v/>
      </c>
      <c r="D2328" s="259"/>
      <c r="E2328" s="168"/>
      <c r="F2328" s="169"/>
      <c r="H2328" s="167"/>
      <c r="I2328" s="209" t="str">
        <f>IF(ISBLANK(Transactions!$H2328),"",MONTH(Transactions!$H2328))</f>
        <v/>
      </c>
      <c r="J2328" s="259"/>
      <c r="K2328" s="168"/>
      <c r="L2328" s="169"/>
      <c r="N2328" s="167"/>
      <c r="O2328" s="209" t="str">
        <f>IF(ISBLANK(Transactions!$N2328),"",MONTH(Transactions!$N2328))</f>
        <v/>
      </c>
      <c r="P2328" s="259"/>
      <c r="Q2328" s="171"/>
      <c r="R2328" s="169"/>
    </row>
    <row r="2329" spans="2:18" ht="15.75" customHeight="1">
      <c r="B2329" s="167"/>
      <c r="C2329" s="209" t="str">
        <f>IF(ISBLANK(Transactions!$B2329),"",MONTH(Transactions!$B2329))</f>
        <v/>
      </c>
      <c r="D2329" s="259"/>
      <c r="E2329" s="168"/>
      <c r="F2329" s="169"/>
      <c r="H2329" s="167"/>
      <c r="I2329" s="209" t="str">
        <f>IF(ISBLANK(Transactions!$H2329),"",MONTH(Transactions!$H2329))</f>
        <v/>
      </c>
      <c r="J2329" s="259"/>
      <c r="K2329" s="168"/>
      <c r="L2329" s="169"/>
      <c r="N2329" s="167"/>
      <c r="O2329" s="209" t="str">
        <f>IF(ISBLANK(Transactions!$N2329),"",MONTH(Transactions!$N2329))</f>
        <v/>
      </c>
      <c r="P2329" s="259"/>
      <c r="Q2329" s="171"/>
      <c r="R2329" s="169"/>
    </row>
    <row r="2330" spans="2:18" ht="15.75" customHeight="1">
      <c r="B2330" s="167"/>
      <c r="C2330" s="209" t="str">
        <f>IF(ISBLANK(Transactions!$B2330),"",MONTH(Transactions!$B2330))</f>
        <v/>
      </c>
      <c r="D2330" s="259"/>
      <c r="E2330" s="168"/>
      <c r="F2330" s="169"/>
      <c r="H2330" s="167"/>
      <c r="I2330" s="209" t="str">
        <f>IF(ISBLANK(Transactions!$H2330),"",MONTH(Transactions!$H2330))</f>
        <v/>
      </c>
      <c r="J2330" s="259"/>
      <c r="K2330" s="168"/>
      <c r="L2330" s="169"/>
      <c r="N2330" s="167"/>
      <c r="O2330" s="209" t="str">
        <f>IF(ISBLANK(Transactions!$N2330),"",MONTH(Transactions!$N2330))</f>
        <v/>
      </c>
      <c r="P2330" s="259"/>
      <c r="Q2330" s="171"/>
      <c r="R2330" s="169"/>
    </row>
    <row r="2331" spans="2:18" ht="15.75" customHeight="1">
      <c r="B2331" s="167"/>
      <c r="C2331" s="209" t="str">
        <f>IF(ISBLANK(Transactions!$B2331),"",MONTH(Transactions!$B2331))</f>
        <v/>
      </c>
      <c r="D2331" s="259"/>
      <c r="E2331" s="168"/>
      <c r="F2331" s="169"/>
      <c r="H2331" s="167"/>
      <c r="I2331" s="209" t="str">
        <f>IF(ISBLANK(Transactions!$H2331),"",MONTH(Transactions!$H2331))</f>
        <v/>
      </c>
      <c r="J2331" s="259"/>
      <c r="K2331" s="168"/>
      <c r="L2331" s="169"/>
      <c r="N2331" s="167"/>
      <c r="O2331" s="209" t="str">
        <f>IF(ISBLANK(Transactions!$N2331),"",MONTH(Transactions!$N2331))</f>
        <v/>
      </c>
      <c r="P2331" s="259"/>
      <c r="Q2331" s="171"/>
      <c r="R2331" s="169"/>
    </row>
    <row r="2332" spans="2:18" ht="15.75" customHeight="1">
      <c r="B2332" s="167"/>
      <c r="C2332" s="209" t="str">
        <f>IF(ISBLANK(Transactions!$B2332),"",MONTH(Transactions!$B2332))</f>
        <v/>
      </c>
      <c r="D2332" s="259"/>
      <c r="E2332" s="168"/>
      <c r="F2332" s="169"/>
      <c r="H2332" s="167"/>
      <c r="I2332" s="209" t="str">
        <f>IF(ISBLANK(Transactions!$H2332),"",MONTH(Transactions!$H2332))</f>
        <v/>
      </c>
      <c r="J2332" s="259"/>
      <c r="K2332" s="168"/>
      <c r="L2332" s="169"/>
      <c r="N2332" s="167"/>
      <c r="O2332" s="209" t="str">
        <f>IF(ISBLANK(Transactions!$N2332),"",MONTH(Transactions!$N2332))</f>
        <v/>
      </c>
      <c r="P2332" s="259"/>
      <c r="Q2332" s="171"/>
      <c r="R2332" s="169"/>
    </row>
    <row r="2333" spans="2:18" ht="15.75" customHeight="1">
      <c r="B2333" s="167"/>
      <c r="C2333" s="209" t="str">
        <f>IF(ISBLANK(Transactions!$B2333),"",MONTH(Transactions!$B2333))</f>
        <v/>
      </c>
      <c r="D2333" s="259"/>
      <c r="E2333" s="168"/>
      <c r="F2333" s="169"/>
      <c r="H2333" s="167"/>
      <c r="I2333" s="209" t="str">
        <f>IF(ISBLANK(Transactions!$H2333),"",MONTH(Transactions!$H2333))</f>
        <v/>
      </c>
      <c r="J2333" s="259"/>
      <c r="K2333" s="168"/>
      <c r="L2333" s="169"/>
      <c r="N2333" s="167"/>
      <c r="O2333" s="209" t="str">
        <f>IF(ISBLANK(Transactions!$N2333),"",MONTH(Transactions!$N2333))</f>
        <v/>
      </c>
      <c r="P2333" s="259"/>
      <c r="Q2333" s="171"/>
      <c r="R2333" s="169"/>
    </row>
    <row r="2334" spans="2:18" ht="15.75" customHeight="1">
      <c r="B2334" s="167"/>
      <c r="C2334" s="209" t="str">
        <f>IF(ISBLANK(Transactions!$B2334),"",MONTH(Transactions!$B2334))</f>
        <v/>
      </c>
      <c r="D2334" s="259"/>
      <c r="E2334" s="168"/>
      <c r="F2334" s="169"/>
      <c r="H2334" s="167"/>
      <c r="I2334" s="209" t="str">
        <f>IF(ISBLANK(Transactions!$H2334),"",MONTH(Transactions!$H2334))</f>
        <v/>
      </c>
      <c r="J2334" s="259"/>
      <c r="K2334" s="168"/>
      <c r="L2334" s="169"/>
      <c r="N2334" s="167"/>
      <c r="O2334" s="209" t="str">
        <f>IF(ISBLANK(Transactions!$N2334),"",MONTH(Transactions!$N2334))</f>
        <v/>
      </c>
      <c r="P2334" s="259"/>
      <c r="Q2334" s="171"/>
      <c r="R2334" s="169"/>
    </row>
    <row r="2335" spans="2:18" ht="15.75" customHeight="1">
      <c r="B2335" s="167"/>
      <c r="C2335" s="209" t="str">
        <f>IF(ISBLANK(Transactions!$B2335),"",MONTH(Transactions!$B2335))</f>
        <v/>
      </c>
      <c r="D2335" s="259"/>
      <c r="E2335" s="168"/>
      <c r="F2335" s="169"/>
      <c r="H2335" s="167"/>
      <c r="I2335" s="209" t="str">
        <f>IF(ISBLANK(Transactions!$H2335),"",MONTH(Transactions!$H2335))</f>
        <v/>
      </c>
      <c r="J2335" s="259"/>
      <c r="K2335" s="168"/>
      <c r="L2335" s="169"/>
      <c r="N2335" s="167"/>
      <c r="O2335" s="209" t="str">
        <f>IF(ISBLANK(Transactions!$N2335),"",MONTH(Transactions!$N2335))</f>
        <v/>
      </c>
      <c r="P2335" s="259"/>
      <c r="Q2335" s="171"/>
      <c r="R2335" s="169"/>
    </row>
    <row r="2336" spans="2:18" ht="15.75" customHeight="1">
      <c r="B2336" s="167"/>
      <c r="C2336" s="209" t="str">
        <f>IF(ISBLANK(Transactions!$B2336),"",MONTH(Transactions!$B2336))</f>
        <v/>
      </c>
      <c r="D2336" s="259"/>
      <c r="E2336" s="168"/>
      <c r="F2336" s="169"/>
      <c r="H2336" s="167"/>
      <c r="I2336" s="209" t="str">
        <f>IF(ISBLANK(Transactions!$H2336),"",MONTH(Transactions!$H2336))</f>
        <v/>
      </c>
      <c r="J2336" s="259"/>
      <c r="K2336" s="168"/>
      <c r="L2336" s="169"/>
      <c r="N2336" s="167"/>
      <c r="O2336" s="209" t="str">
        <f>IF(ISBLANK(Transactions!$N2336),"",MONTH(Transactions!$N2336))</f>
        <v/>
      </c>
      <c r="P2336" s="259"/>
      <c r="Q2336" s="171"/>
      <c r="R2336" s="169"/>
    </row>
    <row r="2337" spans="2:18" ht="15.75" customHeight="1">
      <c r="B2337" s="167"/>
      <c r="C2337" s="209" t="str">
        <f>IF(ISBLANK(Transactions!$B2337),"",MONTH(Transactions!$B2337))</f>
        <v/>
      </c>
      <c r="D2337" s="259"/>
      <c r="E2337" s="168"/>
      <c r="F2337" s="169"/>
      <c r="H2337" s="167"/>
      <c r="I2337" s="209" t="str">
        <f>IF(ISBLANK(Transactions!$H2337),"",MONTH(Transactions!$H2337))</f>
        <v/>
      </c>
      <c r="J2337" s="259"/>
      <c r="K2337" s="168"/>
      <c r="L2337" s="169"/>
      <c r="N2337" s="167"/>
      <c r="O2337" s="209" t="str">
        <f>IF(ISBLANK(Transactions!$N2337),"",MONTH(Transactions!$N2337))</f>
        <v/>
      </c>
      <c r="P2337" s="259"/>
      <c r="Q2337" s="171"/>
      <c r="R2337" s="169"/>
    </row>
    <row r="2338" spans="2:18" ht="15.75" customHeight="1">
      <c r="B2338" s="167"/>
      <c r="C2338" s="209" t="str">
        <f>IF(ISBLANK(Transactions!$B2338),"",MONTH(Transactions!$B2338))</f>
        <v/>
      </c>
      <c r="D2338" s="259"/>
      <c r="E2338" s="168"/>
      <c r="F2338" s="169"/>
      <c r="H2338" s="167"/>
      <c r="I2338" s="209" t="str">
        <f>IF(ISBLANK(Transactions!$H2338),"",MONTH(Transactions!$H2338))</f>
        <v/>
      </c>
      <c r="J2338" s="259"/>
      <c r="K2338" s="168"/>
      <c r="L2338" s="169"/>
      <c r="N2338" s="167"/>
      <c r="O2338" s="209" t="str">
        <f>IF(ISBLANK(Transactions!$N2338),"",MONTH(Transactions!$N2338))</f>
        <v/>
      </c>
      <c r="P2338" s="259"/>
      <c r="Q2338" s="171"/>
      <c r="R2338" s="169"/>
    </row>
    <row r="2339" spans="2:18" ht="15.75" customHeight="1">
      <c r="B2339" s="167"/>
      <c r="C2339" s="209" t="str">
        <f>IF(ISBLANK(Transactions!$B2339),"",MONTH(Transactions!$B2339))</f>
        <v/>
      </c>
      <c r="D2339" s="259"/>
      <c r="E2339" s="168"/>
      <c r="F2339" s="169"/>
      <c r="H2339" s="167"/>
      <c r="I2339" s="209" t="str">
        <f>IF(ISBLANK(Transactions!$H2339),"",MONTH(Transactions!$H2339))</f>
        <v/>
      </c>
      <c r="J2339" s="259"/>
      <c r="K2339" s="168"/>
      <c r="L2339" s="169"/>
      <c r="N2339" s="167"/>
      <c r="O2339" s="209" t="str">
        <f>IF(ISBLANK(Transactions!$N2339),"",MONTH(Transactions!$N2339))</f>
        <v/>
      </c>
      <c r="P2339" s="259"/>
      <c r="Q2339" s="171"/>
      <c r="R2339" s="169"/>
    </row>
    <row r="2340" spans="2:18" ht="15.75" customHeight="1">
      <c r="B2340" s="167"/>
      <c r="C2340" s="209" t="str">
        <f>IF(ISBLANK(Transactions!$B2340),"",MONTH(Transactions!$B2340))</f>
        <v/>
      </c>
      <c r="D2340" s="259"/>
      <c r="E2340" s="168"/>
      <c r="F2340" s="169"/>
      <c r="H2340" s="167"/>
      <c r="I2340" s="209" t="str">
        <f>IF(ISBLANK(Transactions!$H2340),"",MONTH(Transactions!$H2340))</f>
        <v/>
      </c>
      <c r="J2340" s="259"/>
      <c r="K2340" s="168"/>
      <c r="L2340" s="169"/>
      <c r="N2340" s="167"/>
      <c r="O2340" s="209" t="str">
        <f>IF(ISBLANK(Transactions!$N2340),"",MONTH(Transactions!$N2340))</f>
        <v/>
      </c>
      <c r="P2340" s="259"/>
      <c r="Q2340" s="171"/>
      <c r="R2340" s="169"/>
    </row>
    <row r="2341" spans="2:18" ht="15.75" customHeight="1">
      <c r="B2341" s="167"/>
      <c r="C2341" s="209" t="str">
        <f>IF(ISBLANK(Transactions!$B2341),"",MONTH(Transactions!$B2341))</f>
        <v/>
      </c>
      <c r="D2341" s="259"/>
      <c r="E2341" s="168"/>
      <c r="F2341" s="169"/>
      <c r="H2341" s="167"/>
      <c r="I2341" s="209" t="str">
        <f>IF(ISBLANK(Transactions!$H2341),"",MONTH(Transactions!$H2341))</f>
        <v/>
      </c>
      <c r="J2341" s="259"/>
      <c r="K2341" s="168"/>
      <c r="L2341" s="169"/>
      <c r="N2341" s="167"/>
      <c r="O2341" s="209" t="str">
        <f>IF(ISBLANK(Transactions!$N2341),"",MONTH(Transactions!$N2341))</f>
        <v/>
      </c>
      <c r="P2341" s="259"/>
      <c r="Q2341" s="171"/>
      <c r="R2341" s="169"/>
    </row>
    <row r="2342" spans="2:18" ht="15.75" customHeight="1">
      <c r="B2342" s="167"/>
      <c r="C2342" s="209" t="str">
        <f>IF(ISBLANK(Transactions!$B2342),"",MONTH(Transactions!$B2342))</f>
        <v/>
      </c>
      <c r="D2342" s="259"/>
      <c r="E2342" s="168"/>
      <c r="F2342" s="169"/>
      <c r="H2342" s="167"/>
      <c r="I2342" s="209" t="str">
        <f>IF(ISBLANK(Transactions!$H2342),"",MONTH(Transactions!$H2342))</f>
        <v/>
      </c>
      <c r="J2342" s="259"/>
      <c r="K2342" s="168"/>
      <c r="L2342" s="169"/>
      <c r="N2342" s="167"/>
      <c r="O2342" s="209" t="str">
        <f>IF(ISBLANK(Transactions!$N2342),"",MONTH(Transactions!$N2342))</f>
        <v/>
      </c>
      <c r="P2342" s="259"/>
      <c r="Q2342" s="171"/>
      <c r="R2342" s="169"/>
    </row>
    <row r="2343" spans="2:18" ht="15.75" customHeight="1">
      <c r="B2343" s="167"/>
      <c r="C2343" s="209" t="str">
        <f>IF(ISBLANK(Transactions!$B2343),"",MONTH(Transactions!$B2343))</f>
        <v/>
      </c>
      <c r="D2343" s="259"/>
      <c r="E2343" s="168"/>
      <c r="F2343" s="169"/>
      <c r="H2343" s="167"/>
      <c r="I2343" s="209" t="str">
        <f>IF(ISBLANK(Transactions!$H2343),"",MONTH(Transactions!$H2343))</f>
        <v/>
      </c>
      <c r="J2343" s="259"/>
      <c r="K2343" s="168"/>
      <c r="L2343" s="169"/>
      <c r="N2343" s="167"/>
      <c r="O2343" s="209" t="str">
        <f>IF(ISBLANK(Transactions!$N2343),"",MONTH(Transactions!$N2343))</f>
        <v/>
      </c>
      <c r="P2343" s="259"/>
      <c r="Q2343" s="171"/>
      <c r="R2343" s="169"/>
    </row>
    <row r="2344" spans="2:18" ht="15.75" customHeight="1">
      <c r="B2344" s="167"/>
      <c r="C2344" s="209" t="str">
        <f>IF(ISBLANK(Transactions!$B2344),"",MONTH(Transactions!$B2344))</f>
        <v/>
      </c>
      <c r="D2344" s="259"/>
      <c r="E2344" s="168"/>
      <c r="F2344" s="169"/>
      <c r="H2344" s="167"/>
      <c r="I2344" s="209" t="str">
        <f>IF(ISBLANK(Transactions!$H2344),"",MONTH(Transactions!$H2344))</f>
        <v/>
      </c>
      <c r="J2344" s="259"/>
      <c r="K2344" s="168"/>
      <c r="L2344" s="169"/>
      <c r="N2344" s="167"/>
      <c r="O2344" s="209" t="str">
        <f>IF(ISBLANK(Transactions!$N2344),"",MONTH(Transactions!$N2344))</f>
        <v/>
      </c>
      <c r="P2344" s="259"/>
      <c r="Q2344" s="171"/>
      <c r="R2344" s="169"/>
    </row>
    <row r="2345" spans="2:18" ht="15.75" customHeight="1">
      <c r="B2345" s="167"/>
      <c r="C2345" s="209" t="str">
        <f>IF(ISBLANK(Transactions!$B2345),"",MONTH(Transactions!$B2345))</f>
        <v/>
      </c>
      <c r="D2345" s="259"/>
      <c r="E2345" s="168"/>
      <c r="F2345" s="169"/>
      <c r="H2345" s="167"/>
      <c r="I2345" s="209" t="str">
        <f>IF(ISBLANK(Transactions!$H2345),"",MONTH(Transactions!$H2345))</f>
        <v/>
      </c>
      <c r="J2345" s="259"/>
      <c r="K2345" s="168"/>
      <c r="L2345" s="169"/>
      <c r="N2345" s="167"/>
      <c r="O2345" s="209" t="str">
        <f>IF(ISBLANK(Transactions!$N2345),"",MONTH(Transactions!$N2345))</f>
        <v/>
      </c>
      <c r="P2345" s="259"/>
      <c r="Q2345" s="171"/>
      <c r="R2345" s="169"/>
    </row>
    <row r="2346" spans="2:18" ht="15.75" customHeight="1">
      <c r="B2346" s="167"/>
      <c r="C2346" s="209" t="str">
        <f>IF(ISBLANK(Transactions!$B2346),"",MONTH(Transactions!$B2346))</f>
        <v/>
      </c>
      <c r="D2346" s="259"/>
      <c r="E2346" s="168"/>
      <c r="F2346" s="169"/>
      <c r="H2346" s="167"/>
      <c r="I2346" s="209" t="str">
        <f>IF(ISBLANK(Transactions!$H2346),"",MONTH(Transactions!$H2346))</f>
        <v/>
      </c>
      <c r="J2346" s="259"/>
      <c r="K2346" s="168"/>
      <c r="L2346" s="169"/>
      <c r="N2346" s="167"/>
      <c r="O2346" s="209" t="str">
        <f>IF(ISBLANK(Transactions!$N2346),"",MONTH(Transactions!$N2346))</f>
        <v/>
      </c>
      <c r="P2346" s="259"/>
      <c r="Q2346" s="171"/>
      <c r="R2346" s="169"/>
    </row>
    <row r="2347" spans="2:18" ht="15.75" customHeight="1">
      <c r="B2347" s="167"/>
      <c r="C2347" s="209" t="str">
        <f>IF(ISBLANK(Transactions!$B2347),"",MONTH(Transactions!$B2347))</f>
        <v/>
      </c>
      <c r="D2347" s="259"/>
      <c r="E2347" s="168"/>
      <c r="F2347" s="169"/>
      <c r="H2347" s="167"/>
      <c r="I2347" s="209" t="str">
        <f>IF(ISBLANK(Transactions!$H2347),"",MONTH(Transactions!$H2347))</f>
        <v/>
      </c>
      <c r="J2347" s="259"/>
      <c r="K2347" s="168"/>
      <c r="L2347" s="169"/>
      <c r="N2347" s="167"/>
      <c r="O2347" s="209" t="str">
        <f>IF(ISBLANK(Transactions!$N2347),"",MONTH(Transactions!$N2347))</f>
        <v/>
      </c>
      <c r="P2347" s="259"/>
      <c r="Q2347" s="171"/>
      <c r="R2347" s="169"/>
    </row>
    <row r="2348" spans="2:18" ht="15.75" customHeight="1">
      <c r="B2348" s="167"/>
      <c r="C2348" s="209" t="str">
        <f>IF(ISBLANK(Transactions!$B2348),"",MONTH(Transactions!$B2348))</f>
        <v/>
      </c>
      <c r="D2348" s="259"/>
      <c r="E2348" s="168"/>
      <c r="F2348" s="169"/>
      <c r="H2348" s="167"/>
      <c r="I2348" s="209" t="str">
        <f>IF(ISBLANK(Transactions!$H2348),"",MONTH(Transactions!$H2348))</f>
        <v/>
      </c>
      <c r="J2348" s="259"/>
      <c r="K2348" s="168"/>
      <c r="L2348" s="169"/>
      <c r="N2348" s="167"/>
      <c r="O2348" s="209" t="str">
        <f>IF(ISBLANK(Transactions!$N2348),"",MONTH(Transactions!$N2348))</f>
        <v/>
      </c>
      <c r="P2348" s="259"/>
      <c r="Q2348" s="171"/>
      <c r="R2348" s="169"/>
    </row>
    <row r="2349" spans="2:18" ht="15.75" customHeight="1">
      <c r="B2349" s="167"/>
      <c r="C2349" s="209" t="str">
        <f>IF(ISBLANK(Transactions!$B2349),"",MONTH(Transactions!$B2349))</f>
        <v/>
      </c>
      <c r="D2349" s="259"/>
      <c r="E2349" s="168"/>
      <c r="F2349" s="169"/>
      <c r="H2349" s="167"/>
      <c r="I2349" s="209" t="str">
        <f>IF(ISBLANK(Transactions!$H2349),"",MONTH(Transactions!$H2349))</f>
        <v/>
      </c>
      <c r="J2349" s="259"/>
      <c r="K2349" s="168"/>
      <c r="L2349" s="169"/>
      <c r="N2349" s="167"/>
      <c r="O2349" s="209" t="str">
        <f>IF(ISBLANK(Transactions!$N2349),"",MONTH(Transactions!$N2349))</f>
        <v/>
      </c>
      <c r="P2349" s="259"/>
      <c r="Q2349" s="171"/>
      <c r="R2349" s="169"/>
    </row>
    <row r="2350" spans="2:18" ht="15.75" customHeight="1">
      <c r="B2350" s="167"/>
      <c r="C2350" s="209" t="str">
        <f>IF(ISBLANK(Transactions!$B2350),"",MONTH(Transactions!$B2350))</f>
        <v/>
      </c>
      <c r="D2350" s="259"/>
      <c r="E2350" s="168"/>
      <c r="F2350" s="169"/>
      <c r="H2350" s="167"/>
      <c r="I2350" s="209" t="str">
        <f>IF(ISBLANK(Transactions!$H2350),"",MONTH(Transactions!$H2350))</f>
        <v/>
      </c>
      <c r="J2350" s="259"/>
      <c r="K2350" s="168"/>
      <c r="L2350" s="169"/>
      <c r="N2350" s="167"/>
      <c r="O2350" s="209" t="str">
        <f>IF(ISBLANK(Transactions!$N2350),"",MONTH(Transactions!$N2350))</f>
        <v/>
      </c>
      <c r="P2350" s="259"/>
      <c r="Q2350" s="171"/>
      <c r="R2350" s="169"/>
    </row>
    <row r="2351" spans="2:18" ht="15.75" customHeight="1">
      <c r="B2351" s="167"/>
      <c r="C2351" s="209" t="str">
        <f>IF(ISBLANK(Transactions!$B2351),"",MONTH(Transactions!$B2351))</f>
        <v/>
      </c>
      <c r="D2351" s="259"/>
      <c r="E2351" s="168"/>
      <c r="F2351" s="169"/>
      <c r="H2351" s="167"/>
      <c r="I2351" s="209" t="str">
        <f>IF(ISBLANK(Transactions!$H2351),"",MONTH(Transactions!$H2351))</f>
        <v/>
      </c>
      <c r="J2351" s="259"/>
      <c r="K2351" s="168"/>
      <c r="L2351" s="169"/>
      <c r="N2351" s="167"/>
      <c r="O2351" s="209" t="str">
        <f>IF(ISBLANK(Transactions!$N2351),"",MONTH(Transactions!$N2351))</f>
        <v/>
      </c>
      <c r="P2351" s="259"/>
      <c r="Q2351" s="171"/>
      <c r="R2351" s="169"/>
    </row>
    <row r="2352" spans="2:18" ht="15.75" customHeight="1">
      <c r="B2352" s="167"/>
      <c r="C2352" s="209" t="str">
        <f>IF(ISBLANK(Transactions!$B2352),"",MONTH(Transactions!$B2352))</f>
        <v/>
      </c>
      <c r="D2352" s="259"/>
      <c r="E2352" s="168"/>
      <c r="F2352" s="169"/>
      <c r="H2352" s="167"/>
      <c r="I2352" s="209" t="str">
        <f>IF(ISBLANK(Transactions!$H2352),"",MONTH(Transactions!$H2352))</f>
        <v/>
      </c>
      <c r="J2352" s="259"/>
      <c r="K2352" s="168"/>
      <c r="L2352" s="169"/>
      <c r="N2352" s="167"/>
      <c r="O2352" s="209" t="str">
        <f>IF(ISBLANK(Transactions!$N2352),"",MONTH(Transactions!$N2352))</f>
        <v/>
      </c>
      <c r="P2352" s="259"/>
      <c r="Q2352" s="171"/>
      <c r="R2352" s="169"/>
    </row>
    <row r="2353" spans="2:18" ht="15.75" customHeight="1">
      <c r="B2353" s="167"/>
      <c r="C2353" s="209" t="str">
        <f>IF(ISBLANK(Transactions!$B2353),"",MONTH(Transactions!$B2353))</f>
        <v/>
      </c>
      <c r="D2353" s="259"/>
      <c r="E2353" s="168"/>
      <c r="F2353" s="169"/>
      <c r="H2353" s="167"/>
      <c r="I2353" s="209" t="str">
        <f>IF(ISBLANK(Transactions!$H2353),"",MONTH(Transactions!$H2353))</f>
        <v/>
      </c>
      <c r="J2353" s="259"/>
      <c r="K2353" s="168"/>
      <c r="L2353" s="169"/>
      <c r="N2353" s="167"/>
      <c r="O2353" s="209" t="str">
        <f>IF(ISBLANK(Transactions!$N2353),"",MONTH(Transactions!$N2353))</f>
        <v/>
      </c>
      <c r="P2353" s="259"/>
      <c r="Q2353" s="171"/>
      <c r="R2353" s="169"/>
    </row>
    <row r="2354" spans="2:18" ht="15.75" customHeight="1">
      <c r="B2354" s="167"/>
      <c r="C2354" s="209" t="str">
        <f>IF(ISBLANK(Transactions!$B2354),"",MONTH(Transactions!$B2354))</f>
        <v/>
      </c>
      <c r="D2354" s="259"/>
      <c r="E2354" s="168"/>
      <c r="F2354" s="169"/>
      <c r="H2354" s="167"/>
      <c r="I2354" s="209" t="str">
        <f>IF(ISBLANK(Transactions!$H2354),"",MONTH(Transactions!$H2354))</f>
        <v/>
      </c>
      <c r="J2354" s="259"/>
      <c r="K2354" s="168"/>
      <c r="L2354" s="169"/>
      <c r="N2354" s="167"/>
      <c r="O2354" s="209" t="str">
        <f>IF(ISBLANK(Transactions!$N2354),"",MONTH(Transactions!$N2354))</f>
        <v/>
      </c>
      <c r="P2354" s="259"/>
      <c r="Q2354" s="171"/>
      <c r="R2354" s="169"/>
    </row>
    <row r="2355" spans="2:18" ht="15.75" customHeight="1">
      <c r="B2355" s="167"/>
      <c r="C2355" s="209" t="str">
        <f>IF(ISBLANK(Transactions!$B2355),"",MONTH(Transactions!$B2355))</f>
        <v/>
      </c>
      <c r="D2355" s="259"/>
      <c r="E2355" s="168"/>
      <c r="F2355" s="169"/>
      <c r="H2355" s="167"/>
      <c r="I2355" s="209" t="str">
        <f>IF(ISBLANK(Transactions!$H2355),"",MONTH(Transactions!$H2355))</f>
        <v/>
      </c>
      <c r="J2355" s="259"/>
      <c r="K2355" s="168"/>
      <c r="L2355" s="169"/>
      <c r="N2355" s="167"/>
      <c r="O2355" s="209" t="str">
        <f>IF(ISBLANK(Transactions!$N2355),"",MONTH(Transactions!$N2355))</f>
        <v/>
      </c>
      <c r="P2355" s="259"/>
      <c r="Q2355" s="171"/>
      <c r="R2355" s="169"/>
    </row>
    <row r="2356" spans="2:18" ht="15.75" customHeight="1">
      <c r="B2356" s="167"/>
      <c r="C2356" s="209" t="str">
        <f>IF(ISBLANK(Transactions!$B2356),"",MONTH(Transactions!$B2356))</f>
        <v/>
      </c>
      <c r="D2356" s="259"/>
      <c r="E2356" s="168"/>
      <c r="F2356" s="169"/>
      <c r="H2356" s="167"/>
      <c r="I2356" s="209" t="str">
        <f>IF(ISBLANK(Transactions!$H2356),"",MONTH(Transactions!$H2356))</f>
        <v/>
      </c>
      <c r="J2356" s="259"/>
      <c r="K2356" s="168"/>
      <c r="L2356" s="169"/>
      <c r="N2356" s="167"/>
      <c r="O2356" s="209" t="str">
        <f>IF(ISBLANK(Transactions!$N2356),"",MONTH(Transactions!$N2356))</f>
        <v/>
      </c>
      <c r="P2356" s="259"/>
      <c r="Q2356" s="171"/>
      <c r="R2356" s="169"/>
    </row>
    <row r="2357" spans="2:18" ht="15.75" customHeight="1">
      <c r="B2357" s="167"/>
      <c r="C2357" s="209" t="str">
        <f>IF(ISBLANK(Transactions!$B2357),"",MONTH(Transactions!$B2357))</f>
        <v/>
      </c>
      <c r="D2357" s="259"/>
      <c r="E2357" s="168"/>
      <c r="F2357" s="169"/>
      <c r="H2357" s="167"/>
      <c r="I2357" s="209" t="str">
        <f>IF(ISBLANK(Transactions!$H2357),"",MONTH(Transactions!$H2357))</f>
        <v/>
      </c>
      <c r="J2357" s="259"/>
      <c r="K2357" s="168"/>
      <c r="L2357" s="169"/>
      <c r="N2357" s="167"/>
      <c r="O2357" s="209" t="str">
        <f>IF(ISBLANK(Transactions!$N2357),"",MONTH(Transactions!$N2357))</f>
        <v/>
      </c>
      <c r="P2357" s="259"/>
      <c r="Q2357" s="171"/>
      <c r="R2357" s="169"/>
    </row>
    <row r="2358" spans="2:18" ht="15.75" customHeight="1">
      <c r="B2358" s="167"/>
      <c r="C2358" s="209" t="str">
        <f>IF(ISBLANK(Transactions!$B2358),"",MONTH(Transactions!$B2358))</f>
        <v/>
      </c>
      <c r="D2358" s="259"/>
      <c r="E2358" s="168"/>
      <c r="F2358" s="169"/>
      <c r="H2358" s="167"/>
      <c r="I2358" s="209" t="str">
        <f>IF(ISBLANK(Transactions!$H2358),"",MONTH(Transactions!$H2358))</f>
        <v/>
      </c>
      <c r="J2358" s="259"/>
      <c r="K2358" s="168"/>
      <c r="L2358" s="169"/>
      <c r="N2358" s="167"/>
      <c r="O2358" s="209" t="str">
        <f>IF(ISBLANK(Transactions!$N2358),"",MONTH(Transactions!$N2358))</f>
        <v/>
      </c>
      <c r="P2358" s="259"/>
      <c r="Q2358" s="171"/>
      <c r="R2358" s="169"/>
    </row>
    <row r="2359" spans="2:18" ht="15.75" customHeight="1">
      <c r="B2359" s="167"/>
      <c r="C2359" s="209" t="str">
        <f>IF(ISBLANK(Transactions!$B2359),"",MONTH(Transactions!$B2359))</f>
        <v/>
      </c>
      <c r="D2359" s="259"/>
      <c r="E2359" s="168"/>
      <c r="F2359" s="169"/>
      <c r="H2359" s="167"/>
      <c r="I2359" s="209" t="str">
        <f>IF(ISBLANK(Transactions!$H2359),"",MONTH(Transactions!$H2359))</f>
        <v/>
      </c>
      <c r="J2359" s="259"/>
      <c r="K2359" s="168"/>
      <c r="L2359" s="169"/>
      <c r="N2359" s="167"/>
      <c r="O2359" s="209" t="str">
        <f>IF(ISBLANK(Transactions!$N2359),"",MONTH(Transactions!$N2359))</f>
        <v/>
      </c>
      <c r="P2359" s="259"/>
      <c r="Q2359" s="171"/>
      <c r="R2359" s="169"/>
    </row>
    <row r="2360" spans="2:18" ht="15.75" customHeight="1">
      <c r="B2360" s="167"/>
      <c r="C2360" s="209" t="str">
        <f>IF(ISBLANK(Transactions!$B2360),"",MONTH(Transactions!$B2360))</f>
        <v/>
      </c>
      <c r="D2360" s="259"/>
      <c r="E2360" s="168"/>
      <c r="F2360" s="169"/>
      <c r="H2360" s="167"/>
      <c r="I2360" s="209" t="str">
        <f>IF(ISBLANK(Transactions!$H2360),"",MONTH(Transactions!$H2360))</f>
        <v/>
      </c>
      <c r="J2360" s="259"/>
      <c r="K2360" s="168"/>
      <c r="L2360" s="169"/>
      <c r="N2360" s="167"/>
      <c r="O2360" s="209" t="str">
        <f>IF(ISBLANK(Transactions!$N2360),"",MONTH(Transactions!$N2360))</f>
        <v/>
      </c>
      <c r="P2360" s="259"/>
      <c r="Q2360" s="171"/>
      <c r="R2360" s="169"/>
    </row>
    <row r="2361" spans="2:18" ht="15.75" customHeight="1">
      <c r="B2361" s="167"/>
      <c r="C2361" s="209" t="str">
        <f>IF(ISBLANK(Transactions!$B2361),"",MONTH(Transactions!$B2361))</f>
        <v/>
      </c>
      <c r="D2361" s="259"/>
      <c r="E2361" s="168"/>
      <c r="F2361" s="169"/>
      <c r="H2361" s="167"/>
      <c r="I2361" s="209" t="str">
        <f>IF(ISBLANK(Transactions!$H2361),"",MONTH(Transactions!$H2361))</f>
        <v/>
      </c>
      <c r="J2361" s="259"/>
      <c r="K2361" s="168"/>
      <c r="L2361" s="169"/>
      <c r="N2361" s="167"/>
      <c r="O2361" s="209" t="str">
        <f>IF(ISBLANK(Transactions!$N2361),"",MONTH(Transactions!$N2361))</f>
        <v/>
      </c>
      <c r="P2361" s="259"/>
      <c r="Q2361" s="171"/>
      <c r="R2361" s="169"/>
    </row>
    <row r="2362" spans="2:18" ht="15.75" customHeight="1">
      <c r="B2362" s="167"/>
      <c r="C2362" s="209" t="str">
        <f>IF(ISBLANK(Transactions!$B2362),"",MONTH(Transactions!$B2362))</f>
        <v/>
      </c>
      <c r="D2362" s="259"/>
      <c r="E2362" s="168"/>
      <c r="F2362" s="169"/>
      <c r="H2362" s="167"/>
      <c r="I2362" s="209" t="str">
        <f>IF(ISBLANK(Transactions!$H2362),"",MONTH(Transactions!$H2362))</f>
        <v/>
      </c>
      <c r="J2362" s="259"/>
      <c r="K2362" s="168"/>
      <c r="L2362" s="169"/>
      <c r="N2362" s="167"/>
      <c r="O2362" s="209" t="str">
        <f>IF(ISBLANK(Transactions!$N2362),"",MONTH(Transactions!$N2362))</f>
        <v/>
      </c>
      <c r="P2362" s="259"/>
      <c r="Q2362" s="171"/>
      <c r="R2362" s="169"/>
    </row>
    <row r="2363" spans="2:18" ht="15.75" customHeight="1">
      <c r="B2363" s="167"/>
      <c r="C2363" s="209" t="str">
        <f>IF(ISBLANK(Transactions!$B2363),"",MONTH(Transactions!$B2363))</f>
        <v/>
      </c>
      <c r="D2363" s="259"/>
      <c r="E2363" s="168"/>
      <c r="F2363" s="169"/>
      <c r="H2363" s="167"/>
      <c r="I2363" s="209" t="str">
        <f>IF(ISBLANK(Transactions!$H2363),"",MONTH(Transactions!$H2363))</f>
        <v/>
      </c>
      <c r="J2363" s="259"/>
      <c r="K2363" s="168"/>
      <c r="L2363" s="169"/>
      <c r="N2363" s="167"/>
      <c r="O2363" s="209" t="str">
        <f>IF(ISBLANK(Transactions!$N2363),"",MONTH(Transactions!$N2363))</f>
        <v/>
      </c>
      <c r="P2363" s="259"/>
      <c r="Q2363" s="171"/>
      <c r="R2363" s="169"/>
    </row>
    <row r="2364" spans="2:18" ht="15.75" customHeight="1">
      <c r="B2364" s="167"/>
      <c r="C2364" s="209" t="str">
        <f>IF(ISBLANK(Transactions!$B2364),"",MONTH(Transactions!$B2364))</f>
        <v/>
      </c>
      <c r="D2364" s="259"/>
      <c r="E2364" s="168"/>
      <c r="F2364" s="169"/>
      <c r="H2364" s="167"/>
      <c r="I2364" s="209" t="str">
        <f>IF(ISBLANK(Transactions!$H2364),"",MONTH(Transactions!$H2364))</f>
        <v/>
      </c>
      <c r="J2364" s="259"/>
      <c r="K2364" s="168"/>
      <c r="L2364" s="169"/>
      <c r="N2364" s="167"/>
      <c r="O2364" s="209" t="str">
        <f>IF(ISBLANK(Transactions!$N2364),"",MONTH(Transactions!$N2364))</f>
        <v/>
      </c>
      <c r="P2364" s="259"/>
      <c r="Q2364" s="171"/>
      <c r="R2364" s="169"/>
    </row>
    <row r="2365" spans="2:18" ht="15.75" customHeight="1">
      <c r="B2365" s="167"/>
      <c r="C2365" s="209" t="str">
        <f>IF(ISBLANK(Transactions!$B2365),"",MONTH(Transactions!$B2365))</f>
        <v/>
      </c>
      <c r="D2365" s="259"/>
      <c r="E2365" s="168"/>
      <c r="F2365" s="169"/>
      <c r="H2365" s="167"/>
      <c r="I2365" s="209" t="str">
        <f>IF(ISBLANK(Transactions!$H2365),"",MONTH(Transactions!$H2365))</f>
        <v/>
      </c>
      <c r="J2365" s="259"/>
      <c r="K2365" s="168"/>
      <c r="L2365" s="169"/>
      <c r="N2365" s="167"/>
      <c r="O2365" s="209" t="str">
        <f>IF(ISBLANK(Transactions!$N2365),"",MONTH(Transactions!$N2365))</f>
        <v/>
      </c>
      <c r="P2365" s="259"/>
      <c r="Q2365" s="171"/>
      <c r="R2365" s="169"/>
    </row>
    <row r="2366" spans="2:18" ht="15.75" customHeight="1">
      <c r="B2366" s="167"/>
      <c r="C2366" s="209" t="str">
        <f>IF(ISBLANK(Transactions!$B2366),"",MONTH(Transactions!$B2366))</f>
        <v/>
      </c>
      <c r="D2366" s="259"/>
      <c r="E2366" s="168"/>
      <c r="F2366" s="169"/>
      <c r="H2366" s="167"/>
      <c r="I2366" s="209" t="str">
        <f>IF(ISBLANK(Transactions!$H2366),"",MONTH(Transactions!$H2366))</f>
        <v/>
      </c>
      <c r="J2366" s="259"/>
      <c r="K2366" s="168"/>
      <c r="L2366" s="169"/>
      <c r="N2366" s="167"/>
      <c r="O2366" s="209" t="str">
        <f>IF(ISBLANK(Transactions!$N2366),"",MONTH(Transactions!$N2366))</f>
        <v/>
      </c>
      <c r="P2366" s="259"/>
      <c r="Q2366" s="171"/>
      <c r="R2366" s="169"/>
    </row>
    <row r="2367" spans="2:18" ht="15.75" customHeight="1">
      <c r="B2367" s="167"/>
      <c r="C2367" s="209" t="str">
        <f>IF(ISBLANK(Transactions!$B2367),"",MONTH(Transactions!$B2367))</f>
        <v/>
      </c>
      <c r="D2367" s="259"/>
      <c r="E2367" s="168"/>
      <c r="F2367" s="169"/>
      <c r="H2367" s="167"/>
      <c r="I2367" s="209" t="str">
        <f>IF(ISBLANK(Transactions!$H2367),"",MONTH(Transactions!$H2367))</f>
        <v/>
      </c>
      <c r="J2367" s="259"/>
      <c r="K2367" s="168"/>
      <c r="L2367" s="169"/>
      <c r="N2367" s="167"/>
      <c r="O2367" s="209" t="str">
        <f>IF(ISBLANK(Transactions!$N2367),"",MONTH(Transactions!$N2367))</f>
        <v/>
      </c>
      <c r="P2367" s="259"/>
      <c r="Q2367" s="171"/>
      <c r="R2367" s="169"/>
    </row>
    <row r="2368" spans="2:18" ht="15.75" customHeight="1">
      <c r="B2368" s="167"/>
      <c r="C2368" s="209" t="str">
        <f>IF(ISBLANK(Transactions!$B2368),"",MONTH(Transactions!$B2368))</f>
        <v/>
      </c>
      <c r="D2368" s="259"/>
      <c r="E2368" s="168"/>
      <c r="F2368" s="169"/>
      <c r="H2368" s="167"/>
      <c r="I2368" s="209" t="str">
        <f>IF(ISBLANK(Transactions!$H2368),"",MONTH(Transactions!$H2368))</f>
        <v/>
      </c>
      <c r="J2368" s="259"/>
      <c r="K2368" s="168"/>
      <c r="L2368" s="169"/>
      <c r="N2368" s="167"/>
      <c r="O2368" s="209" t="str">
        <f>IF(ISBLANK(Transactions!$N2368),"",MONTH(Transactions!$N2368))</f>
        <v/>
      </c>
      <c r="P2368" s="259"/>
      <c r="Q2368" s="171"/>
      <c r="R2368" s="169"/>
    </row>
    <row r="2369" spans="2:18" ht="15.75" customHeight="1">
      <c r="B2369" s="167"/>
      <c r="C2369" s="209" t="str">
        <f>IF(ISBLANK(Transactions!$B2369),"",MONTH(Transactions!$B2369))</f>
        <v/>
      </c>
      <c r="D2369" s="259"/>
      <c r="E2369" s="168"/>
      <c r="F2369" s="169"/>
      <c r="H2369" s="167"/>
      <c r="I2369" s="209" t="str">
        <f>IF(ISBLANK(Transactions!$H2369),"",MONTH(Transactions!$H2369))</f>
        <v/>
      </c>
      <c r="J2369" s="259"/>
      <c r="K2369" s="168"/>
      <c r="L2369" s="169"/>
      <c r="N2369" s="167"/>
      <c r="O2369" s="209" t="str">
        <f>IF(ISBLANK(Transactions!$N2369),"",MONTH(Transactions!$N2369))</f>
        <v/>
      </c>
      <c r="P2369" s="259"/>
      <c r="Q2369" s="171"/>
      <c r="R2369" s="169"/>
    </row>
    <row r="2370" spans="2:18" ht="15.75" customHeight="1">
      <c r="B2370" s="167"/>
      <c r="C2370" s="209" t="str">
        <f>IF(ISBLANK(Transactions!$B2370),"",MONTH(Transactions!$B2370))</f>
        <v/>
      </c>
      <c r="D2370" s="259"/>
      <c r="E2370" s="168"/>
      <c r="F2370" s="169"/>
      <c r="H2370" s="167"/>
      <c r="I2370" s="209" t="str">
        <f>IF(ISBLANK(Transactions!$H2370),"",MONTH(Transactions!$H2370))</f>
        <v/>
      </c>
      <c r="J2370" s="259"/>
      <c r="K2370" s="168"/>
      <c r="L2370" s="169"/>
      <c r="N2370" s="167"/>
      <c r="O2370" s="209" t="str">
        <f>IF(ISBLANK(Transactions!$N2370),"",MONTH(Transactions!$N2370))</f>
        <v/>
      </c>
      <c r="P2370" s="259"/>
      <c r="Q2370" s="171"/>
      <c r="R2370" s="169"/>
    </row>
    <row r="2371" spans="2:18" ht="15.75" customHeight="1">
      <c r="B2371" s="167"/>
      <c r="C2371" s="209" t="str">
        <f>IF(ISBLANK(Transactions!$B2371),"",MONTH(Transactions!$B2371))</f>
        <v/>
      </c>
      <c r="D2371" s="259"/>
      <c r="E2371" s="168"/>
      <c r="F2371" s="169"/>
      <c r="H2371" s="167"/>
      <c r="I2371" s="209" t="str">
        <f>IF(ISBLANK(Transactions!$H2371),"",MONTH(Transactions!$H2371))</f>
        <v/>
      </c>
      <c r="J2371" s="259"/>
      <c r="K2371" s="168"/>
      <c r="L2371" s="169"/>
      <c r="N2371" s="167"/>
      <c r="O2371" s="209" t="str">
        <f>IF(ISBLANK(Transactions!$N2371),"",MONTH(Transactions!$N2371))</f>
        <v/>
      </c>
      <c r="P2371" s="259"/>
      <c r="Q2371" s="171"/>
      <c r="R2371" s="169"/>
    </row>
    <row r="2372" spans="2:18" ht="15.75" customHeight="1">
      <c r="B2372" s="167"/>
      <c r="C2372" s="209" t="str">
        <f>IF(ISBLANK(Transactions!$B2372),"",MONTH(Transactions!$B2372))</f>
        <v/>
      </c>
      <c r="D2372" s="259"/>
      <c r="E2372" s="168"/>
      <c r="F2372" s="169"/>
      <c r="H2372" s="167"/>
      <c r="I2372" s="209" t="str">
        <f>IF(ISBLANK(Transactions!$H2372),"",MONTH(Transactions!$H2372))</f>
        <v/>
      </c>
      <c r="J2372" s="259"/>
      <c r="K2372" s="168"/>
      <c r="L2372" s="169"/>
      <c r="N2372" s="167"/>
      <c r="O2372" s="209" t="str">
        <f>IF(ISBLANK(Transactions!$N2372),"",MONTH(Transactions!$N2372))</f>
        <v/>
      </c>
      <c r="P2372" s="259"/>
      <c r="Q2372" s="171"/>
      <c r="R2372" s="169"/>
    </row>
    <row r="2373" spans="2:18" ht="15.75" customHeight="1">
      <c r="B2373" s="167"/>
      <c r="C2373" s="209" t="str">
        <f>IF(ISBLANK(Transactions!$B2373),"",MONTH(Transactions!$B2373))</f>
        <v/>
      </c>
      <c r="D2373" s="259"/>
      <c r="E2373" s="168"/>
      <c r="F2373" s="169"/>
      <c r="H2373" s="167"/>
      <c r="I2373" s="209" t="str">
        <f>IF(ISBLANK(Transactions!$H2373),"",MONTH(Transactions!$H2373))</f>
        <v/>
      </c>
      <c r="J2373" s="259"/>
      <c r="K2373" s="168"/>
      <c r="L2373" s="169"/>
      <c r="N2373" s="167"/>
      <c r="O2373" s="209" t="str">
        <f>IF(ISBLANK(Transactions!$N2373),"",MONTH(Transactions!$N2373))</f>
        <v/>
      </c>
      <c r="P2373" s="259"/>
      <c r="Q2373" s="171"/>
      <c r="R2373" s="169"/>
    </row>
    <row r="2374" spans="2:18" ht="15.75" customHeight="1">
      <c r="B2374" s="167"/>
      <c r="C2374" s="209" t="str">
        <f>IF(ISBLANK(Transactions!$B2374),"",MONTH(Transactions!$B2374))</f>
        <v/>
      </c>
      <c r="D2374" s="259"/>
      <c r="E2374" s="168"/>
      <c r="F2374" s="169"/>
      <c r="H2374" s="167"/>
      <c r="I2374" s="209" t="str">
        <f>IF(ISBLANK(Transactions!$H2374),"",MONTH(Transactions!$H2374))</f>
        <v/>
      </c>
      <c r="J2374" s="259"/>
      <c r="K2374" s="168"/>
      <c r="L2374" s="169"/>
      <c r="N2374" s="167"/>
      <c r="O2374" s="209" t="str">
        <f>IF(ISBLANK(Transactions!$N2374),"",MONTH(Transactions!$N2374))</f>
        <v/>
      </c>
      <c r="P2374" s="259"/>
      <c r="Q2374" s="171"/>
      <c r="R2374" s="169"/>
    </row>
    <row r="2375" spans="2:18" ht="15.75" customHeight="1">
      <c r="B2375" s="167"/>
      <c r="C2375" s="209" t="str">
        <f>IF(ISBLANK(Transactions!$B2375),"",MONTH(Transactions!$B2375))</f>
        <v/>
      </c>
      <c r="D2375" s="259"/>
      <c r="E2375" s="168"/>
      <c r="F2375" s="169"/>
      <c r="H2375" s="167"/>
      <c r="I2375" s="209" t="str">
        <f>IF(ISBLANK(Transactions!$H2375),"",MONTH(Transactions!$H2375))</f>
        <v/>
      </c>
      <c r="J2375" s="259"/>
      <c r="K2375" s="168"/>
      <c r="L2375" s="169"/>
      <c r="N2375" s="167"/>
      <c r="O2375" s="209" t="str">
        <f>IF(ISBLANK(Transactions!$N2375),"",MONTH(Transactions!$N2375))</f>
        <v/>
      </c>
      <c r="P2375" s="259"/>
      <c r="Q2375" s="171"/>
      <c r="R2375" s="169"/>
    </row>
    <row r="2376" spans="2:18" ht="15.75" customHeight="1">
      <c r="B2376" s="167"/>
      <c r="C2376" s="209" t="str">
        <f>IF(ISBLANK(Transactions!$B2376),"",MONTH(Transactions!$B2376))</f>
        <v/>
      </c>
      <c r="D2376" s="259"/>
      <c r="E2376" s="168"/>
      <c r="F2376" s="169"/>
      <c r="H2376" s="167"/>
      <c r="I2376" s="209" t="str">
        <f>IF(ISBLANK(Transactions!$H2376),"",MONTH(Transactions!$H2376))</f>
        <v/>
      </c>
      <c r="J2376" s="259"/>
      <c r="K2376" s="168"/>
      <c r="L2376" s="169"/>
      <c r="N2376" s="167"/>
      <c r="O2376" s="209" t="str">
        <f>IF(ISBLANK(Transactions!$N2376),"",MONTH(Transactions!$N2376))</f>
        <v/>
      </c>
      <c r="P2376" s="259"/>
      <c r="Q2376" s="171"/>
      <c r="R2376" s="169"/>
    </row>
    <row r="2377" spans="2:18" ht="15.75" customHeight="1">
      <c r="B2377" s="167"/>
      <c r="C2377" s="209" t="str">
        <f>IF(ISBLANK(Transactions!$B2377),"",MONTH(Transactions!$B2377))</f>
        <v/>
      </c>
      <c r="D2377" s="259"/>
      <c r="E2377" s="168"/>
      <c r="F2377" s="169"/>
      <c r="H2377" s="167"/>
      <c r="I2377" s="209" t="str">
        <f>IF(ISBLANK(Transactions!$H2377),"",MONTH(Transactions!$H2377))</f>
        <v/>
      </c>
      <c r="J2377" s="259"/>
      <c r="K2377" s="168"/>
      <c r="L2377" s="169"/>
      <c r="N2377" s="167"/>
      <c r="O2377" s="209" t="str">
        <f>IF(ISBLANK(Transactions!$N2377),"",MONTH(Transactions!$N2377))</f>
        <v/>
      </c>
      <c r="P2377" s="259"/>
      <c r="Q2377" s="171"/>
      <c r="R2377" s="169"/>
    </row>
    <row r="2378" spans="2:18" ht="15.75" customHeight="1">
      <c r="B2378" s="167"/>
      <c r="C2378" s="209" t="str">
        <f>IF(ISBLANK(Transactions!$B2378),"",MONTH(Transactions!$B2378))</f>
        <v/>
      </c>
      <c r="D2378" s="259"/>
      <c r="E2378" s="168"/>
      <c r="F2378" s="169"/>
      <c r="H2378" s="167"/>
      <c r="I2378" s="209" t="str">
        <f>IF(ISBLANK(Transactions!$H2378),"",MONTH(Transactions!$H2378))</f>
        <v/>
      </c>
      <c r="J2378" s="259"/>
      <c r="K2378" s="168"/>
      <c r="L2378" s="169"/>
      <c r="N2378" s="167"/>
      <c r="O2378" s="209" t="str">
        <f>IF(ISBLANK(Transactions!$N2378),"",MONTH(Transactions!$N2378))</f>
        <v/>
      </c>
      <c r="P2378" s="259"/>
      <c r="Q2378" s="171"/>
      <c r="R2378" s="169"/>
    </row>
    <row r="2379" spans="2:18" ht="15.75" customHeight="1">
      <c r="B2379" s="167"/>
      <c r="C2379" s="209" t="str">
        <f>IF(ISBLANK(Transactions!$B2379),"",MONTH(Transactions!$B2379))</f>
        <v/>
      </c>
      <c r="D2379" s="259"/>
      <c r="E2379" s="168"/>
      <c r="F2379" s="169"/>
      <c r="H2379" s="167"/>
      <c r="I2379" s="209" t="str">
        <f>IF(ISBLANK(Transactions!$H2379),"",MONTH(Transactions!$H2379))</f>
        <v/>
      </c>
      <c r="J2379" s="259"/>
      <c r="K2379" s="168"/>
      <c r="L2379" s="169"/>
      <c r="N2379" s="167"/>
      <c r="O2379" s="209" t="str">
        <f>IF(ISBLANK(Transactions!$N2379),"",MONTH(Transactions!$N2379))</f>
        <v/>
      </c>
      <c r="P2379" s="259"/>
      <c r="Q2379" s="171"/>
      <c r="R2379" s="169"/>
    </row>
    <row r="2380" spans="2:18" ht="15.75" customHeight="1">
      <c r="B2380" s="167"/>
      <c r="C2380" s="209" t="str">
        <f>IF(ISBLANK(Transactions!$B2380),"",MONTH(Transactions!$B2380))</f>
        <v/>
      </c>
      <c r="D2380" s="259"/>
      <c r="E2380" s="168"/>
      <c r="F2380" s="169"/>
      <c r="H2380" s="167"/>
      <c r="I2380" s="209" t="str">
        <f>IF(ISBLANK(Transactions!$H2380),"",MONTH(Transactions!$H2380))</f>
        <v/>
      </c>
      <c r="J2380" s="259"/>
      <c r="K2380" s="168"/>
      <c r="L2380" s="169"/>
      <c r="N2380" s="167"/>
      <c r="O2380" s="209" t="str">
        <f>IF(ISBLANK(Transactions!$N2380),"",MONTH(Transactions!$N2380))</f>
        <v/>
      </c>
      <c r="P2380" s="259"/>
      <c r="Q2380" s="171"/>
      <c r="R2380" s="169"/>
    </row>
    <row r="2381" spans="2:18" ht="15.75" customHeight="1">
      <c r="B2381" s="167"/>
      <c r="C2381" s="209" t="str">
        <f>IF(ISBLANK(Transactions!$B2381),"",MONTH(Transactions!$B2381))</f>
        <v/>
      </c>
      <c r="D2381" s="259"/>
      <c r="E2381" s="168"/>
      <c r="F2381" s="169"/>
      <c r="H2381" s="167"/>
      <c r="I2381" s="209" t="str">
        <f>IF(ISBLANK(Transactions!$H2381),"",MONTH(Transactions!$H2381))</f>
        <v/>
      </c>
      <c r="J2381" s="259"/>
      <c r="K2381" s="168"/>
      <c r="L2381" s="169"/>
      <c r="N2381" s="167"/>
      <c r="O2381" s="209" t="str">
        <f>IF(ISBLANK(Transactions!$N2381),"",MONTH(Transactions!$N2381))</f>
        <v/>
      </c>
      <c r="P2381" s="259"/>
      <c r="Q2381" s="171"/>
      <c r="R2381" s="169"/>
    </row>
    <row r="2382" spans="2:18" ht="15.75" customHeight="1">
      <c r="B2382" s="167"/>
      <c r="C2382" s="209" t="str">
        <f>IF(ISBLANK(Transactions!$B2382),"",MONTH(Transactions!$B2382))</f>
        <v/>
      </c>
      <c r="D2382" s="259"/>
      <c r="E2382" s="168"/>
      <c r="F2382" s="169"/>
      <c r="H2382" s="167"/>
      <c r="I2382" s="209" t="str">
        <f>IF(ISBLANK(Transactions!$H2382),"",MONTH(Transactions!$H2382))</f>
        <v/>
      </c>
      <c r="J2382" s="259"/>
      <c r="K2382" s="168"/>
      <c r="L2382" s="169"/>
      <c r="N2382" s="167"/>
      <c r="O2382" s="209" t="str">
        <f>IF(ISBLANK(Transactions!$N2382),"",MONTH(Transactions!$N2382))</f>
        <v/>
      </c>
      <c r="P2382" s="259"/>
      <c r="Q2382" s="171"/>
      <c r="R2382" s="169"/>
    </row>
    <row r="2383" spans="2:18" ht="15.75" customHeight="1">
      <c r="B2383" s="167"/>
      <c r="C2383" s="209" t="str">
        <f>IF(ISBLANK(Transactions!$B2383),"",MONTH(Transactions!$B2383))</f>
        <v/>
      </c>
      <c r="D2383" s="259"/>
      <c r="E2383" s="168"/>
      <c r="F2383" s="169"/>
      <c r="H2383" s="167"/>
      <c r="I2383" s="209" t="str">
        <f>IF(ISBLANK(Transactions!$H2383),"",MONTH(Transactions!$H2383))</f>
        <v/>
      </c>
      <c r="J2383" s="259"/>
      <c r="K2383" s="168"/>
      <c r="L2383" s="169"/>
      <c r="N2383" s="167"/>
      <c r="O2383" s="209" t="str">
        <f>IF(ISBLANK(Transactions!$N2383),"",MONTH(Transactions!$N2383))</f>
        <v/>
      </c>
      <c r="P2383" s="259"/>
      <c r="Q2383" s="171"/>
      <c r="R2383" s="169"/>
    </row>
    <row r="2384" spans="2:18" ht="15.75" customHeight="1">
      <c r="B2384" s="167"/>
      <c r="C2384" s="209" t="str">
        <f>IF(ISBLANK(Transactions!$B2384),"",MONTH(Transactions!$B2384))</f>
        <v/>
      </c>
      <c r="D2384" s="259"/>
      <c r="E2384" s="168"/>
      <c r="F2384" s="169"/>
      <c r="H2384" s="167"/>
      <c r="I2384" s="209" t="str">
        <f>IF(ISBLANK(Transactions!$H2384),"",MONTH(Transactions!$H2384))</f>
        <v/>
      </c>
      <c r="J2384" s="259"/>
      <c r="K2384" s="168"/>
      <c r="L2384" s="169"/>
      <c r="N2384" s="167"/>
      <c r="O2384" s="209" t="str">
        <f>IF(ISBLANK(Transactions!$N2384),"",MONTH(Transactions!$N2384))</f>
        <v/>
      </c>
      <c r="P2384" s="259"/>
      <c r="Q2384" s="171"/>
      <c r="R2384" s="169"/>
    </row>
    <row r="2385" spans="2:18" ht="15.75" customHeight="1">
      <c r="B2385" s="167"/>
      <c r="C2385" s="209" t="str">
        <f>IF(ISBLANK(Transactions!$B2385),"",MONTH(Transactions!$B2385))</f>
        <v/>
      </c>
      <c r="D2385" s="259"/>
      <c r="E2385" s="168"/>
      <c r="F2385" s="169"/>
      <c r="H2385" s="167"/>
      <c r="I2385" s="209" t="str">
        <f>IF(ISBLANK(Transactions!$H2385),"",MONTH(Transactions!$H2385))</f>
        <v/>
      </c>
      <c r="J2385" s="259"/>
      <c r="K2385" s="168"/>
      <c r="L2385" s="169"/>
      <c r="N2385" s="167"/>
      <c r="O2385" s="209" t="str">
        <f>IF(ISBLANK(Transactions!$N2385),"",MONTH(Transactions!$N2385))</f>
        <v/>
      </c>
      <c r="P2385" s="259"/>
      <c r="Q2385" s="171"/>
      <c r="R2385" s="169"/>
    </row>
    <row r="2386" spans="2:18" ht="15.75" customHeight="1">
      <c r="B2386" s="167"/>
      <c r="C2386" s="209" t="str">
        <f>IF(ISBLANK(Transactions!$B2386),"",MONTH(Transactions!$B2386))</f>
        <v/>
      </c>
      <c r="D2386" s="259"/>
      <c r="E2386" s="168"/>
      <c r="F2386" s="169"/>
      <c r="H2386" s="167"/>
      <c r="I2386" s="209" t="str">
        <f>IF(ISBLANK(Transactions!$H2386),"",MONTH(Transactions!$H2386))</f>
        <v/>
      </c>
      <c r="J2386" s="259"/>
      <c r="K2386" s="168"/>
      <c r="L2386" s="169"/>
      <c r="N2386" s="167"/>
      <c r="O2386" s="209" t="str">
        <f>IF(ISBLANK(Transactions!$N2386),"",MONTH(Transactions!$N2386))</f>
        <v/>
      </c>
      <c r="P2386" s="259"/>
      <c r="Q2386" s="171"/>
      <c r="R2386" s="169"/>
    </row>
    <row r="2387" spans="2:18" ht="15.75" customHeight="1">
      <c r="B2387" s="167"/>
      <c r="C2387" s="209" t="str">
        <f>IF(ISBLANK(Transactions!$B2387),"",MONTH(Transactions!$B2387))</f>
        <v/>
      </c>
      <c r="D2387" s="259"/>
      <c r="E2387" s="168"/>
      <c r="F2387" s="169"/>
      <c r="H2387" s="167"/>
      <c r="I2387" s="209" t="str">
        <f>IF(ISBLANK(Transactions!$H2387),"",MONTH(Transactions!$H2387))</f>
        <v/>
      </c>
      <c r="J2387" s="259"/>
      <c r="K2387" s="168"/>
      <c r="L2387" s="169"/>
      <c r="N2387" s="167"/>
      <c r="O2387" s="209" t="str">
        <f>IF(ISBLANK(Transactions!$N2387),"",MONTH(Transactions!$N2387))</f>
        <v/>
      </c>
      <c r="P2387" s="259"/>
      <c r="Q2387" s="171"/>
      <c r="R2387" s="169"/>
    </row>
    <row r="2388" spans="2:18" ht="15.75" customHeight="1">
      <c r="B2388" s="167"/>
      <c r="C2388" s="209" t="str">
        <f>IF(ISBLANK(Transactions!$B2388),"",MONTH(Transactions!$B2388))</f>
        <v/>
      </c>
      <c r="D2388" s="259"/>
      <c r="E2388" s="168"/>
      <c r="F2388" s="169"/>
      <c r="H2388" s="167"/>
      <c r="I2388" s="209" t="str">
        <f>IF(ISBLANK(Transactions!$H2388),"",MONTH(Transactions!$H2388))</f>
        <v/>
      </c>
      <c r="J2388" s="259"/>
      <c r="K2388" s="168"/>
      <c r="L2388" s="169"/>
      <c r="N2388" s="167"/>
      <c r="O2388" s="209" t="str">
        <f>IF(ISBLANK(Transactions!$N2388),"",MONTH(Transactions!$N2388))</f>
        <v/>
      </c>
      <c r="P2388" s="259"/>
      <c r="Q2388" s="171"/>
      <c r="R2388" s="169"/>
    </row>
    <row r="2389" spans="2:18" ht="15.75" customHeight="1">
      <c r="B2389" s="167"/>
      <c r="C2389" s="209" t="str">
        <f>IF(ISBLANK(Transactions!$B2389),"",MONTH(Transactions!$B2389))</f>
        <v/>
      </c>
      <c r="D2389" s="259"/>
      <c r="E2389" s="168"/>
      <c r="F2389" s="169"/>
      <c r="H2389" s="167"/>
      <c r="I2389" s="209" t="str">
        <f>IF(ISBLANK(Transactions!$H2389),"",MONTH(Transactions!$H2389))</f>
        <v/>
      </c>
      <c r="J2389" s="259"/>
      <c r="K2389" s="168"/>
      <c r="L2389" s="169"/>
      <c r="N2389" s="167"/>
      <c r="O2389" s="209" t="str">
        <f>IF(ISBLANK(Transactions!$N2389),"",MONTH(Transactions!$N2389))</f>
        <v/>
      </c>
      <c r="P2389" s="259"/>
      <c r="Q2389" s="171"/>
      <c r="R2389" s="169"/>
    </row>
    <row r="2390" spans="2:18" ht="15.75" customHeight="1">
      <c r="B2390" s="167"/>
      <c r="C2390" s="209" t="str">
        <f>IF(ISBLANK(Transactions!$B2390),"",MONTH(Transactions!$B2390))</f>
        <v/>
      </c>
      <c r="D2390" s="259"/>
      <c r="E2390" s="168"/>
      <c r="F2390" s="169"/>
      <c r="H2390" s="167"/>
      <c r="I2390" s="209" t="str">
        <f>IF(ISBLANK(Transactions!$H2390),"",MONTH(Transactions!$H2390))</f>
        <v/>
      </c>
      <c r="J2390" s="259"/>
      <c r="K2390" s="168"/>
      <c r="L2390" s="169"/>
      <c r="N2390" s="167"/>
      <c r="O2390" s="209" t="str">
        <f>IF(ISBLANK(Transactions!$N2390),"",MONTH(Transactions!$N2390))</f>
        <v/>
      </c>
      <c r="P2390" s="259"/>
      <c r="Q2390" s="171"/>
      <c r="R2390" s="169"/>
    </row>
    <row r="2391" spans="2:18" ht="15.75" customHeight="1">
      <c r="B2391" s="167"/>
      <c r="C2391" s="209" t="str">
        <f>IF(ISBLANK(Transactions!$B2391),"",MONTH(Transactions!$B2391))</f>
        <v/>
      </c>
      <c r="D2391" s="259"/>
      <c r="E2391" s="168"/>
      <c r="F2391" s="169"/>
      <c r="H2391" s="167"/>
      <c r="I2391" s="209" t="str">
        <f>IF(ISBLANK(Transactions!$H2391),"",MONTH(Transactions!$H2391))</f>
        <v/>
      </c>
      <c r="J2391" s="259"/>
      <c r="K2391" s="168"/>
      <c r="L2391" s="169"/>
      <c r="N2391" s="167"/>
      <c r="O2391" s="209" t="str">
        <f>IF(ISBLANK(Transactions!$N2391),"",MONTH(Transactions!$N2391))</f>
        <v/>
      </c>
      <c r="P2391" s="259"/>
      <c r="Q2391" s="171"/>
      <c r="R2391" s="169"/>
    </row>
    <row r="2392" spans="2:18" ht="15.75" customHeight="1">
      <c r="B2392" s="167"/>
      <c r="C2392" s="209" t="str">
        <f>IF(ISBLANK(Transactions!$B2392),"",MONTH(Transactions!$B2392))</f>
        <v/>
      </c>
      <c r="D2392" s="259"/>
      <c r="E2392" s="168"/>
      <c r="F2392" s="169"/>
      <c r="H2392" s="167"/>
      <c r="I2392" s="209" t="str">
        <f>IF(ISBLANK(Transactions!$H2392),"",MONTH(Transactions!$H2392))</f>
        <v/>
      </c>
      <c r="J2392" s="259"/>
      <c r="K2392" s="168"/>
      <c r="L2392" s="169"/>
      <c r="N2392" s="167"/>
      <c r="O2392" s="209" t="str">
        <f>IF(ISBLANK(Transactions!$N2392),"",MONTH(Transactions!$N2392))</f>
        <v/>
      </c>
      <c r="P2392" s="259"/>
      <c r="Q2392" s="171"/>
      <c r="R2392" s="169"/>
    </row>
    <row r="2393" spans="2:18" ht="15.75" customHeight="1">
      <c r="B2393" s="167"/>
      <c r="C2393" s="209" t="str">
        <f>IF(ISBLANK(Transactions!$B2393),"",MONTH(Transactions!$B2393))</f>
        <v/>
      </c>
      <c r="D2393" s="259"/>
      <c r="E2393" s="168"/>
      <c r="F2393" s="169"/>
      <c r="H2393" s="167"/>
      <c r="I2393" s="209" t="str">
        <f>IF(ISBLANK(Transactions!$H2393),"",MONTH(Transactions!$H2393))</f>
        <v/>
      </c>
      <c r="J2393" s="259"/>
      <c r="K2393" s="168"/>
      <c r="L2393" s="169"/>
      <c r="N2393" s="167"/>
      <c r="O2393" s="209" t="str">
        <f>IF(ISBLANK(Transactions!$N2393),"",MONTH(Transactions!$N2393))</f>
        <v/>
      </c>
      <c r="P2393" s="259"/>
      <c r="Q2393" s="171"/>
      <c r="R2393" s="169"/>
    </row>
    <row r="2394" spans="2:18" ht="15.75" customHeight="1">
      <c r="B2394" s="167"/>
      <c r="C2394" s="209" t="str">
        <f>IF(ISBLANK(Transactions!$B2394),"",MONTH(Transactions!$B2394))</f>
        <v/>
      </c>
      <c r="D2394" s="259"/>
      <c r="E2394" s="168"/>
      <c r="F2394" s="169"/>
      <c r="H2394" s="167"/>
      <c r="I2394" s="209" t="str">
        <f>IF(ISBLANK(Transactions!$H2394),"",MONTH(Transactions!$H2394))</f>
        <v/>
      </c>
      <c r="J2394" s="259"/>
      <c r="K2394" s="168"/>
      <c r="L2394" s="169"/>
      <c r="N2394" s="167"/>
      <c r="O2394" s="209" t="str">
        <f>IF(ISBLANK(Transactions!$N2394),"",MONTH(Transactions!$N2394))</f>
        <v/>
      </c>
      <c r="P2394" s="259"/>
      <c r="Q2394" s="171"/>
      <c r="R2394" s="169"/>
    </row>
    <row r="2395" spans="2:18" ht="15.75" customHeight="1">
      <c r="B2395" s="167"/>
      <c r="C2395" s="209" t="str">
        <f>IF(ISBLANK(Transactions!$B2395),"",MONTH(Transactions!$B2395))</f>
        <v/>
      </c>
      <c r="D2395" s="259"/>
      <c r="E2395" s="168"/>
      <c r="F2395" s="169"/>
      <c r="H2395" s="167"/>
      <c r="I2395" s="209" t="str">
        <f>IF(ISBLANK(Transactions!$H2395),"",MONTH(Transactions!$H2395))</f>
        <v/>
      </c>
      <c r="J2395" s="259"/>
      <c r="K2395" s="168"/>
      <c r="L2395" s="169"/>
      <c r="N2395" s="167"/>
      <c r="O2395" s="209" t="str">
        <f>IF(ISBLANK(Transactions!$N2395),"",MONTH(Transactions!$N2395))</f>
        <v/>
      </c>
      <c r="P2395" s="259"/>
      <c r="Q2395" s="171"/>
      <c r="R2395" s="169"/>
    </row>
    <row r="2396" spans="2:18" ht="15.75" customHeight="1">
      <c r="B2396" s="167"/>
      <c r="C2396" s="209" t="str">
        <f>IF(ISBLANK(Transactions!$B2396),"",MONTH(Transactions!$B2396))</f>
        <v/>
      </c>
      <c r="D2396" s="259"/>
      <c r="E2396" s="168"/>
      <c r="F2396" s="169"/>
      <c r="H2396" s="167"/>
      <c r="I2396" s="209" t="str">
        <f>IF(ISBLANK(Transactions!$H2396),"",MONTH(Transactions!$H2396))</f>
        <v/>
      </c>
      <c r="J2396" s="259"/>
      <c r="K2396" s="168"/>
      <c r="L2396" s="169"/>
      <c r="N2396" s="167"/>
      <c r="O2396" s="209" t="str">
        <f>IF(ISBLANK(Transactions!$N2396),"",MONTH(Transactions!$N2396))</f>
        <v/>
      </c>
      <c r="P2396" s="259"/>
      <c r="Q2396" s="171"/>
      <c r="R2396" s="169"/>
    </row>
    <row r="2397" spans="2:18" ht="15.75" customHeight="1">
      <c r="B2397" s="167"/>
      <c r="C2397" s="209" t="str">
        <f>IF(ISBLANK(Transactions!$B2397),"",MONTH(Transactions!$B2397))</f>
        <v/>
      </c>
      <c r="D2397" s="259"/>
      <c r="E2397" s="168"/>
      <c r="F2397" s="169"/>
      <c r="H2397" s="167"/>
      <c r="I2397" s="209" t="str">
        <f>IF(ISBLANK(Transactions!$H2397),"",MONTH(Transactions!$H2397))</f>
        <v/>
      </c>
      <c r="J2397" s="259"/>
      <c r="K2397" s="168"/>
      <c r="L2397" s="169"/>
      <c r="N2397" s="167"/>
      <c r="O2397" s="209" t="str">
        <f>IF(ISBLANK(Transactions!$N2397),"",MONTH(Transactions!$N2397))</f>
        <v/>
      </c>
      <c r="P2397" s="259"/>
      <c r="Q2397" s="171"/>
      <c r="R2397" s="169"/>
    </row>
    <row r="2398" spans="2:18" ht="15.75" customHeight="1">
      <c r="B2398" s="167"/>
      <c r="C2398" s="209" t="str">
        <f>IF(ISBLANK(Transactions!$B2398),"",MONTH(Transactions!$B2398))</f>
        <v/>
      </c>
      <c r="D2398" s="259"/>
      <c r="E2398" s="168"/>
      <c r="F2398" s="169"/>
      <c r="H2398" s="167"/>
      <c r="I2398" s="209" t="str">
        <f>IF(ISBLANK(Transactions!$H2398),"",MONTH(Transactions!$H2398))</f>
        <v/>
      </c>
      <c r="J2398" s="259"/>
      <c r="K2398" s="168"/>
      <c r="L2398" s="169"/>
      <c r="N2398" s="167"/>
      <c r="O2398" s="209" t="str">
        <f>IF(ISBLANK(Transactions!$N2398),"",MONTH(Transactions!$N2398))</f>
        <v/>
      </c>
      <c r="P2398" s="259"/>
      <c r="Q2398" s="171"/>
      <c r="R2398" s="169"/>
    </row>
    <row r="2399" spans="2:18" ht="15.75" customHeight="1">
      <c r="B2399" s="167"/>
      <c r="C2399" s="209" t="str">
        <f>IF(ISBLANK(Transactions!$B2399),"",MONTH(Transactions!$B2399))</f>
        <v/>
      </c>
      <c r="D2399" s="259"/>
      <c r="E2399" s="168"/>
      <c r="F2399" s="169"/>
      <c r="H2399" s="167"/>
      <c r="I2399" s="209" t="str">
        <f>IF(ISBLANK(Transactions!$H2399),"",MONTH(Transactions!$H2399))</f>
        <v/>
      </c>
      <c r="J2399" s="259"/>
      <c r="K2399" s="168"/>
      <c r="L2399" s="169"/>
      <c r="N2399" s="167"/>
      <c r="O2399" s="209" t="str">
        <f>IF(ISBLANK(Transactions!$N2399),"",MONTH(Transactions!$N2399))</f>
        <v/>
      </c>
      <c r="P2399" s="259"/>
      <c r="Q2399" s="171"/>
      <c r="R2399" s="169"/>
    </row>
    <row r="2400" spans="2:18" ht="15.75" customHeight="1">
      <c r="B2400" s="167"/>
      <c r="C2400" s="209" t="str">
        <f>IF(ISBLANK(Transactions!$B2400),"",MONTH(Transactions!$B2400))</f>
        <v/>
      </c>
      <c r="D2400" s="259"/>
      <c r="E2400" s="168"/>
      <c r="F2400" s="169"/>
      <c r="H2400" s="167"/>
      <c r="I2400" s="209" t="str">
        <f>IF(ISBLANK(Transactions!$H2400),"",MONTH(Transactions!$H2400))</f>
        <v/>
      </c>
      <c r="J2400" s="259"/>
      <c r="K2400" s="168"/>
      <c r="L2400" s="169"/>
      <c r="N2400" s="167"/>
      <c r="O2400" s="209" t="str">
        <f>IF(ISBLANK(Transactions!$N2400),"",MONTH(Transactions!$N2400))</f>
        <v/>
      </c>
      <c r="P2400" s="259"/>
      <c r="Q2400" s="171"/>
      <c r="R2400" s="169"/>
    </row>
    <row r="2401" spans="2:18" ht="15.75" customHeight="1">
      <c r="B2401" s="167"/>
      <c r="C2401" s="209" t="str">
        <f>IF(ISBLANK(Transactions!$B2401),"",MONTH(Transactions!$B2401))</f>
        <v/>
      </c>
      <c r="D2401" s="259"/>
      <c r="E2401" s="168"/>
      <c r="F2401" s="169"/>
      <c r="H2401" s="167"/>
      <c r="I2401" s="209" t="str">
        <f>IF(ISBLANK(Transactions!$H2401),"",MONTH(Transactions!$H2401))</f>
        <v/>
      </c>
      <c r="J2401" s="259"/>
      <c r="K2401" s="168"/>
      <c r="L2401" s="169"/>
      <c r="N2401" s="167"/>
      <c r="O2401" s="209" t="str">
        <f>IF(ISBLANK(Transactions!$N2401),"",MONTH(Transactions!$N2401))</f>
        <v/>
      </c>
      <c r="P2401" s="259"/>
      <c r="Q2401" s="171"/>
      <c r="R2401" s="169"/>
    </row>
    <row r="2402" spans="2:18" ht="15.75" customHeight="1">
      <c r="B2402" s="167"/>
      <c r="C2402" s="209" t="str">
        <f>IF(ISBLANK(Transactions!$B2402),"",MONTH(Transactions!$B2402))</f>
        <v/>
      </c>
      <c r="D2402" s="259"/>
      <c r="E2402" s="168"/>
      <c r="F2402" s="169"/>
      <c r="H2402" s="167"/>
      <c r="I2402" s="209" t="str">
        <f>IF(ISBLANK(Transactions!$H2402),"",MONTH(Transactions!$H2402))</f>
        <v/>
      </c>
      <c r="J2402" s="259"/>
      <c r="K2402" s="168"/>
      <c r="L2402" s="169"/>
      <c r="N2402" s="167"/>
      <c r="O2402" s="209" t="str">
        <f>IF(ISBLANK(Transactions!$N2402),"",MONTH(Transactions!$N2402))</f>
        <v/>
      </c>
      <c r="P2402" s="259"/>
      <c r="Q2402" s="171"/>
      <c r="R2402" s="169"/>
    </row>
    <row r="2403" spans="2:18" ht="15.75" customHeight="1">
      <c r="B2403" s="167"/>
      <c r="C2403" s="209" t="str">
        <f>IF(ISBLANK(Transactions!$B2403),"",MONTH(Transactions!$B2403))</f>
        <v/>
      </c>
      <c r="D2403" s="259"/>
      <c r="E2403" s="168"/>
      <c r="F2403" s="169"/>
      <c r="H2403" s="167"/>
      <c r="I2403" s="209" t="str">
        <f>IF(ISBLANK(Transactions!$H2403),"",MONTH(Transactions!$H2403))</f>
        <v/>
      </c>
      <c r="J2403" s="259"/>
      <c r="K2403" s="168"/>
      <c r="L2403" s="169"/>
      <c r="N2403" s="167"/>
      <c r="O2403" s="209" t="str">
        <f>IF(ISBLANK(Transactions!$N2403),"",MONTH(Transactions!$N2403))</f>
        <v/>
      </c>
      <c r="P2403" s="259"/>
      <c r="Q2403" s="171"/>
      <c r="R2403" s="169"/>
    </row>
    <row r="2404" spans="2:18" ht="15.75" customHeight="1">
      <c r="B2404" s="167"/>
      <c r="C2404" s="209" t="str">
        <f>IF(ISBLANK(Transactions!$B2404),"",MONTH(Transactions!$B2404))</f>
        <v/>
      </c>
      <c r="D2404" s="259"/>
      <c r="E2404" s="168"/>
      <c r="F2404" s="169"/>
      <c r="H2404" s="167"/>
      <c r="I2404" s="209" t="str">
        <f>IF(ISBLANK(Transactions!$H2404),"",MONTH(Transactions!$H2404))</f>
        <v/>
      </c>
      <c r="J2404" s="259"/>
      <c r="K2404" s="168"/>
      <c r="L2404" s="169"/>
      <c r="N2404" s="167"/>
      <c r="O2404" s="209" t="str">
        <f>IF(ISBLANK(Transactions!$N2404),"",MONTH(Transactions!$N2404))</f>
        <v/>
      </c>
      <c r="P2404" s="259"/>
      <c r="Q2404" s="171"/>
      <c r="R2404" s="169"/>
    </row>
    <row r="2405" spans="2:18" ht="15.75" customHeight="1">
      <c r="B2405" s="167"/>
      <c r="C2405" s="209" t="str">
        <f>IF(ISBLANK(Transactions!$B2405),"",MONTH(Transactions!$B2405))</f>
        <v/>
      </c>
      <c r="D2405" s="259"/>
      <c r="E2405" s="168"/>
      <c r="F2405" s="169"/>
      <c r="H2405" s="167"/>
      <c r="I2405" s="209" t="str">
        <f>IF(ISBLANK(Transactions!$H2405),"",MONTH(Transactions!$H2405))</f>
        <v/>
      </c>
      <c r="J2405" s="259"/>
      <c r="K2405" s="168"/>
      <c r="L2405" s="169"/>
      <c r="N2405" s="167"/>
      <c r="O2405" s="209" t="str">
        <f>IF(ISBLANK(Transactions!$N2405),"",MONTH(Transactions!$N2405))</f>
        <v/>
      </c>
      <c r="P2405" s="259"/>
      <c r="Q2405" s="171"/>
      <c r="R2405" s="169"/>
    </row>
    <row r="2406" spans="2:18" ht="15.75" customHeight="1">
      <c r="B2406" s="167"/>
      <c r="C2406" s="209" t="str">
        <f>IF(ISBLANK(Transactions!$B2406),"",MONTH(Transactions!$B2406))</f>
        <v/>
      </c>
      <c r="D2406" s="259"/>
      <c r="E2406" s="168"/>
      <c r="F2406" s="169"/>
      <c r="H2406" s="167"/>
      <c r="I2406" s="209" t="str">
        <f>IF(ISBLANK(Transactions!$H2406),"",MONTH(Transactions!$H2406))</f>
        <v/>
      </c>
      <c r="J2406" s="259"/>
      <c r="K2406" s="168"/>
      <c r="L2406" s="169"/>
      <c r="N2406" s="167"/>
      <c r="O2406" s="209" t="str">
        <f>IF(ISBLANK(Transactions!$N2406),"",MONTH(Transactions!$N2406))</f>
        <v/>
      </c>
      <c r="P2406" s="259"/>
      <c r="Q2406" s="171"/>
      <c r="R2406" s="169"/>
    </row>
    <row r="2407" spans="2:18" ht="15.75" customHeight="1">
      <c r="B2407" s="167"/>
      <c r="C2407" s="209" t="str">
        <f>IF(ISBLANK(Transactions!$B2407),"",MONTH(Transactions!$B2407))</f>
        <v/>
      </c>
      <c r="D2407" s="259"/>
      <c r="E2407" s="168"/>
      <c r="F2407" s="169"/>
      <c r="H2407" s="167"/>
      <c r="I2407" s="209" t="str">
        <f>IF(ISBLANK(Transactions!$H2407),"",MONTH(Transactions!$H2407))</f>
        <v/>
      </c>
      <c r="J2407" s="259"/>
      <c r="K2407" s="168"/>
      <c r="L2407" s="169"/>
      <c r="N2407" s="167"/>
      <c r="O2407" s="209" t="str">
        <f>IF(ISBLANK(Transactions!$N2407),"",MONTH(Transactions!$N2407))</f>
        <v/>
      </c>
      <c r="P2407" s="259"/>
      <c r="Q2407" s="171"/>
      <c r="R2407" s="169"/>
    </row>
    <row r="2408" spans="2:18" ht="15.75" customHeight="1">
      <c r="B2408" s="167"/>
      <c r="C2408" s="209" t="str">
        <f>IF(ISBLANK(Transactions!$B2408),"",MONTH(Transactions!$B2408))</f>
        <v/>
      </c>
      <c r="D2408" s="259"/>
      <c r="E2408" s="168"/>
      <c r="F2408" s="169"/>
      <c r="H2408" s="167"/>
      <c r="I2408" s="209" t="str">
        <f>IF(ISBLANK(Transactions!$H2408),"",MONTH(Transactions!$H2408))</f>
        <v/>
      </c>
      <c r="J2408" s="259"/>
      <c r="K2408" s="168"/>
      <c r="L2408" s="169"/>
      <c r="N2408" s="167"/>
      <c r="O2408" s="209" t="str">
        <f>IF(ISBLANK(Transactions!$N2408),"",MONTH(Transactions!$N2408))</f>
        <v/>
      </c>
      <c r="P2408" s="259"/>
      <c r="Q2408" s="171"/>
      <c r="R2408" s="169"/>
    </row>
    <row r="2409" spans="2:18" ht="15.75" customHeight="1">
      <c r="B2409" s="167"/>
      <c r="C2409" s="209" t="str">
        <f>IF(ISBLANK(Transactions!$B2409),"",MONTH(Transactions!$B2409))</f>
        <v/>
      </c>
      <c r="D2409" s="259"/>
      <c r="E2409" s="168"/>
      <c r="F2409" s="169"/>
      <c r="H2409" s="167"/>
      <c r="I2409" s="209" t="str">
        <f>IF(ISBLANK(Transactions!$H2409),"",MONTH(Transactions!$H2409))</f>
        <v/>
      </c>
      <c r="J2409" s="259"/>
      <c r="K2409" s="168"/>
      <c r="L2409" s="169"/>
      <c r="N2409" s="167"/>
      <c r="O2409" s="209" t="str">
        <f>IF(ISBLANK(Transactions!$N2409),"",MONTH(Transactions!$N2409))</f>
        <v/>
      </c>
      <c r="P2409" s="259"/>
      <c r="Q2409" s="171"/>
      <c r="R2409" s="169"/>
    </row>
    <row r="2410" spans="2:18" ht="15.75" customHeight="1">
      <c r="B2410" s="167"/>
      <c r="C2410" s="209" t="str">
        <f>IF(ISBLANK(Transactions!$B2410),"",MONTH(Transactions!$B2410))</f>
        <v/>
      </c>
      <c r="D2410" s="259"/>
      <c r="E2410" s="168"/>
      <c r="F2410" s="169"/>
      <c r="H2410" s="167"/>
      <c r="I2410" s="209" t="str">
        <f>IF(ISBLANK(Transactions!$H2410),"",MONTH(Transactions!$H2410))</f>
        <v/>
      </c>
      <c r="J2410" s="259"/>
      <c r="K2410" s="168"/>
      <c r="L2410" s="169"/>
      <c r="N2410" s="167"/>
      <c r="O2410" s="209" t="str">
        <f>IF(ISBLANK(Transactions!$N2410),"",MONTH(Transactions!$N2410))</f>
        <v/>
      </c>
      <c r="P2410" s="259"/>
      <c r="Q2410" s="171"/>
      <c r="R2410" s="169"/>
    </row>
    <row r="2411" spans="2:18" ht="15.75" customHeight="1">
      <c r="B2411" s="167"/>
      <c r="C2411" s="209" t="str">
        <f>IF(ISBLANK(Transactions!$B2411),"",MONTH(Transactions!$B2411))</f>
        <v/>
      </c>
      <c r="D2411" s="259"/>
      <c r="E2411" s="168"/>
      <c r="F2411" s="169"/>
      <c r="H2411" s="167"/>
      <c r="I2411" s="209" t="str">
        <f>IF(ISBLANK(Transactions!$H2411),"",MONTH(Transactions!$H2411))</f>
        <v/>
      </c>
      <c r="J2411" s="259"/>
      <c r="K2411" s="168"/>
      <c r="L2411" s="169"/>
      <c r="N2411" s="167"/>
      <c r="O2411" s="209" t="str">
        <f>IF(ISBLANK(Transactions!$N2411),"",MONTH(Transactions!$N2411))</f>
        <v/>
      </c>
      <c r="P2411" s="259"/>
      <c r="Q2411" s="171"/>
      <c r="R2411" s="169"/>
    </row>
    <row r="2412" spans="2:18" ht="15.75" customHeight="1">
      <c r="B2412" s="167"/>
      <c r="C2412" s="209" t="str">
        <f>IF(ISBLANK(Transactions!$B2412),"",MONTH(Transactions!$B2412))</f>
        <v/>
      </c>
      <c r="D2412" s="259"/>
      <c r="E2412" s="168"/>
      <c r="F2412" s="169"/>
      <c r="H2412" s="167"/>
      <c r="I2412" s="209" t="str">
        <f>IF(ISBLANK(Transactions!$H2412),"",MONTH(Transactions!$H2412))</f>
        <v/>
      </c>
      <c r="J2412" s="259"/>
      <c r="K2412" s="168"/>
      <c r="L2412" s="169"/>
      <c r="N2412" s="167"/>
      <c r="O2412" s="209" t="str">
        <f>IF(ISBLANK(Transactions!$N2412),"",MONTH(Transactions!$N2412))</f>
        <v/>
      </c>
      <c r="P2412" s="259"/>
      <c r="Q2412" s="171"/>
      <c r="R2412" s="169"/>
    </row>
    <row r="2413" spans="2:18" ht="15.75" customHeight="1">
      <c r="B2413" s="167"/>
      <c r="C2413" s="209" t="str">
        <f>IF(ISBLANK(Transactions!$B2413),"",MONTH(Transactions!$B2413))</f>
        <v/>
      </c>
      <c r="D2413" s="259"/>
      <c r="E2413" s="168"/>
      <c r="F2413" s="169"/>
      <c r="H2413" s="167"/>
      <c r="I2413" s="209" t="str">
        <f>IF(ISBLANK(Transactions!$H2413),"",MONTH(Transactions!$H2413))</f>
        <v/>
      </c>
      <c r="J2413" s="259"/>
      <c r="K2413" s="168"/>
      <c r="L2413" s="169"/>
      <c r="N2413" s="167"/>
      <c r="O2413" s="209" t="str">
        <f>IF(ISBLANK(Transactions!$N2413),"",MONTH(Transactions!$N2413))</f>
        <v/>
      </c>
      <c r="P2413" s="259"/>
      <c r="Q2413" s="171"/>
      <c r="R2413" s="169"/>
    </row>
    <row r="2414" spans="2:18" ht="15.75" customHeight="1">
      <c r="B2414" s="167"/>
      <c r="C2414" s="209" t="str">
        <f>IF(ISBLANK(Transactions!$B2414),"",MONTH(Transactions!$B2414))</f>
        <v/>
      </c>
      <c r="D2414" s="259"/>
      <c r="E2414" s="168"/>
      <c r="F2414" s="169"/>
      <c r="H2414" s="167"/>
      <c r="I2414" s="209" t="str">
        <f>IF(ISBLANK(Transactions!$H2414),"",MONTH(Transactions!$H2414))</f>
        <v/>
      </c>
      <c r="J2414" s="259"/>
      <c r="K2414" s="168"/>
      <c r="L2414" s="169"/>
      <c r="N2414" s="167"/>
      <c r="O2414" s="209" t="str">
        <f>IF(ISBLANK(Transactions!$N2414),"",MONTH(Transactions!$N2414))</f>
        <v/>
      </c>
      <c r="P2414" s="259"/>
      <c r="Q2414" s="171"/>
      <c r="R2414" s="169"/>
    </row>
    <row r="2415" spans="2:18" ht="15.75" customHeight="1">
      <c r="B2415" s="167"/>
      <c r="C2415" s="209" t="str">
        <f>IF(ISBLANK(Transactions!$B2415),"",MONTH(Transactions!$B2415))</f>
        <v/>
      </c>
      <c r="D2415" s="259"/>
      <c r="E2415" s="168"/>
      <c r="F2415" s="169"/>
      <c r="H2415" s="167"/>
      <c r="I2415" s="209" t="str">
        <f>IF(ISBLANK(Transactions!$H2415),"",MONTH(Transactions!$H2415))</f>
        <v/>
      </c>
      <c r="J2415" s="259"/>
      <c r="K2415" s="168"/>
      <c r="L2415" s="169"/>
      <c r="N2415" s="167"/>
      <c r="O2415" s="209" t="str">
        <f>IF(ISBLANK(Transactions!$N2415),"",MONTH(Transactions!$N2415))</f>
        <v/>
      </c>
      <c r="P2415" s="259"/>
      <c r="Q2415" s="171"/>
      <c r="R2415" s="169"/>
    </row>
    <row r="2416" spans="2:18" ht="15.75" customHeight="1">
      <c r="B2416" s="167"/>
      <c r="C2416" s="209" t="str">
        <f>IF(ISBLANK(Transactions!$B2416),"",MONTH(Transactions!$B2416))</f>
        <v/>
      </c>
      <c r="D2416" s="259"/>
      <c r="E2416" s="168"/>
      <c r="F2416" s="169"/>
      <c r="H2416" s="167"/>
      <c r="I2416" s="209" t="str">
        <f>IF(ISBLANK(Transactions!$H2416),"",MONTH(Transactions!$H2416))</f>
        <v/>
      </c>
      <c r="J2416" s="259"/>
      <c r="K2416" s="168"/>
      <c r="L2416" s="169"/>
      <c r="N2416" s="167"/>
      <c r="O2416" s="209" t="str">
        <f>IF(ISBLANK(Transactions!$N2416),"",MONTH(Transactions!$N2416))</f>
        <v/>
      </c>
      <c r="P2416" s="259"/>
      <c r="Q2416" s="171"/>
      <c r="R2416" s="169"/>
    </row>
    <row r="2417" spans="2:18" ht="15.75" customHeight="1">
      <c r="B2417" s="167"/>
      <c r="C2417" s="209" t="str">
        <f>IF(ISBLANK(Transactions!$B2417),"",MONTH(Transactions!$B2417))</f>
        <v/>
      </c>
      <c r="D2417" s="259"/>
      <c r="E2417" s="168"/>
      <c r="F2417" s="169"/>
      <c r="H2417" s="167"/>
      <c r="I2417" s="209" t="str">
        <f>IF(ISBLANK(Transactions!$H2417),"",MONTH(Transactions!$H2417))</f>
        <v/>
      </c>
      <c r="J2417" s="259"/>
      <c r="K2417" s="168"/>
      <c r="L2417" s="169"/>
      <c r="N2417" s="167"/>
      <c r="O2417" s="209" t="str">
        <f>IF(ISBLANK(Transactions!$N2417),"",MONTH(Transactions!$N2417))</f>
        <v/>
      </c>
      <c r="P2417" s="259"/>
      <c r="Q2417" s="171"/>
      <c r="R2417" s="169"/>
    </row>
    <row r="2418" spans="2:18" ht="15.75" customHeight="1">
      <c r="B2418" s="167"/>
      <c r="C2418" s="209" t="str">
        <f>IF(ISBLANK(Transactions!$B2418),"",MONTH(Transactions!$B2418))</f>
        <v/>
      </c>
      <c r="D2418" s="259"/>
      <c r="E2418" s="168"/>
      <c r="F2418" s="169"/>
      <c r="H2418" s="167"/>
      <c r="I2418" s="209" t="str">
        <f>IF(ISBLANK(Transactions!$H2418),"",MONTH(Transactions!$H2418))</f>
        <v/>
      </c>
      <c r="J2418" s="259"/>
      <c r="K2418" s="168"/>
      <c r="L2418" s="169"/>
      <c r="N2418" s="167"/>
      <c r="O2418" s="209" t="str">
        <f>IF(ISBLANK(Transactions!$N2418),"",MONTH(Transactions!$N2418))</f>
        <v/>
      </c>
      <c r="P2418" s="259"/>
      <c r="Q2418" s="171"/>
      <c r="R2418" s="169"/>
    </row>
    <row r="2419" spans="2:18" ht="15.75" customHeight="1">
      <c r="B2419" s="167"/>
      <c r="C2419" s="209" t="str">
        <f>IF(ISBLANK(Transactions!$B2419),"",MONTH(Transactions!$B2419))</f>
        <v/>
      </c>
      <c r="D2419" s="259"/>
      <c r="E2419" s="168"/>
      <c r="F2419" s="169"/>
      <c r="H2419" s="167"/>
      <c r="I2419" s="209" t="str">
        <f>IF(ISBLANK(Transactions!$H2419),"",MONTH(Transactions!$H2419))</f>
        <v/>
      </c>
      <c r="J2419" s="259"/>
      <c r="K2419" s="168"/>
      <c r="L2419" s="169"/>
      <c r="N2419" s="167"/>
      <c r="O2419" s="209" t="str">
        <f>IF(ISBLANK(Transactions!$N2419),"",MONTH(Transactions!$N2419))</f>
        <v/>
      </c>
      <c r="P2419" s="259"/>
      <c r="Q2419" s="171"/>
      <c r="R2419" s="169"/>
    </row>
    <row r="2420" spans="2:18" ht="15.75" customHeight="1">
      <c r="B2420" s="167"/>
      <c r="C2420" s="209" t="str">
        <f>IF(ISBLANK(Transactions!$B2420),"",MONTH(Transactions!$B2420))</f>
        <v/>
      </c>
      <c r="D2420" s="259"/>
      <c r="E2420" s="168"/>
      <c r="F2420" s="169"/>
      <c r="H2420" s="167"/>
      <c r="I2420" s="209" t="str">
        <f>IF(ISBLANK(Transactions!$H2420),"",MONTH(Transactions!$H2420))</f>
        <v/>
      </c>
      <c r="J2420" s="259"/>
      <c r="K2420" s="168"/>
      <c r="L2420" s="169"/>
      <c r="N2420" s="167"/>
      <c r="O2420" s="209" t="str">
        <f>IF(ISBLANK(Transactions!$N2420),"",MONTH(Transactions!$N2420))</f>
        <v/>
      </c>
      <c r="P2420" s="259"/>
      <c r="Q2420" s="171"/>
      <c r="R2420" s="169"/>
    </row>
    <row r="2421" spans="2:18" ht="15.75" customHeight="1">
      <c r="B2421" s="167"/>
      <c r="C2421" s="209" t="str">
        <f>IF(ISBLANK(Transactions!$B2421),"",MONTH(Transactions!$B2421))</f>
        <v/>
      </c>
      <c r="D2421" s="259"/>
      <c r="E2421" s="168"/>
      <c r="F2421" s="169"/>
      <c r="H2421" s="167"/>
      <c r="I2421" s="209" t="str">
        <f>IF(ISBLANK(Transactions!$H2421),"",MONTH(Transactions!$H2421))</f>
        <v/>
      </c>
      <c r="J2421" s="259"/>
      <c r="K2421" s="168"/>
      <c r="L2421" s="169"/>
      <c r="N2421" s="167"/>
      <c r="O2421" s="209" t="str">
        <f>IF(ISBLANK(Transactions!$N2421),"",MONTH(Transactions!$N2421))</f>
        <v/>
      </c>
      <c r="P2421" s="259"/>
      <c r="Q2421" s="171"/>
      <c r="R2421" s="169"/>
    </row>
    <row r="2422" spans="2:18" ht="15.75" customHeight="1">
      <c r="B2422" s="167"/>
      <c r="C2422" s="209" t="str">
        <f>IF(ISBLANK(Transactions!$B2422),"",MONTH(Transactions!$B2422))</f>
        <v/>
      </c>
      <c r="D2422" s="259"/>
      <c r="E2422" s="168"/>
      <c r="F2422" s="169"/>
      <c r="H2422" s="167"/>
      <c r="I2422" s="209" t="str">
        <f>IF(ISBLANK(Transactions!$H2422),"",MONTH(Transactions!$H2422))</f>
        <v/>
      </c>
      <c r="J2422" s="259"/>
      <c r="K2422" s="168"/>
      <c r="L2422" s="169"/>
      <c r="N2422" s="167"/>
      <c r="O2422" s="209" t="str">
        <f>IF(ISBLANK(Transactions!$N2422),"",MONTH(Transactions!$N2422))</f>
        <v/>
      </c>
      <c r="P2422" s="259"/>
      <c r="Q2422" s="171"/>
      <c r="R2422" s="169"/>
    </row>
    <row r="2423" spans="2:18" ht="15.75" customHeight="1">
      <c r="B2423" s="167"/>
      <c r="C2423" s="209" t="str">
        <f>IF(ISBLANK(Transactions!$B2423),"",MONTH(Transactions!$B2423))</f>
        <v/>
      </c>
      <c r="D2423" s="259"/>
      <c r="E2423" s="168"/>
      <c r="F2423" s="169"/>
      <c r="H2423" s="167"/>
      <c r="I2423" s="209" t="str">
        <f>IF(ISBLANK(Transactions!$H2423),"",MONTH(Transactions!$H2423))</f>
        <v/>
      </c>
      <c r="J2423" s="259"/>
      <c r="K2423" s="168"/>
      <c r="L2423" s="169"/>
      <c r="N2423" s="167"/>
      <c r="O2423" s="209" t="str">
        <f>IF(ISBLANK(Transactions!$N2423),"",MONTH(Transactions!$N2423))</f>
        <v/>
      </c>
      <c r="P2423" s="259"/>
      <c r="Q2423" s="171"/>
      <c r="R2423" s="169"/>
    </row>
    <row r="2424" spans="2:18" ht="15.75" customHeight="1">
      <c r="B2424" s="167"/>
      <c r="C2424" s="209" t="str">
        <f>IF(ISBLANK(Transactions!$B2424),"",MONTH(Transactions!$B2424))</f>
        <v/>
      </c>
      <c r="D2424" s="259"/>
      <c r="E2424" s="168"/>
      <c r="F2424" s="169"/>
      <c r="H2424" s="167"/>
      <c r="I2424" s="209" t="str">
        <f>IF(ISBLANK(Transactions!$H2424),"",MONTH(Transactions!$H2424))</f>
        <v/>
      </c>
      <c r="J2424" s="259"/>
      <c r="K2424" s="168"/>
      <c r="L2424" s="169"/>
      <c r="N2424" s="167"/>
      <c r="O2424" s="209" t="str">
        <f>IF(ISBLANK(Transactions!$N2424),"",MONTH(Transactions!$N2424))</f>
        <v/>
      </c>
      <c r="P2424" s="259"/>
      <c r="Q2424" s="171"/>
      <c r="R2424" s="169"/>
    </row>
    <row r="2425" spans="2:18" ht="15.75" customHeight="1">
      <c r="B2425" s="167"/>
      <c r="C2425" s="209" t="str">
        <f>IF(ISBLANK(Transactions!$B2425),"",MONTH(Transactions!$B2425))</f>
        <v/>
      </c>
      <c r="D2425" s="259"/>
      <c r="E2425" s="168"/>
      <c r="F2425" s="169"/>
      <c r="H2425" s="167"/>
      <c r="I2425" s="209" t="str">
        <f>IF(ISBLANK(Transactions!$H2425),"",MONTH(Transactions!$H2425))</f>
        <v/>
      </c>
      <c r="J2425" s="259"/>
      <c r="K2425" s="168"/>
      <c r="L2425" s="169"/>
      <c r="N2425" s="167"/>
      <c r="O2425" s="209" t="str">
        <f>IF(ISBLANK(Transactions!$N2425),"",MONTH(Transactions!$N2425))</f>
        <v/>
      </c>
      <c r="P2425" s="259"/>
      <c r="Q2425" s="171"/>
      <c r="R2425" s="169"/>
    </row>
    <row r="2426" spans="2:18" ht="15.75" customHeight="1">
      <c r="B2426" s="167"/>
      <c r="C2426" s="209" t="str">
        <f>IF(ISBLANK(Transactions!$B2426),"",MONTH(Transactions!$B2426))</f>
        <v/>
      </c>
      <c r="D2426" s="259"/>
      <c r="E2426" s="168"/>
      <c r="F2426" s="169"/>
      <c r="H2426" s="167"/>
      <c r="I2426" s="209" t="str">
        <f>IF(ISBLANK(Transactions!$H2426),"",MONTH(Transactions!$H2426))</f>
        <v/>
      </c>
      <c r="J2426" s="259"/>
      <c r="K2426" s="168"/>
      <c r="L2426" s="169"/>
      <c r="N2426" s="167"/>
      <c r="O2426" s="209" t="str">
        <f>IF(ISBLANK(Transactions!$N2426),"",MONTH(Transactions!$N2426))</f>
        <v/>
      </c>
      <c r="P2426" s="259"/>
      <c r="Q2426" s="171"/>
      <c r="R2426" s="169"/>
    </row>
    <row r="2427" spans="2:18" ht="15.75" customHeight="1">
      <c r="B2427" s="167"/>
      <c r="C2427" s="209" t="str">
        <f>IF(ISBLANK(Transactions!$B2427),"",MONTH(Transactions!$B2427))</f>
        <v/>
      </c>
      <c r="D2427" s="259"/>
      <c r="E2427" s="168"/>
      <c r="F2427" s="169"/>
      <c r="H2427" s="167"/>
      <c r="I2427" s="209" t="str">
        <f>IF(ISBLANK(Transactions!$H2427),"",MONTH(Transactions!$H2427))</f>
        <v/>
      </c>
      <c r="J2427" s="259"/>
      <c r="K2427" s="168"/>
      <c r="L2427" s="169"/>
      <c r="N2427" s="167"/>
      <c r="O2427" s="209" t="str">
        <f>IF(ISBLANK(Transactions!$N2427),"",MONTH(Transactions!$N2427))</f>
        <v/>
      </c>
      <c r="P2427" s="259"/>
      <c r="Q2427" s="171"/>
      <c r="R2427" s="169"/>
    </row>
    <row r="2428" spans="2:18" ht="15.75" customHeight="1">
      <c r="B2428" s="167"/>
      <c r="C2428" s="209" t="str">
        <f>IF(ISBLANK(Transactions!$B2428),"",MONTH(Transactions!$B2428))</f>
        <v/>
      </c>
      <c r="D2428" s="259"/>
      <c r="E2428" s="168"/>
      <c r="F2428" s="169"/>
      <c r="H2428" s="167"/>
      <c r="I2428" s="209" t="str">
        <f>IF(ISBLANK(Transactions!$H2428),"",MONTH(Transactions!$H2428))</f>
        <v/>
      </c>
      <c r="J2428" s="259"/>
      <c r="K2428" s="168"/>
      <c r="L2428" s="169"/>
      <c r="N2428" s="167"/>
      <c r="O2428" s="209" t="str">
        <f>IF(ISBLANK(Transactions!$N2428),"",MONTH(Transactions!$N2428))</f>
        <v/>
      </c>
      <c r="P2428" s="259"/>
      <c r="Q2428" s="171"/>
      <c r="R2428" s="169"/>
    </row>
    <row r="2429" spans="2:18" ht="15.75" customHeight="1">
      <c r="B2429" s="167"/>
      <c r="C2429" s="209" t="str">
        <f>IF(ISBLANK(Transactions!$B2429),"",MONTH(Transactions!$B2429))</f>
        <v/>
      </c>
      <c r="D2429" s="259"/>
      <c r="E2429" s="168"/>
      <c r="F2429" s="169"/>
      <c r="H2429" s="167"/>
      <c r="I2429" s="209" t="str">
        <f>IF(ISBLANK(Transactions!$H2429),"",MONTH(Transactions!$H2429))</f>
        <v/>
      </c>
      <c r="J2429" s="259"/>
      <c r="K2429" s="168"/>
      <c r="L2429" s="169"/>
      <c r="N2429" s="167"/>
      <c r="O2429" s="209" t="str">
        <f>IF(ISBLANK(Transactions!$N2429),"",MONTH(Transactions!$N2429))</f>
        <v/>
      </c>
      <c r="P2429" s="259"/>
      <c r="Q2429" s="171"/>
      <c r="R2429" s="169"/>
    </row>
    <row r="2430" spans="2:18" ht="15.75" customHeight="1">
      <c r="B2430" s="167"/>
      <c r="C2430" s="209" t="str">
        <f>IF(ISBLANK(Transactions!$B2430),"",MONTH(Transactions!$B2430))</f>
        <v/>
      </c>
      <c r="D2430" s="259"/>
      <c r="E2430" s="168"/>
      <c r="F2430" s="169"/>
      <c r="H2430" s="167"/>
      <c r="I2430" s="209" t="str">
        <f>IF(ISBLANK(Transactions!$H2430),"",MONTH(Transactions!$H2430))</f>
        <v/>
      </c>
      <c r="J2430" s="259"/>
      <c r="K2430" s="168"/>
      <c r="L2430" s="169"/>
      <c r="N2430" s="167"/>
      <c r="O2430" s="209" t="str">
        <f>IF(ISBLANK(Transactions!$N2430),"",MONTH(Transactions!$N2430))</f>
        <v/>
      </c>
      <c r="P2430" s="259"/>
      <c r="Q2430" s="171"/>
      <c r="R2430" s="169"/>
    </row>
    <row r="2431" spans="2:18" ht="15.75" customHeight="1">
      <c r="B2431" s="167"/>
      <c r="C2431" s="209" t="str">
        <f>IF(ISBLANK(Transactions!$B2431),"",MONTH(Transactions!$B2431))</f>
        <v/>
      </c>
      <c r="D2431" s="259"/>
      <c r="E2431" s="168"/>
      <c r="F2431" s="169"/>
      <c r="H2431" s="167"/>
      <c r="I2431" s="209" t="str">
        <f>IF(ISBLANK(Transactions!$H2431),"",MONTH(Transactions!$H2431))</f>
        <v/>
      </c>
      <c r="J2431" s="259"/>
      <c r="K2431" s="168"/>
      <c r="L2431" s="169"/>
      <c r="N2431" s="167"/>
      <c r="O2431" s="209" t="str">
        <f>IF(ISBLANK(Transactions!$N2431),"",MONTH(Transactions!$N2431))</f>
        <v/>
      </c>
      <c r="P2431" s="259"/>
      <c r="Q2431" s="171"/>
      <c r="R2431" s="169"/>
    </row>
    <row r="2432" spans="2:18" ht="15.75" customHeight="1">
      <c r="B2432" s="167"/>
      <c r="C2432" s="209" t="str">
        <f>IF(ISBLANK(Transactions!$B2432),"",MONTH(Transactions!$B2432))</f>
        <v/>
      </c>
      <c r="D2432" s="259"/>
      <c r="E2432" s="168"/>
      <c r="F2432" s="169"/>
      <c r="H2432" s="167"/>
      <c r="I2432" s="209" t="str">
        <f>IF(ISBLANK(Transactions!$H2432),"",MONTH(Transactions!$H2432))</f>
        <v/>
      </c>
      <c r="J2432" s="259"/>
      <c r="K2432" s="168"/>
      <c r="L2432" s="169"/>
      <c r="N2432" s="167"/>
      <c r="O2432" s="209" t="str">
        <f>IF(ISBLANK(Transactions!$N2432),"",MONTH(Transactions!$N2432))</f>
        <v/>
      </c>
      <c r="P2432" s="259"/>
      <c r="Q2432" s="171"/>
      <c r="R2432" s="169"/>
    </row>
    <row r="2433" spans="2:18" ht="15.75" customHeight="1">
      <c r="B2433" s="167"/>
      <c r="C2433" s="209" t="str">
        <f>IF(ISBLANK(Transactions!$B2433),"",MONTH(Transactions!$B2433))</f>
        <v/>
      </c>
      <c r="D2433" s="259"/>
      <c r="E2433" s="168"/>
      <c r="F2433" s="169"/>
      <c r="H2433" s="167"/>
      <c r="I2433" s="209" t="str">
        <f>IF(ISBLANK(Transactions!$H2433),"",MONTH(Transactions!$H2433))</f>
        <v/>
      </c>
      <c r="J2433" s="259"/>
      <c r="K2433" s="168"/>
      <c r="L2433" s="169"/>
      <c r="N2433" s="167"/>
      <c r="O2433" s="209" t="str">
        <f>IF(ISBLANK(Transactions!$N2433),"",MONTH(Transactions!$N2433))</f>
        <v/>
      </c>
      <c r="P2433" s="259"/>
      <c r="Q2433" s="171"/>
      <c r="R2433" s="169"/>
    </row>
    <row r="2434" spans="2:18" ht="15.75" customHeight="1">
      <c r="B2434" s="167"/>
      <c r="C2434" s="209" t="str">
        <f>IF(ISBLANK(Transactions!$B2434),"",MONTH(Transactions!$B2434))</f>
        <v/>
      </c>
      <c r="D2434" s="259"/>
      <c r="E2434" s="168"/>
      <c r="F2434" s="169"/>
      <c r="H2434" s="167"/>
      <c r="I2434" s="209" t="str">
        <f>IF(ISBLANK(Transactions!$H2434),"",MONTH(Transactions!$H2434))</f>
        <v/>
      </c>
      <c r="J2434" s="259"/>
      <c r="K2434" s="168"/>
      <c r="L2434" s="169"/>
      <c r="N2434" s="167"/>
      <c r="O2434" s="209" t="str">
        <f>IF(ISBLANK(Transactions!$N2434),"",MONTH(Transactions!$N2434))</f>
        <v/>
      </c>
      <c r="P2434" s="259"/>
      <c r="Q2434" s="171"/>
      <c r="R2434" s="169"/>
    </row>
    <row r="2435" spans="2:18" ht="15.75" customHeight="1">
      <c r="B2435" s="167"/>
      <c r="C2435" s="209" t="str">
        <f>IF(ISBLANK(Transactions!$B2435),"",MONTH(Transactions!$B2435))</f>
        <v/>
      </c>
      <c r="D2435" s="259"/>
      <c r="E2435" s="168"/>
      <c r="F2435" s="169"/>
      <c r="H2435" s="167"/>
      <c r="I2435" s="209" t="str">
        <f>IF(ISBLANK(Transactions!$H2435),"",MONTH(Transactions!$H2435))</f>
        <v/>
      </c>
      <c r="J2435" s="259"/>
      <c r="K2435" s="168"/>
      <c r="L2435" s="169"/>
      <c r="N2435" s="167"/>
      <c r="O2435" s="209" t="str">
        <f>IF(ISBLANK(Transactions!$N2435),"",MONTH(Transactions!$N2435))</f>
        <v/>
      </c>
      <c r="P2435" s="259"/>
      <c r="Q2435" s="171"/>
      <c r="R2435" s="169"/>
    </row>
    <row r="2436" spans="2:18" ht="15.75" customHeight="1">
      <c r="B2436" s="167"/>
      <c r="C2436" s="209" t="str">
        <f>IF(ISBLANK(Transactions!$B2436),"",MONTH(Transactions!$B2436))</f>
        <v/>
      </c>
      <c r="D2436" s="259"/>
      <c r="E2436" s="168"/>
      <c r="F2436" s="169"/>
      <c r="H2436" s="167"/>
      <c r="I2436" s="209" t="str">
        <f>IF(ISBLANK(Transactions!$H2436),"",MONTH(Transactions!$H2436))</f>
        <v/>
      </c>
      <c r="J2436" s="259"/>
      <c r="K2436" s="168"/>
      <c r="L2436" s="169"/>
      <c r="N2436" s="167"/>
      <c r="O2436" s="209" t="str">
        <f>IF(ISBLANK(Transactions!$N2436),"",MONTH(Transactions!$N2436))</f>
        <v/>
      </c>
      <c r="P2436" s="259"/>
      <c r="Q2436" s="171"/>
      <c r="R2436" s="169"/>
    </row>
    <row r="2437" spans="2:18" ht="15.75" customHeight="1">
      <c r="B2437" s="167"/>
      <c r="C2437" s="209" t="str">
        <f>IF(ISBLANK(Transactions!$B2437),"",MONTH(Transactions!$B2437))</f>
        <v/>
      </c>
      <c r="D2437" s="259"/>
      <c r="E2437" s="168"/>
      <c r="F2437" s="169"/>
      <c r="H2437" s="167"/>
      <c r="I2437" s="209" t="str">
        <f>IF(ISBLANK(Transactions!$H2437),"",MONTH(Transactions!$H2437))</f>
        <v/>
      </c>
      <c r="J2437" s="259"/>
      <c r="K2437" s="168"/>
      <c r="L2437" s="169"/>
      <c r="N2437" s="167"/>
      <c r="O2437" s="209" t="str">
        <f>IF(ISBLANK(Transactions!$N2437),"",MONTH(Transactions!$N2437))</f>
        <v/>
      </c>
      <c r="P2437" s="259"/>
      <c r="Q2437" s="171"/>
      <c r="R2437" s="169"/>
    </row>
    <row r="2438" spans="2:18" ht="15.75" customHeight="1">
      <c r="B2438" s="167"/>
      <c r="C2438" s="209" t="str">
        <f>IF(ISBLANK(Transactions!$B2438),"",MONTH(Transactions!$B2438))</f>
        <v/>
      </c>
      <c r="D2438" s="259"/>
      <c r="E2438" s="168"/>
      <c r="F2438" s="169"/>
      <c r="H2438" s="167"/>
      <c r="I2438" s="209" t="str">
        <f>IF(ISBLANK(Transactions!$H2438),"",MONTH(Transactions!$H2438))</f>
        <v/>
      </c>
      <c r="J2438" s="259"/>
      <c r="K2438" s="168"/>
      <c r="L2438" s="169"/>
      <c r="N2438" s="167"/>
      <c r="O2438" s="209" t="str">
        <f>IF(ISBLANK(Transactions!$N2438),"",MONTH(Transactions!$N2438))</f>
        <v/>
      </c>
      <c r="P2438" s="259"/>
      <c r="Q2438" s="171"/>
      <c r="R2438" s="169"/>
    </row>
    <row r="2439" spans="2:18" ht="15.75" customHeight="1">
      <c r="B2439" s="167"/>
      <c r="C2439" s="209" t="str">
        <f>IF(ISBLANK(Transactions!$B2439),"",MONTH(Transactions!$B2439))</f>
        <v/>
      </c>
      <c r="D2439" s="259"/>
      <c r="E2439" s="168"/>
      <c r="F2439" s="169"/>
      <c r="H2439" s="167"/>
      <c r="I2439" s="209" t="str">
        <f>IF(ISBLANK(Transactions!$H2439),"",MONTH(Transactions!$H2439))</f>
        <v/>
      </c>
      <c r="J2439" s="259"/>
      <c r="K2439" s="168"/>
      <c r="L2439" s="169"/>
      <c r="N2439" s="167"/>
      <c r="O2439" s="209" t="str">
        <f>IF(ISBLANK(Transactions!$N2439),"",MONTH(Transactions!$N2439))</f>
        <v/>
      </c>
      <c r="P2439" s="259"/>
      <c r="Q2439" s="171"/>
      <c r="R2439" s="169"/>
    </row>
    <row r="2440" spans="2:18" ht="15.75" customHeight="1">
      <c r="B2440" s="167"/>
      <c r="C2440" s="209" t="str">
        <f>IF(ISBLANK(Transactions!$B2440),"",MONTH(Transactions!$B2440))</f>
        <v/>
      </c>
      <c r="D2440" s="259"/>
      <c r="E2440" s="168"/>
      <c r="F2440" s="169"/>
      <c r="H2440" s="167"/>
      <c r="I2440" s="209" t="str">
        <f>IF(ISBLANK(Transactions!$H2440),"",MONTH(Transactions!$H2440))</f>
        <v/>
      </c>
      <c r="J2440" s="259"/>
      <c r="K2440" s="168"/>
      <c r="L2440" s="169"/>
      <c r="N2440" s="167"/>
      <c r="O2440" s="209" t="str">
        <f>IF(ISBLANK(Transactions!$N2440),"",MONTH(Transactions!$N2440))</f>
        <v/>
      </c>
      <c r="P2440" s="259"/>
      <c r="Q2440" s="171"/>
      <c r="R2440" s="169"/>
    </row>
    <row r="2441" spans="2:18" ht="15.75" customHeight="1">
      <c r="B2441" s="167"/>
      <c r="C2441" s="209" t="str">
        <f>IF(ISBLANK(Transactions!$B2441),"",MONTH(Transactions!$B2441))</f>
        <v/>
      </c>
      <c r="D2441" s="259"/>
      <c r="E2441" s="168"/>
      <c r="F2441" s="169"/>
      <c r="H2441" s="167"/>
      <c r="I2441" s="209" t="str">
        <f>IF(ISBLANK(Transactions!$H2441),"",MONTH(Transactions!$H2441))</f>
        <v/>
      </c>
      <c r="J2441" s="259"/>
      <c r="K2441" s="168"/>
      <c r="L2441" s="169"/>
      <c r="N2441" s="167"/>
      <c r="O2441" s="209" t="str">
        <f>IF(ISBLANK(Transactions!$N2441),"",MONTH(Transactions!$N2441))</f>
        <v/>
      </c>
      <c r="P2441" s="259"/>
      <c r="Q2441" s="171"/>
      <c r="R2441" s="169"/>
    </row>
    <row r="2442" spans="2:18" ht="15.75" customHeight="1">
      <c r="B2442" s="167"/>
      <c r="C2442" s="209" t="str">
        <f>IF(ISBLANK(Transactions!$B2442),"",MONTH(Transactions!$B2442))</f>
        <v/>
      </c>
      <c r="D2442" s="259"/>
      <c r="E2442" s="168"/>
      <c r="F2442" s="169"/>
      <c r="H2442" s="167"/>
      <c r="I2442" s="209" t="str">
        <f>IF(ISBLANK(Transactions!$H2442),"",MONTH(Transactions!$H2442))</f>
        <v/>
      </c>
      <c r="J2442" s="259"/>
      <c r="K2442" s="168"/>
      <c r="L2442" s="169"/>
      <c r="N2442" s="167"/>
      <c r="O2442" s="209" t="str">
        <f>IF(ISBLANK(Transactions!$N2442),"",MONTH(Transactions!$N2442))</f>
        <v/>
      </c>
      <c r="P2442" s="259"/>
      <c r="Q2442" s="171"/>
      <c r="R2442" s="169"/>
    </row>
    <row r="2443" spans="2:18" ht="15.75" customHeight="1">
      <c r="B2443" s="167"/>
      <c r="C2443" s="209" t="str">
        <f>IF(ISBLANK(Transactions!$B2443),"",MONTH(Transactions!$B2443))</f>
        <v/>
      </c>
      <c r="D2443" s="259"/>
      <c r="E2443" s="168"/>
      <c r="F2443" s="169"/>
      <c r="H2443" s="167"/>
      <c r="I2443" s="209" t="str">
        <f>IF(ISBLANK(Transactions!$H2443),"",MONTH(Transactions!$H2443))</f>
        <v/>
      </c>
      <c r="J2443" s="259"/>
      <c r="K2443" s="168"/>
      <c r="L2443" s="169"/>
      <c r="N2443" s="167"/>
      <c r="O2443" s="209" t="str">
        <f>IF(ISBLANK(Transactions!$N2443),"",MONTH(Transactions!$N2443))</f>
        <v/>
      </c>
      <c r="P2443" s="259"/>
      <c r="Q2443" s="171"/>
      <c r="R2443" s="169"/>
    </row>
    <row r="2444" spans="2:18" ht="15.75" customHeight="1">
      <c r="B2444" s="167"/>
      <c r="C2444" s="209" t="str">
        <f>IF(ISBLANK(Transactions!$B2444),"",MONTH(Transactions!$B2444))</f>
        <v/>
      </c>
      <c r="D2444" s="259"/>
      <c r="E2444" s="168"/>
      <c r="F2444" s="169"/>
      <c r="H2444" s="167"/>
      <c r="I2444" s="209" t="str">
        <f>IF(ISBLANK(Transactions!$H2444),"",MONTH(Transactions!$H2444))</f>
        <v/>
      </c>
      <c r="J2444" s="259"/>
      <c r="K2444" s="168"/>
      <c r="L2444" s="169"/>
      <c r="N2444" s="167"/>
      <c r="O2444" s="209" t="str">
        <f>IF(ISBLANK(Transactions!$N2444),"",MONTH(Transactions!$N2444))</f>
        <v/>
      </c>
      <c r="P2444" s="259"/>
      <c r="Q2444" s="171"/>
      <c r="R2444" s="169"/>
    </row>
    <row r="2445" spans="2:18" ht="15.75" customHeight="1">
      <c r="B2445" s="167"/>
      <c r="C2445" s="209" t="str">
        <f>IF(ISBLANK(Transactions!$B2445),"",MONTH(Transactions!$B2445))</f>
        <v/>
      </c>
      <c r="D2445" s="259"/>
      <c r="E2445" s="168"/>
      <c r="F2445" s="169"/>
      <c r="H2445" s="167"/>
      <c r="I2445" s="209" t="str">
        <f>IF(ISBLANK(Transactions!$H2445),"",MONTH(Transactions!$H2445))</f>
        <v/>
      </c>
      <c r="J2445" s="259"/>
      <c r="K2445" s="168"/>
      <c r="L2445" s="169"/>
      <c r="N2445" s="167"/>
      <c r="O2445" s="209" t="str">
        <f>IF(ISBLANK(Transactions!$N2445),"",MONTH(Transactions!$N2445))</f>
        <v/>
      </c>
      <c r="P2445" s="259"/>
      <c r="Q2445" s="171"/>
      <c r="R2445" s="169"/>
    </row>
    <row r="2446" spans="2:18" ht="15.75" customHeight="1">
      <c r="B2446" s="167"/>
      <c r="C2446" s="209" t="str">
        <f>IF(ISBLANK(Transactions!$B2446),"",MONTH(Transactions!$B2446))</f>
        <v/>
      </c>
      <c r="D2446" s="259"/>
      <c r="E2446" s="168"/>
      <c r="F2446" s="169"/>
      <c r="H2446" s="167"/>
      <c r="I2446" s="209" t="str">
        <f>IF(ISBLANK(Transactions!$H2446),"",MONTH(Transactions!$H2446))</f>
        <v/>
      </c>
      <c r="J2446" s="259"/>
      <c r="K2446" s="168"/>
      <c r="L2446" s="169"/>
      <c r="N2446" s="167"/>
      <c r="O2446" s="209" t="str">
        <f>IF(ISBLANK(Transactions!$N2446),"",MONTH(Transactions!$N2446))</f>
        <v/>
      </c>
      <c r="P2446" s="259"/>
      <c r="Q2446" s="171"/>
      <c r="R2446" s="169"/>
    </row>
    <row r="2447" spans="2:18" ht="15.75" customHeight="1">
      <c r="B2447" s="167"/>
      <c r="C2447" s="209" t="str">
        <f>IF(ISBLANK(Transactions!$B2447),"",MONTH(Transactions!$B2447))</f>
        <v/>
      </c>
      <c r="D2447" s="259"/>
      <c r="E2447" s="168"/>
      <c r="F2447" s="169"/>
      <c r="H2447" s="167"/>
      <c r="I2447" s="209" t="str">
        <f>IF(ISBLANK(Transactions!$H2447),"",MONTH(Transactions!$H2447))</f>
        <v/>
      </c>
      <c r="J2447" s="259"/>
      <c r="K2447" s="168"/>
      <c r="L2447" s="169"/>
      <c r="N2447" s="167"/>
      <c r="O2447" s="209" t="str">
        <f>IF(ISBLANK(Transactions!$N2447),"",MONTH(Transactions!$N2447))</f>
        <v/>
      </c>
      <c r="P2447" s="259"/>
      <c r="Q2447" s="171"/>
      <c r="R2447" s="169"/>
    </row>
    <row r="2448" spans="2:18" ht="15.75" customHeight="1">
      <c r="B2448" s="167"/>
      <c r="C2448" s="209" t="str">
        <f>IF(ISBLANK(Transactions!$B2448),"",MONTH(Transactions!$B2448))</f>
        <v/>
      </c>
      <c r="D2448" s="259"/>
      <c r="E2448" s="168"/>
      <c r="F2448" s="169"/>
      <c r="H2448" s="167"/>
      <c r="I2448" s="209" t="str">
        <f>IF(ISBLANK(Transactions!$H2448),"",MONTH(Transactions!$H2448))</f>
        <v/>
      </c>
      <c r="J2448" s="259"/>
      <c r="K2448" s="168"/>
      <c r="L2448" s="169"/>
      <c r="N2448" s="167"/>
      <c r="O2448" s="209" t="str">
        <f>IF(ISBLANK(Transactions!$N2448),"",MONTH(Transactions!$N2448))</f>
        <v/>
      </c>
      <c r="P2448" s="259"/>
      <c r="Q2448" s="171"/>
      <c r="R2448" s="169"/>
    </row>
    <row r="2449" spans="2:18" ht="15.75" customHeight="1">
      <c r="B2449" s="167"/>
      <c r="C2449" s="209" t="str">
        <f>IF(ISBLANK(Transactions!$B2449),"",MONTH(Transactions!$B2449))</f>
        <v/>
      </c>
      <c r="D2449" s="259"/>
      <c r="E2449" s="168"/>
      <c r="F2449" s="169"/>
      <c r="H2449" s="167"/>
      <c r="I2449" s="209" t="str">
        <f>IF(ISBLANK(Transactions!$H2449),"",MONTH(Transactions!$H2449))</f>
        <v/>
      </c>
      <c r="J2449" s="259"/>
      <c r="K2449" s="168"/>
      <c r="L2449" s="169"/>
      <c r="N2449" s="167"/>
      <c r="O2449" s="209" t="str">
        <f>IF(ISBLANK(Transactions!$N2449),"",MONTH(Transactions!$N2449))</f>
        <v/>
      </c>
      <c r="P2449" s="259"/>
      <c r="Q2449" s="171"/>
      <c r="R2449" s="169"/>
    </row>
    <row r="2450" spans="2:18" ht="15.75" customHeight="1">
      <c r="B2450" s="167"/>
      <c r="C2450" s="209" t="str">
        <f>IF(ISBLANK(Transactions!$B2450),"",MONTH(Transactions!$B2450))</f>
        <v/>
      </c>
      <c r="D2450" s="259"/>
      <c r="E2450" s="168"/>
      <c r="F2450" s="169"/>
      <c r="H2450" s="167"/>
      <c r="I2450" s="209" t="str">
        <f>IF(ISBLANK(Transactions!$H2450),"",MONTH(Transactions!$H2450))</f>
        <v/>
      </c>
      <c r="J2450" s="259"/>
      <c r="K2450" s="168"/>
      <c r="L2450" s="169"/>
      <c r="N2450" s="167"/>
      <c r="O2450" s="209" t="str">
        <f>IF(ISBLANK(Transactions!$N2450),"",MONTH(Transactions!$N2450))</f>
        <v/>
      </c>
      <c r="P2450" s="259"/>
      <c r="Q2450" s="171"/>
      <c r="R2450" s="169"/>
    </row>
    <row r="2451" spans="2:18" ht="15.75" customHeight="1">
      <c r="B2451" s="167"/>
      <c r="C2451" s="209" t="str">
        <f>IF(ISBLANK(Transactions!$B2451),"",MONTH(Transactions!$B2451))</f>
        <v/>
      </c>
      <c r="D2451" s="259"/>
      <c r="E2451" s="168"/>
      <c r="F2451" s="169"/>
      <c r="H2451" s="167"/>
      <c r="I2451" s="209" t="str">
        <f>IF(ISBLANK(Transactions!$H2451),"",MONTH(Transactions!$H2451))</f>
        <v/>
      </c>
      <c r="J2451" s="259"/>
      <c r="K2451" s="168"/>
      <c r="L2451" s="169"/>
      <c r="N2451" s="167"/>
      <c r="O2451" s="209" t="str">
        <f>IF(ISBLANK(Transactions!$N2451),"",MONTH(Transactions!$N2451))</f>
        <v/>
      </c>
      <c r="P2451" s="259"/>
      <c r="Q2451" s="171"/>
      <c r="R2451" s="169"/>
    </row>
    <row r="2452" spans="2:18" ht="15.75" customHeight="1">
      <c r="B2452" s="167"/>
      <c r="C2452" s="209" t="str">
        <f>IF(ISBLANK(Transactions!$B2452),"",MONTH(Transactions!$B2452))</f>
        <v/>
      </c>
      <c r="D2452" s="259"/>
      <c r="E2452" s="168"/>
      <c r="F2452" s="169"/>
      <c r="H2452" s="167"/>
      <c r="I2452" s="209" t="str">
        <f>IF(ISBLANK(Transactions!$H2452),"",MONTH(Transactions!$H2452))</f>
        <v/>
      </c>
      <c r="J2452" s="259"/>
      <c r="K2452" s="168"/>
      <c r="L2452" s="169"/>
      <c r="N2452" s="167"/>
      <c r="O2452" s="209" t="str">
        <f>IF(ISBLANK(Transactions!$N2452),"",MONTH(Transactions!$N2452))</f>
        <v/>
      </c>
      <c r="P2452" s="259"/>
      <c r="Q2452" s="171"/>
      <c r="R2452" s="169"/>
    </row>
    <row r="2453" spans="2:18" ht="15.75" customHeight="1">
      <c r="B2453" s="167"/>
      <c r="C2453" s="209" t="str">
        <f>IF(ISBLANK(Transactions!$B2453),"",MONTH(Transactions!$B2453))</f>
        <v/>
      </c>
      <c r="D2453" s="259"/>
      <c r="E2453" s="168"/>
      <c r="F2453" s="169"/>
      <c r="H2453" s="167"/>
      <c r="I2453" s="209" t="str">
        <f>IF(ISBLANK(Transactions!$H2453),"",MONTH(Transactions!$H2453))</f>
        <v/>
      </c>
      <c r="J2453" s="259"/>
      <c r="K2453" s="168"/>
      <c r="L2453" s="169"/>
      <c r="N2453" s="167"/>
      <c r="O2453" s="209" t="str">
        <f>IF(ISBLANK(Transactions!$N2453),"",MONTH(Transactions!$N2453))</f>
        <v/>
      </c>
      <c r="P2453" s="259"/>
      <c r="Q2453" s="171"/>
      <c r="R2453" s="169"/>
    </row>
    <row r="2454" spans="2:18" ht="15.75" customHeight="1">
      <c r="B2454" s="167"/>
      <c r="C2454" s="209" t="str">
        <f>IF(ISBLANK(Transactions!$B2454),"",MONTH(Transactions!$B2454))</f>
        <v/>
      </c>
      <c r="D2454" s="259"/>
      <c r="E2454" s="168"/>
      <c r="F2454" s="169"/>
      <c r="H2454" s="167"/>
      <c r="I2454" s="209" t="str">
        <f>IF(ISBLANK(Transactions!$H2454),"",MONTH(Transactions!$H2454))</f>
        <v/>
      </c>
      <c r="J2454" s="259"/>
      <c r="K2454" s="168"/>
      <c r="L2454" s="169"/>
      <c r="N2454" s="167"/>
      <c r="O2454" s="209" t="str">
        <f>IF(ISBLANK(Transactions!$N2454),"",MONTH(Transactions!$N2454))</f>
        <v/>
      </c>
      <c r="P2454" s="259"/>
      <c r="Q2454" s="171"/>
      <c r="R2454" s="169"/>
    </row>
    <row r="2455" spans="2:18" ht="15.75" customHeight="1">
      <c r="B2455" s="167"/>
      <c r="C2455" s="209" t="str">
        <f>IF(ISBLANK(Transactions!$B2455),"",MONTH(Transactions!$B2455))</f>
        <v/>
      </c>
      <c r="D2455" s="259"/>
      <c r="E2455" s="168"/>
      <c r="F2455" s="169"/>
      <c r="H2455" s="167"/>
      <c r="I2455" s="209" t="str">
        <f>IF(ISBLANK(Transactions!$H2455),"",MONTH(Transactions!$H2455))</f>
        <v/>
      </c>
      <c r="J2455" s="259"/>
      <c r="K2455" s="168"/>
      <c r="L2455" s="169"/>
      <c r="N2455" s="167"/>
      <c r="O2455" s="209" t="str">
        <f>IF(ISBLANK(Transactions!$N2455),"",MONTH(Transactions!$N2455))</f>
        <v/>
      </c>
      <c r="P2455" s="259"/>
      <c r="Q2455" s="171"/>
      <c r="R2455" s="169"/>
    </row>
    <row r="2456" spans="2:18" ht="15.75" customHeight="1">
      <c r="B2456" s="167"/>
      <c r="C2456" s="209" t="str">
        <f>IF(ISBLANK(Transactions!$B2456),"",MONTH(Transactions!$B2456))</f>
        <v/>
      </c>
      <c r="D2456" s="259"/>
      <c r="E2456" s="168"/>
      <c r="F2456" s="169"/>
      <c r="H2456" s="167"/>
      <c r="I2456" s="209" t="str">
        <f>IF(ISBLANK(Transactions!$H2456),"",MONTH(Transactions!$H2456))</f>
        <v/>
      </c>
      <c r="J2456" s="259"/>
      <c r="K2456" s="168"/>
      <c r="L2456" s="169"/>
      <c r="N2456" s="167"/>
      <c r="O2456" s="209" t="str">
        <f>IF(ISBLANK(Transactions!$N2456),"",MONTH(Transactions!$N2456))</f>
        <v/>
      </c>
      <c r="P2456" s="259"/>
      <c r="Q2456" s="171"/>
      <c r="R2456" s="169"/>
    </row>
    <row r="2457" spans="2:18" ht="15.75" customHeight="1">
      <c r="B2457" s="167"/>
      <c r="C2457" s="209" t="str">
        <f>IF(ISBLANK(Transactions!$B2457),"",MONTH(Transactions!$B2457))</f>
        <v/>
      </c>
      <c r="D2457" s="259"/>
      <c r="E2457" s="168"/>
      <c r="F2457" s="169"/>
      <c r="H2457" s="167"/>
      <c r="I2457" s="209" t="str">
        <f>IF(ISBLANK(Transactions!$H2457),"",MONTH(Transactions!$H2457))</f>
        <v/>
      </c>
      <c r="J2457" s="259"/>
      <c r="K2457" s="168"/>
      <c r="L2457" s="169"/>
      <c r="N2457" s="167"/>
      <c r="O2457" s="209" t="str">
        <f>IF(ISBLANK(Transactions!$N2457),"",MONTH(Transactions!$N2457))</f>
        <v/>
      </c>
      <c r="P2457" s="259"/>
      <c r="Q2457" s="171"/>
      <c r="R2457" s="169"/>
    </row>
    <row r="2458" spans="2:18" ht="15.75" customHeight="1">
      <c r="B2458" s="167"/>
      <c r="C2458" s="209" t="str">
        <f>IF(ISBLANK(Transactions!$B2458),"",MONTH(Transactions!$B2458))</f>
        <v/>
      </c>
      <c r="D2458" s="259"/>
      <c r="E2458" s="168"/>
      <c r="F2458" s="169"/>
      <c r="H2458" s="167"/>
      <c r="I2458" s="209" t="str">
        <f>IF(ISBLANK(Transactions!$H2458),"",MONTH(Transactions!$H2458))</f>
        <v/>
      </c>
      <c r="J2458" s="259"/>
      <c r="K2458" s="168"/>
      <c r="L2458" s="169"/>
      <c r="N2458" s="167"/>
      <c r="O2458" s="209" t="str">
        <f>IF(ISBLANK(Transactions!$N2458),"",MONTH(Transactions!$N2458))</f>
        <v/>
      </c>
      <c r="P2458" s="259"/>
      <c r="Q2458" s="171"/>
      <c r="R2458" s="169"/>
    </row>
    <row r="2459" spans="2:18" ht="15.75" customHeight="1">
      <c r="B2459" s="167"/>
      <c r="C2459" s="209" t="str">
        <f>IF(ISBLANK(Transactions!$B2459),"",MONTH(Transactions!$B2459))</f>
        <v/>
      </c>
      <c r="D2459" s="259"/>
      <c r="E2459" s="168"/>
      <c r="F2459" s="169"/>
      <c r="H2459" s="167"/>
      <c r="I2459" s="209" t="str">
        <f>IF(ISBLANK(Transactions!$H2459),"",MONTH(Transactions!$H2459))</f>
        <v/>
      </c>
      <c r="J2459" s="259"/>
      <c r="K2459" s="168"/>
      <c r="L2459" s="169"/>
      <c r="N2459" s="167"/>
      <c r="O2459" s="209" t="str">
        <f>IF(ISBLANK(Transactions!$N2459),"",MONTH(Transactions!$N2459))</f>
        <v/>
      </c>
      <c r="P2459" s="259"/>
      <c r="Q2459" s="171"/>
      <c r="R2459" s="169"/>
    </row>
    <row r="2460" spans="2:18" ht="15.75" customHeight="1">
      <c r="B2460" s="167"/>
      <c r="C2460" s="209" t="str">
        <f>IF(ISBLANK(Transactions!$B2460),"",MONTH(Transactions!$B2460))</f>
        <v/>
      </c>
      <c r="D2460" s="259"/>
      <c r="E2460" s="168"/>
      <c r="F2460" s="169"/>
      <c r="H2460" s="167"/>
      <c r="I2460" s="209" t="str">
        <f>IF(ISBLANK(Transactions!$H2460),"",MONTH(Transactions!$H2460))</f>
        <v/>
      </c>
      <c r="J2460" s="259"/>
      <c r="K2460" s="168"/>
      <c r="L2460" s="169"/>
      <c r="N2460" s="167"/>
      <c r="O2460" s="209" t="str">
        <f>IF(ISBLANK(Transactions!$N2460),"",MONTH(Transactions!$N2460))</f>
        <v/>
      </c>
      <c r="P2460" s="259"/>
      <c r="Q2460" s="171"/>
      <c r="R2460" s="169"/>
    </row>
    <row r="2461" spans="2:18" ht="15.75" customHeight="1">
      <c r="B2461" s="167"/>
      <c r="C2461" s="209" t="str">
        <f>IF(ISBLANK(Transactions!$B2461),"",MONTH(Transactions!$B2461))</f>
        <v/>
      </c>
      <c r="D2461" s="259"/>
      <c r="E2461" s="168"/>
      <c r="F2461" s="169"/>
      <c r="H2461" s="167"/>
      <c r="I2461" s="209" t="str">
        <f>IF(ISBLANK(Transactions!$H2461),"",MONTH(Transactions!$H2461))</f>
        <v/>
      </c>
      <c r="J2461" s="259"/>
      <c r="K2461" s="168"/>
      <c r="L2461" s="169"/>
      <c r="N2461" s="167"/>
      <c r="O2461" s="209" t="str">
        <f>IF(ISBLANK(Transactions!$N2461),"",MONTH(Transactions!$N2461))</f>
        <v/>
      </c>
      <c r="P2461" s="259"/>
      <c r="Q2461" s="171"/>
      <c r="R2461" s="169"/>
    </row>
    <row r="2462" spans="2:18" ht="15.75" customHeight="1">
      <c r="B2462" s="167"/>
      <c r="C2462" s="209" t="str">
        <f>IF(ISBLANK(Transactions!$B2462),"",MONTH(Transactions!$B2462))</f>
        <v/>
      </c>
      <c r="D2462" s="259"/>
      <c r="E2462" s="168"/>
      <c r="F2462" s="169"/>
      <c r="H2462" s="167"/>
      <c r="I2462" s="209" t="str">
        <f>IF(ISBLANK(Transactions!$H2462),"",MONTH(Transactions!$H2462))</f>
        <v/>
      </c>
      <c r="J2462" s="259"/>
      <c r="K2462" s="168"/>
      <c r="L2462" s="169"/>
      <c r="N2462" s="167"/>
      <c r="O2462" s="209" t="str">
        <f>IF(ISBLANK(Transactions!$N2462),"",MONTH(Transactions!$N2462))</f>
        <v/>
      </c>
      <c r="P2462" s="259"/>
      <c r="Q2462" s="171"/>
      <c r="R2462" s="169"/>
    </row>
    <row r="2463" spans="2:18" ht="15.75" customHeight="1">
      <c r="B2463" s="167"/>
      <c r="C2463" s="209" t="str">
        <f>IF(ISBLANK(Transactions!$B2463),"",MONTH(Transactions!$B2463))</f>
        <v/>
      </c>
      <c r="D2463" s="259"/>
      <c r="E2463" s="168"/>
      <c r="F2463" s="169"/>
      <c r="H2463" s="167"/>
      <c r="I2463" s="209" t="str">
        <f>IF(ISBLANK(Transactions!$H2463),"",MONTH(Transactions!$H2463))</f>
        <v/>
      </c>
      <c r="J2463" s="259"/>
      <c r="K2463" s="168"/>
      <c r="L2463" s="169"/>
      <c r="N2463" s="167"/>
      <c r="O2463" s="209" t="str">
        <f>IF(ISBLANK(Transactions!$N2463),"",MONTH(Transactions!$N2463))</f>
        <v/>
      </c>
      <c r="P2463" s="259"/>
      <c r="Q2463" s="171"/>
      <c r="R2463" s="169"/>
    </row>
    <row r="2464" spans="2:18" ht="15.75" customHeight="1">
      <c r="B2464" s="167"/>
      <c r="C2464" s="209" t="str">
        <f>IF(ISBLANK(Transactions!$B2464),"",MONTH(Transactions!$B2464))</f>
        <v/>
      </c>
      <c r="D2464" s="259"/>
      <c r="E2464" s="168"/>
      <c r="F2464" s="169"/>
      <c r="H2464" s="167"/>
      <c r="I2464" s="209" t="str">
        <f>IF(ISBLANK(Transactions!$H2464),"",MONTH(Transactions!$H2464))</f>
        <v/>
      </c>
      <c r="J2464" s="259"/>
      <c r="K2464" s="168"/>
      <c r="L2464" s="169"/>
      <c r="N2464" s="167"/>
      <c r="O2464" s="209" t="str">
        <f>IF(ISBLANK(Transactions!$N2464),"",MONTH(Transactions!$N2464))</f>
        <v/>
      </c>
      <c r="P2464" s="259"/>
      <c r="Q2464" s="171"/>
      <c r="R2464" s="169"/>
    </row>
    <row r="2465" spans="2:18" ht="15.75" customHeight="1">
      <c r="B2465" s="167"/>
      <c r="C2465" s="209" t="str">
        <f>IF(ISBLANK(Transactions!$B2465),"",MONTH(Transactions!$B2465))</f>
        <v/>
      </c>
      <c r="D2465" s="259"/>
      <c r="E2465" s="168"/>
      <c r="F2465" s="169"/>
      <c r="H2465" s="167"/>
      <c r="I2465" s="209" t="str">
        <f>IF(ISBLANK(Transactions!$H2465),"",MONTH(Transactions!$H2465))</f>
        <v/>
      </c>
      <c r="J2465" s="259"/>
      <c r="K2465" s="168"/>
      <c r="L2465" s="169"/>
      <c r="N2465" s="167"/>
      <c r="O2465" s="209" t="str">
        <f>IF(ISBLANK(Transactions!$N2465),"",MONTH(Transactions!$N2465))</f>
        <v/>
      </c>
      <c r="P2465" s="259"/>
      <c r="Q2465" s="171"/>
      <c r="R2465" s="169"/>
    </row>
    <row r="2466" spans="2:18" ht="15.75" customHeight="1">
      <c r="B2466" s="167"/>
      <c r="C2466" s="209" t="str">
        <f>IF(ISBLANK(Transactions!$B2466),"",MONTH(Transactions!$B2466))</f>
        <v/>
      </c>
      <c r="D2466" s="259"/>
      <c r="E2466" s="168"/>
      <c r="F2466" s="169"/>
      <c r="H2466" s="167"/>
      <c r="I2466" s="209" t="str">
        <f>IF(ISBLANK(Transactions!$H2466),"",MONTH(Transactions!$H2466))</f>
        <v/>
      </c>
      <c r="J2466" s="259"/>
      <c r="K2466" s="168"/>
      <c r="L2466" s="169"/>
      <c r="N2466" s="167"/>
      <c r="O2466" s="209" t="str">
        <f>IF(ISBLANK(Transactions!$N2466),"",MONTH(Transactions!$N2466))</f>
        <v/>
      </c>
      <c r="P2466" s="259"/>
      <c r="Q2466" s="171"/>
      <c r="R2466" s="169"/>
    </row>
    <row r="2467" spans="2:18" ht="15.75" customHeight="1">
      <c r="B2467" s="167"/>
      <c r="C2467" s="209" t="str">
        <f>IF(ISBLANK(Transactions!$B2467),"",MONTH(Transactions!$B2467))</f>
        <v/>
      </c>
      <c r="D2467" s="259"/>
      <c r="E2467" s="168"/>
      <c r="F2467" s="169"/>
      <c r="H2467" s="167"/>
      <c r="I2467" s="209" t="str">
        <f>IF(ISBLANK(Transactions!$H2467),"",MONTH(Transactions!$H2467))</f>
        <v/>
      </c>
      <c r="J2467" s="259"/>
      <c r="K2467" s="168"/>
      <c r="L2467" s="169"/>
      <c r="N2467" s="167"/>
      <c r="O2467" s="209" t="str">
        <f>IF(ISBLANK(Transactions!$N2467),"",MONTH(Transactions!$N2467))</f>
        <v/>
      </c>
      <c r="P2467" s="259"/>
      <c r="Q2467" s="171"/>
      <c r="R2467" s="169"/>
    </row>
    <row r="2468" spans="2:18" ht="15.75" customHeight="1">
      <c r="B2468" s="167"/>
      <c r="C2468" s="209" t="str">
        <f>IF(ISBLANK(Transactions!$B2468),"",MONTH(Transactions!$B2468))</f>
        <v/>
      </c>
      <c r="D2468" s="259"/>
      <c r="E2468" s="168"/>
      <c r="F2468" s="169"/>
      <c r="H2468" s="167"/>
      <c r="I2468" s="209" t="str">
        <f>IF(ISBLANK(Transactions!$H2468),"",MONTH(Transactions!$H2468))</f>
        <v/>
      </c>
      <c r="J2468" s="259"/>
      <c r="K2468" s="168"/>
      <c r="L2468" s="169"/>
      <c r="N2468" s="167"/>
      <c r="O2468" s="209" t="str">
        <f>IF(ISBLANK(Transactions!$N2468),"",MONTH(Transactions!$N2468))</f>
        <v/>
      </c>
      <c r="P2468" s="259"/>
      <c r="Q2468" s="171"/>
      <c r="R2468" s="169"/>
    </row>
    <row r="2469" spans="2:18" ht="15.75" customHeight="1">
      <c r="B2469" s="167"/>
      <c r="C2469" s="209" t="str">
        <f>IF(ISBLANK(Transactions!$B2469),"",MONTH(Transactions!$B2469))</f>
        <v/>
      </c>
      <c r="D2469" s="259"/>
      <c r="E2469" s="168"/>
      <c r="F2469" s="169"/>
      <c r="H2469" s="167"/>
      <c r="I2469" s="209" t="str">
        <f>IF(ISBLANK(Transactions!$H2469),"",MONTH(Transactions!$H2469))</f>
        <v/>
      </c>
      <c r="J2469" s="259"/>
      <c r="K2469" s="168"/>
      <c r="L2469" s="169"/>
      <c r="N2469" s="167"/>
      <c r="O2469" s="209" t="str">
        <f>IF(ISBLANK(Transactions!$N2469),"",MONTH(Transactions!$N2469))</f>
        <v/>
      </c>
      <c r="P2469" s="259"/>
      <c r="Q2469" s="171"/>
      <c r="R2469" s="169"/>
    </row>
    <row r="2470" spans="2:18" ht="15.75" customHeight="1">
      <c r="B2470" s="167"/>
      <c r="C2470" s="209" t="str">
        <f>IF(ISBLANK(Transactions!$B2470),"",MONTH(Transactions!$B2470))</f>
        <v/>
      </c>
      <c r="D2470" s="259"/>
      <c r="E2470" s="168"/>
      <c r="F2470" s="169"/>
      <c r="H2470" s="167"/>
      <c r="I2470" s="209" t="str">
        <f>IF(ISBLANK(Transactions!$H2470),"",MONTH(Transactions!$H2470))</f>
        <v/>
      </c>
      <c r="J2470" s="259"/>
      <c r="K2470" s="168"/>
      <c r="L2470" s="169"/>
      <c r="N2470" s="167"/>
      <c r="O2470" s="209" t="str">
        <f>IF(ISBLANK(Transactions!$N2470),"",MONTH(Transactions!$N2470))</f>
        <v/>
      </c>
      <c r="P2470" s="259"/>
      <c r="Q2470" s="171"/>
      <c r="R2470" s="169"/>
    </row>
    <row r="2471" spans="2:18" ht="15.75" customHeight="1">
      <c r="B2471" s="167"/>
      <c r="C2471" s="209" t="str">
        <f>IF(ISBLANK(Transactions!$B2471),"",MONTH(Transactions!$B2471))</f>
        <v/>
      </c>
      <c r="D2471" s="259"/>
      <c r="E2471" s="168"/>
      <c r="F2471" s="169"/>
      <c r="H2471" s="167"/>
      <c r="I2471" s="209" t="str">
        <f>IF(ISBLANK(Transactions!$H2471),"",MONTH(Transactions!$H2471))</f>
        <v/>
      </c>
      <c r="J2471" s="259"/>
      <c r="K2471" s="168"/>
      <c r="L2471" s="169"/>
      <c r="N2471" s="167"/>
      <c r="O2471" s="209" t="str">
        <f>IF(ISBLANK(Transactions!$N2471),"",MONTH(Transactions!$N2471))</f>
        <v/>
      </c>
      <c r="P2471" s="259"/>
      <c r="Q2471" s="171"/>
      <c r="R2471" s="169"/>
    </row>
    <row r="2472" spans="2:18" ht="15.75" customHeight="1">
      <c r="B2472" s="167"/>
      <c r="C2472" s="209" t="str">
        <f>IF(ISBLANK(Transactions!$B2472),"",MONTH(Transactions!$B2472))</f>
        <v/>
      </c>
      <c r="D2472" s="259"/>
      <c r="E2472" s="168"/>
      <c r="F2472" s="169"/>
      <c r="H2472" s="167"/>
      <c r="I2472" s="209" t="str">
        <f>IF(ISBLANK(Transactions!$H2472),"",MONTH(Transactions!$H2472))</f>
        <v/>
      </c>
      <c r="J2472" s="259"/>
      <c r="K2472" s="168"/>
      <c r="L2472" s="169"/>
      <c r="N2472" s="167"/>
      <c r="O2472" s="209" t="str">
        <f>IF(ISBLANK(Transactions!$N2472),"",MONTH(Transactions!$N2472))</f>
        <v/>
      </c>
      <c r="P2472" s="259"/>
      <c r="Q2472" s="171"/>
      <c r="R2472" s="169"/>
    </row>
    <row r="2473" spans="2:18" ht="15.75" customHeight="1">
      <c r="B2473" s="167"/>
      <c r="C2473" s="209" t="str">
        <f>IF(ISBLANK(Transactions!$B2473),"",MONTH(Transactions!$B2473))</f>
        <v/>
      </c>
      <c r="D2473" s="259"/>
      <c r="E2473" s="168"/>
      <c r="F2473" s="169"/>
      <c r="H2473" s="167"/>
      <c r="I2473" s="209" t="str">
        <f>IF(ISBLANK(Transactions!$H2473),"",MONTH(Transactions!$H2473))</f>
        <v/>
      </c>
      <c r="J2473" s="259"/>
      <c r="K2473" s="168"/>
      <c r="L2473" s="169"/>
      <c r="N2473" s="167"/>
      <c r="O2473" s="209" t="str">
        <f>IF(ISBLANK(Transactions!$N2473),"",MONTH(Transactions!$N2473))</f>
        <v/>
      </c>
      <c r="P2473" s="259"/>
      <c r="Q2473" s="171"/>
      <c r="R2473" s="169"/>
    </row>
    <row r="2474" spans="2:18" ht="15.75" customHeight="1">
      <c r="B2474" s="167"/>
      <c r="C2474" s="209" t="str">
        <f>IF(ISBLANK(Transactions!$B2474),"",MONTH(Transactions!$B2474))</f>
        <v/>
      </c>
      <c r="D2474" s="259"/>
      <c r="E2474" s="168"/>
      <c r="F2474" s="169"/>
      <c r="H2474" s="167"/>
      <c r="I2474" s="209" t="str">
        <f>IF(ISBLANK(Transactions!$H2474),"",MONTH(Transactions!$H2474))</f>
        <v/>
      </c>
      <c r="J2474" s="259"/>
      <c r="K2474" s="168"/>
      <c r="L2474" s="169"/>
      <c r="N2474" s="167"/>
      <c r="O2474" s="209" t="str">
        <f>IF(ISBLANK(Transactions!$N2474),"",MONTH(Transactions!$N2474))</f>
        <v/>
      </c>
      <c r="P2474" s="259"/>
      <c r="Q2474" s="171"/>
      <c r="R2474" s="169"/>
    </row>
    <row r="2475" spans="2:18" ht="15.75" customHeight="1">
      <c r="B2475" s="167"/>
      <c r="C2475" s="209" t="str">
        <f>IF(ISBLANK(Transactions!$B2475),"",MONTH(Transactions!$B2475))</f>
        <v/>
      </c>
      <c r="D2475" s="259"/>
      <c r="E2475" s="168"/>
      <c r="F2475" s="169"/>
      <c r="H2475" s="167"/>
      <c r="I2475" s="209" t="str">
        <f>IF(ISBLANK(Transactions!$H2475),"",MONTH(Transactions!$H2475))</f>
        <v/>
      </c>
      <c r="J2475" s="259"/>
      <c r="K2475" s="168"/>
      <c r="L2475" s="169"/>
      <c r="N2475" s="167"/>
      <c r="O2475" s="209" t="str">
        <f>IF(ISBLANK(Transactions!$N2475),"",MONTH(Transactions!$N2475))</f>
        <v/>
      </c>
      <c r="P2475" s="259"/>
      <c r="Q2475" s="171"/>
      <c r="R2475" s="169"/>
    </row>
    <row r="2476" spans="2:18" ht="15.75" customHeight="1">
      <c r="B2476" s="167"/>
      <c r="C2476" s="209" t="str">
        <f>IF(ISBLANK(Transactions!$B2476),"",MONTH(Transactions!$B2476))</f>
        <v/>
      </c>
      <c r="D2476" s="259"/>
      <c r="E2476" s="168"/>
      <c r="F2476" s="169"/>
      <c r="H2476" s="167"/>
      <c r="I2476" s="209" t="str">
        <f>IF(ISBLANK(Transactions!$H2476),"",MONTH(Transactions!$H2476))</f>
        <v/>
      </c>
      <c r="J2476" s="259"/>
      <c r="K2476" s="168"/>
      <c r="L2476" s="169"/>
      <c r="N2476" s="167"/>
      <c r="O2476" s="209" t="str">
        <f>IF(ISBLANK(Transactions!$N2476),"",MONTH(Transactions!$N2476))</f>
        <v/>
      </c>
      <c r="P2476" s="259"/>
      <c r="Q2476" s="171"/>
      <c r="R2476" s="169"/>
    </row>
    <row r="2477" spans="2:18" ht="15.75" customHeight="1">
      <c r="B2477" s="167"/>
      <c r="C2477" s="209" t="str">
        <f>IF(ISBLANK(Transactions!$B2477),"",MONTH(Transactions!$B2477))</f>
        <v/>
      </c>
      <c r="D2477" s="259"/>
      <c r="E2477" s="168"/>
      <c r="F2477" s="169"/>
      <c r="H2477" s="167"/>
      <c r="I2477" s="209" t="str">
        <f>IF(ISBLANK(Transactions!$H2477),"",MONTH(Transactions!$H2477))</f>
        <v/>
      </c>
      <c r="J2477" s="259"/>
      <c r="K2477" s="168"/>
      <c r="L2477" s="169"/>
      <c r="N2477" s="167"/>
      <c r="O2477" s="209" t="str">
        <f>IF(ISBLANK(Transactions!$N2477),"",MONTH(Transactions!$N2477))</f>
        <v/>
      </c>
      <c r="P2477" s="259"/>
      <c r="Q2477" s="171"/>
      <c r="R2477" s="169"/>
    </row>
    <row r="2478" spans="2:18" ht="15.75" customHeight="1">
      <c r="B2478" s="167"/>
      <c r="C2478" s="209" t="str">
        <f>IF(ISBLANK(Transactions!$B2478),"",MONTH(Transactions!$B2478))</f>
        <v/>
      </c>
      <c r="D2478" s="259"/>
      <c r="E2478" s="168"/>
      <c r="F2478" s="169"/>
      <c r="H2478" s="167"/>
      <c r="I2478" s="209" t="str">
        <f>IF(ISBLANK(Transactions!$H2478),"",MONTH(Transactions!$H2478))</f>
        <v/>
      </c>
      <c r="J2478" s="259"/>
      <c r="K2478" s="168"/>
      <c r="L2478" s="169"/>
      <c r="N2478" s="167"/>
      <c r="O2478" s="209" t="str">
        <f>IF(ISBLANK(Transactions!$N2478),"",MONTH(Transactions!$N2478))</f>
        <v/>
      </c>
      <c r="P2478" s="259"/>
      <c r="Q2478" s="171"/>
      <c r="R2478" s="169"/>
    </row>
    <row r="2479" spans="2:18" ht="15.75" customHeight="1">
      <c r="B2479" s="167"/>
      <c r="C2479" s="209" t="str">
        <f>IF(ISBLANK(Transactions!$B2479),"",MONTH(Transactions!$B2479))</f>
        <v/>
      </c>
      <c r="D2479" s="259"/>
      <c r="E2479" s="168"/>
      <c r="F2479" s="169"/>
      <c r="H2479" s="167"/>
      <c r="I2479" s="209" t="str">
        <f>IF(ISBLANK(Transactions!$H2479),"",MONTH(Transactions!$H2479))</f>
        <v/>
      </c>
      <c r="J2479" s="259"/>
      <c r="K2479" s="168"/>
      <c r="L2479" s="169"/>
      <c r="N2479" s="167"/>
      <c r="O2479" s="209" t="str">
        <f>IF(ISBLANK(Transactions!$N2479),"",MONTH(Transactions!$N2479))</f>
        <v/>
      </c>
      <c r="P2479" s="259"/>
      <c r="Q2479" s="171"/>
      <c r="R2479" s="169"/>
    </row>
    <row r="2480" spans="2:18" ht="15.75" customHeight="1">
      <c r="B2480" s="167"/>
      <c r="C2480" s="209" t="str">
        <f>IF(ISBLANK(Transactions!$B2480),"",MONTH(Transactions!$B2480))</f>
        <v/>
      </c>
      <c r="D2480" s="259"/>
      <c r="E2480" s="168"/>
      <c r="F2480" s="169"/>
      <c r="H2480" s="167"/>
      <c r="I2480" s="209" t="str">
        <f>IF(ISBLANK(Transactions!$H2480),"",MONTH(Transactions!$H2480))</f>
        <v/>
      </c>
      <c r="J2480" s="259"/>
      <c r="K2480" s="168"/>
      <c r="L2480" s="169"/>
      <c r="N2480" s="167"/>
      <c r="O2480" s="209" t="str">
        <f>IF(ISBLANK(Transactions!$N2480),"",MONTH(Transactions!$N2480))</f>
        <v/>
      </c>
      <c r="P2480" s="259"/>
      <c r="Q2480" s="171"/>
      <c r="R2480" s="169"/>
    </row>
    <row r="2481" spans="2:18" ht="15.75" customHeight="1">
      <c r="B2481" s="167"/>
      <c r="C2481" s="209" t="str">
        <f>IF(ISBLANK(Transactions!$B2481),"",MONTH(Transactions!$B2481))</f>
        <v/>
      </c>
      <c r="D2481" s="259"/>
      <c r="E2481" s="168"/>
      <c r="F2481" s="169"/>
      <c r="H2481" s="167"/>
      <c r="I2481" s="209" t="str">
        <f>IF(ISBLANK(Transactions!$H2481),"",MONTH(Transactions!$H2481))</f>
        <v/>
      </c>
      <c r="J2481" s="259"/>
      <c r="K2481" s="168"/>
      <c r="L2481" s="169"/>
      <c r="N2481" s="167"/>
      <c r="O2481" s="209" t="str">
        <f>IF(ISBLANK(Transactions!$N2481),"",MONTH(Transactions!$N2481))</f>
        <v/>
      </c>
      <c r="P2481" s="259"/>
      <c r="Q2481" s="171"/>
      <c r="R2481" s="169"/>
    </row>
    <row r="2482" spans="2:18" ht="15.75" customHeight="1">
      <c r="B2482" s="167"/>
      <c r="C2482" s="209" t="str">
        <f>IF(ISBLANK(Transactions!$B2482),"",MONTH(Transactions!$B2482))</f>
        <v/>
      </c>
      <c r="D2482" s="259"/>
      <c r="E2482" s="168"/>
      <c r="F2482" s="169"/>
      <c r="H2482" s="167"/>
      <c r="I2482" s="209" t="str">
        <f>IF(ISBLANK(Transactions!$H2482),"",MONTH(Transactions!$H2482))</f>
        <v/>
      </c>
      <c r="J2482" s="259"/>
      <c r="K2482" s="168"/>
      <c r="L2482" s="169"/>
      <c r="N2482" s="167"/>
      <c r="O2482" s="209" t="str">
        <f>IF(ISBLANK(Transactions!$N2482),"",MONTH(Transactions!$N2482))</f>
        <v/>
      </c>
      <c r="P2482" s="259"/>
      <c r="Q2482" s="171"/>
      <c r="R2482" s="169"/>
    </row>
    <row r="2483" spans="2:18" ht="15.75" customHeight="1">
      <c r="B2483" s="167"/>
      <c r="C2483" s="209" t="str">
        <f>IF(ISBLANK(Transactions!$B2483),"",MONTH(Transactions!$B2483))</f>
        <v/>
      </c>
      <c r="D2483" s="259"/>
      <c r="E2483" s="168"/>
      <c r="F2483" s="169"/>
      <c r="H2483" s="167"/>
      <c r="I2483" s="209" t="str">
        <f>IF(ISBLANK(Transactions!$H2483),"",MONTH(Transactions!$H2483))</f>
        <v/>
      </c>
      <c r="J2483" s="259"/>
      <c r="K2483" s="168"/>
      <c r="L2483" s="169"/>
      <c r="N2483" s="167"/>
      <c r="O2483" s="209" t="str">
        <f>IF(ISBLANK(Transactions!$N2483),"",MONTH(Transactions!$N2483))</f>
        <v/>
      </c>
      <c r="P2483" s="259"/>
      <c r="Q2483" s="171"/>
      <c r="R2483" s="169"/>
    </row>
    <row r="2484" spans="2:18" ht="15.75" customHeight="1">
      <c r="B2484" s="167"/>
      <c r="C2484" s="209" t="str">
        <f>IF(ISBLANK(Transactions!$B2484),"",MONTH(Transactions!$B2484))</f>
        <v/>
      </c>
      <c r="D2484" s="259"/>
      <c r="E2484" s="168"/>
      <c r="F2484" s="169"/>
      <c r="H2484" s="167"/>
      <c r="I2484" s="209" t="str">
        <f>IF(ISBLANK(Transactions!$H2484),"",MONTH(Transactions!$H2484))</f>
        <v/>
      </c>
      <c r="J2484" s="259"/>
      <c r="K2484" s="168"/>
      <c r="L2484" s="169"/>
      <c r="N2484" s="167"/>
      <c r="O2484" s="209" t="str">
        <f>IF(ISBLANK(Transactions!$N2484),"",MONTH(Transactions!$N2484))</f>
        <v/>
      </c>
      <c r="P2484" s="259"/>
      <c r="Q2484" s="171"/>
      <c r="R2484" s="169"/>
    </row>
    <row r="2485" spans="2:18" ht="15.75" customHeight="1">
      <c r="B2485" s="167"/>
      <c r="C2485" s="209" t="str">
        <f>IF(ISBLANK(Transactions!$B2485),"",MONTH(Transactions!$B2485))</f>
        <v/>
      </c>
      <c r="D2485" s="259"/>
      <c r="E2485" s="168"/>
      <c r="F2485" s="169"/>
      <c r="H2485" s="167"/>
      <c r="I2485" s="209" t="str">
        <f>IF(ISBLANK(Transactions!$H2485),"",MONTH(Transactions!$H2485))</f>
        <v/>
      </c>
      <c r="J2485" s="259"/>
      <c r="K2485" s="168"/>
      <c r="L2485" s="169"/>
      <c r="N2485" s="167"/>
      <c r="O2485" s="209" t="str">
        <f>IF(ISBLANK(Transactions!$N2485),"",MONTH(Transactions!$N2485))</f>
        <v/>
      </c>
      <c r="P2485" s="259"/>
      <c r="Q2485" s="171"/>
      <c r="R2485" s="169"/>
    </row>
    <row r="2486" spans="2:18" ht="15.75" customHeight="1">
      <c r="B2486" s="167"/>
      <c r="C2486" s="209" t="str">
        <f>IF(ISBLANK(Transactions!$B2486),"",MONTH(Transactions!$B2486))</f>
        <v/>
      </c>
      <c r="D2486" s="259"/>
      <c r="E2486" s="168"/>
      <c r="F2486" s="169"/>
      <c r="H2486" s="167"/>
      <c r="I2486" s="209" t="str">
        <f>IF(ISBLANK(Transactions!$H2486),"",MONTH(Transactions!$H2486))</f>
        <v/>
      </c>
      <c r="J2486" s="259"/>
      <c r="K2486" s="168"/>
      <c r="L2486" s="169"/>
      <c r="N2486" s="167"/>
      <c r="O2486" s="209" t="str">
        <f>IF(ISBLANK(Transactions!$N2486),"",MONTH(Transactions!$N2486))</f>
        <v/>
      </c>
      <c r="P2486" s="259"/>
      <c r="Q2486" s="171"/>
      <c r="R2486" s="169"/>
    </row>
    <row r="2487" spans="2:18" ht="15.75" customHeight="1">
      <c r="B2487" s="167"/>
      <c r="C2487" s="209" t="str">
        <f>IF(ISBLANK(Transactions!$B2487),"",MONTH(Transactions!$B2487))</f>
        <v/>
      </c>
      <c r="D2487" s="259"/>
      <c r="E2487" s="168"/>
      <c r="F2487" s="169"/>
      <c r="H2487" s="167"/>
      <c r="I2487" s="209" t="str">
        <f>IF(ISBLANK(Transactions!$H2487),"",MONTH(Transactions!$H2487))</f>
        <v/>
      </c>
      <c r="J2487" s="259"/>
      <c r="K2487" s="168"/>
      <c r="L2487" s="169"/>
      <c r="N2487" s="167"/>
      <c r="O2487" s="209" t="str">
        <f>IF(ISBLANK(Transactions!$N2487),"",MONTH(Transactions!$N2487))</f>
        <v/>
      </c>
      <c r="P2487" s="259"/>
      <c r="Q2487" s="171"/>
      <c r="R2487" s="169"/>
    </row>
    <row r="2488" spans="2:18" ht="15.75" customHeight="1">
      <c r="B2488" s="167"/>
      <c r="C2488" s="209" t="str">
        <f>IF(ISBLANK(Transactions!$B2488),"",MONTH(Transactions!$B2488))</f>
        <v/>
      </c>
      <c r="D2488" s="259"/>
      <c r="E2488" s="168"/>
      <c r="F2488" s="169"/>
      <c r="H2488" s="167"/>
      <c r="I2488" s="209" t="str">
        <f>IF(ISBLANK(Transactions!$H2488),"",MONTH(Transactions!$H2488))</f>
        <v/>
      </c>
      <c r="J2488" s="259"/>
      <c r="K2488" s="168"/>
      <c r="L2488" s="169"/>
      <c r="N2488" s="167"/>
      <c r="O2488" s="209" t="str">
        <f>IF(ISBLANK(Transactions!$N2488),"",MONTH(Transactions!$N2488))</f>
        <v/>
      </c>
      <c r="P2488" s="259"/>
      <c r="Q2488" s="171"/>
      <c r="R2488" s="169"/>
    </row>
    <row r="2489" spans="2:18" ht="15.75" customHeight="1">
      <c r="B2489" s="167"/>
      <c r="C2489" s="209" t="str">
        <f>IF(ISBLANK(Transactions!$B2489),"",MONTH(Transactions!$B2489))</f>
        <v/>
      </c>
      <c r="D2489" s="259"/>
      <c r="E2489" s="168"/>
      <c r="F2489" s="169"/>
      <c r="H2489" s="167"/>
      <c r="I2489" s="209" t="str">
        <f>IF(ISBLANK(Transactions!$H2489),"",MONTH(Transactions!$H2489))</f>
        <v/>
      </c>
      <c r="J2489" s="259"/>
      <c r="K2489" s="168"/>
      <c r="L2489" s="169"/>
      <c r="N2489" s="167"/>
      <c r="O2489" s="209" t="str">
        <f>IF(ISBLANK(Transactions!$N2489),"",MONTH(Transactions!$N2489))</f>
        <v/>
      </c>
      <c r="P2489" s="259"/>
      <c r="Q2489" s="171"/>
      <c r="R2489" s="169"/>
    </row>
    <row r="2490" spans="2:18" ht="15.75" customHeight="1">
      <c r="B2490" s="167"/>
      <c r="C2490" s="209" t="str">
        <f>IF(ISBLANK(Transactions!$B2490),"",MONTH(Transactions!$B2490))</f>
        <v/>
      </c>
      <c r="D2490" s="259"/>
      <c r="E2490" s="168"/>
      <c r="F2490" s="169"/>
      <c r="H2490" s="167"/>
      <c r="I2490" s="209" t="str">
        <f>IF(ISBLANK(Transactions!$H2490),"",MONTH(Transactions!$H2490))</f>
        <v/>
      </c>
      <c r="J2490" s="259"/>
      <c r="K2490" s="168"/>
      <c r="L2490" s="169"/>
      <c r="N2490" s="167"/>
      <c r="O2490" s="209" t="str">
        <f>IF(ISBLANK(Transactions!$N2490),"",MONTH(Transactions!$N2490))</f>
        <v/>
      </c>
      <c r="P2490" s="259"/>
      <c r="Q2490" s="171"/>
      <c r="R2490" s="169"/>
    </row>
    <row r="2491" spans="2:18" ht="15.75" customHeight="1">
      <c r="B2491" s="167"/>
      <c r="C2491" s="209" t="str">
        <f>IF(ISBLANK(Transactions!$B2491),"",MONTH(Transactions!$B2491))</f>
        <v/>
      </c>
      <c r="D2491" s="259"/>
      <c r="E2491" s="168"/>
      <c r="F2491" s="169"/>
      <c r="H2491" s="167"/>
      <c r="I2491" s="209" t="str">
        <f>IF(ISBLANK(Transactions!$H2491),"",MONTH(Transactions!$H2491))</f>
        <v/>
      </c>
      <c r="J2491" s="259"/>
      <c r="K2491" s="168"/>
      <c r="L2491" s="169"/>
      <c r="N2491" s="167"/>
      <c r="O2491" s="209" t="str">
        <f>IF(ISBLANK(Transactions!$N2491),"",MONTH(Transactions!$N2491))</f>
        <v/>
      </c>
      <c r="P2491" s="259"/>
      <c r="Q2491" s="171"/>
      <c r="R2491" s="169"/>
    </row>
    <row r="2492" spans="2:18" ht="15.75" customHeight="1">
      <c r="B2492" s="167"/>
      <c r="C2492" s="209" t="str">
        <f>IF(ISBLANK(Transactions!$B2492),"",MONTH(Transactions!$B2492))</f>
        <v/>
      </c>
      <c r="D2492" s="259"/>
      <c r="E2492" s="168"/>
      <c r="F2492" s="169"/>
      <c r="H2492" s="167"/>
      <c r="I2492" s="209" t="str">
        <f>IF(ISBLANK(Transactions!$H2492),"",MONTH(Transactions!$H2492))</f>
        <v/>
      </c>
      <c r="J2492" s="259"/>
      <c r="K2492" s="168"/>
      <c r="L2492" s="169"/>
      <c r="N2492" s="167"/>
      <c r="O2492" s="209" t="str">
        <f>IF(ISBLANK(Transactions!$N2492),"",MONTH(Transactions!$N2492))</f>
        <v/>
      </c>
      <c r="P2492" s="259"/>
      <c r="Q2492" s="171"/>
      <c r="R2492" s="169"/>
    </row>
    <row r="2493" spans="2:18" ht="15.75" customHeight="1">
      <c r="B2493" s="167"/>
      <c r="C2493" s="209" t="str">
        <f>IF(ISBLANK(Transactions!$B2493),"",MONTH(Transactions!$B2493))</f>
        <v/>
      </c>
      <c r="D2493" s="259"/>
      <c r="E2493" s="168"/>
      <c r="F2493" s="169"/>
      <c r="H2493" s="167"/>
      <c r="I2493" s="209" t="str">
        <f>IF(ISBLANK(Transactions!$H2493),"",MONTH(Transactions!$H2493))</f>
        <v/>
      </c>
      <c r="J2493" s="259"/>
      <c r="K2493" s="168"/>
      <c r="L2493" s="169"/>
      <c r="N2493" s="167"/>
      <c r="O2493" s="209" t="str">
        <f>IF(ISBLANK(Transactions!$N2493),"",MONTH(Transactions!$N2493))</f>
        <v/>
      </c>
      <c r="P2493" s="259"/>
      <c r="Q2493" s="171"/>
      <c r="R2493" s="169"/>
    </row>
    <row r="2494" spans="2:18" ht="15.75" customHeight="1">
      <c r="B2494" s="167"/>
      <c r="C2494" s="209" t="str">
        <f>IF(ISBLANK(Transactions!$B2494),"",MONTH(Transactions!$B2494))</f>
        <v/>
      </c>
      <c r="D2494" s="259"/>
      <c r="E2494" s="168"/>
      <c r="F2494" s="169"/>
      <c r="H2494" s="167"/>
      <c r="I2494" s="209" t="str">
        <f>IF(ISBLANK(Transactions!$H2494),"",MONTH(Transactions!$H2494))</f>
        <v/>
      </c>
      <c r="J2494" s="259"/>
      <c r="K2494" s="168"/>
      <c r="L2494" s="169"/>
      <c r="N2494" s="167"/>
      <c r="O2494" s="209" t="str">
        <f>IF(ISBLANK(Transactions!$N2494),"",MONTH(Transactions!$N2494))</f>
        <v/>
      </c>
      <c r="P2494" s="259"/>
      <c r="Q2494" s="171"/>
      <c r="R2494" s="169"/>
    </row>
    <row r="2495" spans="2:18" ht="15.75" customHeight="1">
      <c r="B2495" s="167"/>
      <c r="C2495" s="209" t="str">
        <f>IF(ISBLANK(Transactions!$B2495),"",MONTH(Transactions!$B2495))</f>
        <v/>
      </c>
      <c r="D2495" s="259"/>
      <c r="E2495" s="168"/>
      <c r="F2495" s="169"/>
      <c r="H2495" s="167"/>
      <c r="I2495" s="209" t="str">
        <f>IF(ISBLANK(Transactions!$H2495),"",MONTH(Transactions!$H2495))</f>
        <v/>
      </c>
      <c r="J2495" s="259"/>
      <c r="K2495" s="168"/>
      <c r="L2495" s="169"/>
      <c r="N2495" s="167"/>
      <c r="O2495" s="209" t="str">
        <f>IF(ISBLANK(Transactions!$N2495),"",MONTH(Transactions!$N2495))</f>
        <v/>
      </c>
      <c r="P2495" s="259"/>
      <c r="Q2495" s="171"/>
      <c r="R2495" s="169"/>
    </row>
    <row r="2496" spans="2:18" ht="15.75" customHeight="1">
      <c r="B2496" s="167"/>
      <c r="C2496" s="209" t="str">
        <f>IF(ISBLANK(Transactions!$B2496),"",MONTH(Transactions!$B2496))</f>
        <v/>
      </c>
      <c r="D2496" s="259"/>
      <c r="E2496" s="168"/>
      <c r="F2496" s="169"/>
      <c r="H2496" s="167"/>
      <c r="I2496" s="209" t="str">
        <f>IF(ISBLANK(Transactions!$H2496),"",MONTH(Transactions!$H2496))</f>
        <v/>
      </c>
      <c r="J2496" s="259"/>
      <c r="K2496" s="168"/>
      <c r="L2496" s="169"/>
      <c r="N2496" s="167"/>
      <c r="O2496" s="209" t="str">
        <f>IF(ISBLANK(Transactions!$N2496),"",MONTH(Transactions!$N2496))</f>
        <v/>
      </c>
      <c r="P2496" s="259"/>
      <c r="Q2496" s="171"/>
      <c r="R2496" s="169"/>
    </row>
    <row r="2497" spans="2:18" ht="15.75" customHeight="1">
      <c r="B2497" s="167"/>
      <c r="C2497" s="209" t="str">
        <f>IF(ISBLANK(Transactions!$B2497),"",MONTH(Transactions!$B2497))</f>
        <v/>
      </c>
      <c r="D2497" s="259"/>
      <c r="E2497" s="168"/>
      <c r="F2497" s="169"/>
      <c r="H2497" s="167"/>
      <c r="I2497" s="209" t="str">
        <f>IF(ISBLANK(Transactions!$H2497),"",MONTH(Transactions!$H2497))</f>
        <v/>
      </c>
      <c r="J2497" s="259"/>
      <c r="K2497" s="168"/>
      <c r="L2497" s="169"/>
      <c r="N2497" s="167"/>
      <c r="O2497" s="209" t="str">
        <f>IF(ISBLANK(Transactions!$N2497),"",MONTH(Transactions!$N2497))</f>
        <v/>
      </c>
      <c r="P2497" s="259"/>
      <c r="Q2497" s="171"/>
      <c r="R2497" s="169"/>
    </row>
    <row r="2498" spans="2:18" ht="15.75" customHeight="1">
      <c r="B2498" s="167"/>
      <c r="C2498" s="209" t="str">
        <f>IF(ISBLANK(Transactions!$B2498),"",MONTH(Transactions!$B2498))</f>
        <v/>
      </c>
      <c r="D2498" s="259"/>
      <c r="E2498" s="168"/>
      <c r="F2498" s="169"/>
      <c r="H2498" s="167"/>
      <c r="I2498" s="209" t="str">
        <f>IF(ISBLANK(Transactions!$H2498),"",MONTH(Transactions!$H2498))</f>
        <v/>
      </c>
      <c r="J2498" s="259"/>
      <c r="K2498" s="168"/>
      <c r="L2498" s="169"/>
      <c r="N2498" s="167"/>
      <c r="O2498" s="209" t="str">
        <f>IF(ISBLANK(Transactions!$N2498),"",MONTH(Transactions!$N2498))</f>
        <v/>
      </c>
      <c r="P2498" s="259"/>
      <c r="Q2498" s="171"/>
      <c r="R2498" s="169"/>
    </row>
    <row r="2499" spans="2:18" ht="15.75" customHeight="1">
      <c r="B2499" s="167"/>
      <c r="C2499" s="209" t="str">
        <f>IF(ISBLANK(Transactions!$B2499),"",MONTH(Transactions!$B2499))</f>
        <v/>
      </c>
      <c r="D2499" s="259"/>
      <c r="E2499" s="168"/>
      <c r="F2499" s="169"/>
      <c r="H2499" s="167"/>
      <c r="I2499" s="209" t="str">
        <f>IF(ISBLANK(Transactions!$H2499),"",MONTH(Transactions!$H2499))</f>
        <v/>
      </c>
      <c r="J2499" s="259"/>
      <c r="K2499" s="168"/>
      <c r="L2499" s="169"/>
      <c r="N2499" s="167"/>
      <c r="O2499" s="209" t="str">
        <f>IF(ISBLANK(Transactions!$N2499),"",MONTH(Transactions!$N2499))</f>
        <v/>
      </c>
      <c r="P2499" s="259"/>
      <c r="Q2499" s="171"/>
      <c r="R2499" s="169"/>
    </row>
    <row r="2500" spans="2:18" ht="15.75" customHeight="1">
      <c r="B2500" s="167"/>
      <c r="C2500" s="209" t="str">
        <f>IF(ISBLANK(Transactions!$B2500),"",MONTH(Transactions!$B2500))</f>
        <v/>
      </c>
      <c r="D2500" s="259"/>
      <c r="E2500" s="168"/>
      <c r="F2500" s="169"/>
      <c r="H2500" s="167"/>
      <c r="I2500" s="209" t="str">
        <f>IF(ISBLANK(Transactions!$H2500),"",MONTH(Transactions!$H2500))</f>
        <v/>
      </c>
      <c r="J2500" s="259"/>
      <c r="K2500" s="168"/>
      <c r="L2500" s="169"/>
      <c r="N2500" s="167"/>
      <c r="O2500" s="209" t="str">
        <f>IF(ISBLANK(Transactions!$N2500),"",MONTH(Transactions!$N2500))</f>
        <v/>
      </c>
      <c r="P2500" s="259"/>
      <c r="Q2500" s="171"/>
      <c r="R2500" s="169"/>
    </row>
    <row r="2501" spans="2:18" ht="15.75" customHeight="1">
      <c r="B2501" s="167"/>
      <c r="C2501" s="209" t="str">
        <f>IF(ISBLANK(Transactions!$B2501),"",MONTH(Transactions!$B2501))</f>
        <v/>
      </c>
      <c r="D2501" s="259"/>
      <c r="E2501" s="168"/>
      <c r="F2501" s="169"/>
      <c r="H2501" s="167"/>
      <c r="I2501" s="209" t="str">
        <f>IF(ISBLANK(Transactions!$H2501),"",MONTH(Transactions!$H2501))</f>
        <v/>
      </c>
      <c r="J2501" s="259"/>
      <c r="K2501" s="168"/>
      <c r="L2501" s="169"/>
      <c r="N2501" s="167"/>
      <c r="O2501" s="209" t="str">
        <f>IF(ISBLANK(Transactions!$N2501),"",MONTH(Transactions!$N2501))</f>
        <v/>
      </c>
      <c r="P2501" s="259"/>
      <c r="Q2501" s="171"/>
      <c r="R2501" s="169"/>
    </row>
    <row r="2502" spans="2:18" ht="15.75" customHeight="1">
      <c r="B2502" s="167"/>
      <c r="C2502" s="209" t="str">
        <f>IF(ISBLANK(Transactions!$B2502),"",MONTH(Transactions!$B2502))</f>
        <v/>
      </c>
      <c r="D2502" s="259"/>
      <c r="E2502" s="168"/>
      <c r="F2502" s="169"/>
      <c r="H2502" s="167"/>
      <c r="I2502" s="209" t="str">
        <f>IF(ISBLANK(Transactions!$H2502),"",MONTH(Transactions!$H2502))</f>
        <v/>
      </c>
      <c r="J2502" s="259"/>
      <c r="K2502" s="168"/>
      <c r="L2502" s="169"/>
      <c r="N2502" s="167"/>
      <c r="O2502" s="209" t="str">
        <f>IF(ISBLANK(Transactions!$N2502),"",MONTH(Transactions!$N2502))</f>
        <v/>
      </c>
      <c r="P2502" s="259"/>
      <c r="Q2502" s="171"/>
      <c r="R2502" s="169"/>
    </row>
    <row r="2503" spans="2:18" ht="15.75" customHeight="1">
      <c r="B2503" s="167"/>
      <c r="C2503" s="209" t="str">
        <f>IF(ISBLANK(Transactions!$B2503),"",MONTH(Transactions!$B2503))</f>
        <v/>
      </c>
      <c r="D2503" s="259"/>
      <c r="E2503" s="168"/>
      <c r="F2503" s="169"/>
      <c r="H2503" s="167"/>
      <c r="I2503" s="209" t="str">
        <f>IF(ISBLANK(Transactions!$H2503),"",MONTH(Transactions!$H2503))</f>
        <v/>
      </c>
      <c r="J2503" s="259"/>
      <c r="K2503" s="168"/>
      <c r="L2503" s="169"/>
      <c r="N2503" s="167"/>
      <c r="O2503" s="209" t="str">
        <f>IF(ISBLANK(Transactions!$N2503),"",MONTH(Transactions!$N2503))</f>
        <v/>
      </c>
      <c r="P2503" s="259"/>
      <c r="Q2503" s="171"/>
      <c r="R2503" s="169"/>
    </row>
    <row r="2504" spans="2:18" ht="15.75" customHeight="1">
      <c r="B2504" s="167"/>
      <c r="C2504" s="209" t="str">
        <f>IF(ISBLANK(Transactions!$B2504),"",MONTH(Transactions!$B2504))</f>
        <v/>
      </c>
      <c r="D2504" s="259"/>
      <c r="E2504" s="168"/>
      <c r="F2504" s="169"/>
      <c r="H2504" s="167"/>
      <c r="I2504" s="209" t="str">
        <f>IF(ISBLANK(Transactions!$H2504),"",MONTH(Transactions!$H2504))</f>
        <v/>
      </c>
      <c r="J2504" s="259"/>
      <c r="K2504" s="168"/>
      <c r="L2504" s="169"/>
      <c r="N2504" s="167"/>
      <c r="O2504" s="209" t="str">
        <f>IF(ISBLANK(Transactions!$N2504),"",MONTH(Transactions!$N2504))</f>
        <v/>
      </c>
      <c r="P2504" s="259"/>
      <c r="Q2504" s="171"/>
      <c r="R2504" s="169"/>
    </row>
    <row r="2505" spans="2:18" ht="15.75" customHeight="1">
      <c r="B2505" s="167"/>
      <c r="C2505" s="209" t="str">
        <f>IF(ISBLANK(Transactions!$B2505),"",MONTH(Transactions!$B2505))</f>
        <v/>
      </c>
      <c r="D2505" s="259"/>
      <c r="E2505" s="168"/>
      <c r="F2505" s="169"/>
      <c r="H2505" s="167"/>
      <c r="I2505" s="209" t="str">
        <f>IF(ISBLANK(Transactions!$H2505),"",MONTH(Transactions!$H2505))</f>
        <v/>
      </c>
      <c r="J2505" s="259"/>
      <c r="K2505" s="168"/>
      <c r="L2505" s="169"/>
      <c r="N2505" s="167"/>
      <c r="O2505" s="209" t="str">
        <f>IF(ISBLANK(Transactions!$N2505),"",MONTH(Transactions!$N2505))</f>
        <v/>
      </c>
      <c r="P2505" s="259"/>
      <c r="Q2505" s="171"/>
      <c r="R2505" s="169"/>
    </row>
    <row r="2506" spans="2:18" ht="15.75" customHeight="1">
      <c r="B2506" s="167"/>
      <c r="C2506" s="209" t="str">
        <f>IF(ISBLANK(Transactions!$B2506),"",MONTH(Transactions!$B2506))</f>
        <v/>
      </c>
      <c r="D2506" s="259"/>
      <c r="E2506" s="168"/>
      <c r="F2506" s="169"/>
      <c r="H2506" s="167"/>
      <c r="I2506" s="209" t="str">
        <f>IF(ISBLANK(Transactions!$H2506),"",MONTH(Transactions!$H2506))</f>
        <v/>
      </c>
      <c r="J2506" s="259"/>
      <c r="K2506" s="168"/>
      <c r="L2506" s="169"/>
      <c r="N2506" s="167"/>
      <c r="O2506" s="209" t="str">
        <f>IF(ISBLANK(Transactions!$N2506),"",MONTH(Transactions!$N2506))</f>
        <v/>
      </c>
      <c r="P2506" s="259"/>
      <c r="Q2506" s="171"/>
      <c r="R2506" s="169"/>
    </row>
    <row r="2507" spans="2:18" ht="15.75" customHeight="1">
      <c r="B2507" s="167"/>
      <c r="C2507" s="209" t="str">
        <f>IF(ISBLANK(Transactions!$B2507),"",MONTH(Transactions!$B2507))</f>
        <v/>
      </c>
      <c r="D2507" s="259"/>
      <c r="E2507" s="168"/>
      <c r="F2507" s="169"/>
      <c r="H2507" s="167"/>
      <c r="I2507" s="209" t="str">
        <f>IF(ISBLANK(Transactions!$H2507),"",MONTH(Transactions!$H2507))</f>
        <v/>
      </c>
      <c r="J2507" s="259"/>
      <c r="K2507" s="168"/>
      <c r="L2507" s="169"/>
      <c r="N2507" s="167"/>
      <c r="O2507" s="209" t="str">
        <f>IF(ISBLANK(Transactions!$N2507),"",MONTH(Transactions!$N2507))</f>
        <v/>
      </c>
      <c r="P2507" s="259"/>
      <c r="Q2507" s="171"/>
      <c r="R2507" s="169"/>
    </row>
    <row r="2508" spans="2:18" ht="15.75" customHeight="1">
      <c r="B2508" s="167"/>
      <c r="C2508" s="209" t="str">
        <f>IF(ISBLANK(Transactions!$B2508),"",MONTH(Transactions!$B2508))</f>
        <v/>
      </c>
      <c r="D2508" s="259"/>
      <c r="E2508" s="168"/>
      <c r="F2508" s="169"/>
      <c r="H2508" s="167"/>
      <c r="I2508" s="209" t="str">
        <f>IF(ISBLANK(Transactions!$H2508),"",MONTH(Transactions!$H2508))</f>
        <v/>
      </c>
      <c r="J2508" s="259"/>
      <c r="K2508" s="168"/>
      <c r="L2508" s="169"/>
      <c r="N2508" s="167"/>
      <c r="O2508" s="209" t="str">
        <f>IF(ISBLANK(Transactions!$N2508),"",MONTH(Transactions!$N2508))</f>
        <v/>
      </c>
      <c r="P2508" s="259"/>
      <c r="Q2508" s="171"/>
      <c r="R2508" s="169"/>
    </row>
    <row r="2509" spans="2:18" ht="15.75" customHeight="1">
      <c r="B2509" s="167"/>
      <c r="C2509" s="209" t="str">
        <f>IF(ISBLANK(Transactions!$B2509),"",MONTH(Transactions!$B2509))</f>
        <v/>
      </c>
      <c r="D2509" s="259"/>
      <c r="E2509" s="168"/>
      <c r="F2509" s="169"/>
      <c r="H2509" s="167"/>
      <c r="I2509" s="209" t="str">
        <f>IF(ISBLANK(Transactions!$H2509),"",MONTH(Transactions!$H2509))</f>
        <v/>
      </c>
      <c r="J2509" s="259"/>
      <c r="K2509" s="168"/>
      <c r="L2509" s="169"/>
      <c r="N2509" s="167"/>
      <c r="O2509" s="209" t="str">
        <f>IF(ISBLANK(Transactions!$N2509),"",MONTH(Transactions!$N2509))</f>
        <v/>
      </c>
      <c r="P2509" s="259"/>
      <c r="Q2509" s="171"/>
      <c r="R2509" s="169"/>
    </row>
    <row r="2510" spans="2:18" ht="15.75" customHeight="1">
      <c r="B2510" s="167"/>
      <c r="C2510" s="209" t="str">
        <f>IF(ISBLANK(Transactions!$B2510),"",MONTH(Transactions!$B2510))</f>
        <v/>
      </c>
      <c r="D2510" s="259"/>
      <c r="E2510" s="168"/>
      <c r="F2510" s="169"/>
      <c r="H2510" s="167"/>
      <c r="I2510" s="209" t="str">
        <f>IF(ISBLANK(Transactions!$H2510),"",MONTH(Transactions!$H2510))</f>
        <v/>
      </c>
      <c r="J2510" s="259"/>
      <c r="K2510" s="168"/>
      <c r="L2510" s="169"/>
      <c r="N2510" s="167"/>
      <c r="O2510" s="209" t="str">
        <f>IF(ISBLANK(Transactions!$N2510),"",MONTH(Transactions!$N2510))</f>
        <v/>
      </c>
      <c r="P2510" s="259"/>
      <c r="Q2510" s="171"/>
      <c r="R2510" s="169"/>
    </row>
    <row r="2511" spans="2:18" ht="15.75" customHeight="1">
      <c r="B2511" s="167"/>
      <c r="C2511" s="209" t="str">
        <f>IF(ISBLANK(Transactions!$B2511),"",MONTH(Transactions!$B2511))</f>
        <v/>
      </c>
      <c r="D2511" s="259"/>
      <c r="E2511" s="168"/>
      <c r="F2511" s="169"/>
      <c r="H2511" s="167"/>
      <c r="I2511" s="209" t="str">
        <f>IF(ISBLANK(Transactions!$H2511),"",MONTH(Transactions!$H2511))</f>
        <v/>
      </c>
      <c r="J2511" s="259"/>
      <c r="K2511" s="168"/>
      <c r="L2511" s="169"/>
      <c r="N2511" s="167"/>
      <c r="O2511" s="209" t="str">
        <f>IF(ISBLANK(Transactions!$N2511),"",MONTH(Transactions!$N2511))</f>
        <v/>
      </c>
      <c r="P2511" s="259"/>
      <c r="Q2511" s="171"/>
      <c r="R2511" s="169"/>
    </row>
    <row r="2512" spans="2:18" ht="15.75" customHeight="1">
      <c r="B2512" s="167"/>
      <c r="C2512" s="209" t="str">
        <f>IF(ISBLANK(Transactions!$B2512),"",MONTH(Transactions!$B2512))</f>
        <v/>
      </c>
      <c r="D2512" s="259"/>
      <c r="E2512" s="168"/>
      <c r="F2512" s="169"/>
      <c r="H2512" s="167"/>
      <c r="I2512" s="209" t="str">
        <f>IF(ISBLANK(Transactions!$H2512),"",MONTH(Transactions!$H2512))</f>
        <v/>
      </c>
      <c r="J2512" s="259"/>
      <c r="K2512" s="168"/>
      <c r="L2512" s="169"/>
      <c r="N2512" s="167"/>
      <c r="O2512" s="209" t="str">
        <f>IF(ISBLANK(Transactions!$N2512),"",MONTH(Transactions!$N2512))</f>
        <v/>
      </c>
      <c r="P2512" s="259"/>
      <c r="Q2512" s="171"/>
      <c r="R2512" s="169"/>
    </row>
    <row r="2513" spans="2:18" ht="15.75" customHeight="1">
      <c r="B2513" s="167"/>
      <c r="C2513" s="209" t="str">
        <f>IF(ISBLANK(Transactions!$B2513),"",MONTH(Transactions!$B2513))</f>
        <v/>
      </c>
      <c r="D2513" s="259"/>
      <c r="E2513" s="168"/>
      <c r="F2513" s="169"/>
      <c r="H2513" s="167"/>
      <c r="I2513" s="209" t="str">
        <f>IF(ISBLANK(Transactions!$H2513),"",MONTH(Transactions!$H2513))</f>
        <v/>
      </c>
      <c r="J2513" s="259"/>
      <c r="K2513" s="168"/>
      <c r="L2513" s="169"/>
      <c r="N2513" s="167"/>
      <c r="O2513" s="209" t="str">
        <f>IF(ISBLANK(Transactions!$N2513),"",MONTH(Transactions!$N2513))</f>
        <v/>
      </c>
      <c r="P2513" s="259"/>
      <c r="Q2513" s="171"/>
      <c r="R2513" s="169"/>
    </row>
    <row r="2514" spans="2:18" ht="15.75" customHeight="1">
      <c r="B2514" s="167"/>
      <c r="C2514" s="209" t="str">
        <f>IF(ISBLANK(Transactions!$B2514),"",MONTH(Transactions!$B2514))</f>
        <v/>
      </c>
      <c r="D2514" s="259"/>
      <c r="E2514" s="168"/>
      <c r="F2514" s="169"/>
      <c r="H2514" s="167"/>
      <c r="I2514" s="209" t="str">
        <f>IF(ISBLANK(Transactions!$H2514),"",MONTH(Transactions!$H2514))</f>
        <v/>
      </c>
      <c r="J2514" s="259"/>
      <c r="K2514" s="168"/>
      <c r="L2514" s="169"/>
      <c r="N2514" s="167"/>
      <c r="O2514" s="209" t="str">
        <f>IF(ISBLANK(Transactions!$N2514),"",MONTH(Transactions!$N2514))</f>
        <v/>
      </c>
      <c r="P2514" s="259"/>
      <c r="Q2514" s="171"/>
      <c r="R2514" s="169"/>
    </row>
    <row r="2515" spans="2:18" ht="15.75" customHeight="1">
      <c r="B2515" s="167"/>
      <c r="C2515" s="209" t="str">
        <f>IF(ISBLANK(Transactions!$B2515),"",MONTH(Transactions!$B2515))</f>
        <v/>
      </c>
      <c r="D2515" s="259"/>
      <c r="E2515" s="168"/>
      <c r="F2515" s="169"/>
      <c r="H2515" s="167"/>
      <c r="I2515" s="209" t="str">
        <f>IF(ISBLANK(Transactions!$H2515),"",MONTH(Transactions!$H2515))</f>
        <v/>
      </c>
      <c r="J2515" s="259"/>
      <c r="K2515" s="168"/>
      <c r="L2515" s="169"/>
      <c r="N2515" s="167"/>
      <c r="O2515" s="209" t="str">
        <f>IF(ISBLANK(Transactions!$N2515),"",MONTH(Transactions!$N2515))</f>
        <v/>
      </c>
      <c r="P2515" s="259"/>
      <c r="Q2515" s="171"/>
      <c r="R2515" s="169"/>
    </row>
    <row r="2516" spans="2:18" ht="15.75" customHeight="1">
      <c r="B2516" s="167"/>
      <c r="C2516" s="209" t="str">
        <f>IF(ISBLANK(Transactions!$B2516),"",MONTH(Transactions!$B2516))</f>
        <v/>
      </c>
      <c r="D2516" s="259"/>
      <c r="E2516" s="168"/>
      <c r="F2516" s="169"/>
      <c r="H2516" s="167"/>
      <c r="I2516" s="209" t="str">
        <f>IF(ISBLANK(Transactions!$H2516),"",MONTH(Transactions!$H2516))</f>
        <v/>
      </c>
      <c r="J2516" s="259"/>
      <c r="K2516" s="168"/>
      <c r="L2516" s="169"/>
      <c r="N2516" s="167"/>
      <c r="O2516" s="209" t="str">
        <f>IF(ISBLANK(Transactions!$N2516),"",MONTH(Transactions!$N2516))</f>
        <v/>
      </c>
      <c r="P2516" s="259"/>
      <c r="Q2516" s="171"/>
      <c r="R2516" s="169"/>
    </row>
    <row r="2517" spans="2:18" ht="15.75" customHeight="1">
      <c r="B2517" s="167"/>
      <c r="C2517" s="209" t="str">
        <f>IF(ISBLANK(Transactions!$B2517),"",MONTH(Transactions!$B2517))</f>
        <v/>
      </c>
      <c r="D2517" s="259"/>
      <c r="E2517" s="168"/>
      <c r="F2517" s="169"/>
      <c r="H2517" s="167"/>
      <c r="I2517" s="209" t="str">
        <f>IF(ISBLANK(Transactions!$H2517),"",MONTH(Transactions!$H2517))</f>
        <v/>
      </c>
      <c r="J2517" s="259"/>
      <c r="K2517" s="168"/>
      <c r="L2517" s="169"/>
      <c r="N2517" s="167"/>
      <c r="O2517" s="209" t="str">
        <f>IF(ISBLANK(Transactions!$N2517),"",MONTH(Transactions!$N2517))</f>
        <v/>
      </c>
      <c r="P2517" s="259"/>
      <c r="Q2517" s="171"/>
      <c r="R2517" s="169"/>
    </row>
    <row r="2518" spans="2:18" ht="15.75" customHeight="1">
      <c r="B2518" s="167"/>
      <c r="C2518" s="209" t="str">
        <f>IF(ISBLANK(Transactions!$B2518),"",MONTH(Transactions!$B2518))</f>
        <v/>
      </c>
      <c r="D2518" s="259"/>
      <c r="E2518" s="168"/>
      <c r="F2518" s="169"/>
      <c r="H2518" s="167"/>
      <c r="I2518" s="209" t="str">
        <f>IF(ISBLANK(Transactions!$H2518),"",MONTH(Transactions!$H2518))</f>
        <v/>
      </c>
      <c r="J2518" s="259"/>
      <c r="K2518" s="168"/>
      <c r="L2518" s="169"/>
      <c r="N2518" s="167"/>
      <c r="O2518" s="209" t="str">
        <f>IF(ISBLANK(Transactions!$N2518),"",MONTH(Transactions!$N2518))</f>
        <v/>
      </c>
      <c r="P2518" s="259"/>
      <c r="Q2518" s="171"/>
      <c r="R2518" s="169"/>
    </row>
    <row r="2519" spans="2:18" ht="15.75" customHeight="1">
      <c r="B2519" s="167"/>
      <c r="C2519" s="209" t="str">
        <f>IF(ISBLANK(Transactions!$B2519),"",MONTH(Transactions!$B2519))</f>
        <v/>
      </c>
      <c r="D2519" s="259"/>
      <c r="E2519" s="168"/>
      <c r="F2519" s="169"/>
      <c r="H2519" s="167"/>
      <c r="I2519" s="209" t="str">
        <f>IF(ISBLANK(Transactions!$H2519),"",MONTH(Transactions!$H2519))</f>
        <v/>
      </c>
      <c r="J2519" s="259"/>
      <c r="K2519" s="168"/>
      <c r="L2519" s="169"/>
      <c r="N2519" s="167"/>
      <c r="O2519" s="209" t="str">
        <f>IF(ISBLANK(Transactions!$N2519),"",MONTH(Transactions!$N2519))</f>
        <v/>
      </c>
      <c r="P2519" s="259"/>
      <c r="Q2519" s="171"/>
      <c r="R2519" s="169"/>
    </row>
    <row r="2520" spans="2:18" ht="15.75" customHeight="1">
      <c r="B2520" s="167"/>
      <c r="C2520" s="209" t="str">
        <f>IF(ISBLANK(Transactions!$B2520),"",MONTH(Transactions!$B2520))</f>
        <v/>
      </c>
      <c r="D2520" s="259"/>
      <c r="E2520" s="168"/>
      <c r="F2520" s="169"/>
      <c r="H2520" s="167"/>
      <c r="I2520" s="209" t="str">
        <f>IF(ISBLANK(Transactions!$H2520),"",MONTH(Transactions!$H2520))</f>
        <v/>
      </c>
      <c r="J2520" s="259"/>
      <c r="K2520" s="168"/>
      <c r="L2520" s="169"/>
      <c r="N2520" s="167"/>
      <c r="O2520" s="209" t="str">
        <f>IF(ISBLANK(Transactions!$N2520),"",MONTH(Transactions!$N2520))</f>
        <v/>
      </c>
      <c r="P2520" s="259"/>
      <c r="Q2520" s="171"/>
      <c r="R2520" s="169"/>
    </row>
    <row r="2521" spans="2:18" ht="15.75" customHeight="1">
      <c r="B2521" s="167"/>
      <c r="C2521" s="209" t="str">
        <f>IF(ISBLANK(Transactions!$B2521),"",MONTH(Transactions!$B2521))</f>
        <v/>
      </c>
      <c r="D2521" s="259"/>
      <c r="E2521" s="168"/>
      <c r="F2521" s="169"/>
      <c r="H2521" s="167"/>
      <c r="I2521" s="209" t="str">
        <f>IF(ISBLANK(Transactions!$H2521),"",MONTH(Transactions!$H2521))</f>
        <v/>
      </c>
      <c r="J2521" s="259"/>
      <c r="K2521" s="168"/>
      <c r="L2521" s="169"/>
      <c r="N2521" s="167"/>
      <c r="O2521" s="209" t="str">
        <f>IF(ISBLANK(Transactions!$N2521),"",MONTH(Transactions!$N2521))</f>
        <v/>
      </c>
      <c r="P2521" s="259"/>
      <c r="Q2521" s="171"/>
      <c r="R2521" s="169"/>
    </row>
    <row r="2522" spans="2:18" ht="15.75" customHeight="1">
      <c r="B2522" s="167"/>
      <c r="C2522" s="209" t="str">
        <f>IF(ISBLANK(Transactions!$B2522),"",MONTH(Transactions!$B2522))</f>
        <v/>
      </c>
      <c r="D2522" s="259"/>
      <c r="E2522" s="168"/>
      <c r="F2522" s="169"/>
      <c r="H2522" s="167"/>
      <c r="I2522" s="209" t="str">
        <f>IF(ISBLANK(Transactions!$H2522),"",MONTH(Transactions!$H2522))</f>
        <v/>
      </c>
      <c r="J2522" s="259"/>
      <c r="K2522" s="168"/>
      <c r="L2522" s="169"/>
      <c r="N2522" s="167"/>
      <c r="O2522" s="209" t="str">
        <f>IF(ISBLANK(Transactions!$N2522),"",MONTH(Transactions!$N2522))</f>
        <v/>
      </c>
      <c r="P2522" s="259"/>
      <c r="Q2522" s="171"/>
      <c r="R2522" s="169"/>
    </row>
    <row r="2523" spans="2:18" ht="15.75" customHeight="1">
      <c r="B2523" s="167"/>
      <c r="C2523" s="209" t="str">
        <f>IF(ISBLANK(Transactions!$B2523),"",MONTH(Transactions!$B2523))</f>
        <v/>
      </c>
      <c r="D2523" s="259"/>
      <c r="E2523" s="168"/>
      <c r="F2523" s="169"/>
      <c r="H2523" s="167"/>
      <c r="I2523" s="209" t="str">
        <f>IF(ISBLANK(Transactions!$H2523),"",MONTH(Transactions!$H2523))</f>
        <v/>
      </c>
      <c r="J2523" s="259"/>
      <c r="K2523" s="168"/>
      <c r="L2523" s="169"/>
      <c r="N2523" s="167"/>
      <c r="O2523" s="209" t="str">
        <f>IF(ISBLANK(Transactions!$N2523),"",MONTH(Transactions!$N2523))</f>
        <v/>
      </c>
      <c r="P2523" s="259"/>
      <c r="Q2523" s="171"/>
      <c r="R2523" s="169"/>
    </row>
    <row r="2524" spans="2:18" ht="15.75" customHeight="1">
      <c r="B2524" s="167"/>
      <c r="C2524" s="209" t="str">
        <f>IF(ISBLANK(Transactions!$B2524),"",MONTH(Transactions!$B2524))</f>
        <v/>
      </c>
      <c r="D2524" s="259"/>
      <c r="E2524" s="168"/>
      <c r="F2524" s="169"/>
      <c r="H2524" s="167"/>
      <c r="I2524" s="209" t="str">
        <f>IF(ISBLANK(Transactions!$H2524),"",MONTH(Transactions!$H2524))</f>
        <v/>
      </c>
      <c r="J2524" s="259"/>
      <c r="K2524" s="168"/>
      <c r="L2524" s="169"/>
      <c r="N2524" s="167"/>
      <c r="O2524" s="209" t="str">
        <f>IF(ISBLANK(Transactions!$N2524),"",MONTH(Transactions!$N2524))</f>
        <v/>
      </c>
      <c r="P2524" s="259"/>
      <c r="Q2524" s="171"/>
      <c r="R2524" s="169"/>
    </row>
    <row r="2525" spans="2:18" ht="15.75" customHeight="1">
      <c r="B2525" s="167"/>
      <c r="C2525" s="209" t="str">
        <f>IF(ISBLANK(Transactions!$B2525),"",MONTH(Transactions!$B2525))</f>
        <v/>
      </c>
      <c r="D2525" s="259"/>
      <c r="E2525" s="168"/>
      <c r="F2525" s="169"/>
      <c r="H2525" s="167"/>
      <c r="I2525" s="209" t="str">
        <f>IF(ISBLANK(Transactions!$H2525),"",MONTH(Transactions!$H2525))</f>
        <v/>
      </c>
      <c r="J2525" s="259"/>
      <c r="K2525" s="168"/>
      <c r="L2525" s="169"/>
      <c r="N2525" s="167"/>
      <c r="O2525" s="209" t="str">
        <f>IF(ISBLANK(Transactions!$N2525),"",MONTH(Transactions!$N2525))</f>
        <v/>
      </c>
      <c r="P2525" s="259"/>
      <c r="Q2525" s="171"/>
      <c r="R2525" s="169"/>
    </row>
    <row r="2526" spans="2:18" ht="15.75" customHeight="1">
      <c r="B2526" s="167"/>
      <c r="C2526" s="209" t="str">
        <f>IF(ISBLANK(Transactions!$B2526),"",MONTH(Transactions!$B2526))</f>
        <v/>
      </c>
      <c r="D2526" s="259"/>
      <c r="E2526" s="168"/>
      <c r="F2526" s="169"/>
      <c r="H2526" s="167"/>
      <c r="I2526" s="209" t="str">
        <f>IF(ISBLANK(Transactions!$H2526),"",MONTH(Transactions!$H2526))</f>
        <v/>
      </c>
      <c r="J2526" s="259"/>
      <c r="K2526" s="168"/>
      <c r="L2526" s="169"/>
      <c r="N2526" s="167"/>
      <c r="O2526" s="209" t="str">
        <f>IF(ISBLANK(Transactions!$N2526),"",MONTH(Transactions!$N2526))</f>
        <v/>
      </c>
      <c r="P2526" s="259"/>
      <c r="Q2526" s="171"/>
      <c r="R2526" s="169"/>
    </row>
    <row r="2527" spans="2:18" ht="15.75" customHeight="1">
      <c r="B2527" s="167"/>
      <c r="C2527" s="209" t="str">
        <f>IF(ISBLANK(Transactions!$B2527),"",MONTH(Transactions!$B2527))</f>
        <v/>
      </c>
      <c r="D2527" s="259"/>
      <c r="E2527" s="168"/>
      <c r="F2527" s="169"/>
      <c r="H2527" s="167"/>
      <c r="I2527" s="209" t="str">
        <f>IF(ISBLANK(Transactions!$H2527),"",MONTH(Transactions!$H2527))</f>
        <v/>
      </c>
      <c r="J2527" s="259"/>
      <c r="K2527" s="168"/>
      <c r="L2527" s="169"/>
      <c r="N2527" s="167"/>
      <c r="O2527" s="209" t="str">
        <f>IF(ISBLANK(Transactions!$N2527),"",MONTH(Transactions!$N2527))</f>
        <v/>
      </c>
      <c r="P2527" s="259"/>
      <c r="Q2527" s="171"/>
      <c r="R2527" s="169"/>
    </row>
    <row r="2528" spans="2:18" ht="15.75" customHeight="1">
      <c r="B2528" s="167"/>
      <c r="C2528" s="209" t="str">
        <f>IF(ISBLANK(Transactions!$B2528),"",MONTH(Transactions!$B2528))</f>
        <v/>
      </c>
      <c r="D2528" s="259"/>
      <c r="E2528" s="168"/>
      <c r="F2528" s="169"/>
      <c r="H2528" s="167"/>
      <c r="I2528" s="209" t="str">
        <f>IF(ISBLANK(Transactions!$H2528),"",MONTH(Transactions!$H2528))</f>
        <v/>
      </c>
      <c r="J2528" s="259"/>
      <c r="K2528" s="168"/>
      <c r="L2528" s="169"/>
      <c r="N2528" s="167"/>
      <c r="O2528" s="209" t="str">
        <f>IF(ISBLANK(Transactions!$N2528),"",MONTH(Transactions!$N2528))</f>
        <v/>
      </c>
      <c r="P2528" s="259"/>
      <c r="Q2528" s="171"/>
      <c r="R2528" s="169"/>
    </row>
    <row r="2529" spans="2:18" ht="15.75" customHeight="1">
      <c r="B2529" s="167"/>
      <c r="C2529" s="209" t="str">
        <f>IF(ISBLANK(Transactions!$B2529),"",MONTH(Transactions!$B2529))</f>
        <v/>
      </c>
      <c r="D2529" s="259"/>
      <c r="E2529" s="168"/>
      <c r="F2529" s="169"/>
      <c r="H2529" s="167"/>
      <c r="I2529" s="209" t="str">
        <f>IF(ISBLANK(Transactions!$H2529),"",MONTH(Transactions!$H2529))</f>
        <v/>
      </c>
      <c r="J2529" s="259"/>
      <c r="K2529" s="168"/>
      <c r="L2529" s="169"/>
      <c r="N2529" s="167"/>
      <c r="O2529" s="209" t="str">
        <f>IF(ISBLANK(Transactions!$N2529),"",MONTH(Transactions!$N2529))</f>
        <v/>
      </c>
      <c r="P2529" s="259"/>
      <c r="Q2529" s="171"/>
      <c r="R2529" s="169"/>
    </row>
    <row r="2530" spans="2:18" ht="15.75" customHeight="1">
      <c r="B2530" s="167"/>
      <c r="C2530" s="209" t="str">
        <f>IF(ISBLANK(Transactions!$B2530),"",MONTH(Transactions!$B2530))</f>
        <v/>
      </c>
      <c r="D2530" s="259"/>
      <c r="E2530" s="168"/>
      <c r="F2530" s="169"/>
      <c r="H2530" s="167"/>
      <c r="I2530" s="209" t="str">
        <f>IF(ISBLANK(Transactions!$H2530),"",MONTH(Transactions!$H2530))</f>
        <v/>
      </c>
      <c r="J2530" s="259"/>
      <c r="K2530" s="168"/>
      <c r="L2530" s="169"/>
      <c r="N2530" s="167"/>
      <c r="O2530" s="209" t="str">
        <f>IF(ISBLANK(Transactions!$N2530),"",MONTH(Transactions!$N2530))</f>
        <v/>
      </c>
      <c r="P2530" s="259"/>
      <c r="Q2530" s="171"/>
      <c r="R2530" s="169"/>
    </row>
    <row r="2531" spans="2:18" ht="15.75" customHeight="1">
      <c r="B2531" s="167"/>
      <c r="C2531" s="209" t="str">
        <f>IF(ISBLANK(Transactions!$B2531),"",MONTH(Transactions!$B2531))</f>
        <v/>
      </c>
      <c r="D2531" s="259"/>
      <c r="E2531" s="168"/>
      <c r="F2531" s="169"/>
      <c r="H2531" s="167"/>
      <c r="I2531" s="209" t="str">
        <f>IF(ISBLANK(Transactions!$H2531),"",MONTH(Transactions!$H2531))</f>
        <v/>
      </c>
      <c r="J2531" s="259"/>
      <c r="K2531" s="168"/>
      <c r="L2531" s="169"/>
      <c r="N2531" s="167"/>
      <c r="O2531" s="209" t="str">
        <f>IF(ISBLANK(Transactions!$N2531),"",MONTH(Transactions!$N2531))</f>
        <v/>
      </c>
      <c r="P2531" s="259"/>
      <c r="Q2531" s="171"/>
      <c r="R2531" s="169"/>
    </row>
    <row r="2532" spans="2:18" ht="15.75" customHeight="1">
      <c r="B2532" s="167"/>
      <c r="C2532" s="209" t="str">
        <f>IF(ISBLANK(Transactions!$B2532),"",MONTH(Transactions!$B2532))</f>
        <v/>
      </c>
      <c r="D2532" s="259"/>
      <c r="E2532" s="168"/>
      <c r="F2532" s="169"/>
      <c r="H2532" s="167"/>
      <c r="I2532" s="209" t="str">
        <f>IF(ISBLANK(Transactions!$H2532),"",MONTH(Transactions!$H2532))</f>
        <v/>
      </c>
      <c r="J2532" s="259"/>
      <c r="K2532" s="168"/>
      <c r="L2532" s="169"/>
      <c r="N2532" s="167"/>
      <c r="O2532" s="209" t="str">
        <f>IF(ISBLANK(Transactions!$N2532),"",MONTH(Transactions!$N2532))</f>
        <v/>
      </c>
      <c r="P2532" s="259"/>
      <c r="Q2532" s="171"/>
      <c r="R2532" s="169"/>
    </row>
    <row r="2533" spans="2:18" ht="15.75" customHeight="1">
      <c r="B2533" s="167"/>
      <c r="C2533" s="209" t="str">
        <f>IF(ISBLANK(Transactions!$B2533),"",MONTH(Transactions!$B2533))</f>
        <v/>
      </c>
      <c r="D2533" s="259"/>
      <c r="E2533" s="168"/>
      <c r="F2533" s="169"/>
      <c r="H2533" s="167"/>
      <c r="I2533" s="209" t="str">
        <f>IF(ISBLANK(Transactions!$H2533),"",MONTH(Transactions!$H2533))</f>
        <v/>
      </c>
      <c r="J2533" s="259"/>
      <c r="K2533" s="168"/>
      <c r="L2533" s="169"/>
      <c r="N2533" s="167"/>
      <c r="O2533" s="209" t="str">
        <f>IF(ISBLANK(Transactions!$N2533),"",MONTH(Transactions!$N2533))</f>
        <v/>
      </c>
      <c r="P2533" s="259"/>
      <c r="Q2533" s="171"/>
      <c r="R2533" s="169"/>
    </row>
    <row r="2534" spans="2:18" ht="15.75" customHeight="1">
      <c r="B2534" s="167"/>
      <c r="C2534" s="209" t="str">
        <f>IF(ISBLANK(Transactions!$B2534),"",MONTH(Transactions!$B2534))</f>
        <v/>
      </c>
      <c r="D2534" s="259"/>
      <c r="E2534" s="168"/>
      <c r="F2534" s="169"/>
      <c r="H2534" s="167"/>
      <c r="I2534" s="209" t="str">
        <f>IF(ISBLANK(Transactions!$H2534),"",MONTH(Transactions!$H2534))</f>
        <v/>
      </c>
      <c r="J2534" s="259"/>
      <c r="K2534" s="168"/>
      <c r="L2534" s="169"/>
      <c r="N2534" s="167"/>
      <c r="O2534" s="209" t="str">
        <f>IF(ISBLANK(Transactions!$N2534),"",MONTH(Transactions!$N2534))</f>
        <v/>
      </c>
      <c r="P2534" s="259"/>
      <c r="Q2534" s="171"/>
      <c r="R2534" s="169"/>
    </row>
    <row r="2535" spans="2:18" ht="15.75" customHeight="1">
      <c r="B2535" s="167"/>
      <c r="C2535" s="209" t="str">
        <f>IF(ISBLANK(Transactions!$B2535),"",MONTH(Transactions!$B2535))</f>
        <v/>
      </c>
      <c r="D2535" s="259"/>
      <c r="E2535" s="168"/>
      <c r="F2535" s="169"/>
      <c r="H2535" s="167"/>
      <c r="I2535" s="209" t="str">
        <f>IF(ISBLANK(Transactions!$H2535),"",MONTH(Transactions!$H2535))</f>
        <v/>
      </c>
      <c r="J2535" s="259"/>
      <c r="K2535" s="168"/>
      <c r="L2535" s="169"/>
      <c r="N2535" s="167"/>
      <c r="O2535" s="209" t="str">
        <f>IF(ISBLANK(Transactions!$N2535),"",MONTH(Transactions!$N2535))</f>
        <v/>
      </c>
      <c r="P2535" s="259"/>
      <c r="Q2535" s="171"/>
      <c r="R2535" s="169"/>
    </row>
    <row r="2536" spans="2:18" ht="15.75" customHeight="1">
      <c r="B2536" s="167"/>
      <c r="C2536" s="209" t="str">
        <f>IF(ISBLANK(Transactions!$B2536),"",MONTH(Transactions!$B2536))</f>
        <v/>
      </c>
      <c r="D2536" s="259"/>
      <c r="E2536" s="168"/>
      <c r="F2536" s="169"/>
      <c r="H2536" s="167"/>
      <c r="I2536" s="209" t="str">
        <f>IF(ISBLANK(Transactions!$H2536),"",MONTH(Transactions!$H2536))</f>
        <v/>
      </c>
      <c r="J2536" s="259"/>
      <c r="K2536" s="168"/>
      <c r="L2536" s="169"/>
      <c r="N2536" s="167"/>
      <c r="O2536" s="209" t="str">
        <f>IF(ISBLANK(Transactions!$N2536),"",MONTH(Transactions!$N2536))</f>
        <v/>
      </c>
      <c r="P2536" s="259"/>
      <c r="Q2536" s="171"/>
      <c r="R2536" s="169"/>
    </row>
    <row r="2537" spans="2:18" ht="15.75" customHeight="1">
      <c r="B2537" s="167"/>
      <c r="C2537" s="209" t="str">
        <f>IF(ISBLANK(Transactions!$B2537),"",MONTH(Transactions!$B2537))</f>
        <v/>
      </c>
      <c r="D2537" s="259"/>
      <c r="E2537" s="168"/>
      <c r="F2537" s="169"/>
      <c r="H2537" s="167"/>
      <c r="I2537" s="209" t="str">
        <f>IF(ISBLANK(Transactions!$H2537),"",MONTH(Transactions!$H2537))</f>
        <v/>
      </c>
      <c r="J2537" s="259"/>
      <c r="K2537" s="168"/>
      <c r="L2537" s="169"/>
      <c r="N2537" s="167"/>
      <c r="O2537" s="209" t="str">
        <f>IF(ISBLANK(Transactions!$N2537),"",MONTH(Transactions!$N2537))</f>
        <v/>
      </c>
      <c r="P2537" s="259"/>
      <c r="Q2537" s="171"/>
      <c r="R2537" s="169"/>
    </row>
    <row r="2538" spans="2:18" ht="15.75" customHeight="1">
      <c r="B2538" s="167"/>
      <c r="C2538" s="209" t="str">
        <f>IF(ISBLANK(Transactions!$B2538),"",MONTH(Transactions!$B2538))</f>
        <v/>
      </c>
      <c r="D2538" s="259"/>
      <c r="E2538" s="168"/>
      <c r="F2538" s="169"/>
      <c r="H2538" s="167"/>
      <c r="I2538" s="209" t="str">
        <f>IF(ISBLANK(Transactions!$H2538),"",MONTH(Transactions!$H2538))</f>
        <v/>
      </c>
      <c r="J2538" s="259"/>
      <c r="K2538" s="168"/>
      <c r="L2538" s="169"/>
      <c r="N2538" s="167"/>
      <c r="O2538" s="209" t="str">
        <f>IF(ISBLANK(Transactions!$N2538),"",MONTH(Transactions!$N2538))</f>
        <v/>
      </c>
      <c r="P2538" s="259"/>
      <c r="Q2538" s="171"/>
      <c r="R2538" s="169"/>
    </row>
    <row r="2539" spans="2:18" ht="15.75" customHeight="1">
      <c r="B2539" s="167"/>
      <c r="C2539" s="209" t="str">
        <f>IF(ISBLANK(Transactions!$B2539),"",MONTH(Transactions!$B2539))</f>
        <v/>
      </c>
      <c r="D2539" s="259"/>
      <c r="E2539" s="168"/>
      <c r="F2539" s="169"/>
      <c r="H2539" s="167"/>
      <c r="I2539" s="209" t="str">
        <f>IF(ISBLANK(Transactions!$H2539),"",MONTH(Transactions!$H2539))</f>
        <v/>
      </c>
      <c r="J2539" s="259"/>
      <c r="K2539" s="168"/>
      <c r="L2539" s="169"/>
      <c r="N2539" s="167"/>
      <c r="O2539" s="209" t="str">
        <f>IF(ISBLANK(Transactions!$N2539),"",MONTH(Transactions!$N2539))</f>
        <v/>
      </c>
      <c r="P2539" s="259"/>
      <c r="Q2539" s="171"/>
      <c r="R2539" s="169"/>
    </row>
    <row r="2540" spans="2:18" ht="15.75" customHeight="1">
      <c r="B2540" s="167"/>
      <c r="C2540" s="209" t="str">
        <f>IF(ISBLANK(Transactions!$B2540),"",MONTH(Transactions!$B2540))</f>
        <v/>
      </c>
      <c r="D2540" s="259"/>
      <c r="E2540" s="168"/>
      <c r="F2540" s="169"/>
      <c r="H2540" s="167"/>
      <c r="I2540" s="209" t="str">
        <f>IF(ISBLANK(Transactions!$H2540),"",MONTH(Transactions!$H2540))</f>
        <v/>
      </c>
      <c r="J2540" s="259"/>
      <c r="K2540" s="168"/>
      <c r="L2540" s="169"/>
      <c r="N2540" s="167"/>
      <c r="O2540" s="209" t="str">
        <f>IF(ISBLANK(Transactions!$N2540),"",MONTH(Transactions!$N2540))</f>
        <v/>
      </c>
      <c r="P2540" s="259"/>
      <c r="Q2540" s="171"/>
      <c r="R2540" s="169"/>
    </row>
    <row r="2541" spans="2:18" ht="15.75" customHeight="1">
      <c r="B2541" s="167"/>
      <c r="C2541" s="209" t="str">
        <f>IF(ISBLANK(Transactions!$B2541),"",MONTH(Transactions!$B2541))</f>
        <v/>
      </c>
      <c r="D2541" s="259"/>
      <c r="E2541" s="168"/>
      <c r="F2541" s="169"/>
      <c r="H2541" s="167"/>
      <c r="I2541" s="209" t="str">
        <f>IF(ISBLANK(Transactions!$H2541),"",MONTH(Transactions!$H2541))</f>
        <v/>
      </c>
      <c r="J2541" s="259"/>
      <c r="K2541" s="168"/>
      <c r="L2541" s="169"/>
      <c r="N2541" s="167"/>
      <c r="O2541" s="209" t="str">
        <f>IF(ISBLANK(Transactions!$N2541),"",MONTH(Transactions!$N2541))</f>
        <v/>
      </c>
      <c r="P2541" s="259"/>
      <c r="Q2541" s="171"/>
      <c r="R2541" s="169"/>
    </row>
    <row r="2542" spans="2:18" ht="15.75" customHeight="1">
      <c r="B2542" s="167"/>
      <c r="C2542" s="209" t="str">
        <f>IF(ISBLANK(Transactions!$B2542),"",MONTH(Transactions!$B2542))</f>
        <v/>
      </c>
      <c r="D2542" s="259"/>
      <c r="E2542" s="168"/>
      <c r="F2542" s="169"/>
      <c r="H2542" s="167"/>
      <c r="I2542" s="209" t="str">
        <f>IF(ISBLANK(Transactions!$H2542),"",MONTH(Transactions!$H2542))</f>
        <v/>
      </c>
      <c r="J2542" s="259"/>
      <c r="K2542" s="168"/>
      <c r="L2542" s="169"/>
      <c r="N2542" s="167"/>
      <c r="O2542" s="209" t="str">
        <f>IF(ISBLANK(Transactions!$N2542),"",MONTH(Transactions!$N2542))</f>
        <v/>
      </c>
      <c r="P2542" s="259"/>
      <c r="Q2542" s="171"/>
      <c r="R2542" s="169"/>
    </row>
    <row r="2543" spans="2:18" ht="15.75" customHeight="1">
      <c r="B2543" s="167"/>
      <c r="C2543" s="209" t="str">
        <f>IF(ISBLANK(Transactions!$B2543),"",MONTH(Transactions!$B2543))</f>
        <v/>
      </c>
      <c r="D2543" s="259"/>
      <c r="E2543" s="168"/>
      <c r="F2543" s="169"/>
      <c r="H2543" s="167"/>
      <c r="I2543" s="209" t="str">
        <f>IF(ISBLANK(Transactions!$H2543),"",MONTH(Transactions!$H2543))</f>
        <v/>
      </c>
      <c r="J2543" s="259"/>
      <c r="K2543" s="168"/>
      <c r="L2543" s="169"/>
      <c r="N2543" s="167"/>
      <c r="O2543" s="209" t="str">
        <f>IF(ISBLANK(Transactions!$N2543),"",MONTH(Transactions!$N2543))</f>
        <v/>
      </c>
      <c r="P2543" s="259"/>
      <c r="Q2543" s="171"/>
      <c r="R2543" s="169"/>
    </row>
    <row r="2544" spans="2:18" ht="15.75" customHeight="1">
      <c r="B2544" s="167"/>
      <c r="C2544" s="209" t="str">
        <f>IF(ISBLANK(Transactions!$B2544),"",MONTH(Transactions!$B2544))</f>
        <v/>
      </c>
      <c r="D2544" s="259"/>
      <c r="E2544" s="168"/>
      <c r="F2544" s="169"/>
      <c r="H2544" s="167"/>
      <c r="I2544" s="209" t="str">
        <f>IF(ISBLANK(Transactions!$H2544),"",MONTH(Transactions!$H2544))</f>
        <v/>
      </c>
      <c r="J2544" s="259"/>
      <c r="K2544" s="168"/>
      <c r="L2544" s="169"/>
      <c r="N2544" s="167"/>
      <c r="O2544" s="209" t="str">
        <f>IF(ISBLANK(Transactions!$N2544),"",MONTH(Transactions!$N2544))</f>
        <v/>
      </c>
      <c r="P2544" s="259"/>
      <c r="Q2544" s="171"/>
      <c r="R2544" s="169"/>
    </row>
    <row r="2545" spans="2:18" ht="15.75" customHeight="1">
      <c r="B2545" s="167"/>
      <c r="C2545" s="209" t="str">
        <f>IF(ISBLANK(Transactions!$B2545),"",MONTH(Transactions!$B2545))</f>
        <v/>
      </c>
      <c r="D2545" s="259"/>
      <c r="E2545" s="168"/>
      <c r="F2545" s="169"/>
      <c r="H2545" s="167"/>
      <c r="I2545" s="209" t="str">
        <f>IF(ISBLANK(Transactions!$H2545),"",MONTH(Transactions!$H2545))</f>
        <v/>
      </c>
      <c r="J2545" s="259"/>
      <c r="K2545" s="168"/>
      <c r="L2545" s="169"/>
      <c r="N2545" s="167"/>
      <c r="O2545" s="209" t="str">
        <f>IF(ISBLANK(Transactions!$N2545),"",MONTH(Transactions!$N2545))</f>
        <v/>
      </c>
      <c r="P2545" s="259"/>
      <c r="Q2545" s="171"/>
      <c r="R2545" s="169"/>
    </row>
    <row r="2546" spans="2:18" ht="15.75" customHeight="1">
      <c r="B2546" s="167"/>
      <c r="C2546" s="209" t="str">
        <f>IF(ISBLANK(Transactions!$B2546),"",MONTH(Transactions!$B2546))</f>
        <v/>
      </c>
      <c r="D2546" s="259"/>
      <c r="E2546" s="168"/>
      <c r="F2546" s="169"/>
      <c r="H2546" s="167"/>
      <c r="I2546" s="209" t="str">
        <f>IF(ISBLANK(Transactions!$H2546),"",MONTH(Transactions!$H2546))</f>
        <v/>
      </c>
      <c r="J2546" s="259"/>
      <c r="K2546" s="168"/>
      <c r="L2546" s="169"/>
      <c r="N2546" s="167"/>
      <c r="O2546" s="209" t="str">
        <f>IF(ISBLANK(Transactions!$N2546),"",MONTH(Transactions!$N2546))</f>
        <v/>
      </c>
      <c r="P2546" s="259"/>
      <c r="Q2546" s="171"/>
      <c r="R2546" s="169"/>
    </row>
    <row r="2547" spans="2:18" ht="15.75" customHeight="1">
      <c r="B2547" s="167"/>
      <c r="C2547" s="209" t="str">
        <f>IF(ISBLANK(Transactions!$B2547),"",MONTH(Transactions!$B2547))</f>
        <v/>
      </c>
      <c r="D2547" s="259"/>
      <c r="E2547" s="168"/>
      <c r="F2547" s="169"/>
      <c r="H2547" s="167"/>
      <c r="I2547" s="209" t="str">
        <f>IF(ISBLANK(Transactions!$H2547),"",MONTH(Transactions!$H2547))</f>
        <v/>
      </c>
      <c r="J2547" s="259"/>
      <c r="K2547" s="168"/>
      <c r="L2547" s="169"/>
      <c r="N2547" s="167"/>
      <c r="O2547" s="209" t="str">
        <f>IF(ISBLANK(Transactions!$N2547),"",MONTH(Transactions!$N2547))</f>
        <v/>
      </c>
      <c r="P2547" s="259"/>
      <c r="Q2547" s="171"/>
      <c r="R2547" s="169"/>
    </row>
    <row r="2548" spans="2:18" ht="15.75" customHeight="1">
      <c r="B2548" s="167"/>
      <c r="C2548" s="209" t="str">
        <f>IF(ISBLANK(Transactions!$B2548),"",MONTH(Transactions!$B2548))</f>
        <v/>
      </c>
      <c r="D2548" s="259"/>
      <c r="E2548" s="168"/>
      <c r="F2548" s="169"/>
      <c r="H2548" s="167"/>
      <c r="I2548" s="209" t="str">
        <f>IF(ISBLANK(Transactions!$H2548),"",MONTH(Transactions!$H2548))</f>
        <v/>
      </c>
      <c r="J2548" s="259"/>
      <c r="K2548" s="168"/>
      <c r="L2548" s="169"/>
      <c r="N2548" s="167"/>
      <c r="O2548" s="209" t="str">
        <f>IF(ISBLANK(Transactions!$N2548),"",MONTH(Transactions!$N2548))</f>
        <v/>
      </c>
      <c r="P2548" s="259"/>
      <c r="Q2548" s="171"/>
      <c r="R2548" s="169"/>
    </row>
    <row r="2549" spans="2:18" ht="15.75" customHeight="1">
      <c r="B2549" s="167"/>
      <c r="C2549" s="209" t="str">
        <f>IF(ISBLANK(Transactions!$B2549),"",MONTH(Transactions!$B2549))</f>
        <v/>
      </c>
      <c r="D2549" s="259"/>
      <c r="E2549" s="168"/>
      <c r="F2549" s="169"/>
      <c r="H2549" s="167"/>
      <c r="I2549" s="209" t="str">
        <f>IF(ISBLANK(Transactions!$H2549),"",MONTH(Transactions!$H2549))</f>
        <v/>
      </c>
      <c r="J2549" s="259"/>
      <c r="K2549" s="168"/>
      <c r="L2549" s="169"/>
      <c r="N2549" s="167"/>
      <c r="O2549" s="209" t="str">
        <f>IF(ISBLANK(Transactions!$N2549),"",MONTH(Transactions!$N2549))</f>
        <v/>
      </c>
      <c r="P2549" s="259"/>
      <c r="Q2549" s="171"/>
      <c r="R2549" s="169"/>
    </row>
    <row r="2550" spans="2:18" ht="15.75" customHeight="1">
      <c r="B2550" s="167"/>
      <c r="C2550" s="209" t="str">
        <f>IF(ISBLANK(Transactions!$B2550),"",MONTH(Transactions!$B2550))</f>
        <v/>
      </c>
      <c r="D2550" s="259"/>
      <c r="E2550" s="168"/>
      <c r="F2550" s="169"/>
      <c r="H2550" s="167"/>
      <c r="I2550" s="209" t="str">
        <f>IF(ISBLANK(Transactions!$H2550),"",MONTH(Transactions!$H2550))</f>
        <v/>
      </c>
      <c r="J2550" s="259"/>
      <c r="K2550" s="168"/>
      <c r="L2550" s="169"/>
      <c r="N2550" s="167"/>
      <c r="O2550" s="209" t="str">
        <f>IF(ISBLANK(Transactions!$N2550),"",MONTH(Transactions!$N2550))</f>
        <v/>
      </c>
      <c r="P2550" s="259"/>
      <c r="Q2550" s="171"/>
      <c r="R2550" s="169"/>
    </row>
    <row r="2551" spans="2:18" ht="15.75" customHeight="1">
      <c r="B2551" s="167"/>
      <c r="C2551" s="209" t="str">
        <f>IF(ISBLANK(Transactions!$B2551),"",MONTH(Transactions!$B2551))</f>
        <v/>
      </c>
      <c r="D2551" s="259"/>
      <c r="E2551" s="168"/>
      <c r="F2551" s="169"/>
      <c r="H2551" s="167"/>
      <c r="I2551" s="209" t="str">
        <f>IF(ISBLANK(Transactions!$H2551),"",MONTH(Transactions!$H2551))</f>
        <v/>
      </c>
      <c r="J2551" s="259"/>
      <c r="K2551" s="168"/>
      <c r="L2551" s="169"/>
      <c r="N2551" s="167"/>
      <c r="O2551" s="209" t="str">
        <f>IF(ISBLANK(Transactions!$N2551),"",MONTH(Transactions!$N2551))</f>
        <v/>
      </c>
      <c r="P2551" s="259"/>
      <c r="Q2551" s="171"/>
      <c r="R2551" s="169"/>
    </row>
    <row r="2552" spans="2:18" ht="15.75" customHeight="1">
      <c r="B2552" s="167"/>
      <c r="C2552" s="209" t="str">
        <f>IF(ISBLANK(Transactions!$B2552),"",MONTH(Transactions!$B2552))</f>
        <v/>
      </c>
      <c r="D2552" s="259"/>
      <c r="E2552" s="168"/>
      <c r="F2552" s="169"/>
      <c r="H2552" s="167"/>
      <c r="I2552" s="209" t="str">
        <f>IF(ISBLANK(Transactions!$H2552),"",MONTH(Transactions!$H2552))</f>
        <v/>
      </c>
      <c r="J2552" s="259"/>
      <c r="K2552" s="168"/>
      <c r="L2552" s="169"/>
      <c r="N2552" s="167"/>
      <c r="O2552" s="209" t="str">
        <f>IF(ISBLANK(Transactions!$N2552),"",MONTH(Transactions!$N2552))</f>
        <v/>
      </c>
      <c r="P2552" s="259"/>
      <c r="Q2552" s="171"/>
      <c r="R2552" s="169"/>
    </row>
    <row r="2553" spans="2:18" ht="15.75" customHeight="1">
      <c r="B2553" s="167"/>
      <c r="C2553" s="209" t="str">
        <f>IF(ISBLANK(Transactions!$B2553),"",MONTH(Transactions!$B2553))</f>
        <v/>
      </c>
      <c r="D2553" s="259"/>
      <c r="E2553" s="168"/>
      <c r="F2553" s="169"/>
      <c r="H2553" s="167"/>
      <c r="I2553" s="209" t="str">
        <f>IF(ISBLANK(Transactions!$H2553),"",MONTH(Transactions!$H2553))</f>
        <v/>
      </c>
      <c r="J2553" s="259"/>
      <c r="K2553" s="168"/>
      <c r="L2553" s="169"/>
      <c r="N2553" s="167"/>
      <c r="O2553" s="209" t="str">
        <f>IF(ISBLANK(Transactions!$N2553),"",MONTH(Transactions!$N2553))</f>
        <v/>
      </c>
      <c r="P2553" s="259"/>
      <c r="Q2553" s="171"/>
      <c r="R2553" s="169"/>
    </row>
    <row r="2554" spans="2:18" ht="15.75" customHeight="1">
      <c r="B2554" s="167"/>
      <c r="C2554" s="209" t="str">
        <f>IF(ISBLANK(Transactions!$B2554),"",MONTH(Transactions!$B2554))</f>
        <v/>
      </c>
      <c r="D2554" s="259"/>
      <c r="E2554" s="168"/>
      <c r="F2554" s="169"/>
      <c r="H2554" s="167"/>
      <c r="I2554" s="209" t="str">
        <f>IF(ISBLANK(Transactions!$H2554),"",MONTH(Transactions!$H2554))</f>
        <v/>
      </c>
      <c r="J2554" s="259"/>
      <c r="K2554" s="168"/>
      <c r="L2554" s="169"/>
      <c r="N2554" s="167"/>
      <c r="O2554" s="209" t="str">
        <f>IF(ISBLANK(Transactions!$N2554),"",MONTH(Transactions!$N2554))</f>
        <v/>
      </c>
      <c r="P2554" s="259"/>
      <c r="Q2554" s="171"/>
      <c r="R2554" s="169"/>
    </row>
    <row r="2555" spans="2:18" ht="15.75" customHeight="1">
      <c r="B2555" s="167"/>
      <c r="C2555" s="209" t="str">
        <f>IF(ISBLANK(Transactions!$B2555),"",MONTH(Transactions!$B2555))</f>
        <v/>
      </c>
      <c r="D2555" s="259"/>
      <c r="E2555" s="168"/>
      <c r="F2555" s="169"/>
      <c r="H2555" s="167"/>
      <c r="I2555" s="209" t="str">
        <f>IF(ISBLANK(Transactions!$H2555),"",MONTH(Transactions!$H2555))</f>
        <v/>
      </c>
      <c r="J2555" s="259"/>
      <c r="K2555" s="168"/>
      <c r="L2555" s="169"/>
      <c r="N2555" s="167"/>
      <c r="O2555" s="209" t="str">
        <f>IF(ISBLANK(Transactions!$N2555),"",MONTH(Transactions!$N2555))</f>
        <v/>
      </c>
      <c r="P2555" s="259"/>
      <c r="Q2555" s="171"/>
      <c r="R2555" s="169"/>
    </row>
    <row r="2556" spans="2:18" ht="15.75" customHeight="1">
      <c r="B2556" s="167"/>
      <c r="C2556" s="209" t="str">
        <f>IF(ISBLANK(Transactions!$B2556),"",MONTH(Transactions!$B2556))</f>
        <v/>
      </c>
      <c r="D2556" s="259"/>
      <c r="E2556" s="168"/>
      <c r="F2556" s="169"/>
      <c r="H2556" s="167"/>
      <c r="I2556" s="209" t="str">
        <f>IF(ISBLANK(Transactions!$H2556),"",MONTH(Transactions!$H2556))</f>
        <v/>
      </c>
      <c r="J2556" s="259"/>
      <c r="K2556" s="168"/>
      <c r="L2556" s="169"/>
      <c r="N2556" s="167"/>
      <c r="O2556" s="209" t="str">
        <f>IF(ISBLANK(Transactions!$N2556),"",MONTH(Transactions!$N2556))</f>
        <v/>
      </c>
      <c r="P2556" s="259"/>
      <c r="Q2556" s="171"/>
      <c r="R2556" s="169"/>
    </row>
    <row r="2557" spans="2:18" ht="15.75" customHeight="1">
      <c r="B2557" s="167"/>
      <c r="C2557" s="209" t="str">
        <f>IF(ISBLANK(Transactions!$B2557),"",MONTH(Transactions!$B2557))</f>
        <v/>
      </c>
      <c r="D2557" s="259"/>
      <c r="E2557" s="168"/>
      <c r="F2557" s="169"/>
      <c r="H2557" s="167"/>
      <c r="I2557" s="209" t="str">
        <f>IF(ISBLANK(Transactions!$H2557),"",MONTH(Transactions!$H2557))</f>
        <v/>
      </c>
      <c r="J2557" s="259"/>
      <c r="K2557" s="168"/>
      <c r="L2557" s="169"/>
      <c r="N2557" s="167"/>
      <c r="O2557" s="209" t="str">
        <f>IF(ISBLANK(Transactions!$N2557),"",MONTH(Transactions!$N2557))</f>
        <v/>
      </c>
      <c r="P2557" s="259"/>
      <c r="Q2557" s="171"/>
      <c r="R2557" s="169"/>
    </row>
    <row r="2558" spans="2:18" ht="15.75" customHeight="1">
      <c r="B2558" s="167"/>
      <c r="C2558" s="209" t="str">
        <f>IF(ISBLANK(Transactions!$B2558),"",MONTH(Transactions!$B2558))</f>
        <v/>
      </c>
      <c r="D2558" s="259"/>
      <c r="E2558" s="168"/>
      <c r="F2558" s="169"/>
      <c r="H2558" s="167"/>
      <c r="I2558" s="209" t="str">
        <f>IF(ISBLANK(Transactions!$H2558),"",MONTH(Transactions!$H2558))</f>
        <v/>
      </c>
      <c r="J2558" s="259"/>
      <c r="K2558" s="168"/>
      <c r="L2558" s="169"/>
      <c r="N2558" s="167"/>
      <c r="O2558" s="209" t="str">
        <f>IF(ISBLANK(Transactions!$N2558),"",MONTH(Transactions!$N2558))</f>
        <v/>
      </c>
      <c r="P2558" s="259"/>
      <c r="Q2558" s="171"/>
      <c r="R2558" s="169"/>
    </row>
    <row r="2559" spans="2:18" ht="15.75" customHeight="1">
      <c r="B2559" s="167"/>
      <c r="C2559" s="209" t="str">
        <f>IF(ISBLANK(Transactions!$B2559),"",MONTH(Transactions!$B2559))</f>
        <v/>
      </c>
      <c r="D2559" s="259"/>
      <c r="E2559" s="168"/>
      <c r="F2559" s="169"/>
      <c r="H2559" s="167"/>
      <c r="I2559" s="209" t="str">
        <f>IF(ISBLANK(Transactions!$H2559),"",MONTH(Transactions!$H2559))</f>
        <v/>
      </c>
      <c r="J2559" s="259"/>
      <c r="K2559" s="168"/>
      <c r="L2559" s="169"/>
      <c r="N2559" s="167"/>
      <c r="O2559" s="209" t="str">
        <f>IF(ISBLANK(Transactions!$N2559),"",MONTH(Transactions!$N2559))</f>
        <v/>
      </c>
      <c r="P2559" s="259"/>
      <c r="Q2559" s="171"/>
      <c r="R2559" s="169"/>
    </row>
    <row r="2560" spans="2:18" ht="15.75" customHeight="1">
      <c r="B2560" s="167"/>
      <c r="C2560" s="209" t="str">
        <f>IF(ISBLANK(Transactions!$B2560),"",MONTH(Transactions!$B2560))</f>
        <v/>
      </c>
      <c r="D2560" s="259"/>
      <c r="E2560" s="168"/>
      <c r="F2560" s="169"/>
      <c r="H2560" s="167"/>
      <c r="I2560" s="209" t="str">
        <f>IF(ISBLANK(Transactions!$H2560),"",MONTH(Transactions!$H2560))</f>
        <v/>
      </c>
      <c r="J2560" s="259"/>
      <c r="K2560" s="168"/>
      <c r="L2560" s="169"/>
      <c r="N2560" s="167"/>
      <c r="O2560" s="209" t="str">
        <f>IF(ISBLANK(Transactions!$N2560),"",MONTH(Transactions!$N2560))</f>
        <v/>
      </c>
      <c r="P2560" s="259"/>
      <c r="Q2560" s="171"/>
      <c r="R2560" s="169"/>
    </row>
    <row r="2561" spans="2:18" ht="15.75" customHeight="1">
      <c r="B2561" s="167"/>
      <c r="C2561" s="209" t="str">
        <f>IF(ISBLANK(Transactions!$B2561),"",MONTH(Transactions!$B2561))</f>
        <v/>
      </c>
      <c r="D2561" s="259"/>
      <c r="E2561" s="168"/>
      <c r="F2561" s="169"/>
      <c r="H2561" s="167"/>
      <c r="I2561" s="209" t="str">
        <f>IF(ISBLANK(Transactions!$H2561),"",MONTH(Transactions!$H2561))</f>
        <v/>
      </c>
      <c r="J2561" s="259"/>
      <c r="K2561" s="168"/>
      <c r="L2561" s="169"/>
      <c r="N2561" s="167"/>
      <c r="O2561" s="209" t="str">
        <f>IF(ISBLANK(Transactions!$N2561),"",MONTH(Transactions!$N2561))</f>
        <v/>
      </c>
      <c r="P2561" s="259"/>
      <c r="Q2561" s="171"/>
      <c r="R2561" s="169"/>
    </row>
    <row r="2562" spans="2:18" ht="15.75" customHeight="1">
      <c r="B2562" s="167"/>
      <c r="C2562" s="209" t="str">
        <f>IF(ISBLANK(Transactions!$B2562),"",MONTH(Transactions!$B2562))</f>
        <v/>
      </c>
      <c r="D2562" s="259"/>
      <c r="E2562" s="168"/>
      <c r="F2562" s="169"/>
      <c r="H2562" s="167"/>
      <c r="I2562" s="209" t="str">
        <f>IF(ISBLANK(Transactions!$H2562),"",MONTH(Transactions!$H2562))</f>
        <v/>
      </c>
      <c r="J2562" s="259"/>
      <c r="K2562" s="168"/>
      <c r="L2562" s="169"/>
      <c r="N2562" s="167"/>
      <c r="O2562" s="209" t="str">
        <f>IF(ISBLANK(Transactions!$N2562),"",MONTH(Transactions!$N2562))</f>
        <v/>
      </c>
      <c r="P2562" s="259"/>
      <c r="Q2562" s="171"/>
      <c r="R2562" s="169"/>
    </row>
    <row r="2563" spans="2:18" ht="15.75" customHeight="1">
      <c r="B2563" s="167"/>
      <c r="C2563" s="209" t="str">
        <f>IF(ISBLANK(Transactions!$B2563),"",MONTH(Transactions!$B2563))</f>
        <v/>
      </c>
      <c r="D2563" s="259"/>
      <c r="E2563" s="168"/>
      <c r="F2563" s="169"/>
      <c r="H2563" s="167"/>
      <c r="I2563" s="209" t="str">
        <f>IF(ISBLANK(Transactions!$H2563),"",MONTH(Transactions!$H2563))</f>
        <v/>
      </c>
      <c r="J2563" s="259"/>
      <c r="K2563" s="168"/>
      <c r="L2563" s="169"/>
      <c r="N2563" s="167"/>
      <c r="O2563" s="209" t="str">
        <f>IF(ISBLANK(Transactions!$N2563),"",MONTH(Transactions!$N2563))</f>
        <v/>
      </c>
      <c r="P2563" s="259"/>
      <c r="Q2563" s="171"/>
      <c r="R2563" s="169"/>
    </row>
    <row r="2564" spans="2:18" ht="15.75" customHeight="1">
      <c r="B2564" s="167"/>
      <c r="C2564" s="209" t="str">
        <f>IF(ISBLANK(Transactions!$B2564),"",MONTH(Transactions!$B2564))</f>
        <v/>
      </c>
      <c r="D2564" s="259"/>
      <c r="E2564" s="168"/>
      <c r="F2564" s="169"/>
      <c r="H2564" s="167"/>
      <c r="I2564" s="209" t="str">
        <f>IF(ISBLANK(Transactions!$H2564),"",MONTH(Transactions!$H2564))</f>
        <v/>
      </c>
      <c r="J2564" s="259"/>
      <c r="K2564" s="168"/>
      <c r="L2564" s="169"/>
      <c r="N2564" s="167"/>
      <c r="O2564" s="209" t="str">
        <f>IF(ISBLANK(Transactions!$N2564),"",MONTH(Transactions!$N2564))</f>
        <v/>
      </c>
      <c r="P2564" s="259"/>
      <c r="Q2564" s="171"/>
      <c r="R2564" s="169"/>
    </row>
    <row r="2565" spans="2:18" ht="15.75" customHeight="1">
      <c r="B2565" s="167"/>
      <c r="C2565" s="209" t="str">
        <f>IF(ISBLANK(Transactions!$B2565),"",MONTH(Transactions!$B2565))</f>
        <v/>
      </c>
      <c r="D2565" s="259"/>
      <c r="E2565" s="168"/>
      <c r="F2565" s="169"/>
      <c r="H2565" s="167"/>
      <c r="I2565" s="209" t="str">
        <f>IF(ISBLANK(Transactions!$H2565),"",MONTH(Transactions!$H2565))</f>
        <v/>
      </c>
      <c r="J2565" s="259"/>
      <c r="K2565" s="168"/>
      <c r="L2565" s="169"/>
      <c r="N2565" s="167"/>
      <c r="O2565" s="209" t="str">
        <f>IF(ISBLANK(Transactions!$N2565),"",MONTH(Transactions!$N2565))</f>
        <v/>
      </c>
      <c r="P2565" s="259"/>
      <c r="Q2565" s="171"/>
      <c r="R2565" s="169"/>
    </row>
    <row r="2566" spans="2:18" ht="15.75" customHeight="1">
      <c r="B2566" s="167"/>
      <c r="C2566" s="209" t="str">
        <f>IF(ISBLANK(Transactions!$B2566),"",MONTH(Transactions!$B2566))</f>
        <v/>
      </c>
      <c r="D2566" s="259"/>
      <c r="E2566" s="168"/>
      <c r="F2566" s="169"/>
      <c r="H2566" s="167"/>
      <c r="I2566" s="209" t="str">
        <f>IF(ISBLANK(Transactions!$H2566),"",MONTH(Transactions!$H2566))</f>
        <v/>
      </c>
      <c r="J2566" s="259"/>
      <c r="K2566" s="168"/>
      <c r="L2566" s="169"/>
      <c r="N2566" s="167"/>
      <c r="O2566" s="209" t="str">
        <f>IF(ISBLANK(Transactions!$N2566),"",MONTH(Transactions!$N2566))</f>
        <v/>
      </c>
      <c r="P2566" s="259"/>
      <c r="Q2566" s="171"/>
      <c r="R2566" s="169"/>
    </row>
    <row r="2567" spans="2:18" ht="15.75" customHeight="1">
      <c r="B2567" s="167"/>
      <c r="C2567" s="209" t="str">
        <f>IF(ISBLANK(Transactions!$B2567),"",MONTH(Transactions!$B2567))</f>
        <v/>
      </c>
      <c r="D2567" s="259"/>
      <c r="E2567" s="168"/>
      <c r="F2567" s="169"/>
      <c r="H2567" s="167"/>
      <c r="I2567" s="209" t="str">
        <f>IF(ISBLANK(Transactions!$H2567),"",MONTH(Transactions!$H2567))</f>
        <v/>
      </c>
      <c r="J2567" s="259"/>
      <c r="K2567" s="168"/>
      <c r="L2567" s="169"/>
      <c r="N2567" s="167"/>
      <c r="O2567" s="209" t="str">
        <f>IF(ISBLANK(Transactions!$N2567),"",MONTH(Transactions!$N2567))</f>
        <v/>
      </c>
      <c r="P2567" s="259"/>
      <c r="Q2567" s="171"/>
      <c r="R2567" s="169"/>
    </row>
    <row r="2568" spans="2:18" ht="15.75" customHeight="1">
      <c r="B2568" s="167"/>
      <c r="C2568" s="209" t="str">
        <f>IF(ISBLANK(Transactions!$B2568),"",MONTH(Transactions!$B2568))</f>
        <v/>
      </c>
      <c r="D2568" s="259"/>
      <c r="E2568" s="168"/>
      <c r="F2568" s="169"/>
      <c r="H2568" s="167"/>
      <c r="I2568" s="209" t="str">
        <f>IF(ISBLANK(Transactions!$H2568),"",MONTH(Transactions!$H2568))</f>
        <v/>
      </c>
      <c r="J2568" s="259"/>
      <c r="K2568" s="168"/>
      <c r="L2568" s="169"/>
      <c r="N2568" s="167"/>
      <c r="O2568" s="209" t="str">
        <f>IF(ISBLANK(Transactions!$N2568),"",MONTH(Transactions!$N2568))</f>
        <v/>
      </c>
      <c r="P2568" s="259"/>
      <c r="Q2568" s="171"/>
      <c r="R2568" s="169"/>
    </row>
    <row r="2569" spans="2:18" ht="15.75" customHeight="1">
      <c r="B2569" s="167"/>
      <c r="C2569" s="209" t="str">
        <f>IF(ISBLANK(Transactions!$B2569),"",MONTH(Transactions!$B2569))</f>
        <v/>
      </c>
      <c r="D2569" s="259"/>
      <c r="E2569" s="168"/>
      <c r="F2569" s="169"/>
      <c r="H2569" s="167"/>
      <c r="I2569" s="209" t="str">
        <f>IF(ISBLANK(Transactions!$H2569),"",MONTH(Transactions!$H2569))</f>
        <v/>
      </c>
      <c r="J2569" s="259"/>
      <c r="K2569" s="168"/>
      <c r="L2569" s="169"/>
      <c r="N2569" s="167"/>
      <c r="O2569" s="209" t="str">
        <f>IF(ISBLANK(Transactions!$N2569),"",MONTH(Transactions!$N2569))</f>
        <v/>
      </c>
      <c r="P2569" s="259"/>
      <c r="Q2569" s="171"/>
      <c r="R2569" s="169"/>
    </row>
    <row r="2570" spans="2:18" ht="15.75" customHeight="1">
      <c r="B2570" s="167"/>
      <c r="C2570" s="209" t="str">
        <f>IF(ISBLANK(Transactions!$B2570),"",MONTH(Transactions!$B2570))</f>
        <v/>
      </c>
      <c r="D2570" s="259"/>
      <c r="E2570" s="168"/>
      <c r="F2570" s="169"/>
      <c r="H2570" s="167"/>
      <c r="I2570" s="209" t="str">
        <f>IF(ISBLANK(Transactions!$H2570),"",MONTH(Transactions!$H2570))</f>
        <v/>
      </c>
      <c r="J2570" s="259"/>
      <c r="K2570" s="168"/>
      <c r="L2570" s="169"/>
      <c r="N2570" s="167"/>
      <c r="O2570" s="209" t="str">
        <f>IF(ISBLANK(Transactions!$N2570),"",MONTH(Transactions!$N2570))</f>
        <v/>
      </c>
      <c r="P2570" s="259"/>
      <c r="Q2570" s="171"/>
      <c r="R2570" s="169"/>
    </row>
    <row r="2571" spans="2:18" ht="15.75" customHeight="1">
      <c r="B2571" s="167"/>
      <c r="C2571" s="209" t="str">
        <f>IF(ISBLANK(Transactions!$B2571),"",MONTH(Transactions!$B2571))</f>
        <v/>
      </c>
      <c r="D2571" s="259"/>
      <c r="E2571" s="168"/>
      <c r="F2571" s="169"/>
      <c r="H2571" s="167"/>
      <c r="I2571" s="209" t="str">
        <f>IF(ISBLANK(Transactions!$H2571),"",MONTH(Transactions!$H2571))</f>
        <v/>
      </c>
      <c r="J2571" s="259"/>
      <c r="K2571" s="168"/>
      <c r="L2571" s="169"/>
      <c r="N2571" s="167"/>
      <c r="O2571" s="209" t="str">
        <f>IF(ISBLANK(Transactions!$N2571),"",MONTH(Transactions!$N2571))</f>
        <v/>
      </c>
      <c r="P2571" s="259"/>
      <c r="Q2571" s="171"/>
      <c r="R2571" s="169"/>
    </row>
    <row r="2572" spans="2:18" ht="15.75" customHeight="1">
      <c r="B2572" s="167"/>
      <c r="C2572" s="209" t="str">
        <f>IF(ISBLANK(Transactions!$B2572),"",MONTH(Transactions!$B2572))</f>
        <v/>
      </c>
      <c r="D2572" s="259"/>
      <c r="E2572" s="168"/>
      <c r="F2572" s="169"/>
      <c r="H2572" s="167"/>
      <c r="I2572" s="209" t="str">
        <f>IF(ISBLANK(Transactions!$H2572),"",MONTH(Transactions!$H2572))</f>
        <v/>
      </c>
      <c r="J2572" s="259"/>
      <c r="K2572" s="168"/>
      <c r="L2572" s="169"/>
      <c r="N2572" s="167"/>
      <c r="O2572" s="209" t="str">
        <f>IF(ISBLANK(Transactions!$N2572),"",MONTH(Transactions!$N2572))</f>
        <v/>
      </c>
      <c r="P2572" s="259"/>
      <c r="Q2572" s="171"/>
      <c r="R2572" s="169"/>
    </row>
    <row r="2573" spans="2:18" ht="15.75" customHeight="1">
      <c r="B2573" s="167"/>
      <c r="C2573" s="209" t="str">
        <f>IF(ISBLANK(Transactions!$B2573),"",MONTH(Transactions!$B2573))</f>
        <v/>
      </c>
      <c r="D2573" s="259"/>
      <c r="E2573" s="168"/>
      <c r="F2573" s="169"/>
      <c r="H2573" s="167"/>
      <c r="I2573" s="209" t="str">
        <f>IF(ISBLANK(Transactions!$H2573),"",MONTH(Transactions!$H2573))</f>
        <v/>
      </c>
      <c r="J2573" s="259"/>
      <c r="K2573" s="168"/>
      <c r="L2573" s="169"/>
      <c r="N2573" s="167"/>
      <c r="O2573" s="209" t="str">
        <f>IF(ISBLANK(Transactions!$N2573),"",MONTH(Transactions!$N2573))</f>
        <v/>
      </c>
      <c r="P2573" s="259"/>
      <c r="Q2573" s="171"/>
      <c r="R2573" s="169"/>
    </row>
    <row r="2574" spans="2:18" ht="15.75" customHeight="1">
      <c r="B2574" s="167"/>
      <c r="C2574" s="209" t="str">
        <f>IF(ISBLANK(Transactions!$B2574),"",MONTH(Transactions!$B2574))</f>
        <v/>
      </c>
      <c r="D2574" s="259"/>
      <c r="E2574" s="168"/>
      <c r="F2574" s="169"/>
      <c r="H2574" s="167"/>
      <c r="I2574" s="209" t="str">
        <f>IF(ISBLANK(Transactions!$H2574),"",MONTH(Transactions!$H2574))</f>
        <v/>
      </c>
      <c r="J2574" s="259"/>
      <c r="K2574" s="168"/>
      <c r="L2574" s="169"/>
      <c r="N2574" s="167"/>
      <c r="O2574" s="209" t="str">
        <f>IF(ISBLANK(Transactions!$N2574),"",MONTH(Transactions!$N2574))</f>
        <v/>
      </c>
      <c r="P2574" s="259"/>
      <c r="Q2574" s="171"/>
      <c r="R2574" s="169"/>
    </row>
    <row r="2575" spans="2:18" ht="15.75" customHeight="1">
      <c r="B2575" s="167"/>
      <c r="C2575" s="209" t="str">
        <f>IF(ISBLANK(Transactions!$B2575),"",MONTH(Transactions!$B2575))</f>
        <v/>
      </c>
      <c r="D2575" s="259"/>
      <c r="E2575" s="168"/>
      <c r="F2575" s="169"/>
      <c r="H2575" s="167"/>
      <c r="I2575" s="209" t="str">
        <f>IF(ISBLANK(Transactions!$H2575),"",MONTH(Transactions!$H2575))</f>
        <v/>
      </c>
      <c r="J2575" s="259"/>
      <c r="K2575" s="168"/>
      <c r="L2575" s="169"/>
      <c r="N2575" s="167"/>
      <c r="O2575" s="209" t="str">
        <f>IF(ISBLANK(Transactions!$N2575),"",MONTH(Transactions!$N2575))</f>
        <v/>
      </c>
      <c r="P2575" s="259"/>
      <c r="Q2575" s="171"/>
      <c r="R2575" s="169"/>
    </row>
    <row r="2576" spans="2:18" ht="15.75" customHeight="1">
      <c r="B2576" s="167"/>
      <c r="C2576" s="209" t="str">
        <f>IF(ISBLANK(Transactions!$B2576),"",MONTH(Transactions!$B2576))</f>
        <v/>
      </c>
      <c r="D2576" s="259"/>
      <c r="E2576" s="168"/>
      <c r="F2576" s="169"/>
      <c r="H2576" s="167"/>
      <c r="I2576" s="209" t="str">
        <f>IF(ISBLANK(Transactions!$H2576),"",MONTH(Transactions!$H2576))</f>
        <v/>
      </c>
      <c r="J2576" s="259"/>
      <c r="K2576" s="168"/>
      <c r="L2576" s="169"/>
      <c r="N2576" s="167"/>
      <c r="O2576" s="209" t="str">
        <f>IF(ISBLANK(Transactions!$N2576),"",MONTH(Transactions!$N2576))</f>
        <v/>
      </c>
      <c r="P2576" s="259"/>
      <c r="Q2576" s="171"/>
      <c r="R2576" s="169"/>
    </row>
    <row r="2577" spans="2:18" ht="15.75" customHeight="1">
      <c r="B2577" s="167"/>
      <c r="C2577" s="209" t="str">
        <f>IF(ISBLANK(Transactions!$B2577),"",MONTH(Transactions!$B2577))</f>
        <v/>
      </c>
      <c r="D2577" s="259"/>
      <c r="E2577" s="168"/>
      <c r="F2577" s="169"/>
      <c r="H2577" s="167"/>
      <c r="I2577" s="209" t="str">
        <f>IF(ISBLANK(Transactions!$H2577),"",MONTH(Transactions!$H2577))</f>
        <v/>
      </c>
      <c r="J2577" s="259"/>
      <c r="K2577" s="168"/>
      <c r="L2577" s="169"/>
      <c r="N2577" s="167"/>
      <c r="O2577" s="209" t="str">
        <f>IF(ISBLANK(Transactions!$N2577),"",MONTH(Transactions!$N2577))</f>
        <v/>
      </c>
      <c r="P2577" s="259"/>
      <c r="Q2577" s="171"/>
      <c r="R2577" s="169"/>
    </row>
    <row r="2578" spans="2:18" ht="15.75" customHeight="1">
      <c r="B2578" s="167"/>
      <c r="C2578" s="209" t="str">
        <f>IF(ISBLANK(Transactions!$B2578),"",MONTH(Transactions!$B2578))</f>
        <v/>
      </c>
      <c r="D2578" s="259"/>
      <c r="E2578" s="168"/>
      <c r="F2578" s="169"/>
      <c r="H2578" s="167"/>
      <c r="I2578" s="209" t="str">
        <f>IF(ISBLANK(Transactions!$H2578),"",MONTH(Transactions!$H2578))</f>
        <v/>
      </c>
      <c r="J2578" s="259"/>
      <c r="K2578" s="168"/>
      <c r="L2578" s="169"/>
      <c r="N2578" s="167"/>
      <c r="O2578" s="209" t="str">
        <f>IF(ISBLANK(Transactions!$N2578),"",MONTH(Transactions!$N2578))</f>
        <v/>
      </c>
      <c r="P2578" s="259"/>
      <c r="Q2578" s="171"/>
      <c r="R2578" s="169"/>
    </row>
    <row r="2579" spans="2:18" ht="15.75" customHeight="1">
      <c r="B2579" s="167"/>
      <c r="C2579" s="209" t="str">
        <f>IF(ISBLANK(Transactions!$B2579),"",MONTH(Transactions!$B2579))</f>
        <v/>
      </c>
      <c r="D2579" s="259"/>
      <c r="E2579" s="168"/>
      <c r="F2579" s="169"/>
      <c r="H2579" s="167"/>
      <c r="I2579" s="209" t="str">
        <f>IF(ISBLANK(Transactions!$H2579),"",MONTH(Transactions!$H2579))</f>
        <v/>
      </c>
      <c r="J2579" s="259"/>
      <c r="K2579" s="168"/>
      <c r="L2579" s="169"/>
      <c r="N2579" s="167"/>
      <c r="O2579" s="209" t="str">
        <f>IF(ISBLANK(Transactions!$N2579),"",MONTH(Transactions!$N2579))</f>
        <v/>
      </c>
      <c r="P2579" s="259"/>
      <c r="Q2579" s="171"/>
      <c r="R2579" s="169"/>
    </row>
    <row r="2580" spans="2:18" ht="15.75" customHeight="1">
      <c r="B2580" s="167"/>
      <c r="C2580" s="209" t="str">
        <f>IF(ISBLANK(Transactions!$B2580),"",MONTH(Transactions!$B2580))</f>
        <v/>
      </c>
      <c r="D2580" s="259"/>
      <c r="E2580" s="168"/>
      <c r="F2580" s="169"/>
      <c r="H2580" s="167"/>
      <c r="I2580" s="209" t="str">
        <f>IF(ISBLANK(Transactions!$H2580),"",MONTH(Transactions!$H2580))</f>
        <v/>
      </c>
      <c r="J2580" s="259"/>
      <c r="K2580" s="168"/>
      <c r="L2580" s="169"/>
      <c r="N2580" s="167"/>
      <c r="O2580" s="209" t="str">
        <f>IF(ISBLANK(Transactions!$N2580),"",MONTH(Transactions!$N2580))</f>
        <v/>
      </c>
      <c r="P2580" s="259"/>
      <c r="Q2580" s="171"/>
      <c r="R2580" s="169"/>
    </row>
    <row r="2581" spans="2:18" ht="15.75" customHeight="1">
      <c r="B2581" s="167"/>
      <c r="C2581" s="209" t="str">
        <f>IF(ISBLANK(Transactions!$B2581),"",MONTH(Transactions!$B2581))</f>
        <v/>
      </c>
      <c r="D2581" s="259"/>
      <c r="E2581" s="168"/>
      <c r="F2581" s="169"/>
      <c r="H2581" s="167"/>
      <c r="I2581" s="209" t="str">
        <f>IF(ISBLANK(Transactions!$H2581),"",MONTH(Transactions!$H2581))</f>
        <v/>
      </c>
      <c r="J2581" s="259"/>
      <c r="K2581" s="168"/>
      <c r="L2581" s="169"/>
      <c r="N2581" s="167"/>
      <c r="O2581" s="209" t="str">
        <f>IF(ISBLANK(Transactions!$N2581),"",MONTH(Transactions!$N2581))</f>
        <v/>
      </c>
      <c r="P2581" s="259"/>
      <c r="Q2581" s="171"/>
      <c r="R2581" s="169"/>
    </row>
    <row r="2582" spans="2:18" ht="15.75" customHeight="1">
      <c r="B2582" s="167"/>
      <c r="C2582" s="209" t="str">
        <f>IF(ISBLANK(Transactions!$B2582),"",MONTH(Transactions!$B2582))</f>
        <v/>
      </c>
      <c r="D2582" s="259"/>
      <c r="E2582" s="168"/>
      <c r="F2582" s="169"/>
      <c r="H2582" s="167"/>
      <c r="I2582" s="209" t="str">
        <f>IF(ISBLANK(Transactions!$H2582),"",MONTH(Transactions!$H2582))</f>
        <v/>
      </c>
      <c r="J2582" s="259"/>
      <c r="K2582" s="168"/>
      <c r="L2582" s="169"/>
      <c r="N2582" s="167"/>
      <c r="O2582" s="209" t="str">
        <f>IF(ISBLANK(Transactions!$N2582),"",MONTH(Transactions!$N2582))</f>
        <v/>
      </c>
      <c r="P2582" s="259"/>
      <c r="Q2582" s="171"/>
      <c r="R2582" s="169"/>
    </row>
    <row r="2583" spans="2:18" ht="15.75" customHeight="1">
      <c r="B2583" s="167"/>
      <c r="C2583" s="209" t="str">
        <f>IF(ISBLANK(Transactions!$B2583),"",MONTH(Transactions!$B2583))</f>
        <v/>
      </c>
      <c r="D2583" s="259"/>
      <c r="E2583" s="168"/>
      <c r="F2583" s="169"/>
      <c r="H2583" s="167"/>
      <c r="I2583" s="209" t="str">
        <f>IF(ISBLANK(Transactions!$H2583),"",MONTH(Transactions!$H2583))</f>
        <v/>
      </c>
      <c r="J2583" s="259"/>
      <c r="K2583" s="168"/>
      <c r="L2583" s="169"/>
      <c r="N2583" s="167"/>
      <c r="O2583" s="209" t="str">
        <f>IF(ISBLANK(Transactions!$N2583),"",MONTH(Transactions!$N2583))</f>
        <v/>
      </c>
      <c r="P2583" s="259"/>
      <c r="Q2583" s="171"/>
      <c r="R2583" s="169"/>
    </row>
    <row r="2584" spans="2:18" ht="15.75" customHeight="1">
      <c r="B2584" s="167"/>
      <c r="C2584" s="209" t="str">
        <f>IF(ISBLANK(Transactions!$B2584),"",MONTH(Transactions!$B2584))</f>
        <v/>
      </c>
      <c r="D2584" s="259"/>
      <c r="E2584" s="168"/>
      <c r="F2584" s="169"/>
      <c r="H2584" s="167"/>
      <c r="I2584" s="209" t="str">
        <f>IF(ISBLANK(Transactions!$H2584),"",MONTH(Transactions!$H2584))</f>
        <v/>
      </c>
      <c r="J2584" s="259"/>
      <c r="K2584" s="168"/>
      <c r="L2584" s="169"/>
      <c r="N2584" s="167"/>
      <c r="O2584" s="209" t="str">
        <f>IF(ISBLANK(Transactions!$N2584),"",MONTH(Transactions!$N2584))</f>
        <v/>
      </c>
      <c r="P2584" s="259"/>
      <c r="Q2584" s="171"/>
      <c r="R2584" s="169"/>
    </row>
    <row r="2585" spans="2:18" ht="15.75" customHeight="1">
      <c r="B2585" s="167"/>
      <c r="C2585" s="209" t="str">
        <f>IF(ISBLANK(Transactions!$B2585),"",MONTH(Transactions!$B2585))</f>
        <v/>
      </c>
      <c r="D2585" s="259"/>
      <c r="E2585" s="168"/>
      <c r="F2585" s="169"/>
      <c r="H2585" s="167"/>
      <c r="I2585" s="209" t="str">
        <f>IF(ISBLANK(Transactions!$H2585),"",MONTH(Transactions!$H2585))</f>
        <v/>
      </c>
      <c r="J2585" s="259"/>
      <c r="K2585" s="168"/>
      <c r="L2585" s="169"/>
      <c r="N2585" s="167"/>
      <c r="O2585" s="209" t="str">
        <f>IF(ISBLANK(Transactions!$N2585),"",MONTH(Transactions!$N2585))</f>
        <v/>
      </c>
      <c r="P2585" s="259"/>
      <c r="Q2585" s="171"/>
      <c r="R2585" s="169"/>
    </row>
    <row r="2586" spans="2:18" ht="15.75" customHeight="1">
      <c r="B2586" s="167"/>
      <c r="C2586" s="209" t="str">
        <f>IF(ISBLANK(Transactions!$B2586),"",MONTH(Transactions!$B2586))</f>
        <v/>
      </c>
      <c r="D2586" s="259"/>
      <c r="E2586" s="168"/>
      <c r="F2586" s="169"/>
      <c r="H2586" s="167"/>
      <c r="I2586" s="209" t="str">
        <f>IF(ISBLANK(Transactions!$H2586),"",MONTH(Transactions!$H2586))</f>
        <v/>
      </c>
      <c r="J2586" s="259"/>
      <c r="K2586" s="168"/>
      <c r="L2586" s="169"/>
      <c r="N2586" s="167"/>
      <c r="O2586" s="209" t="str">
        <f>IF(ISBLANK(Transactions!$N2586),"",MONTH(Transactions!$N2586))</f>
        <v/>
      </c>
      <c r="P2586" s="259"/>
      <c r="Q2586" s="171"/>
      <c r="R2586" s="169"/>
    </row>
    <row r="2587" spans="2:18" ht="15.75" customHeight="1">
      <c r="B2587" s="167"/>
      <c r="C2587" s="209" t="str">
        <f>IF(ISBLANK(Transactions!$B2587),"",MONTH(Transactions!$B2587))</f>
        <v/>
      </c>
      <c r="D2587" s="259"/>
      <c r="E2587" s="168"/>
      <c r="F2587" s="169"/>
      <c r="H2587" s="167"/>
      <c r="I2587" s="209" t="str">
        <f>IF(ISBLANK(Transactions!$H2587),"",MONTH(Transactions!$H2587))</f>
        <v/>
      </c>
      <c r="J2587" s="259"/>
      <c r="K2587" s="168"/>
      <c r="L2587" s="169"/>
      <c r="N2587" s="167"/>
      <c r="O2587" s="209" t="str">
        <f>IF(ISBLANK(Transactions!$N2587),"",MONTH(Transactions!$N2587))</f>
        <v/>
      </c>
      <c r="P2587" s="259"/>
      <c r="Q2587" s="171"/>
      <c r="R2587" s="169"/>
    </row>
    <row r="2588" spans="2:18" ht="15.75" customHeight="1">
      <c r="B2588" s="167"/>
      <c r="C2588" s="209" t="str">
        <f>IF(ISBLANK(Transactions!$B2588),"",MONTH(Transactions!$B2588))</f>
        <v/>
      </c>
      <c r="D2588" s="259"/>
      <c r="E2588" s="168"/>
      <c r="F2588" s="169"/>
      <c r="H2588" s="167"/>
      <c r="I2588" s="209" t="str">
        <f>IF(ISBLANK(Transactions!$H2588),"",MONTH(Transactions!$H2588))</f>
        <v/>
      </c>
      <c r="J2588" s="259"/>
      <c r="K2588" s="168"/>
      <c r="L2588" s="169"/>
      <c r="N2588" s="167"/>
      <c r="O2588" s="209" t="str">
        <f>IF(ISBLANK(Transactions!$N2588),"",MONTH(Transactions!$N2588))</f>
        <v/>
      </c>
      <c r="P2588" s="259"/>
      <c r="Q2588" s="171"/>
      <c r="R2588" s="169"/>
    </row>
    <row r="2589" spans="2:18" ht="15.75" customHeight="1">
      <c r="B2589" s="167"/>
      <c r="C2589" s="209" t="str">
        <f>IF(ISBLANK(Transactions!$B2589),"",MONTH(Transactions!$B2589))</f>
        <v/>
      </c>
      <c r="D2589" s="259"/>
      <c r="E2589" s="168"/>
      <c r="F2589" s="169"/>
      <c r="H2589" s="167"/>
      <c r="I2589" s="209" t="str">
        <f>IF(ISBLANK(Transactions!$H2589),"",MONTH(Transactions!$H2589))</f>
        <v/>
      </c>
      <c r="J2589" s="259"/>
      <c r="K2589" s="168"/>
      <c r="L2589" s="169"/>
      <c r="N2589" s="167"/>
      <c r="O2589" s="209" t="str">
        <f>IF(ISBLANK(Transactions!$N2589),"",MONTH(Transactions!$N2589))</f>
        <v/>
      </c>
      <c r="P2589" s="259"/>
      <c r="Q2589" s="171"/>
      <c r="R2589" s="169"/>
    </row>
    <row r="2590" spans="2:18" ht="15.75" customHeight="1">
      <c r="B2590" s="167"/>
      <c r="C2590" s="209" t="str">
        <f>IF(ISBLANK(Transactions!$B2590),"",MONTH(Transactions!$B2590))</f>
        <v/>
      </c>
      <c r="D2590" s="259"/>
      <c r="E2590" s="168"/>
      <c r="F2590" s="169"/>
      <c r="H2590" s="167"/>
      <c r="I2590" s="209" t="str">
        <f>IF(ISBLANK(Transactions!$H2590),"",MONTH(Transactions!$H2590))</f>
        <v/>
      </c>
      <c r="J2590" s="259"/>
      <c r="K2590" s="168"/>
      <c r="L2590" s="169"/>
      <c r="N2590" s="167"/>
      <c r="O2590" s="209" t="str">
        <f>IF(ISBLANK(Transactions!$N2590),"",MONTH(Transactions!$N2590))</f>
        <v/>
      </c>
      <c r="P2590" s="259"/>
      <c r="Q2590" s="171"/>
      <c r="R2590" s="169"/>
    </row>
    <row r="2591" spans="2:18" ht="15.75" customHeight="1">
      <c r="B2591" s="167"/>
      <c r="C2591" s="209" t="str">
        <f>IF(ISBLANK(Transactions!$B2591),"",MONTH(Transactions!$B2591))</f>
        <v/>
      </c>
      <c r="D2591" s="259"/>
      <c r="E2591" s="168"/>
      <c r="F2591" s="169"/>
      <c r="H2591" s="167"/>
      <c r="I2591" s="209" t="str">
        <f>IF(ISBLANK(Transactions!$H2591),"",MONTH(Transactions!$H2591))</f>
        <v/>
      </c>
      <c r="J2591" s="259"/>
      <c r="K2591" s="168"/>
      <c r="L2591" s="169"/>
      <c r="N2591" s="167"/>
      <c r="O2591" s="209" t="str">
        <f>IF(ISBLANK(Transactions!$N2591),"",MONTH(Transactions!$N2591))</f>
        <v/>
      </c>
      <c r="P2591" s="259"/>
      <c r="Q2591" s="171"/>
      <c r="R2591" s="169"/>
    </row>
    <row r="2592" spans="2:18" ht="15.75" customHeight="1">
      <c r="B2592" s="167"/>
      <c r="C2592" s="209" t="str">
        <f>IF(ISBLANK(Transactions!$B2592),"",MONTH(Transactions!$B2592))</f>
        <v/>
      </c>
      <c r="D2592" s="259"/>
      <c r="E2592" s="168"/>
      <c r="F2592" s="169"/>
      <c r="H2592" s="167"/>
      <c r="I2592" s="209" t="str">
        <f>IF(ISBLANK(Transactions!$H2592),"",MONTH(Transactions!$H2592))</f>
        <v/>
      </c>
      <c r="J2592" s="259"/>
      <c r="K2592" s="168"/>
      <c r="L2592" s="169"/>
      <c r="N2592" s="167"/>
      <c r="O2592" s="209" t="str">
        <f>IF(ISBLANK(Transactions!$N2592),"",MONTH(Transactions!$N2592))</f>
        <v/>
      </c>
      <c r="P2592" s="259"/>
      <c r="Q2592" s="171"/>
      <c r="R2592" s="169"/>
    </row>
    <row r="2593" spans="2:18" ht="15.75" customHeight="1">
      <c r="B2593" s="167"/>
      <c r="C2593" s="209" t="str">
        <f>IF(ISBLANK(Transactions!$B2593),"",MONTH(Transactions!$B2593))</f>
        <v/>
      </c>
      <c r="D2593" s="259"/>
      <c r="E2593" s="168"/>
      <c r="F2593" s="169"/>
      <c r="H2593" s="167"/>
      <c r="I2593" s="209" t="str">
        <f>IF(ISBLANK(Transactions!$H2593),"",MONTH(Transactions!$H2593))</f>
        <v/>
      </c>
      <c r="J2593" s="259"/>
      <c r="K2593" s="168"/>
      <c r="L2593" s="169"/>
      <c r="N2593" s="167"/>
      <c r="O2593" s="209" t="str">
        <f>IF(ISBLANK(Transactions!$N2593),"",MONTH(Transactions!$N2593))</f>
        <v/>
      </c>
      <c r="P2593" s="259"/>
      <c r="Q2593" s="171"/>
      <c r="R2593" s="169"/>
    </row>
    <row r="2594" spans="2:18" ht="15.75" customHeight="1">
      <c r="B2594" s="167"/>
      <c r="C2594" s="209" t="str">
        <f>IF(ISBLANK(Transactions!$B2594),"",MONTH(Transactions!$B2594))</f>
        <v/>
      </c>
      <c r="D2594" s="259"/>
      <c r="E2594" s="168"/>
      <c r="F2594" s="169"/>
      <c r="H2594" s="167"/>
      <c r="I2594" s="209" t="str">
        <f>IF(ISBLANK(Transactions!$H2594),"",MONTH(Transactions!$H2594))</f>
        <v/>
      </c>
      <c r="J2594" s="259"/>
      <c r="K2594" s="168"/>
      <c r="L2594" s="169"/>
      <c r="N2594" s="167"/>
      <c r="O2594" s="209" t="str">
        <f>IF(ISBLANK(Transactions!$N2594),"",MONTH(Transactions!$N2594))</f>
        <v/>
      </c>
      <c r="P2594" s="259"/>
      <c r="Q2594" s="171"/>
      <c r="R2594" s="169"/>
    </row>
    <row r="2595" spans="2:18" ht="15.75" customHeight="1">
      <c r="B2595" s="167"/>
      <c r="C2595" s="209" t="str">
        <f>IF(ISBLANK(Transactions!$B2595),"",MONTH(Transactions!$B2595))</f>
        <v/>
      </c>
      <c r="D2595" s="259"/>
      <c r="E2595" s="168"/>
      <c r="F2595" s="169"/>
      <c r="H2595" s="167"/>
      <c r="I2595" s="209" t="str">
        <f>IF(ISBLANK(Transactions!$H2595),"",MONTH(Transactions!$H2595))</f>
        <v/>
      </c>
      <c r="J2595" s="259"/>
      <c r="K2595" s="168"/>
      <c r="L2595" s="169"/>
      <c r="N2595" s="167"/>
      <c r="O2595" s="209" t="str">
        <f>IF(ISBLANK(Transactions!$N2595),"",MONTH(Transactions!$N2595))</f>
        <v/>
      </c>
      <c r="P2595" s="259"/>
      <c r="Q2595" s="171"/>
      <c r="R2595" s="169"/>
    </row>
    <row r="2596" spans="2:18" ht="15.75" customHeight="1">
      <c r="B2596" s="167"/>
      <c r="C2596" s="209" t="str">
        <f>IF(ISBLANK(Transactions!$B2596),"",MONTH(Transactions!$B2596))</f>
        <v/>
      </c>
      <c r="D2596" s="259"/>
      <c r="E2596" s="168"/>
      <c r="F2596" s="169"/>
      <c r="H2596" s="167"/>
      <c r="I2596" s="209" t="str">
        <f>IF(ISBLANK(Transactions!$H2596),"",MONTH(Transactions!$H2596))</f>
        <v/>
      </c>
      <c r="J2596" s="259"/>
      <c r="K2596" s="168"/>
      <c r="L2596" s="169"/>
      <c r="N2596" s="167"/>
      <c r="O2596" s="209" t="str">
        <f>IF(ISBLANK(Transactions!$N2596),"",MONTH(Transactions!$N2596))</f>
        <v/>
      </c>
      <c r="P2596" s="259"/>
      <c r="Q2596" s="171"/>
      <c r="R2596" s="169"/>
    </row>
    <row r="2597" spans="2:18" ht="15.75" customHeight="1">
      <c r="B2597" s="167"/>
      <c r="C2597" s="209" t="str">
        <f>IF(ISBLANK(Transactions!$B2597),"",MONTH(Transactions!$B2597))</f>
        <v/>
      </c>
      <c r="D2597" s="259"/>
      <c r="E2597" s="168"/>
      <c r="F2597" s="169"/>
      <c r="H2597" s="167"/>
      <c r="I2597" s="209" t="str">
        <f>IF(ISBLANK(Transactions!$H2597),"",MONTH(Transactions!$H2597))</f>
        <v/>
      </c>
      <c r="J2597" s="259"/>
      <c r="K2597" s="168"/>
      <c r="L2597" s="169"/>
      <c r="N2597" s="167"/>
      <c r="O2597" s="209" t="str">
        <f>IF(ISBLANK(Transactions!$N2597),"",MONTH(Transactions!$N2597))</f>
        <v/>
      </c>
      <c r="P2597" s="259"/>
      <c r="Q2597" s="171"/>
      <c r="R2597" s="169"/>
    </row>
    <row r="2598" spans="2:18" ht="15.75" customHeight="1">
      <c r="B2598" s="167"/>
      <c r="C2598" s="209" t="str">
        <f>IF(ISBLANK(Transactions!$B2598),"",MONTH(Transactions!$B2598))</f>
        <v/>
      </c>
      <c r="D2598" s="259"/>
      <c r="E2598" s="168"/>
      <c r="F2598" s="169"/>
      <c r="H2598" s="167"/>
      <c r="I2598" s="209" t="str">
        <f>IF(ISBLANK(Transactions!$H2598),"",MONTH(Transactions!$H2598))</f>
        <v/>
      </c>
      <c r="J2598" s="259"/>
      <c r="K2598" s="168"/>
      <c r="L2598" s="169"/>
      <c r="N2598" s="167"/>
      <c r="O2598" s="209" t="str">
        <f>IF(ISBLANK(Transactions!$N2598),"",MONTH(Transactions!$N2598))</f>
        <v/>
      </c>
      <c r="P2598" s="259"/>
      <c r="Q2598" s="171"/>
      <c r="R2598" s="169"/>
    </row>
    <row r="2599" spans="2:18" ht="15.75" customHeight="1">
      <c r="B2599" s="167"/>
      <c r="C2599" s="209" t="str">
        <f>IF(ISBLANK(Transactions!$B2599),"",MONTH(Transactions!$B2599))</f>
        <v/>
      </c>
      <c r="D2599" s="259"/>
      <c r="E2599" s="168"/>
      <c r="F2599" s="169"/>
      <c r="H2599" s="167"/>
      <c r="I2599" s="209" t="str">
        <f>IF(ISBLANK(Transactions!$H2599),"",MONTH(Transactions!$H2599))</f>
        <v/>
      </c>
      <c r="J2599" s="259"/>
      <c r="K2599" s="168"/>
      <c r="L2599" s="169"/>
      <c r="N2599" s="167"/>
      <c r="O2599" s="209" t="str">
        <f>IF(ISBLANK(Transactions!$N2599),"",MONTH(Transactions!$N2599))</f>
        <v/>
      </c>
      <c r="P2599" s="259"/>
      <c r="Q2599" s="171"/>
      <c r="R2599" s="169"/>
    </row>
    <row r="2600" spans="2:18" ht="15.75" customHeight="1">
      <c r="B2600" s="167"/>
      <c r="C2600" s="209" t="str">
        <f>IF(ISBLANK(Transactions!$B2600),"",MONTH(Transactions!$B2600))</f>
        <v/>
      </c>
      <c r="D2600" s="259"/>
      <c r="E2600" s="168"/>
      <c r="F2600" s="169"/>
      <c r="H2600" s="167"/>
      <c r="I2600" s="209" t="str">
        <f>IF(ISBLANK(Transactions!$H2600),"",MONTH(Transactions!$H2600))</f>
        <v/>
      </c>
      <c r="J2600" s="259"/>
      <c r="K2600" s="168"/>
      <c r="L2600" s="169"/>
      <c r="N2600" s="167"/>
      <c r="O2600" s="209" t="str">
        <f>IF(ISBLANK(Transactions!$N2600),"",MONTH(Transactions!$N2600))</f>
        <v/>
      </c>
      <c r="P2600" s="259"/>
      <c r="Q2600" s="171"/>
      <c r="R2600" s="169"/>
    </row>
    <row r="2601" spans="2:18" ht="15.75" customHeight="1">
      <c r="B2601" s="167"/>
      <c r="C2601" s="209" t="str">
        <f>IF(ISBLANK(Transactions!$B2601),"",MONTH(Transactions!$B2601))</f>
        <v/>
      </c>
      <c r="D2601" s="259"/>
      <c r="E2601" s="168"/>
      <c r="F2601" s="169"/>
      <c r="H2601" s="167"/>
      <c r="I2601" s="209" t="str">
        <f>IF(ISBLANK(Transactions!$H2601),"",MONTH(Transactions!$H2601))</f>
        <v/>
      </c>
      <c r="J2601" s="259"/>
      <c r="K2601" s="168"/>
      <c r="L2601" s="169"/>
      <c r="N2601" s="167"/>
      <c r="O2601" s="209" t="str">
        <f>IF(ISBLANK(Transactions!$N2601),"",MONTH(Transactions!$N2601))</f>
        <v/>
      </c>
      <c r="P2601" s="259"/>
      <c r="Q2601" s="171"/>
      <c r="R2601" s="169"/>
    </row>
    <row r="2602" spans="2:18" ht="15.75" customHeight="1">
      <c r="B2602" s="167"/>
      <c r="C2602" s="209" t="str">
        <f>IF(ISBLANK(Transactions!$B2602),"",MONTH(Transactions!$B2602))</f>
        <v/>
      </c>
      <c r="D2602" s="259"/>
      <c r="E2602" s="168"/>
      <c r="F2602" s="169"/>
      <c r="H2602" s="167"/>
      <c r="I2602" s="209" t="str">
        <f>IF(ISBLANK(Transactions!$H2602),"",MONTH(Transactions!$H2602))</f>
        <v/>
      </c>
      <c r="J2602" s="259"/>
      <c r="K2602" s="168"/>
      <c r="L2602" s="169"/>
      <c r="N2602" s="167"/>
      <c r="O2602" s="209" t="str">
        <f>IF(ISBLANK(Transactions!$N2602),"",MONTH(Transactions!$N2602))</f>
        <v/>
      </c>
      <c r="P2602" s="259"/>
      <c r="Q2602" s="171"/>
      <c r="R2602" s="169"/>
    </row>
    <row r="2603" spans="2:18" ht="15.75" customHeight="1">
      <c r="B2603" s="167"/>
      <c r="C2603" s="209" t="str">
        <f>IF(ISBLANK(Transactions!$B2603),"",MONTH(Transactions!$B2603))</f>
        <v/>
      </c>
      <c r="D2603" s="259"/>
      <c r="E2603" s="168"/>
      <c r="F2603" s="169"/>
      <c r="H2603" s="167"/>
      <c r="I2603" s="209" t="str">
        <f>IF(ISBLANK(Transactions!$H2603),"",MONTH(Transactions!$H2603))</f>
        <v/>
      </c>
      <c r="J2603" s="259"/>
      <c r="K2603" s="168"/>
      <c r="L2603" s="169"/>
      <c r="N2603" s="167"/>
      <c r="O2603" s="209" t="str">
        <f>IF(ISBLANK(Transactions!$N2603),"",MONTH(Transactions!$N2603))</f>
        <v/>
      </c>
      <c r="P2603" s="259"/>
      <c r="Q2603" s="171"/>
      <c r="R2603" s="169"/>
    </row>
    <row r="2604" spans="2:18" ht="15.75" customHeight="1">
      <c r="B2604" s="167"/>
      <c r="C2604" s="209" t="str">
        <f>IF(ISBLANK(Transactions!$B2604),"",MONTH(Transactions!$B2604))</f>
        <v/>
      </c>
      <c r="D2604" s="259"/>
      <c r="E2604" s="168"/>
      <c r="F2604" s="169"/>
      <c r="H2604" s="167"/>
      <c r="I2604" s="209" t="str">
        <f>IF(ISBLANK(Transactions!$H2604),"",MONTH(Transactions!$H2604))</f>
        <v/>
      </c>
      <c r="J2604" s="259"/>
      <c r="K2604" s="168"/>
      <c r="L2604" s="169"/>
      <c r="N2604" s="167"/>
      <c r="O2604" s="209" t="str">
        <f>IF(ISBLANK(Transactions!$N2604),"",MONTH(Transactions!$N2604))</f>
        <v/>
      </c>
      <c r="P2604" s="259"/>
      <c r="Q2604" s="171"/>
      <c r="R2604" s="169"/>
    </row>
    <row r="2605" spans="2:18" ht="15.75" customHeight="1">
      <c r="B2605" s="167"/>
      <c r="C2605" s="209" t="str">
        <f>IF(ISBLANK(Transactions!$B2605),"",MONTH(Transactions!$B2605))</f>
        <v/>
      </c>
      <c r="D2605" s="259"/>
      <c r="E2605" s="168"/>
      <c r="F2605" s="169"/>
      <c r="H2605" s="167"/>
      <c r="I2605" s="209" t="str">
        <f>IF(ISBLANK(Transactions!$H2605),"",MONTH(Transactions!$H2605))</f>
        <v/>
      </c>
      <c r="J2605" s="259"/>
      <c r="K2605" s="168"/>
      <c r="L2605" s="169"/>
      <c r="N2605" s="167"/>
      <c r="O2605" s="209" t="str">
        <f>IF(ISBLANK(Transactions!$N2605),"",MONTH(Transactions!$N2605))</f>
        <v/>
      </c>
      <c r="P2605" s="259"/>
      <c r="Q2605" s="171"/>
      <c r="R2605" s="169"/>
    </row>
    <row r="2606" spans="2:18" ht="15.75" customHeight="1">
      <c r="B2606" s="167"/>
      <c r="C2606" s="209" t="str">
        <f>IF(ISBLANK(Transactions!$B2606),"",MONTH(Transactions!$B2606))</f>
        <v/>
      </c>
      <c r="D2606" s="259"/>
      <c r="E2606" s="168"/>
      <c r="F2606" s="169"/>
      <c r="H2606" s="167"/>
      <c r="I2606" s="209" t="str">
        <f>IF(ISBLANK(Transactions!$H2606),"",MONTH(Transactions!$H2606))</f>
        <v/>
      </c>
      <c r="J2606" s="259"/>
      <c r="K2606" s="168"/>
      <c r="L2606" s="169"/>
      <c r="N2606" s="167"/>
      <c r="O2606" s="209" t="str">
        <f>IF(ISBLANK(Transactions!$N2606),"",MONTH(Transactions!$N2606))</f>
        <v/>
      </c>
      <c r="P2606" s="259"/>
      <c r="Q2606" s="171"/>
      <c r="R2606" s="169"/>
    </row>
    <row r="2607" spans="2:18" ht="15.75" customHeight="1">
      <c r="B2607" s="167"/>
      <c r="C2607" s="209" t="str">
        <f>IF(ISBLANK(Transactions!$B2607),"",MONTH(Transactions!$B2607))</f>
        <v/>
      </c>
      <c r="D2607" s="259"/>
      <c r="E2607" s="168"/>
      <c r="F2607" s="169"/>
      <c r="H2607" s="167"/>
      <c r="I2607" s="209" t="str">
        <f>IF(ISBLANK(Transactions!$H2607),"",MONTH(Transactions!$H2607))</f>
        <v/>
      </c>
      <c r="J2607" s="259"/>
      <c r="K2607" s="168"/>
      <c r="L2607" s="169"/>
      <c r="N2607" s="167"/>
      <c r="O2607" s="209" t="str">
        <f>IF(ISBLANK(Transactions!$N2607),"",MONTH(Transactions!$N2607))</f>
        <v/>
      </c>
      <c r="P2607" s="259"/>
      <c r="Q2607" s="171"/>
      <c r="R2607" s="169"/>
    </row>
    <row r="2608" spans="2:18" ht="15.75" customHeight="1">
      <c r="B2608" s="167"/>
      <c r="C2608" s="209" t="str">
        <f>IF(ISBLANK(Transactions!$B2608),"",MONTH(Transactions!$B2608))</f>
        <v/>
      </c>
      <c r="D2608" s="259"/>
      <c r="E2608" s="168"/>
      <c r="F2608" s="169"/>
      <c r="H2608" s="167"/>
      <c r="I2608" s="209" t="str">
        <f>IF(ISBLANK(Transactions!$H2608),"",MONTH(Transactions!$H2608))</f>
        <v/>
      </c>
      <c r="J2608" s="259"/>
      <c r="K2608" s="168"/>
      <c r="L2608" s="169"/>
      <c r="N2608" s="167"/>
      <c r="O2608" s="209" t="str">
        <f>IF(ISBLANK(Transactions!$N2608),"",MONTH(Transactions!$N2608))</f>
        <v/>
      </c>
      <c r="P2608" s="259"/>
      <c r="Q2608" s="171"/>
      <c r="R2608" s="169"/>
    </row>
    <row r="2609" spans="2:18" ht="15.75" customHeight="1">
      <c r="B2609" s="167"/>
      <c r="C2609" s="209" t="str">
        <f>IF(ISBLANK(Transactions!$B2609),"",MONTH(Transactions!$B2609))</f>
        <v/>
      </c>
      <c r="D2609" s="259"/>
      <c r="E2609" s="168"/>
      <c r="F2609" s="169"/>
      <c r="H2609" s="167"/>
      <c r="I2609" s="209" t="str">
        <f>IF(ISBLANK(Transactions!$H2609),"",MONTH(Transactions!$H2609))</f>
        <v/>
      </c>
      <c r="J2609" s="259"/>
      <c r="K2609" s="168"/>
      <c r="L2609" s="169"/>
      <c r="N2609" s="167"/>
      <c r="O2609" s="209" t="str">
        <f>IF(ISBLANK(Transactions!$N2609),"",MONTH(Transactions!$N2609))</f>
        <v/>
      </c>
      <c r="P2609" s="259"/>
      <c r="Q2609" s="171"/>
      <c r="R2609" s="169"/>
    </row>
    <row r="2610" spans="2:18" ht="15.75" customHeight="1">
      <c r="B2610" s="167"/>
      <c r="C2610" s="209" t="str">
        <f>IF(ISBLANK(Transactions!$B2610),"",MONTH(Transactions!$B2610))</f>
        <v/>
      </c>
      <c r="D2610" s="259"/>
      <c r="E2610" s="168"/>
      <c r="F2610" s="169"/>
      <c r="H2610" s="167"/>
      <c r="I2610" s="209" t="str">
        <f>IF(ISBLANK(Transactions!$H2610),"",MONTH(Transactions!$H2610))</f>
        <v/>
      </c>
      <c r="J2610" s="259"/>
      <c r="K2610" s="168"/>
      <c r="L2610" s="169"/>
      <c r="N2610" s="167"/>
      <c r="O2610" s="209" t="str">
        <f>IF(ISBLANK(Transactions!$N2610),"",MONTH(Transactions!$N2610))</f>
        <v/>
      </c>
      <c r="P2610" s="259"/>
      <c r="Q2610" s="171"/>
      <c r="R2610" s="169"/>
    </row>
    <row r="2611" spans="2:18" ht="15.75" customHeight="1">
      <c r="B2611" s="167"/>
      <c r="C2611" s="209" t="str">
        <f>IF(ISBLANK(Transactions!$B2611),"",MONTH(Transactions!$B2611))</f>
        <v/>
      </c>
      <c r="D2611" s="259"/>
      <c r="E2611" s="168"/>
      <c r="F2611" s="169"/>
      <c r="H2611" s="167"/>
      <c r="I2611" s="209" t="str">
        <f>IF(ISBLANK(Transactions!$H2611),"",MONTH(Transactions!$H2611))</f>
        <v/>
      </c>
      <c r="J2611" s="259"/>
      <c r="K2611" s="168"/>
      <c r="L2611" s="169"/>
      <c r="N2611" s="167"/>
      <c r="O2611" s="209" t="str">
        <f>IF(ISBLANK(Transactions!$N2611),"",MONTH(Transactions!$N2611))</f>
        <v/>
      </c>
      <c r="P2611" s="259"/>
      <c r="Q2611" s="171"/>
      <c r="R2611" s="169"/>
    </row>
    <row r="2612" spans="2:18" ht="15.75" customHeight="1">
      <c r="B2612" s="167"/>
      <c r="C2612" s="209" t="str">
        <f>IF(ISBLANK(Transactions!$B2612),"",MONTH(Transactions!$B2612))</f>
        <v/>
      </c>
      <c r="D2612" s="259"/>
      <c r="E2612" s="168"/>
      <c r="F2612" s="169"/>
      <c r="H2612" s="167"/>
      <c r="I2612" s="209" t="str">
        <f>IF(ISBLANK(Transactions!$H2612),"",MONTH(Transactions!$H2612))</f>
        <v/>
      </c>
      <c r="J2612" s="259"/>
      <c r="K2612" s="168"/>
      <c r="L2612" s="169"/>
      <c r="N2612" s="167"/>
      <c r="O2612" s="209" t="str">
        <f>IF(ISBLANK(Transactions!$N2612),"",MONTH(Transactions!$N2612))</f>
        <v/>
      </c>
      <c r="P2612" s="259"/>
      <c r="Q2612" s="171"/>
      <c r="R2612" s="169"/>
    </row>
    <row r="2613" spans="2:18" ht="15.75" customHeight="1">
      <c r="B2613" s="167"/>
      <c r="C2613" s="209" t="str">
        <f>IF(ISBLANK(Transactions!$B2613),"",MONTH(Transactions!$B2613))</f>
        <v/>
      </c>
      <c r="D2613" s="259"/>
      <c r="E2613" s="168"/>
      <c r="F2613" s="169"/>
      <c r="H2613" s="167"/>
      <c r="I2613" s="209" t="str">
        <f>IF(ISBLANK(Transactions!$H2613),"",MONTH(Transactions!$H2613))</f>
        <v/>
      </c>
      <c r="J2613" s="259"/>
      <c r="K2613" s="168"/>
      <c r="L2613" s="169"/>
      <c r="N2613" s="167"/>
      <c r="O2613" s="209" t="str">
        <f>IF(ISBLANK(Transactions!$N2613),"",MONTH(Transactions!$N2613))</f>
        <v/>
      </c>
      <c r="P2613" s="259"/>
      <c r="Q2613" s="171"/>
      <c r="R2613" s="169"/>
    </row>
    <row r="2614" spans="2:18" ht="15.75" customHeight="1">
      <c r="B2614" s="167"/>
      <c r="C2614" s="209" t="str">
        <f>IF(ISBLANK(Transactions!$B2614),"",MONTH(Transactions!$B2614))</f>
        <v/>
      </c>
      <c r="D2614" s="259"/>
      <c r="E2614" s="168"/>
      <c r="F2614" s="169"/>
      <c r="H2614" s="167"/>
      <c r="I2614" s="209" t="str">
        <f>IF(ISBLANK(Transactions!$H2614),"",MONTH(Transactions!$H2614))</f>
        <v/>
      </c>
      <c r="J2614" s="259"/>
      <c r="K2614" s="168"/>
      <c r="L2614" s="169"/>
      <c r="N2614" s="167"/>
      <c r="O2614" s="209" t="str">
        <f>IF(ISBLANK(Transactions!$N2614),"",MONTH(Transactions!$N2614))</f>
        <v/>
      </c>
      <c r="P2614" s="259"/>
      <c r="Q2614" s="171"/>
      <c r="R2614" s="169"/>
    </row>
    <row r="2615" spans="2:18" ht="15.75" customHeight="1">
      <c r="B2615" s="167"/>
      <c r="C2615" s="209" t="str">
        <f>IF(ISBLANK(Transactions!$B2615),"",MONTH(Transactions!$B2615))</f>
        <v/>
      </c>
      <c r="D2615" s="259"/>
      <c r="E2615" s="168"/>
      <c r="F2615" s="169"/>
      <c r="H2615" s="167"/>
      <c r="I2615" s="209" t="str">
        <f>IF(ISBLANK(Transactions!$H2615),"",MONTH(Transactions!$H2615))</f>
        <v/>
      </c>
      <c r="J2615" s="259"/>
      <c r="K2615" s="168"/>
      <c r="L2615" s="169"/>
      <c r="N2615" s="167"/>
      <c r="O2615" s="209" t="str">
        <f>IF(ISBLANK(Transactions!$N2615),"",MONTH(Transactions!$N2615))</f>
        <v/>
      </c>
      <c r="P2615" s="259"/>
      <c r="Q2615" s="171"/>
      <c r="R2615" s="169"/>
    </row>
    <row r="2616" spans="2:18" ht="15.75" customHeight="1">
      <c r="B2616" s="167"/>
      <c r="C2616" s="209" t="str">
        <f>IF(ISBLANK(Transactions!$B2616),"",MONTH(Transactions!$B2616))</f>
        <v/>
      </c>
      <c r="D2616" s="259"/>
      <c r="E2616" s="168"/>
      <c r="F2616" s="169"/>
      <c r="H2616" s="167"/>
      <c r="I2616" s="209" t="str">
        <f>IF(ISBLANK(Transactions!$H2616),"",MONTH(Transactions!$H2616))</f>
        <v/>
      </c>
      <c r="J2616" s="259"/>
      <c r="K2616" s="168"/>
      <c r="L2616" s="169"/>
      <c r="N2616" s="167"/>
      <c r="O2616" s="209" t="str">
        <f>IF(ISBLANK(Transactions!$N2616),"",MONTH(Transactions!$N2616))</f>
        <v/>
      </c>
      <c r="P2616" s="259"/>
      <c r="Q2616" s="171"/>
      <c r="R2616" s="169"/>
    </row>
    <row r="2617" spans="2:18" ht="15.75" customHeight="1">
      <c r="B2617" s="167"/>
      <c r="C2617" s="209" t="str">
        <f>IF(ISBLANK(Transactions!$B2617),"",MONTH(Transactions!$B2617))</f>
        <v/>
      </c>
      <c r="D2617" s="259"/>
      <c r="E2617" s="168"/>
      <c r="F2617" s="169"/>
      <c r="H2617" s="167"/>
      <c r="I2617" s="209" t="str">
        <f>IF(ISBLANK(Transactions!$H2617),"",MONTH(Transactions!$H2617))</f>
        <v/>
      </c>
      <c r="J2617" s="259"/>
      <c r="K2617" s="168"/>
      <c r="L2617" s="169"/>
      <c r="N2617" s="167"/>
      <c r="O2617" s="209" t="str">
        <f>IF(ISBLANK(Transactions!$N2617),"",MONTH(Transactions!$N2617))</f>
        <v/>
      </c>
      <c r="P2617" s="259"/>
      <c r="Q2617" s="171"/>
      <c r="R2617" s="169"/>
    </row>
    <row r="2618" spans="2:18" ht="15.75" customHeight="1">
      <c r="B2618" s="167"/>
      <c r="C2618" s="209" t="str">
        <f>IF(ISBLANK(Transactions!$B2618),"",MONTH(Transactions!$B2618))</f>
        <v/>
      </c>
      <c r="D2618" s="259"/>
      <c r="E2618" s="168"/>
      <c r="F2618" s="169"/>
      <c r="H2618" s="167"/>
      <c r="I2618" s="209" t="str">
        <f>IF(ISBLANK(Transactions!$H2618),"",MONTH(Transactions!$H2618))</f>
        <v/>
      </c>
      <c r="J2618" s="259"/>
      <c r="K2618" s="168"/>
      <c r="L2618" s="169"/>
      <c r="N2618" s="167"/>
      <c r="O2618" s="209" t="str">
        <f>IF(ISBLANK(Transactions!$N2618),"",MONTH(Transactions!$N2618))</f>
        <v/>
      </c>
      <c r="P2618" s="259"/>
      <c r="Q2618" s="171"/>
      <c r="R2618" s="169"/>
    </row>
    <row r="2619" spans="2:18" ht="15.75" customHeight="1">
      <c r="B2619" s="167"/>
      <c r="C2619" s="209" t="str">
        <f>IF(ISBLANK(Transactions!$B2619),"",MONTH(Transactions!$B2619))</f>
        <v/>
      </c>
      <c r="D2619" s="259"/>
      <c r="E2619" s="168"/>
      <c r="F2619" s="169"/>
      <c r="H2619" s="167"/>
      <c r="I2619" s="209" t="str">
        <f>IF(ISBLANK(Transactions!$H2619),"",MONTH(Transactions!$H2619))</f>
        <v/>
      </c>
      <c r="J2619" s="259"/>
      <c r="K2619" s="168"/>
      <c r="L2619" s="169"/>
      <c r="N2619" s="167"/>
      <c r="O2619" s="209" t="str">
        <f>IF(ISBLANK(Transactions!$N2619),"",MONTH(Transactions!$N2619))</f>
        <v/>
      </c>
      <c r="P2619" s="259"/>
      <c r="Q2619" s="171"/>
      <c r="R2619" s="169"/>
    </row>
    <row r="2620" spans="2:18" ht="15.75" customHeight="1">
      <c r="B2620" s="167"/>
      <c r="C2620" s="209" t="str">
        <f>IF(ISBLANK(Transactions!$B2620),"",MONTH(Transactions!$B2620))</f>
        <v/>
      </c>
      <c r="D2620" s="259"/>
      <c r="E2620" s="168"/>
      <c r="F2620" s="169"/>
      <c r="H2620" s="167"/>
      <c r="I2620" s="209" t="str">
        <f>IF(ISBLANK(Transactions!$H2620),"",MONTH(Transactions!$H2620))</f>
        <v/>
      </c>
      <c r="J2620" s="259"/>
      <c r="K2620" s="168"/>
      <c r="L2620" s="169"/>
      <c r="N2620" s="167"/>
      <c r="O2620" s="209" t="str">
        <f>IF(ISBLANK(Transactions!$N2620),"",MONTH(Transactions!$N2620))</f>
        <v/>
      </c>
      <c r="P2620" s="259"/>
      <c r="Q2620" s="171"/>
      <c r="R2620" s="169"/>
    </row>
    <row r="2621" spans="2:18" ht="15.75" customHeight="1">
      <c r="B2621" s="167"/>
      <c r="C2621" s="209" t="str">
        <f>IF(ISBLANK(Transactions!$B2621),"",MONTH(Transactions!$B2621))</f>
        <v/>
      </c>
      <c r="D2621" s="259"/>
      <c r="E2621" s="168"/>
      <c r="F2621" s="169"/>
      <c r="H2621" s="167"/>
      <c r="I2621" s="209" t="str">
        <f>IF(ISBLANK(Transactions!$H2621),"",MONTH(Transactions!$H2621))</f>
        <v/>
      </c>
      <c r="J2621" s="259"/>
      <c r="K2621" s="168"/>
      <c r="L2621" s="169"/>
      <c r="N2621" s="167"/>
      <c r="O2621" s="209" t="str">
        <f>IF(ISBLANK(Transactions!$N2621),"",MONTH(Transactions!$N2621))</f>
        <v/>
      </c>
      <c r="P2621" s="259"/>
      <c r="Q2621" s="171"/>
      <c r="R2621" s="169"/>
    </row>
    <row r="2622" spans="2:18" ht="15.75" customHeight="1">
      <c r="B2622" s="167"/>
      <c r="C2622" s="209" t="str">
        <f>IF(ISBLANK(Transactions!$B2622),"",MONTH(Transactions!$B2622))</f>
        <v/>
      </c>
      <c r="D2622" s="259"/>
      <c r="E2622" s="168"/>
      <c r="F2622" s="169"/>
      <c r="H2622" s="167"/>
      <c r="I2622" s="209" t="str">
        <f>IF(ISBLANK(Transactions!$H2622),"",MONTH(Transactions!$H2622))</f>
        <v/>
      </c>
      <c r="J2622" s="259"/>
      <c r="K2622" s="168"/>
      <c r="L2622" s="169"/>
      <c r="N2622" s="167"/>
      <c r="O2622" s="209" t="str">
        <f>IF(ISBLANK(Transactions!$N2622),"",MONTH(Transactions!$N2622))</f>
        <v/>
      </c>
      <c r="P2622" s="259"/>
      <c r="Q2622" s="171"/>
      <c r="R2622" s="169"/>
    </row>
    <row r="2623" spans="2:18" ht="15.75" customHeight="1">
      <c r="B2623" s="167"/>
      <c r="C2623" s="209" t="str">
        <f>IF(ISBLANK(Transactions!$B2623),"",MONTH(Transactions!$B2623))</f>
        <v/>
      </c>
      <c r="D2623" s="259"/>
      <c r="E2623" s="168"/>
      <c r="F2623" s="169"/>
      <c r="H2623" s="167"/>
      <c r="I2623" s="209" t="str">
        <f>IF(ISBLANK(Transactions!$H2623),"",MONTH(Transactions!$H2623))</f>
        <v/>
      </c>
      <c r="J2623" s="259"/>
      <c r="K2623" s="168"/>
      <c r="L2623" s="169"/>
      <c r="N2623" s="167"/>
      <c r="O2623" s="209" t="str">
        <f>IF(ISBLANK(Transactions!$N2623),"",MONTH(Transactions!$N2623))</f>
        <v/>
      </c>
      <c r="P2623" s="259"/>
      <c r="Q2623" s="171"/>
      <c r="R2623" s="169"/>
    </row>
    <row r="2624" spans="2:18" ht="15.75" customHeight="1">
      <c r="B2624" s="167"/>
      <c r="C2624" s="209" t="str">
        <f>IF(ISBLANK(Transactions!$B2624),"",MONTH(Transactions!$B2624))</f>
        <v/>
      </c>
      <c r="D2624" s="259"/>
      <c r="E2624" s="168"/>
      <c r="F2624" s="169"/>
      <c r="H2624" s="167"/>
      <c r="I2624" s="209" t="str">
        <f>IF(ISBLANK(Transactions!$H2624),"",MONTH(Transactions!$H2624))</f>
        <v/>
      </c>
      <c r="J2624" s="259"/>
      <c r="K2624" s="168"/>
      <c r="L2624" s="169"/>
      <c r="N2624" s="167"/>
      <c r="O2624" s="209" t="str">
        <f>IF(ISBLANK(Transactions!$N2624),"",MONTH(Transactions!$N2624))</f>
        <v/>
      </c>
      <c r="P2624" s="259"/>
      <c r="Q2624" s="171"/>
      <c r="R2624" s="169"/>
    </row>
    <row r="2625" spans="2:18" ht="15.75" customHeight="1">
      <c r="B2625" s="167"/>
      <c r="C2625" s="209" t="str">
        <f>IF(ISBLANK(Transactions!$B2625),"",MONTH(Transactions!$B2625))</f>
        <v/>
      </c>
      <c r="D2625" s="259"/>
      <c r="E2625" s="168"/>
      <c r="F2625" s="169"/>
      <c r="H2625" s="167"/>
      <c r="I2625" s="209" t="str">
        <f>IF(ISBLANK(Transactions!$H2625),"",MONTH(Transactions!$H2625))</f>
        <v/>
      </c>
      <c r="J2625" s="259"/>
      <c r="K2625" s="168"/>
      <c r="L2625" s="169"/>
      <c r="N2625" s="167"/>
      <c r="O2625" s="209" t="str">
        <f>IF(ISBLANK(Transactions!$N2625),"",MONTH(Transactions!$N2625))</f>
        <v/>
      </c>
      <c r="P2625" s="259"/>
      <c r="Q2625" s="171"/>
      <c r="R2625" s="169"/>
    </row>
    <row r="2626" spans="2:18" ht="15.75" customHeight="1">
      <c r="B2626" s="167"/>
      <c r="C2626" s="209" t="str">
        <f>IF(ISBLANK(Transactions!$B2626),"",MONTH(Transactions!$B2626))</f>
        <v/>
      </c>
      <c r="D2626" s="259"/>
      <c r="E2626" s="168"/>
      <c r="F2626" s="169"/>
      <c r="H2626" s="167"/>
      <c r="I2626" s="209" t="str">
        <f>IF(ISBLANK(Transactions!$H2626),"",MONTH(Transactions!$H2626))</f>
        <v/>
      </c>
      <c r="J2626" s="259"/>
      <c r="K2626" s="168"/>
      <c r="L2626" s="169"/>
      <c r="N2626" s="167"/>
      <c r="O2626" s="209" t="str">
        <f>IF(ISBLANK(Transactions!$N2626),"",MONTH(Transactions!$N2626))</f>
        <v/>
      </c>
      <c r="P2626" s="259"/>
      <c r="Q2626" s="171"/>
      <c r="R2626" s="169"/>
    </row>
    <row r="2627" spans="2:18" ht="15.75" customHeight="1">
      <c r="B2627" s="167"/>
      <c r="C2627" s="209" t="str">
        <f>IF(ISBLANK(Transactions!$B2627),"",MONTH(Transactions!$B2627))</f>
        <v/>
      </c>
      <c r="D2627" s="259"/>
      <c r="E2627" s="168"/>
      <c r="F2627" s="169"/>
      <c r="H2627" s="167"/>
      <c r="I2627" s="209" t="str">
        <f>IF(ISBLANK(Transactions!$H2627),"",MONTH(Transactions!$H2627))</f>
        <v/>
      </c>
      <c r="J2627" s="259"/>
      <c r="K2627" s="168"/>
      <c r="L2627" s="169"/>
      <c r="N2627" s="167"/>
      <c r="O2627" s="209" t="str">
        <f>IF(ISBLANK(Transactions!$N2627),"",MONTH(Transactions!$N2627))</f>
        <v/>
      </c>
      <c r="P2627" s="259"/>
      <c r="Q2627" s="171"/>
      <c r="R2627" s="169"/>
    </row>
    <row r="2628" spans="2:18" ht="15.75" customHeight="1">
      <c r="B2628" s="167"/>
      <c r="C2628" s="209" t="str">
        <f>IF(ISBLANK(Transactions!$B2628),"",MONTH(Transactions!$B2628))</f>
        <v/>
      </c>
      <c r="D2628" s="259"/>
      <c r="E2628" s="168"/>
      <c r="F2628" s="169"/>
      <c r="H2628" s="167"/>
      <c r="I2628" s="209" t="str">
        <f>IF(ISBLANK(Transactions!$H2628),"",MONTH(Transactions!$H2628))</f>
        <v/>
      </c>
      <c r="J2628" s="259"/>
      <c r="K2628" s="168"/>
      <c r="L2628" s="169"/>
      <c r="N2628" s="167"/>
      <c r="O2628" s="209" t="str">
        <f>IF(ISBLANK(Transactions!$N2628),"",MONTH(Transactions!$N2628))</f>
        <v/>
      </c>
      <c r="P2628" s="259"/>
      <c r="Q2628" s="171"/>
      <c r="R2628" s="169"/>
    </row>
    <row r="2629" spans="2:18" ht="15.75" customHeight="1">
      <c r="B2629" s="167"/>
      <c r="C2629" s="209" t="str">
        <f>IF(ISBLANK(Transactions!$B2629),"",MONTH(Transactions!$B2629))</f>
        <v/>
      </c>
      <c r="D2629" s="259"/>
      <c r="E2629" s="168"/>
      <c r="F2629" s="169"/>
      <c r="H2629" s="167"/>
      <c r="I2629" s="209" t="str">
        <f>IF(ISBLANK(Transactions!$H2629),"",MONTH(Transactions!$H2629))</f>
        <v/>
      </c>
      <c r="J2629" s="259"/>
      <c r="K2629" s="168"/>
      <c r="L2629" s="169"/>
      <c r="N2629" s="167"/>
      <c r="O2629" s="209" t="str">
        <f>IF(ISBLANK(Transactions!$N2629),"",MONTH(Transactions!$N2629))</f>
        <v/>
      </c>
      <c r="P2629" s="259"/>
      <c r="Q2629" s="171"/>
      <c r="R2629" s="169"/>
    </row>
    <row r="2630" spans="2:18" ht="15.75" customHeight="1">
      <c r="B2630" s="167"/>
      <c r="C2630" s="209" t="str">
        <f>IF(ISBLANK(Transactions!$B2630),"",MONTH(Transactions!$B2630))</f>
        <v/>
      </c>
      <c r="D2630" s="259"/>
      <c r="E2630" s="168"/>
      <c r="F2630" s="169"/>
      <c r="H2630" s="167"/>
      <c r="I2630" s="209" t="str">
        <f>IF(ISBLANK(Transactions!$H2630),"",MONTH(Transactions!$H2630))</f>
        <v/>
      </c>
      <c r="J2630" s="259"/>
      <c r="K2630" s="168"/>
      <c r="L2630" s="169"/>
      <c r="N2630" s="167"/>
      <c r="O2630" s="209" t="str">
        <f>IF(ISBLANK(Transactions!$N2630),"",MONTH(Transactions!$N2630))</f>
        <v/>
      </c>
      <c r="P2630" s="259"/>
      <c r="Q2630" s="171"/>
      <c r="R2630" s="169"/>
    </row>
    <row r="2631" spans="2:18" ht="15.75" customHeight="1">
      <c r="B2631" s="167"/>
      <c r="C2631" s="209" t="str">
        <f>IF(ISBLANK(Transactions!$B2631),"",MONTH(Transactions!$B2631))</f>
        <v/>
      </c>
      <c r="D2631" s="259"/>
      <c r="E2631" s="168"/>
      <c r="F2631" s="169"/>
      <c r="H2631" s="167"/>
      <c r="I2631" s="209" t="str">
        <f>IF(ISBLANK(Transactions!$H2631),"",MONTH(Transactions!$H2631))</f>
        <v/>
      </c>
      <c r="J2631" s="259"/>
      <c r="K2631" s="168"/>
      <c r="L2631" s="169"/>
      <c r="N2631" s="167"/>
      <c r="O2631" s="209" t="str">
        <f>IF(ISBLANK(Transactions!$N2631),"",MONTH(Transactions!$N2631))</f>
        <v/>
      </c>
      <c r="P2631" s="259"/>
      <c r="Q2631" s="171"/>
      <c r="R2631" s="169"/>
    </row>
    <row r="2632" spans="2:18" ht="15.75" customHeight="1">
      <c r="B2632" s="167"/>
      <c r="C2632" s="209" t="str">
        <f>IF(ISBLANK(Transactions!$B2632),"",MONTH(Transactions!$B2632))</f>
        <v/>
      </c>
      <c r="D2632" s="259"/>
      <c r="E2632" s="168"/>
      <c r="F2632" s="169"/>
      <c r="H2632" s="167"/>
      <c r="I2632" s="209" t="str">
        <f>IF(ISBLANK(Transactions!$H2632),"",MONTH(Transactions!$H2632))</f>
        <v/>
      </c>
      <c r="J2632" s="259"/>
      <c r="K2632" s="168"/>
      <c r="L2632" s="169"/>
      <c r="N2632" s="167"/>
      <c r="O2632" s="209" t="str">
        <f>IF(ISBLANK(Transactions!$N2632),"",MONTH(Transactions!$N2632))</f>
        <v/>
      </c>
      <c r="P2632" s="259"/>
      <c r="Q2632" s="171"/>
      <c r="R2632" s="169"/>
    </row>
    <row r="2633" spans="2:18" ht="15.75" customHeight="1">
      <c r="B2633" s="167"/>
      <c r="C2633" s="209" t="str">
        <f>IF(ISBLANK(Transactions!$B2633),"",MONTH(Transactions!$B2633))</f>
        <v/>
      </c>
      <c r="D2633" s="259"/>
      <c r="E2633" s="168"/>
      <c r="F2633" s="169"/>
      <c r="H2633" s="167"/>
      <c r="I2633" s="209" t="str">
        <f>IF(ISBLANK(Transactions!$H2633),"",MONTH(Transactions!$H2633))</f>
        <v/>
      </c>
      <c r="J2633" s="259"/>
      <c r="K2633" s="168"/>
      <c r="L2633" s="169"/>
      <c r="N2633" s="167"/>
      <c r="O2633" s="209" t="str">
        <f>IF(ISBLANK(Transactions!$N2633),"",MONTH(Transactions!$N2633))</f>
        <v/>
      </c>
      <c r="P2633" s="259"/>
      <c r="Q2633" s="171"/>
      <c r="R2633" s="169"/>
    </row>
    <row r="2634" spans="2:18" ht="15.75" customHeight="1">
      <c r="B2634" s="167"/>
      <c r="C2634" s="209" t="str">
        <f>IF(ISBLANK(Transactions!$B2634),"",MONTH(Transactions!$B2634))</f>
        <v/>
      </c>
      <c r="D2634" s="259"/>
      <c r="E2634" s="168"/>
      <c r="F2634" s="169"/>
      <c r="H2634" s="167"/>
      <c r="I2634" s="209" t="str">
        <f>IF(ISBLANK(Transactions!$H2634),"",MONTH(Transactions!$H2634))</f>
        <v/>
      </c>
      <c r="J2634" s="259"/>
      <c r="K2634" s="168"/>
      <c r="L2634" s="169"/>
      <c r="N2634" s="167"/>
      <c r="O2634" s="209" t="str">
        <f>IF(ISBLANK(Transactions!$N2634),"",MONTH(Transactions!$N2634))</f>
        <v/>
      </c>
      <c r="P2634" s="259"/>
      <c r="Q2634" s="171"/>
      <c r="R2634" s="169"/>
    </row>
    <row r="2635" spans="2:18" ht="15.75" customHeight="1">
      <c r="B2635" s="167"/>
      <c r="C2635" s="209" t="str">
        <f>IF(ISBLANK(Transactions!$B2635),"",MONTH(Transactions!$B2635))</f>
        <v/>
      </c>
      <c r="D2635" s="259"/>
      <c r="E2635" s="168"/>
      <c r="F2635" s="169"/>
      <c r="H2635" s="167"/>
      <c r="I2635" s="209" t="str">
        <f>IF(ISBLANK(Transactions!$H2635),"",MONTH(Transactions!$H2635))</f>
        <v/>
      </c>
      <c r="J2635" s="259"/>
      <c r="K2635" s="168"/>
      <c r="L2635" s="169"/>
      <c r="N2635" s="167"/>
      <c r="O2635" s="209" t="str">
        <f>IF(ISBLANK(Transactions!$N2635),"",MONTH(Transactions!$N2635))</f>
        <v/>
      </c>
      <c r="P2635" s="259"/>
      <c r="Q2635" s="171"/>
      <c r="R2635" s="169"/>
    </row>
    <row r="2636" spans="2:18" ht="15.75" customHeight="1">
      <c r="B2636" s="167"/>
      <c r="C2636" s="209" t="str">
        <f>IF(ISBLANK(Transactions!$B2636),"",MONTH(Transactions!$B2636))</f>
        <v/>
      </c>
      <c r="D2636" s="259"/>
      <c r="E2636" s="168"/>
      <c r="F2636" s="169"/>
      <c r="H2636" s="167"/>
      <c r="I2636" s="209" t="str">
        <f>IF(ISBLANK(Transactions!$H2636),"",MONTH(Transactions!$H2636))</f>
        <v/>
      </c>
      <c r="J2636" s="259"/>
      <c r="K2636" s="168"/>
      <c r="L2636" s="169"/>
      <c r="N2636" s="167"/>
      <c r="O2636" s="209" t="str">
        <f>IF(ISBLANK(Transactions!$N2636),"",MONTH(Transactions!$N2636))</f>
        <v/>
      </c>
      <c r="P2636" s="259"/>
      <c r="Q2636" s="171"/>
      <c r="R2636" s="169"/>
    </row>
    <row r="2637" spans="2:18" ht="15.75" customHeight="1">
      <c r="B2637" s="167"/>
      <c r="C2637" s="209" t="str">
        <f>IF(ISBLANK(Transactions!$B2637),"",MONTH(Transactions!$B2637))</f>
        <v/>
      </c>
      <c r="D2637" s="259"/>
      <c r="E2637" s="168"/>
      <c r="F2637" s="169"/>
      <c r="H2637" s="167"/>
      <c r="I2637" s="209" t="str">
        <f>IF(ISBLANK(Transactions!$H2637),"",MONTH(Transactions!$H2637))</f>
        <v/>
      </c>
      <c r="J2637" s="259"/>
      <c r="K2637" s="168"/>
      <c r="L2637" s="169"/>
      <c r="N2637" s="167"/>
      <c r="O2637" s="209" t="str">
        <f>IF(ISBLANK(Transactions!$N2637),"",MONTH(Transactions!$N2637))</f>
        <v/>
      </c>
      <c r="P2637" s="259"/>
      <c r="Q2637" s="171"/>
      <c r="R2637" s="169"/>
    </row>
    <row r="2638" spans="2:18" ht="15.75" customHeight="1">
      <c r="B2638" s="167"/>
      <c r="C2638" s="209" t="str">
        <f>IF(ISBLANK(Transactions!$B2638),"",MONTH(Transactions!$B2638))</f>
        <v/>
      </c>
      <c r="D2638" s="259"/>
      <c r="E2638" s="168"/>
      <c r="F2638" s="169"/>
      <c r="H2638" s="167"/>
      <c r="I2638" s="209" t="str">
        <f>IF(ISBLANK(Transactions!$H2638),"",MONTH(Transactions!$H2638))</f>
        <v/>
      </c>
      <c r="J2638" s="259"/>
      <c r="K2638" s="168"/>
      <c r="L2638" s="169"/>
      <c r="N2638" s="167"/>
      <c r="O2638" s="209" t="str">
        <f>IF(ISBLANK(Transactions!$N2638),"",MONTH(Transactions!$N2638))</f>
        <v/>
      </c>
      <c r="P2638" s="259"/>
      <c r="Q2638" s="171"/>
      <c r="R2638" s="169"/>
    </row>
    <row r="2639" spans="2:18" ht="15.75" customHeight="1">
      <c r="B2639" s="167"/>
      <c r="C2639" s="209" t="str">
        <f>IF(ISBLANK(Transactions!$B2639),"",MONTH(Transactions!$B2639))</f>
        <v/>
      </c>
      <c r="D2639" s="259"/>
      <c r="E2639" s="168"/>
      <c r="F2639" s="169"/>
      <c r="H2639" s="167"/>
      <c r="I2639" s="209" t="str">
        <f>IF(ISBLANK(Transactions!$H2639),"",MONTH(Transactions!$H2639))</f>
        <v/>
      </c>
      <c r="J2639" s="259"/>
      <c r="K2639" s="168"/>
      <c r="L2639" s="169"/>
      <c r="N2639" s="167"/>
      <c r="O2639" s="209" t="str">
        <f>IF(ISBLANK(Transactions!$N2639),"",MONTH(Transactions!$N2639))</f>
        <v/>
      </c>
      <c r="P2639" s="259"/>
      <c r="Q2639" s="171"/>
      <c r="R2639" s="169"/>
    </row>
    <row r="2640" spans="2:18" ht="15.75" customHeight="1">
      <c r="B2640" s="167"/>
      <c r="C2640" s="209" t="str">
        <f>IF(ISBLANK(Transactions!$B2640),"",MONTH(Transactions!$B2640))</f>
        <v/>
      </c>
      <c r="D2640" s="259"/>
      <c r="E2640" s="168"/>
      <c r="F2640" s="169"/>
      <c r="H2640" s="167"/>
      <c r="I2640" s="209" t="str">
        <f>IF(ISBLANK(Transactions!$H2640),"",MONTH(Transactions!$H2640))</f>
        <v/>
      </c>
      <c r="J2640" s="259"/>
      <c r="K2640" s="168"/>
      <c r="L2640" s="169"/>
      <c r="N2640" s="167"/>
      <c r="O2640" s="209" t="str">
        <f>IF(ISBLANK(Transactions!$N2640),"",MONTH(Transactions!$N2640))</f>
        <v/>
      </c>
      <c r="P2640" s="259"/>
      <c r="Q2640" s="171"/>
      <c r="R2640" s="169"/>
    </row>
    <row r="2641" spans="2:18" ht="15.75" customHeight="1">
      <c r="B2641" s="167"/>
      <c r="C2641" s="209" t="str">
        <f>IF(ISBLANK(Transactions!$B2641),"",MONTH(Transactions!$B2641))</f>
        <v/>
      </c>
      <c r="D2641" s="259"/>
      <c r="E2641" s="168"/>
      <c r="F2641" s="169"/>
      <c r="H2641" s="167"/>
      <c r="I2641" s="209" t="str">
        <f>IF(ISBLANK(Transactions!$H2641),"",MONTH(Transactions!$H2641))</f>
        <v/>
      </c>
      <c r="J2641" s="259"/>
      <c r="K2641" s="168"/>
      <c r="L2641" s="169"/>
      <c r="N2641" s="167"/>
      <c r="O2641" s="209" t="str">
        <f>IF(ISBLANK(Transactions!$N2641),"",MONTH(Transactions!$N2641))</f>
        <v/>
      </c>
      <c r="P2641" s="259"/>
      <c r="Q2641" s="171"/>
      <c r="R2641" s="169"/>
    </row>
    <row r="2642" spans="2:18" ht="15.75" customHeight="1">
      <c r="B2642" s="167"/>
      <c r="C2642" s="209" t="str">
        <f>IF(ISBLANK(Transactions!$B2642),"",MONTH(Transactions!$B2642))</f>
        <v/>
      </c>
      <c r="D2642" s="259"/>
      <c r="E2642" s="168"/>
      <c r="F2642" s="169"/>
      <c r="H2642" s="167"/>
      <c r="I2642" s="209" t="str">
        <f>IF(ISBLANK(Transactions!$H2642),"",MONTH(Transactions!$H2642))</f>
        <v/>
      </c>
      <c r="J2642" s="259"/>
      <c r="K2642" s="168"/>
      <c r="L2642" s="169"/>
      <c r="N2642" s="167"/>
      <c r="O2642" s="209" t="str">
        <f>IF(ISBLANK(Transactions!$N2642),"",MONTH(Transactions!$N2642))</f>
        <v/>
      </c>
      <c r="P2642" s="259"/>
      <c r="Q2642" s="171"/>
      <c r="R2642" s="169"/>
    </row>
    <row r="2643" spans="2:18" ht="15.75" customHeight="1">
      <c r="B2643" s="167"/>
      <c r="C2643" s="209" t="str">
        <f>IF(ISBLANK(Transactions!$B2643),"",MONTH(Transactions!$B2643))</f>
        <v/>
      </c>
      <c r="D2643" s="259"/>
      <c r="E2643" s="168"/>
      <c r="F2643" s="169"/>
      <c r="H2643" s="167"/>
      <c r="I2643" s="209" t="str">
        <f>IF(ISBLANK(Transactions!$H2643),"",MONTH(Transactions!$H2643))</f>
        <v/>
      </c>
      <c r="J2643" s="259"/>
      <c r="K2643" s="168"/>
      <c r="L2643" s="169"/>
      <c r="N2643" s="167"/>
      <c r="O2643" s="209" t="str">
        <f>IF(ISBLANK(Transactions!$N2643),"",MONTH(Transactions!$N2643))</f>
        <v/>
      </c>
      <c r="P2643" s="259"/>
      <c r="Q2643" s="171"/>
      <c r="R2643" s="169"/>
    </row>
    <row r="2644" spans="2:18" ht="15.75" customHeight="1">
      <c r="B2644" s="167"/>
      <c r="C2644" s="209" t="str">
        <f>IF(ISBLANK(Transactions!$B2644),"",MONTH(Transactions!$B2644))</f>
        <v/>
      </c>
      <c r="D2644" s="259"/>
      <c r="E2644" s="168"/>
      <c r="F2644" s="169"/>
      <c r="H2644" s="167"/>
      <c r="I2644" s="209" t="str">
        <f>IF(ISBLANK(Transactions!$H2644),"",MONTH(Transactions!$H2644))</f>
        <v/>
      </c>
      <c r="J2644" s="259"/>
      <c r="K2644" s="168"/>
      <c r="L2644" s="169"/>
      <c r="N2644" s="167"/>
      <c r="O2644" s="209" t="str">
        <f>IF(ISBLANK(Transactions!$N2644),"",MONTH(Transactions!$N2644))</f>
        <v/>
      </c>
      <c r="P2644" s="259"/>
      <c r="Q2644" s="171"/>
      <c r="R2644" s="169"/>
    </row>
    <row r="2645" spans="2:18" ht="15.75" customHeight="1">
      <c r="B2645" s="167"/>
      <c r="C2645" s="209" t="str">
        <f>IF(ISBLANK(Transactions!$B2645),"",MONTH(Transactions!$B2645))</f>
        <v/>
      </c>
      <c r="D2645" s="259"/>
      <c r="E2645" s="168"/>
      <c r="F2645" s="169"/>
      <c r="H2645" s="167"/>
      <c r="I2645" s="209" t="str">
        <f>IF(ISBLANK(Transactions!$H2645),"",MONTH(Transactions!$H2645))</f>
        <v/>
      </c>
      <c r="J2645" s="259"/>
      <c r="K2645" s="168"/>
      <c r="L2645" s="169"/>
      <c r="N2645" s="167"/>
      <c r="O2645" s="209" t="str">
        <f>IF(ISBLANK(Transactions!$N2645),"",MONTH(Transactions!$N2645))</f>
        <v/>
      </c>
      <c r="P2645" s="259"/>
      <c r="Q2645" s="171"/>
      <c r="R2645" s="169"/>
    </row>
    <row r="2646" spans="2:18" ht="15.75" customHeight="1">
      <c r="B2646" s="167"/>
      <c r="C2646" s="209" t="str">
        <f>IF(ISBLANK(Transactions!$B2646),"",MONTH(Transactions!$B2646))</f>
        <v/>
      </c>
      <c r="D2646" s="259"/>
      <c r="E2646" s="168"/>
      <c r="F2646" s="169"/>
      <c r="H2646" s="167"/>
      <c r="I2646" s="209" t="str">
        <f>IF(ISBLANK(Transactions!$H2646),"",MONTH(Transactions!$H2646))</f>
        <v/>
      </c>
      <c r="J2646" s="259"/>
      <c r="K2646" s="168"/>
      <c r="L2646" s="169"/>
      <c r="N2646" s="167"/>
      <c r="O2646" s="209" t="str">
        <f>IF(ISBLANK(Transactions!$N2646),"",MONTH(Transactions!$N2646))</f>
        <v/>
      </c>
      <c r="P2646" s="259"/>
      <c r="Q2646" s="171"/>
      <c r="R2646" s="169"/>
    </row>
    <row r="2647" spans="2:18" ht="15.75" customHeight="1">
      <c r="B2647" s="167"/>
      <c r="C2647" s="209" t="str">
        <f>IF(ISBLANK(Transactions!$B2647),"",MONTH(Transactions!$B2647))</f>
        <v/>
      </c>
      <c r="D2647" s="259"/>
      <c r="E2647" s="168"/>
      <c r="F2647" s="169"/>
      <c r="H2647" s="167"/>
      <c r="I2647" s="209" t="str">
        <f>IF(ISBLANK(Transactions!$H2647),"",MONTH(Transactions!$H2647))</f>
        <v/>
      </c>
      <c r="J2647" s="259"/>
      <c r="K2647" s="168"/>
      <c r="L2647" s="169"/>
      <c r="N2647" s="167"/>
      <c r="O2647" s="209" t="str">
        <f>IF(ISBLANK(Transactions!$N2647),"",MONTH(Transactions!$N2647))</f>
        <v/>
      </c>
      <c r="P2647" s="259"/>
      <c r="Q2647" s="171"/>
      <c r="R2647" s="169"/>
    </row>
    <row r="2648" spans="2:18" ht="15.75" customHeight="1">
      <c r="B2648" s="167"/>
      <c r="C2648" s="209" t="str">
        <f>IF(ISBLANK(Transactions!$B2648),"",MONTH(Transactions!$B2648))</f>
        <v/>
      </c>
      <c r="D2648" s="259"/>
      <c r="E2648" s="168"/>
      <c r="F2648" s="169"/>
      <c r="H2648" s="167"/>
      <c r="I2648" s="209" t="str">
        <f>IF(ISBLANK(Transactions!$H2648),"",MONTH(Transactions!$H2648))</f>
        <v/>
      </c>
      <c r="J2648" s="259"/>
      <c r="K2648" s="168"/>
      <c r="L2648" s="169"/>
      <c r="N2648" s="167"/>
      <c r="O2648" s="209" t="str">
        <f>IF(ISBLANK(Transactions!$N2648),"",MONTH(Transactions!$N2648))</f>
        <v/>
      </c>
      <c r="P2648" s="259"/>
      <c r="Q2648" s="171"/>
      <c r="R2648" s="169"/>
    </row>
    <row r="2649" spans="2:18" ht="15.75" customHeight="1">
      <c r="B2649" s="167"/>
      <c r="C2649" s="209" t="str">
        <f>IF(ISBLANK(Transactions!$B2649),"",MONTH(Transactions!$B2649))</f>
        <v/>
      </c>
      <c r="D2649" s="259"/>
      <c r="E2649" s="168"/>
      <c r="F2649" s="169"/>
      <c r="H2649" s="167"/>
      <c r="I2649" s="209" t="str">
        <f>IF(ISBLANK(Transactions!$H2649),"",MONTH(Transactions!$H2649))</f>
        <v/>
      </c>
      <c r="J2649" s="259"/>
      <c r="K2649" s="168"/>
      <c r="L2649" s="169"/>
      <c r="N2649" s="167"/>
      <c r="O2649" s="209" t="str">
        <f>IF(ISBLANK(Transactions!$N2649),"",MONTH(Transactions!$N2649))</f>
        <v/>
      </c>
      <c r="P2649" s="259"/>
      <c r="Q2649" s="171"/>
      <c r="R2649" s="169"/>
    </row>
    <row r="2650" spans="2:18" ht="15.75" customHeight="1">
      <c r="B2650" s="167"/>
      <c r="C2650" s="209" t="str">
        <f>IF(ISBLANK(Transactions!$B2650),"",MONTH(Transactions!$B2650))</f>
        <v/>
      </c>
      <c r="D2650" s="259"/>
      <c r="E2650" s="168"/>
      <c r="F2650" s="169"/>
      <c r="H2650" s="167"/>
      <c r="I2650" s="209" t="str">
        <f>IF(ISBLANK(Transactions!$H2650),"",MONTH(Transactions!$H2650))</f>
        <v/>
      </c>
      <c r="J2650" s="259"/>
      <c r="K2650" s="168"/>
      <c r="L2650" s="169"/>
      <c r="N2650" s="167"/>
      <c r="O2650" s="209" t="str">
        <f>IF(ISBLANK(Transactions!$N2650),"",MONTH(Transactions!$N2650))</f>
        <v/>
      </c>
      <c r="P2650" s="259"/>
      <c r="Q2650" s="171"/>
      <c r="R2650" s="169"/>
    </row>
    <row r="2651" spans="2:18" ht="15.75" customHeight="1">
      <c r="B2651" s="167"/>
      <c r="C2651" s="209" t="str">
        <f>IF(ISBLANK(Transactions!$B2651),"",MONTH(Transactions!$B2651))</f>
        <v/>
      </c>
      <c r="D2651" s="259"/>
      <c r="E2651" s="168"/>
      <c r="F2651" s="169"/>
      <c r="H2651" s="167"/>
      <c r="I2651" s="209" t="str">
        <f>IF(ISBLANK(Transactions!$H2651),"",MONTH(Transactions!$H2651))</f>
        <v/>
      </c>
      <c r="J2651" s="259"/>
      <c r="K2651" s="168"/>
      <c r="L2651" s="169"/>
      <c r="N2651" s="167"/>
      <c r="O2651" s="209" t="str">
        <f>IF(ISBLANK(Transactions!$N2651),"",MONTH(Transactions!$N2651))</f>
        <v/>
      </c>
      <c r="P2651" s="259"/>
      <c r="Q2651" s="171"/>
      <c r="R2651" s="169"/>
    </row>
    <row r="2652" spans="2:18" ht="15.75" customHeight="1">
      <c r="B2652" s="167"/>
      <c r="C2652" s="209" t="str">
        <f>IF(ISBLANK(Transactions!$B2652),"",MONTH(Transactions!$B2652))</f>
        <v/>
      </c>
      <c r="D2652" s="259"/>
      <c r="E2652" s="168"/>
      <c r="F2652" s="169"/>
      <c r="H2652" s="167"/>
      <c r="I2652" s="209" t="str">
        <f>IF(ISBLANK(Transactions!$H2652),"",MONTH(Transactions!$H2652))</f>
        <v/>
      </c>
      <c r="J2652" s="259"/>
      <c r="K2652" s="168"/>
      <c r="L2652" s="169"/>
      <c r="N2652" s="167"/>
      <c r="O2652" s="209" t="str">
        <f>IF(ISBLANK(Transactions!$N2652),"",MONTH(Transactions!$N2652))</f>
        <v/>
      </c>
      <c r="P2652" s="259"/>
      <c r="Q2652" s="171"/>
      <c r="R2652" s="169"/>
    </row>
    <row r="2653" spans="2:18" ht="15.75" customHeight="1">
      <c r="B2653" s="167"/>
      <c r="C2653" s="209" t="str">
        <f>IF(ISBLANK(Transactions!$B2653),"",MONTH(Transactions!$B2653))</f>
        <v/>
      </c>
      <c r="D2653" s="259"/>
      <c r="E2653" s="168"/>
      <c r="F2653" s="169"/>
      <c r="H2653" s="167"/>
      <c r="I2653" s="209" t="str">
        <f>IF(ISBLANK(Transactions!$H2653),"",MONTH(Transactions!$H2653))</f>
        <v/>
      </c>
      <c r="J2653" s="259"/>
      <c r="K2653" s="168"/>
      <c r="L2653" s="169"/>
      <c r="N2653" s="167"/>
      <c r="O2653" s="209" t="str">
        <f>IF(ISBLANK(Transactions!$N2653),"",MONTH(Transactions!$N2653))</f>
        <v/>
      </c>
      <c r="P2653" s="259"/>
      <c r="Q2653" s="171"/>
      <c r="R2653" s="169"/>
    </row>
    <row r="2654" spans="2:18" ht="15.75" customHeight="1">
      <c r="B2654" s="167"/>
      <c r="C2654" s="209" t="str">
        <f>IF(ISBLANK(Transactions!$B2654),"",MONTH(Transactions!$B2654))</f>
        <v/>
      </c>
      <c r="D2654" s="259"/>
      <c r="E2654" s="168"/>
      <c r="F2654" s="169"/>
      <c r="H2654" s="167"/>
      <c r="I2654" s="209" t="str">
        <f>IF(ISBLANK(Transactions!$H2654),"",MONTH(Transactions!$H2654))</f>
        <v/>
      </c>
      <c r="J2654" s="259"/>
      <c r="K2654" s="168"/>
      <c r="L2654" s="169"/>
      <c r="N2654" s="167"/>
      <c r="O2654" s="209" t="str">
        <f>IF(ISBLANK(Transactions!$N2654),"",MONTH(Transactions!$N2654))</f>
        <v/>
      </c>
      <c r="P2654" s="259"/>
      <c r="Q2654" s="171"/>
      <c r="R2654" s="169"/>
    </row>
    <row r="2655" spans="2:18" ht="15.75" customHeight="1">
      <c r="B2655" s="167"/>
      <c r="C2655" s="209" t="str">
        <f>IF(ISBLANK(Transactions!$B2655),"",MONTH(Transactions!$B2655))</f>
        <v/>
      </c>
      <c r="D2655" s="259"/>
      <c r="E2655" s="168"/>
      <c r="F2655" s="169"/>
      <c r="H2655" s="167"/>
      <c r="I2655" s="209" t="str">
        <f>IF(ISBLANK(Transactions!$H2655),"",MONTH(Transactions!$H2655))</f>
        <v/>
      </c>
      <c r="J2655" s="259"/>
      <c r="K2655" s="168"/>
      <c r="L2655" s="169"/>
      <c r="N2655" s="167"/>
      <c r="O2655" s="209" t="str">
        <f>IF(ISBLANK(Transactions!$N2655),"",MONTH(Transactions!$N2655))</f>
        <v/>
      </c>
      <c r="P2655" s="259"/>
      <c r="Q2655" s="171"/>
      <c r="R2655" s="169"/>
    </row>
    <row r="2656" spans="2:18" ht="15.75" customHeight="1">
      <c r="B2656" s="167"/>
      <c r="C2656" s="209" t="str">
        <f>IF(ISBLANK(Transactions!$B2656),"",MONTH(Transactions!$B2656))</f>
        <v/>
      </c>
      <c r="D2656" s="259"/>
      <c r="E2656" s="168"/>
      <c r="F2656" s="169"/>
      <c r="H2656" s="167"/>
      <c r="I2656" s="209" t="str">
        <f>IF(ISBLANK(Transactions!$H2656),"",MONTH(Transactions!$H2656))</f>
        <v/>
      </c>
      <c r="J2656" s="259"/>
      <c r="K2656" s="168"/>
      <c r="L2656" s="169"/>
      <c r="N2656" s="167"/>
      <c r="O2656" s="209" t="str">
        <f>IF(ISBLANK(Transactions!$N2656),"",MONTH(Transactions!$N2656))</f>
        <v/>
      </c>
      <c r="P2656" s="259"/>
      <c r="Q2656" s="171"/>
      <c r="R2656" s="169"/>
    </row>
    <row r="2657" spans="2:18" ht="15.75" customHeight="1">
      <c r="B2657" s="167"/>
      <c r="C2657" s="209" t="str">
        <f>IF(ISBLANK(Transactions!$B2657),"",MONTH(Transactions!$B2657))</f>
        <v/>
      </c>
      <c r="D2657" s="259"/>
      <c r="E2657" s="168"/>
      <c r="F2657" s="169"/>
      <c r="H2657" s="167"/>
      <c r="I2657" s="209" t="str">
        <f>IF(ISBLANK(Transactions!$H2657),"",MONTH(Transactions!$H2657))</f>
        <v/>
      </c>
      <c r="J2657" s="259"/>
      <c r="K2657" s="168"/>
      <c r="L2657" s="169"/>
      <c r="N2657" s="167"/>
      <c r="O2657" s="209" t="str">
        <f>IF(ISBLANK(Transactions!$N2657),"",MONTH(Transactions!$N2657))</f>
        <v/>
      </c>
      <c r="P2657" s="259"/>
      <c r="Q2657" s="171"/>
      <c r="R2657" s="169"/>
    </row>
    <row r="2658" spans="2:18" ht="15.75" customHeight="1">
      <c r="B2658" s="167"/>
      <c r="C2658" s="209" t="str">
        <f>IF(ISBLANK(Transactions!$B2658),"",MONTH(Transactions!$B2658))</f>
        <v/>
      </c>
      <c r="D2658" s="259"/>
      <c r="E2658" s="168"/>
      <c r="F2658" s="169"/>
      <c r="H2658" s="167"/>
      <c r="I2658" s="209" t="str">
        <f>IF(ISBLANK(Transactions!$H2658),"",MONTH(Transactions!$H2658))</f>
        <v/>
      </c>
      <c r="J2658" s="259"/>
      <c r="K2658" s="168"/>
      <c r="L2658" s="169"/>
      <c r="N2658" s="167"/>
      <c r="O2658" s="209" t="str">
        <f>IF(ISBLANK(Transactions!$N2658),"",MONTH(Transactions!$N2658))</f>
        <v/>
      </c>
      <c r="P2658" s="259"/>
      <c r="Q2658" s="171"/>
      <c r="R2658" s="169"/>
    </row>
    <row r="2659" spans="2:18" ht="15.75" customHeight="1">
      <c r="B2659" s="167"/>
      <c r="C2659" s="209" t="str">
        <f>IF(ISBLANK(Transactions!$B2659),"",MONTH(Transactions!$B2659))</f>
        <v/>
      </c>
      <c r="D2659" s="259"/>
      <c r="E2659" s="168"/>
      <c r="F2659" s="169"/>
      <c r="H2659" s="167"/>
      <c r="I2659" s="209" t="str">
        <f>IF(ISBLANK(Transactions!$H2659),"",MONTH(Transactions!$H2659))</f>
        <v/>
      </c>
      <c r="J2659" s="259"/>
      <c r="K2659" s="168"/>
      <c r="L2659" s="169"/>
      <c r="N2659" s="167"/>
      <c r="O2659" s="209" t="str">
        <f>IF(ISBLANK(Transactions!$N2659),"",MONTH(Transactions!$N2659))</f>
        <v/>
      </c>
      <c r="P2659" s="259"/>
      <c r="Q2659" s="171"/>
      <c r="R2659" s="169"/>
    </row>
    <row r="2660" spans="2:18" ht="15.75" customHeight="1">
      <c r="B2660" s="167"/>
      <c r="C2660" s="209" t="str">
        <f>IF(ISBLANK(Transactions!$B2660),"",MONTH(Transactions!$B2660))</f>
        <v/>
      </c>
      <c r="D2660" s="259"/>
      <c r="E2660" s="168"/>
      <c r="F2660" s="169"/>
      <c r="H2660" s="167"/>
      <c r="I2660" s="209" t="str">
        <f>IF(ISBLANK(Transactions!$H2660),"",MONTH(Transactions!$H2660))</f>
        <v/>
      </c>
      <c r="J2660" s="259"/>
      <c r="K2660" s="168"/>
      <c r="L2660" s="169"/>
      <c r="N2660" s="167"/>
      <c r="O2660" s="209" t="str">
        <f>IF(ISBLANK(Transactions!$N2660),"",MONTH(Transactions!$N2660))</f>
        <v/>
      </c>
      <c r="P2660" s="259"/>
      <c r="Q2660" s="171"/>
      <c r="R2660" s="169"/>
    </row>
    <row r="2661" spans="2:18" ht="15.75" customHeight="1">
      <c r="B2661" s="167"/>
      <c r="C2661" s="209" t="str">
        <f>IF(ISBLANK(Transactions!$B2661),"",MONTH(Transactions!$B2661))</f>
        <v/>
      </c>
      <c r="D2661" s="259"/>
      <c r="E2661" s="168"/>
      <c r="F2661" s="169"/>
      <c r="H2661" s="167"/>
      <c r="I2661" s="209" t="str">
        <f>IF(ISBLANK(Transactions!$H2661),"",MONTH(Transactions!$H2661))</f>
        <v/>
      </c>
      <c r="J2661" s="259"/>
      <c r="K2661" s="168"/>
      <c r="L2661" s="169"/>
      <c r="N2661" s="167"/>
      <c r="O2661" s="209" t="str">
        <f>IF(ISBLANK(Transactions!$N2661),"",MONTH(Transactions!$N2661))</f>
        <v/>
      </c>
      <c r="P2661" s="259"/>
      <c r="Q2661" s="171"/>
      <c r="R2661" s="169"/>
    </row>
    <row r="2662" spans="2:18" ht="15.75" customHeight="1">
      <c r="B2662" s="167"/>
      <c r="C2662" s="209" t="str">
        <f>IF(ISBLANK(Transactions!$B2662),"",MONTH(Transactions!$B2662))</f>
        <v/>
      </c>
      <c r="D2662" s="259"/>
      <c r="E2662" s="168"/>
      <c r="F2662" s="169"/>
      <c r="H2662" s="167"/>
      <c r="I2662" s="209" t="str">
        <f>IF(ISBLANK(Transactions!$H2662),"",MONTH(Transactions!$H2662))</f>
        <v/>
      </c>
      <c r="J2662" s="259"/>
      <c r="K2662" s="168"/>
      <c r="L2662" s="169"/>
      <c r="N2662" s="167"/>
      <c r="O2662" s="209" t="str">
        <f>IF(ISBLANK(Transactions!$N2662),"",MONTH(Transactions!$N2662))</f>
        <v/>
      </c>
      <c r="P2662" s="259"/>
      <c r="Q2662" s="171"/>
      <c r="R2662" s="169"/>
    </row>
    <row r="2663" spans="2:18" ht="15.75" customHeight="1">
      <c r="B2663" s="167"/>
      <c r="C2663" s="209" t="str">
        <f>IF(ISBLANK(Transactions!$B2663),"",MONTH(Transactions!$B2663))</f>
        <v/>
      </c>
      <c r="D2663" s="259"/>
      <c r="E2663" s="168"/>
      <c r="F2663" s="169"/>
      <c r="H2663" s="167"/>
      <c r="I2663" s="209" t="str">
        <f>IF(ISBLANK(Transactions!$H2663),"",MONTH(Transactions!$H2663))</f>
        <v/>
      </c>
      <c r="J2663" s="259"/>
      <c r="K2663" s="168"/>
      <c r="L2663" s="169"/>
      <c r="N2663" s="167"/>
      <c r="O2663" s="209" t="str">
        <f>IF(ISBLANK(Transactions!$N2663),"",MONTH(Transactions!$N2663))</f>
        <v/>
      </c>
      <c r="P2663" s="259"/>
      <c r="Q2663" s="171"/>
      <c r="R2663" s="169"/>
    </row>
    <row r="2664" spans="2:18" ht="15.75" customHeight="1">
      <c r="B2664" s="167"/>
      <c r="C2664" s="209" t="str">
        <f>IF(ISBLANK(Transactions!$B2664),"",MONTH(Transactions!$B2664))</f>
        <v/>
      </c>
      <c r="D2664" s="259"/>
      <c r="E2664" s="168"/>
      <c r="F2664" s="169"/>
      <c r="H2664" s="167"/>
      <c r="I2664" s="209" t="str">
        <f>IF(ISBLANK(Transactions!$H2664),"",MONTH(Transactions!$H2664))</f>
        <v/>
      </c>
      <c r="J2664" s="259"/>
      <c r="K2664" s="168"/>
      <c r="L2664" s="169"/>
      <c r="N2664" s="167"/>
      <c r="O2664" s="209" t="str">
        <f>IF(ISBLANK(Transactions!$N2664),"",MONTH(Transactions!$N2664))</f>
        <v/>
      </c>
      <c r="P2664" s="259"/>
      <c r="Q2664" s="171"/>
      <c r="R2664" s="169"/>
    </row>
    <row r="2665" spans="2:18" ht="15.75" customHeight="1">
      <c r="B2665" s="167"/>
      <c r="C2665" s="209" t="str">
        <f>IF(ISBLANK(Transactions!$B2665),"",MONTH(Transactions!$B2665))</f>
        <v/>
      </c>
      <c r="D2665" s="259"/>
      <c r="E2665" s="168"/>
      <c r="F2665" s="169"/>
      <c r="H2665" s="167"/>
      <c r="I2665" s="209" t="str">
        <f>IF(ISBLANK(Transactions!$H2665),"",MONTH(Transactions!$H2665))</f>
        <v/>
      </c>
      <c r="J2665" s="259"/>
      <c r="K2665" s="168"/>
      <c r="L2665" s="169"/>
      <c r="N2665" s="167"/>
      <c r="O2665" s="209" t="str">
        <f>IF(ISBLANK(Transactions!$N2665),"",MONTH(Transactions!$N2665))</f>
        <v/>
      </c>
      <c r="P2665" s="259"/>
      <c r="Q2665" s="171"/>
      <c r="R2665" s="169"/>
    </row>
    <row r="2666" spans="2:18" ht="15.75" customHeight="1">
      <c r="B2666" s="167"/>
      <c r="C2666" s="209" t="str">
        <f>IF(ISBLANK(Transactions!$B2666),"",MONTH(Transactions!$B2666))</f>
        <v/>
      </c>
      <c r="D2666" s="259"/>
      <c r="E2666" s="168"/>
      <c r="F2666" s="169"/>
      <c r="H2666" s="167"/>
      <c r="I2666" s="209" t="str">
        <f>IF(ISBLANK(Transactions!$H2666),"",MONTH(Transactions!$H2666))</f>
        <v/>
      </c>
      <c r="J2666" s="259"/>
      <c r="K2666" s="168"/>
      <c r="L2666" s="169"/>
      <c r="N2666" s="167"/>
      <c r="O2666" s="209" t="str">
        <f>IF(ISBLANK(Transactions!$N2666),"",MONTH(Transactions!$N2666))</f>
        <v/>
      </c>
      <c r="P2666" s="259"/>
      <c r="Q2666" s="171"/>
      <c r="R2666" s="169"/>
    </row>
    <row r="2667" spans="2:18" ht="15.75" customHeight="1">
      <c r="B2667" s="167"/>
      <c r="C2667" s="209" t="str">
        <f>IF(ISBLANK(Transactions!$B2667),"",MONTH(Transactions!$B2667))</f>
        <v/>
      </c>
      <c r="D2667" s="259"/>
      <c r="E2667" s="168"/>
      <c r="F2667" s="169"/>
      <c r="H2667" s="167"/>
      <c r="I2667" s="209" t="str">
        <f>IF(ISBLANK(Transactions!$H2667),"",MONTH(Transactions!$H2667))</f>
        <v/>
      </c>
      <c r="J2667" s="259"/>
      <c r="K2667" s="168"/>
      <c r="L2667" s="169"/>
      <c r="N2667" s="167"/>
      <c r="O2667" s="209" t="str">
        <f>IF(ISBLANK(Transactions!$N2667),"",MONTH(Transactions!$N2667))</f>
        <v/>
      </c>
      <c r="P2667" s="259"/>
      <c r="Q2667" s="171"/>
      <c r="R2667" s="169"/>
    </row>
    <row r="2668" spans="2:18" ht="15.75" customHeight="1">
      <c r="B2668" s="167"/>
      <c r="C2668" s="209" t="str">
        <f>IF(ISBLANK(Transactions!$B2668),"",MONTH(Transactions!$B2668))</f>
        <v/>
      </c>
      <c r="D2668" s="259"/>
      <c r="E2668" s="168"/>
      <c r="F2668" s="169"/>
      <c r="H2668" s="167"/>
      <c r="I2668" s="209" t="str">
        <f>IF(ISBLANK(Transactions!$H2668),"",MONTH(Transactions!$H2668))</f>
        <v/>
      </c>
      <c r="J2668" s="259"/>
      <c r="K2668" s="168"/>
      <c r="L2668" s="169"/>
      <c r="N2668" s="167"/>
      <c r="O2668" s="209" t="str">
        <f>IF(ISBLANK(Transactions!$N2668),"",MONTH(Transactions!$N2668))</f>
        <v/>
      </c>
      <c r="P2668" s="259"/>
      <c r="Q2668" s="171"/>
      <c r="R2668" s="169"/>
    </row>
    <row r="2669" spans="2:18" ht="15.75" customHeight="1">
      <c r="B2669" s="167"/>
      <c r="C2669" s="209" t="str">
        <f>IF(ISBLANK(Transactions!$B2669),"",MONTH(Transactions!$B2669))</f>
        <v/>
      </c>
      <c r="D2669" s="259"/>
      <c r="E2669" s="168"/>
      <c r="F2669" s="169"/>
      <c r="H2669" s="167"/>
      <c r="I2669" s="209" t="str">
        <f>IF(ISBLANK(Transactions!$H2669),"",MONTH(Transactions!$H2669))</f>
        <v/>
      </c>
      <c r="J2669" s="259"/>
      <c r="K2669" s="168"/>
      <c r="L2669" s="169"/>
      <c r="N2669" s="167"/>
      <c r="O2669" s="209" t="str">
        <f>IF(ISBLANK(Transactions!$N2669),"",MONTH(Transactions!$N2669))</f>
        <v/>
      </c>
      <c r="P2669" s="259"/>
      <c r="Q2669" s="171"/>
      <c r="R2669" s="169"/>
    </row>
    <row r="2670" spans="2:18" ht="15.75" customHeight="1">
      <c r="B2670" s="167"/>
      <c r="C2670" s="209" t="str">
        <f>IF(ISBLANK(Transactions!$B2670),"",MONTH(Transactions!$B2670))</f>
        <v/>
      </c>
      <c r="D2670" s="259"/>
      <c r="E2670" s="168"/>
      <c r="F2670" s="169"/>
      <c r="H2670" s="167"/>
      <c r="I2670" s="209" t="str">
        <f>IF(ISBLANK(Transactions!$H2670),"",MONTH(Transactions!$H2670))</f>
        <v/>
      </c>
      <c r="J2670" s="259"/>
      <c r="K2670" s="168"/>
      <c r="L2670" s="169"/>
      <c r="N2670" s="167"/>
      <c r="O2670" s="209" t="str">
        <f>IF(ISBLANK(Transactions!$N2670),"",MONTH(Transactions!$N2670))</f>
        <v/>
      </c>
      <c r="P2670" s="259"/>
      <c r="Q2670" s="171"/>
      <c r="R2670" s="169"/>
    </row>
    <row r="2671" spans="2:18" ht="15.75" customHeight="1">
      <c r="B2671" s="167"/>
      <c r="C2671" s="209" t="str">
        <f>IF(ISBLANK(Transactions!$B2671),"",MONTH(Transactions!$B2671))</f>
        <v/>
      </c>
      <c r="D2671" s="259"/>
      <c r="E2671" s="168"/>
      <c r="F2671" s="169"/>
      <c r="H2671" s="167"/>
      <c r="I2671" s="209" t="str">
        <f>IF(ISBLANK(Transactions!$H2671),"",MONTH(Transactions!$H2671))</f>
        <v/>
      </c>
      <c r="J2671" s="259"/>
      <c r="K2671" s="168"/>
      <c r="L2671" s="169"/>
      <c r="N2671" s="167"/>
      <c r="O2671" s="209" t="str">
        <f>IF(ISBLANK(Transactions!$N2671),"",MONTH(Transactions!$N2671))</f>
        <v/>
      </c>
      <c r="P2671" s="259"/>
      <c r="Q2671" s="171"/>
      <c r="R2671" s="169"/>
    </row>
    <row r="2672" spans="2:18" ht="15.75" customHeight="1">
      <c r="B2672" s="167"/>
      <c r="C2672" s="209" t="str">
        <f>IF(ISBLANK(Transactions!$B2672),"",MONTH(Transactions!$B2672))</f>
        <v/>
      </c>
      <c r="D2672" s="259"/>
      <c r="E2672" s="168"/>
      <c r="F2672" s="169"/>
      <c r="H2672" s="167"/>
      <c r="I2672" s="209" t="str">
        <f>IF(ISBLANK(Transactions!$H2672),"",MONTH(Transactions!$H2672))</f>
        <v/>
      </c>
      <c r="J2672" s="259"/>
      <c r="K2672" s="168"/>
      <c r="L2672" s="169"/>
      <c r="N2672" s="167"/>
      <c r="O2672" s="209" t="str">
        <f>IF(ISBLANK(Transactions!$N2672),"",MONTH(Transactions!$N2672))</f>
        <v/>
      </c>
      <c r="P2672" s="259"/>
      <c r="Q2672" s="171"/>
      <c r="R2672" s="169"/>
    </row>
    <row r="2673" spans="2:18" ht="15.75" customHeight="1">
      <c r="B2673" s="167"/>
      <c r="C2673" s="209" t="str">
        <f>IF(ISBLANK(Transactions!$B2673),"",MONTH(Transactions!$B2673))</f>
        <v/>
      </c>
      <c r="D2673" s="259"/>
      <c r="E2673" s="168"/>
      <c r="F2673" s="169"/>
      <c r="H2673" s="167"/>
      <c r="I2673" s="209" t="str">
        <f>IF(ISBLANK(Transactions!$H2673),"",MONTH(Transactions!$H2673))</f>
        <v/>
      </c>
      <c r="J2673" s="259"/>
      <c r="K2673" s="168"/>
      <c r="L2673" s="169"/>
      <c r="N2673" s="167"/>
      <c r="O2673" s="209" t="str">
        <f>IF(ISBLANK(Transactions!$N2673),"",MONTH(Transactions!$N2673))</f>
        <v/>
      </c>
      <c r="P2673" s="259"/>
      <c r="Q2673" s="171"/>
      <c r="R2673" s="169"/>
    </row>
    <row r="2674" spans="2:18" ht="15.75" customHeight="1">
      <c r="B2674" s="167"/>
      <c r="C2674" s="209" t="str">
        <f>IF(ISBLANK(Transactions!$B2674),"",MONTH(Transactions!$B2674))</f>
        <v/>
      </c>
      <c r="D2674" s="259"/>
      <c r="E2674" s="168"/>
      <c r="F2674" s="169"/>
      <c r="H2674" s="167"/>
      <c r="I2674" s="209" t="str">
        <f>IF(ISBLANK(Transactions!$H2674),"",MONTH(Transactions!$H2674))</f>
        <v/>
      </c>
      <c r="J2674" s="259"/>
      <c r="K2674" s="168"/>
      <c r="L2674" s="169"/>
      <c r="N2674" s="167"/>
      <c r="O2674" s="209" t="str">
        <f>IF(ISBLANK(Transactions!$N2674),"",MONTH(Transactions!$N2674))</f>
        <v/>
      </c>
      <c r="P2674" s="259"/>
      <c r="Q2674" s="171"/>
      <c r="R2674" s="169"/>
    </row>
    <row r="2675" spans="2:18" ht="15.75" customHeight="1">
      <c r="B2675" s="167"/>
      <c r="C2675" s="209" t="str">
        <f>IF(ISBLANK(Transactions!$B2675),"",MONTH(Transactions!$B2675))</f>
        <v/>
      </c>
      <c r="D2675" s="259"/>
      <c r="E2675" s="168"/>
      <c r="F2675" s="169"/>
      <c r="H2675" s="167"/>
      <c r="I2675" s="209" t="str">
        <f>IF(ISBLANK(Transactions!$H2675),"",MONTH(Transactions!$H2675))</f>
        <v/>
      </c>
      <c r="J2675" s="259"/>
      <c r="K2675" s="168"/>
      <c r="L2675" s="169"/>
      <c r="N2675" s="167"/>
      <c r="O2675" s="209" t="str">
        <f>IF(ISBLANK(Transactions!$N2675),"",MONTH(Transactions!$N2675))</f>
        <v/>
      </c>
      <c r="P2675" s="259"/>
      <c r="Q2675" s="171"/>
      <c r="R2675" s="169"/>
    </row>
    <row r="2676" spans="2:18" ht="15.75" customHeight="1">
      <c r="B2676" s="167"/>
      <c r="C2676" s="209" t="str">
        <f>IF(ISBLANK(Transactions!$B2676),"",MONTH(Transactions!$B2676))</f>
        <v/>
      </c>
      <c r="D2676" s="259"/>
      <c r="E2676" s="168"/>
      <c r="F2676" s="169"/>
      <c r="H2676" s="167"/>
      <c r="I2676" s="209" t="str">
        <f>IF(ISBLANK(Transactions!$H2676),"",MONTH(Transactions!$H2676))</f>
        <v/>
      </c>
      <c r="J2676" s="259"/>
      <c r="K2676" s="168"/>
      <c r="L2676" s="169"/>
      <c r="N2676" s="167"/>
      <c r="O2676" s="209" t="str">
        <f>IF(ISBLANK(Transactions!$N2676),"",MONTH(Transactions!$N2676))</f>
        <v/>
      </c>
      <c r="P2676" s="259"/>
      <c r="Q2676" s="171"/>
      <c r="R2676" s="169"/>
    </row>
    <row r="2677" spans="2:18" ht="15.75" customHeight="1">
      <c r="B2677" s="167"/>
      <c r="C2677" s="209" t="str">
        <f>IF(ISBLANK(Transactions!$B2677),"",MONTH(Transactions!$B2677))</f>
        <v/>
      </c>
      <c r="D2677" s="259"/>
      <c r="E2677" s="168"/>
      <c r="F2677" s="169"/>
      <c r="H2677" s="167"/>
      <c r="I2677" s="209" t="str">
        <f>IF(ISBLANK(Transactions!$H2677),"",MONTH(Transactions!$H2677))</f>
        <v/>
      </c>
      <c r="J2677" s="259"/>
      <c r="K2677" s="168"/>
      <c r="L2677" s="169"/>
      <c r="N2677" s="167"/>
      <c r="O2677" s="209" t="str">
        <f>IF(ISBLANK(Transactions!$N2677),"",MONTH(Transactions!$N2677))</f>
        <v/>
      </c>
      <c r="P2677" s="259"/>
      <c r="Q2677" s="171"/>
      <c r="R2677" s="169"/>
    </row>
    <row r="2678" spans="2:18" ht="15.75" customHeight="1">
      <c r="B2678" s="167"/>
      <c r="C2678" s="209" t="str">
        <f>IF(ISBLANK(Transactions!$B2678),"",MONTH(Transactions!$B2678))</f>
        <v/>
      </c>
      <c r="D2678" s="259"/>
      <c r="E2678" s="168"/>
      <c r="F2678" s="169"/>
      <c r="H2678" s="167"/>
      <c r="I2678" s="209" t="str">
        <f>IF(ISBLANK(Transactions!$H2678),"",MONTH(Transactions!$H2678))</f>
        <v/>
      </c>
      <c r="J2678" s="259"/>
      <c r="K2678" s="168"/>
      <c r="L2678" s="169"/>
      <c r="N2678" s="167"/>
      <c r="O2678" s="209" t="str">
        <f>IF(ISBLANK(Transactions!$N2678),"",MONTH(Transactions!$N2678))</f>
        <v/>
      </c>
      <c r="P2678" s="259"/>
      <c r="Q2678" s="171"/>
      <c r="R2678" s="169"/>
    </row>
    <row r="2679" spans="2:18" ht="15.75" customHeight="1">
      <c r="B2679" s="167"/>
      <c r="C2679" s="209" t="str">
        <f>IF(ISBLANK(Transactions!$B2679),"",MONTH(Transactions!$B2679))</f>
        <v/>
      </c>
      <c r="D2679" s="259"/>
      <c r="E2679" s="168"/>
      <c r="F2679" s="169"/>
      <c r="H2679" s="167"/>
      <c r="I2679" s="209" t="str">
        <f>IF(ISBLANK(Transactions!$H2679),"",MONTH(Transactions!$H2679))</f>
        <v/>
      </c>
      <c r="J2679" s="259"/>
      <c r="K2679" s="168"/>
      <c r="L2679" s="169"/>
      <c r="N2679" s="167"/>
      <c r="O2679" s="209" t="str">
        <f>IF(ISBLANK(Transactions!$N2679),"",MONTH(Transactions!$N2679))</f>
        <v/>
      </c>
      <c r="P2679" s="259"/>
      <c r="Q2679" s="171"/>
      <c r="R2679" s="169"/>
    </row>
    <row r="2680" spans="2:18" ht="15.75" customHeight="1">
      <c r="B2680" s="167"/>
      <c r="C2680" s="209" t="str">
        <f>IF(ISBLANK(Transactions!$B2680),"",MONTH(Transactions!$B2680))</f>
        <v/>
      </c>
      <c r="D2680" s="259"/>
      <c r="E2680" s="168"/>
      <c r="F2680" s="169"/>
      <c r="H2680" s="167"/>
      <c r="I2680" s="209" t="str">
        <f>IF(ISBLANK(Transactions!$H2680),"",MONTH(Transactions!$H2680))</f>
        <v/>
      </c>
      <c r="J2680" s="259"/>
      <c r="K2680" s="168"/>
      <c r="L2680" s="169"/>
      <c r="N2680" s="167"/>
      <c r="O2680" s="209" t="str">
        <f>IF(ISBLANK(Transactions!$N2680),"",MONTH(Transactions!$N2680))</f>
        <v/>
      </c>
      <c r="P2680" s="259"/>
      <c r="Q2680" s="171"/>
      <c r="R2680" s="169"/>
    </row>
    <row r="2681" spans="2:18" ht="15.75" customHeight="1">
      <c r="B2681" s="167"/>
      <c r="C2681" s="209" t="str">
        <f>IF(ISBLANK(Transactions!$B2681),"",MONTH(Transactions!$B2681))</f>
        <v/>
      </c>
      <c r="D2681" s="259"/>
      <c r="E2681" s="168"/>
      <c r="F2681" s="169"/>
      <c r="H2681" s="167"/>
      <c r="I2681" s="209" t="str">
        <f>IF(ISBLANK(Transactions!$H2681),"",MONTH(Transactions!$H2681))</f>
        <v/>
      </c>
      <c r="J2681" s="259"/>
      <c r="K2681" s="168"/>
      <c r="L2681" s="169"/>
      <c r="N2681" s="167"/>
      <c r="O2681" s="209" t="str">
        <f>IF(ISBLANK(Transactions!$N2681),"",MONTH(Transactions!$N2681))</f>
        <v/>
      </c>
      <c r="P2681" s="259"/>
      <c r="Q2681" s="171"/>
      <c r="R2681" s="169"/>
    </row>
    <row r="2682" spans="2:18" ht="15.75" customHeight="1">
      <c r="B2682" s="167"/>
      <c r="C2682" s="209" t="str">
        <f>IF(ISBLANK(Transactions!$B2682),"",MONTH(Transactions!$B2682))</f>
        <v/>
      </c>
      <c r="D2682" s="259"/>
      <c r="E2682" s="168"/>
      <c r="F2682" s="169"/>
      <c r="H2682" s="167"/>
      <c r="I2682" s="209" t="str">
        <f>IF(ISBLANK(Transactions!$H2682),"",MONTH(Transactions!$H2682))</f>
        <v/>
      </c>
      <c r="J2682" s="259"/>
      <c r="K2682" s="168"/>
      <c r="L2682" s="169"/>
      <c r="N2682" s="167"/>
      <c r="O2682" s="209" t="str">
        <f>IF(ISBLANK(Transactions!$N2682),"",MONTH(Transactions!$N2682))</f>
        <v/>
      </c>
      <c r="P2682" s="259"/>
      <c r="Q2682" s="171"/>
      <c r="R2682" s="169"/>
    </row>
    <row r="2683" spans="2:18" ht="15.75" customHeight="1">
      <c r="B2683" s="167"/>
      <c r="C2683" s="209" t="str">
        <f>IF(ISBLANK(Transactions!$B2683),"",MONTH(Transactions!$B2683))</f>
        <v/>
      </c>
      <c r="D2683" s="259"/>
      <c r="E2683" s="168"/>
      <c r="F2683" s="169"/>
      <c r="H2683" s="167"/>
      <c r="I2683" s="209" t="str">
        <f>IF(ISBLANK(Transactions!$H2683),"",MONTH(Transactions!$H2683))</f>
        <v/>
      </c>
      <c r="J2683" s="259"/>
      <c r="K2683" s="168"/>
      <c r="L2683" s="169"/>
      <c r="N2683" s="167"/>
      <c r="O2683" s="209" t="str">
        <f>IF(ISBLANK(Transactions!$N2683),"",MONTH(Transactions!$N2683))</f>
        <v/>
      </c>
      <c r="P2683" s="259"/>
      <c r="Q2683" s="171"/>
      <c r="R2683" s="169"/>
    </row>
    <row r="2684" spans="2:18" ht="15.75" customHeight="1">
      <c r="B2684" s="167"/>
      <c r="C2684" s="209" t="str">
        <f>IF(ISBLANK(Transactions!$B2684),"",MONTH(Transactions!$B2684))</f>
        <v/>
      </c>
      <c r="D2684" s="259"/>
      <c r="E2684" s="168"/>
      <c r="F2684" s="169"/>
      <c r="H2684" s="167"/>
      <c r="I2684" s="209" t="str">
        <f>IF(ISBLANK(Transactions!$H2684),"",MONTH(Transactions!$H2684))</f>
        <v/>
      </c>
      <c r="J2684" s="259"/>
      <c r="K2684" s="168"/>
      <c r="L2684" s="169"/>
      <c r="N2684" s="167"/>
      <c r="O2684" s="209" t="str">
        <f>IF(ISBLANK(Transactions!$N2684),"",MONTH(Transactions!$N2684))</f>
        <v/>
      </c>
      <c r="P2684" s="259"/>
      <c r="Q2684" s="171"/>
      <c r="R2684" s="169"/>
    </row>
    <row r="2685" spans="2:18" ht="15.75" customHeight="1">
      <c r="B2685" s="167"/>
      <c r="C2685" s="209" t="str">
        <f>IF(ISBLANK(Transactions!$B2685),"",MONTH(Transactions!$B2685))</f>
        <v/>
      </c>
      <c r="D2685" s="259"/>
      <c r="E2685" s="168"/>
      <c r="F2685" s="169"/>
      <c r="H2685" s="167"/>
      <c r="I2685" s="209" t="str">
        <f>IF(ISBLANK(Transactions!$H2685),"",MONTH(Transactions!$H2685))</f>
        <v/>
      </c>
      <c r="J2685" s="259"/>
      <c r="K2685" s="168"/>
      <c r="L2685" s="169"/>
      <c r="N2685" s="167"/>
      <c r="O2685" s="209" t="str">
        <f>IF(ISBLANK(Transactions!$N2685),"",MONTH(Transactions!$N2685))</f>
        <v/>
      </c>
      <c r="P2685" s="259"/>
      <c r="Q2685" s="171"/>
      <c r="R2685" s="169"/>
    </row>
    <row r="2686" spans="2:18" ht="15.75" customHeight="1">
      <c r="B2686" s="167"/>
      <c r="C2686" s="209" t="str">
        <f>IF(ISBLANK(Transactions!$B2686),"",MONTH(Transactions!$B2686))</f>
        <v/>
      </c>
      <c r="D2686" s="259"/>
      <c r="E2686" s="168"/>
      <c r="F2686" s="169"/>
      <c r="H2686" s="167"/>
      <c r="I2686" s="209" t="str">
        <f>IF(ISBLANK(Transactions!$H2686),"",MONTH(Transactions!$H2686))</f>
        <v/>
      </c>
      <c r="J2686" s="259"/>
      <c r="K2686" s="168"/>
      <c r="L2686" s="169"/>
      <c r="N2686" s="167"/>
      <c r="O2686" s="209" t="str">
        <f>IF(ISBLANK(Transactions!$N2686),"",MONTH(Transactions!$N2686))</f>
        <v/>
      </c>
      <c r="P2686" s="259"/>
      <c r="Q2686" s="171"/>
      <c r="R2686" s="169"/>
    </row>
    <row r="2687" spans="2:18" ht="15.75" customHeight="1">
      <c r="B2687" s="167"/>
      <c r="C2687" s="209" t="str">
        <f>IF(ISBLANK(Transactions!$B2687),"",MONTH(Transactions!$B2687))</f>
        <v/>
      </c>
      <c r="D2687" s="259"/>
      <c r="E2687" s="168"/>
      <c r="F2687" s="169"/>
      <c r="H2687" s="167"/>
      <c r="I2687" s="209" t="str">
        <f>IF(ISBLANK(Transactions!$H2687),"",MONTH(Transactions!$H2687))</f>
        <v/>
      </c>
      <c r="J2687" s="259"/>
      <c r="K2687" s="168"/>
      <c r="L2687" s="169"/>
      <c r="N2687" s="167"/>
      <c r="O2687" s="209" t="str">
        <f>IF(ISBLANK(Transactions!$N2687),"",MONTH(Transactions!$N2687))</f>
        <v/>
      </c>
      <c r="P2687" s="259"/>
      <c r="Q2687" s="171"/>
      <c r="R2687" s="169"/>
    </row>
    <row r="2688" spans="2:18" ht="15.75" customHeight="1">
      <c r="B2688" s="167"/>
      <c r="C2688" s="209" t="str">
        <f>IF(ISBLANK(Transactions!$B2688),"",MONTH(Transactions!$B2688))</f>
        <v/>
      </c>
      <c r="D2688" s="259"/>
      <c r="E2688" s="168"/>
      <c r="F2688" s="169"/>
      <c r="H2688" s="167"/>
      <c r="I2688" s="209" t="str">
        <f>IF(ISBLANK(Transactions!$H2688),"",MONTH(Transactions!$H2688))</f>
        <v/>
      </c>
      <c r="J2688" s="259"/>
      <c r="K2688" s="168"/>
      <c r="L2688" s="169"/>
      <c r="N2688" s="167"/>
      <c r="O2688" s="209" t="str">
        <f>IF(ISBLANK(Transactions!$N2688),"",MONTH(Transactions!$N2688))</f>
        <v/>
      </c>
      <c r="P2688" s="259"/>
      <c r="Q2688" s="171"/>
      <c r="R2688" s="169"/>
    </row>
    <row r="2689" spans="2:18" ht="15.75" customHeight="1">
      <c r="B2689" s="167"/>
      <c r="C2689" s="209" t="str">
        <f>IF(ISBLANK(Transactions!$B2689),"",MONTH(Transactions!$B2689))</f>
        <v/>
      </c>
      <c r="D2689" s="259"/>
      <c r="E2689" s="168"/>
      <c r="F2689" s="169"/>
      <c r="H2689" s="167"/>
      <c r="I2689" s="209" t="str">
        <f>IF(ISBLANK(Transactions!$H2689),"",MONTH(Transactions!$H2689))</f>
        <v/>
      </c>
      <c r="J2689" s="259"/>
      <c r="K2689" s="168"/>
      <c r="L2689" s="169"/>
      <c r="N2689" s="167"/>
      <c r="O2689" s="209" t="str">
        <f>IF(ISBLANK(Transactions!$N2689),"",MONTH(Transactions!$N2689))</f>
        <v/>
      </c>
      <c r="P2689" s="259"/>
      <c r="Q2689" s="171"/>
      <c r="R2689" s="169"/>
    </row>
    <row r="2690" spans="2:18" ht="15.75" customHeight="1">
      <c r="B2690" s="167"/>
      <c r="C2690" s="209" t="str">
        <f>IF(ISBLANK(Transactions!$B2690),"",MONTH(Transactions!$B2690))</f>
        <v/>
      </c>
      <c r="D2690" s="259"/>
      <c r="E2690" s="168"/>
      <c r="F2690" s="169"/>
      <c r="H2690" s="167"/>
      <c r="I2690" s="209" t="str">
        <f>IF(ISBLANK(Transactions!$H2690),"",MONTH(Transactions!$H2690))</f>
        <v/>
      </c>
      <c r="J2690" s="259"/>
      <c r="K2690" s="168"/>
      <c r="L2690" s="169"/>
      <c r="N2690" s="167"/>
      <c r="O2690" s="209" t="str">
        <f>IF(ISBLANK(Transactions!$N2690),"",MONTH(Transactions!$N2690))</f>
        <v/>
      </c>
      <c r="P2690" s="259"/>
      <c r="Q2690" s="171"/>
      <c r="R2690" s="169"/>
    </row>
    <row r="2691" spans="2:18" ht="15.75" customHeight="1">
      <c r="B2691" s="167"/>
      <c r="C2691" s="209" t="str">
        <f>IF(ISBLANK(Transactions!$B2691),"",MONTH(Transactions!$B2691))</f>
        <v/>
      </c>
      <c r="D2691" s="259"/>
      <c r="E2691" s="168"/>
      <c r="F2691" s="169"/>
      <c r="H2691" s="167"/>
      <c r="I2691" s="209" t="str">
        <f>IF(ISBLANK(Transactions!$H2691),"",MONTH(Transactions!$H2691))</f>
        <v/>
      </c>
      <c r="J2691" s="259"/>
      <c r="K2691" s="168"/>
      <c r="L2691" s="169"/>
      <c r="N2691" s="167"/>
      <c r="O2691" s="209" t="str">
        <f>IF(ISBLANK(Transactions!$N2691),"",MONTH(Transactions!$N2691))</f>
        <v/>
      </c>
      <c r="P2691" s="259"/>
      <c r="Q2691" s="171"/>
      <c r="R2691" s="169"/>
    </row>
    <row r="2692" spans="2:18" ht="15.75" customHeight="1">
      <c r="B2692" s="167"/>
      <c r="C2692" s="209" t="str">
        <f>IF(ISBLANK(Transactions!$B2692),"",MONTH(Transactions!$B2692))</f>
        <v/>
      </c>
      <c r="D2692" s="259"/>
      <c r="E2692" s="168"/>
      <c r="F2692" s="169"/>
      <c r="H2692" s="167"/>
      <c r="I2692" s="209" t="str">
        <f>IF(ISBLANK(Transactions!$H2692),"",MONTH(Transactions!$H2692))</f>
        <v/>
      </c>
      <c r="J2692" s="259"/>
      <c r="K2692" s="168"/>
      <c r="L2692" s="169"/>
      <c r="N2692" s="167"/>
      <c r="O2692" s="209" t="str">
        <f>IF(ISBLANK(Transactions!$N2692),"",MONTH(Transactions!$N2692))</f>
        <v/>
      </c>
      <c r="P2692" s="259"/>
      <c r="Q2692" s="171"/>
      <c r="R2692" s="169"/>
    </row>
    <row r="2693" spans="2:18" ht="15.75" customHeight="1">
      <c r="B2693" s="167"/>
      <c r="C2693" s="209" t="str">
        <f>IF(ISBLANK(Transactions!$B2693),"",MONTH(Transactions!$B2693))</f>
        <v/>
      </c>
      <c r="D2693" s="259"/>
      <c r="E2693" s="168"/>
      <c r="F2693" s="169"/>
      <c r="H2693" s="167"/>
      <c r="I2693" s="209" t="str">
        <f>IF(ISBLANK(Transactions!$H2693),"",MONTH(Transactions!$H2693))</f>
        <v/>
      </c>
      <c r="J2693" s="259"/>
      <c r="K2693" s="168"/>
      <c r="L2693" s="169"/>
      <c r="N2693" s="167"/>
      <c r="O2693" s="209" t="str">
        <f>IF(ISBLANK(Transactions!$N2693),"",MONTH(Transactions!$N2693))</f>
        <v/>
      </c>
      <c r="P2693" s="259"/>
      <c r="Q2693" s="171"/>
      <c r="R2693" s="169"/>
    </row>
    <row r="2694" spans="2:18" ht="15.75" customHeight="1">
      <c r="B2694" s="167"/>
      <c r="C2694" s="209" t="str">
        <f>IF(ISBLANK(Transactions!$B2694),"",MONTH(Transactions!$B2694))</f>
        <v/>
      </c>
      <c r="D2694" s="259"/>
      <c r="E2694" s="168"/>
      <c r="F2694" s="169"/>
      <c r="H2694" s="167"/>
      <c r="I2694" s="209" t="str">
        <f>IF(ISBLANK(Transactions!$H2694),"",MONTH(Transactions!$H2694))</f>
        <v/>
      </c>
      <c r="J2694" s="259"/>
      <c r="K2694" s="168"/>
      <c r="L2694" s="169"/>
      <c r="N2694" s="167"/>
      <c r="O2694" s="209" t="str">
        <f>IF(ISBLANK(Transactions!$N2694),"",MONTH(Transactions!$N2694))</f>
        <v/>
      </c>
      <c r="P2694" s="259"/>
      <c r="Q2694" s="171"/>
      <c r="R2694" s="169"/>
    </row>
    <row r="2695" spans="2:18" ht="15.75" customHeight="1">
      <c r="B2695" s="167"/>
      <c r="C2695" s="209" t="str">
        <f>IF(ISBLANK(Transactions!$B2695),"",MONTH(Transactions!$B2695))</f>
        <v/>
      </c>
      <c r="D2695" s="259"/>
      <c r="E2695" s="168"/>
      <c r="F2695" s="169"/>
      <c r="H2695" s="167"/>
      <c r="I2695" s="209" t="str">
        <f>IF(ISBLANK(Transactions!$H2695),"",MONTH(Transactions!$H2695))</f>
        <v/>
      </c>
      <c r="J2695" s="259"/>
      <c r="K2695" s="168"/>
      <c r="L2695" s="169"/>
      <c r="N2695" s="167"/>
      <c r="O2695" s="209" t="str">
        <f>IF(ISBLANK(Transactions!$N2695),"",MONTH(Transactions!$N2695))</f>
        <v/>
      </c>
      <c r="P2695" s="259"/>
      <c r="Q2695" s="171"/>
      <c r="R2695" s="169"/>
    </row>
    <row r="2696" spans="2:18" ht="15.75" customHeight="1">
      <c r="B2696" s="167"/>
      <c r="C2696" s="209" t="str">
        <f>IF(ISBLANK(Transactions!$B2696),"",MONTH(Transactions!$B2696))</f>
        <v/>
      </c>
      <c r="D2696" s="259"/>
      <c r="E2696" s="168"/>
      <c r="F2696" s="169"/>
      <c r="H2696" s="167"/>
      <c r="I2696" s="209" t="str">
        <f>IF(ISBLANK(Transactions!$H2696),"",MONTH(Transactions!$H2696))</f>
        <v/>
      </c>
      <c r="J2696" s="259"/>
      <c r="K2696" s="168"/>
      <c r="L2696" s="169"/>
      <c r="N2696" s="167"/>
      <c r="O2696" s="209" t="str">
        <f>IF(ISBLANK(Transactions!$N2696),"",MONTH(Transactions!$N2696))</f>
        <v/>
      </c>
      <c r="P2696" s="259"/>
      <c r="Q2696" s="171"/>
      <c r="R2696" s="169"/>
    </row>
    <row r="2697" spans="2:18" ht="15.75" customHeight="1">
      <c r="B2697" s="167"/>
      <c r="C2697" s="209" t="str">
        <f>IF(ISBLANK(Transactions!$B2697),"",MONTH(Transactions!$B2697))</f>
        <v/>
      </c>
      <c r="D2697" s="259"/>
      <c r="E2697" s="168"/>
      <c r="F2697" s="169"/>
      <c r="H2697" s="167"/>
      <c r="I2697" s="209" t="str">
        <f>IF(ISBLANK(Transactions!$H2697),"",MONTH(Transactions!$H2697))</f>
        <v/>
      </c>
      <c r="J2697" s="259"/>
      <c r="K2697" s="168"/>
      <c r="L2697" s="169"/>
      <c r="N2697" s="167"/>
      <c r="O2697" s="209" t="str">
        <f>IF(ISBLANK(Transactions!$N2697),"",MONTH(Transactions!$N2697))</f>
        <v/>
      </c>
      <c r="P2697" s="259"/>
      <c r="Q2697" s="171"/>
      <c r="R2697" s="169"/>
    </row>
    <row r="2698" spans="2:18" ht="15.75" customHeight="1">
      <c r="B2698" s="167"/>
      <c r="C2698" s="209" t="str">
        <f>IF(ISBLANK(Transactions!$B2698),"",MONTH(Transactions!$B2698))</f>
        <v/>
      </c>
      <c r="D2698" s="259"/>
      <c r="E2698" s="168"/>
      <c r="F2698" s="169"/>
      <c r="H2698" s="167"/>
      <c r="I2698" s="209" t="str">
        <f>IF(ISBLANK(Transactions!$H2698),"",MONTH(Transactions!$H2698))</f>
        <v/>
      </c>
      <c r="J2698" s="259"/>
      <c r="K2698" s="168"/>
      <c r="L2698" s="169"/>
      <c r="N2698" s="167"/>
      <c r="O2698" s="209" t="str">
        <f>IF(ISBLANK(Transactions!$N2698),"",MONTH(Transactions!$N2698))</f>
        <v/>
      </c>
      <c r="P2698" s="259"/>
      <c r="Q2698" s="171"/>
      <c r="R2698" s="169"/>
    </row>
    <row r="2699" spans="2:18" ht="15.75" customHeight="1">
      <c r="B2699" s="167"/>
      <c r="C2699" s="209" t="str">
        <f>IF(ISBLANK(Transactions!$B2699),"",MONTH(Transactions!$B2699))</f>
        <v/>
      </c>
      <c r="D2699" s="259"/>
      <c r="E2699" s="168"/>
      <c r="F2699" s="169"/>
      <c r="H2699" s="167"/>
      <c r="I2699" s="209" t="str">
        <f>IF(ISBLANK(Transactions!$H2699),"",MONTH(Transactions!$H2699))</f>
        <v/>
      </c>
      <c r="J2699" s="259"/>
      <c r="K2699" s="168"/>
      <c r="L2699" s="169"/>
      <c r="N2699" s="167"/>
      <c r="O2699" s="209" t="str">
        <f>IF(ISBLANK(Transactions!$N2699),"",MONTH(Transactions!$N2699))</f>
        <v/>
      </c>
      <c r="P2699" s="259"/>
      <c r="Q2699" s="171"/>
      <c r="R2699" s="169"/>
    </row>
    <row r="2700" spans="2:18" ht="15.75" customHeight="1">
      <c r="B2700" s="167"/>
      <c r="C2700" s="209" t="str">
        <f>IF(ISBLANK(Transactions!$B2700),"",MONTH(Transactions!$B2700))</f>
        <v/>
      </c>
      <c r="D2700" s="259"/>
      <c r="E2700" s="168"/>
      <c r="F2700" s="169"/>
      <c r="H2700" s="167"/>
      <c r="I2700" s="209" t="str">
        <f>IF(ISBLANK(Transactions!$H2700),"",MONTH(Transactions!$H2700))</f>
        <v/>
      </c>
      <c r="J2700" s="259"/>
      <c r="K2700" s="168"/>
      <c r="L2700" s="169"/>
      <c r="N2700" s="167"/>
      <c r="O2700" s="209" t="str">
        <f>IF(ISBLANK(Transactions!$N2700),"",MONTH(Transactions!$N2700))</f>
        <v/>
      </c>
      <c r="P2700" s="259"/>
      <c r="Q2700" s="171"/>
      <c r="R2700" s="169"/>
    </row>
    <row r="2701" spans="2:18" ht="15.75" customHeight="1">
      <c r="B2701" s="167"/>
      <c r="C2701" s="209" t="str">
        <f>IF(ISBLANK(Transactions!$B2701),"",MONTH(Transactions!$B2701))</f>
        <v/>
      </c>
      <c r="D2701" s="259"/>
      <c r="E2701" s="168"/>
      <c r="F2701" s="169"/>
      <c r="H2701" s="167"/>
      <c r="I2701" s="209" t="str">
        <f>IF(ISBLANK(Transactions!$H2701),"",MONTH(Transactions!$H2701))</f>
        <v/>
      </c>
      <c r="J2701" s="259"/>
      <c r="K2701" s="168"/>
      <c r="L2701" s="169"/>
      <c r="N2701" s="167"/>
      <c r="O2701" s="209" t="str">
        <f>IF(ISBLANK(Transactions!$N2701),"",MONTH(Transactions!$N2701))</f>
        <v/>
      </c>
      <c r="P2701" s="259"/>
      <c r="Q2701" s="171"/>
      <c r="R2701" s="169"/>
    </row>
    <row r="2702" spans="2:18" ht="15.75" customHeight="1">
      <c r="B2702" s="167"/>
      <c r="C2702" s="209" t="str">
        <f>IF(ISBLANK(Transactions!$B2702),"",MONTH(Transactions!$B2702))</f>
        <v/>
      </c>
      <c r="D2702" s="259"/>
      <c r="E2702" s="168"/>
      <c r="F2702" s="169"/>
      <c r="H2702" s="167"/>
      <c r="I2702" s="209" t="str">
        <f>IF(ISBLANK(Transactions!$H2702),"",MONTH(Transactions!$H2702))</f>
        <v/>
      </c>
      <c r="J2702" s="259"/>
      <c r="K2702" s="168"/>
      <c r="L2702" s="169"/>
      <c r="N2702" s="167"/>
      <c r="O2702" s="209" t="str">
        <f>IF(ISBLANK(Transactions!$N2702),"",MONTH(Transactions!$N2702))</f>
        <v/>
      </c>
      <c r="P2702" s="259"/>
      <c r="Q2702" s="171"/>
      <c r="R2702" s="169"/>
    </row>
    <row r="2703" spans="2:18" ht="15.75" customHeight="1">
      <c r="B2703" s="167"/>
      <c r="C2703" s="209" t="str">
        <f>IF(ISBLANK(Transactions!$B2703),"",MONTH(Transactions!$B2703))</f>
        <v/>
      </c>
      <c r="D2703" s="259"/>
      <c r="E2703" s="168"/>
      <c r="F2703" s="169"/>
      <c r="H2703" s="167"/>
      <c r="I2703" s="209" t="str">
        <f>IF(ISBLANK(Transactions!$H2703),"",MONTH(Transactions!$H2703))</f>
        <v/>
      </c>
      <c r="J2703" s="259"/>
      <c r="K2703" s="168"/>
      <c r="L2703" s="169"/>
      <c r="N2703" s="167"/>
      <c r="O2703" s="209" t="str">
        <f>IF(ISBLANK(Transactions!$N2703),"",MONTH(Transactions!$N2703))</f>
        <v/>
      </c>
      <c r="P2703" s="259"/>
      <c r="Q2703" s="171"/>
      <c r="R2703" s="169"/>
    </row>
    <row r="2704" spans="2:18" ht="15.75" customHeight="1">
      <c r="B2704" s="167"/>
      <c r="C2704" s="209" t="str">
        <f>IF(ISBLANK(Transactions!$B2704),"",MONTH(Transactions!$B2704))</f>
        <v/>
      </c>
      <c r="D2704" s="259"/>
      <c r="E2704" s="168"/>
      <c r="F2704" s="169"/>
      <c r="H2704" s="167"/>
      <c r="I2704" s="209" t="str">
        <f>IF(ISBLANK(Transactions!$H2704),"",MONTH(Transactions!$H2704))</f>
        <v/>
      </c>
      <c r="J2704" s="259"/>
      <c r="K2704" s="168"/>
      <c r="L2704" s="169"/>
      <c r="N2704" s="167"/>
      <c r="O2704" s="209" t="str">
        <f>IF(ISBLANK(Transactions!$N2704),"",MONTH(Transactions!$N2704))</f>
        <v/>
      </c>
      <c r="P2704" s="259"/>
      <c r="Q2704" s="171"/>
      <c r="R2704" s="169"/>
    </row>
    <row r="2705" spans="2:18" ht="15.75" customHeight="1">
      <c r="B2705" s="167"/>
      <c r="C2705" s="209" t="str">
        <f>IF(ISBLANK(Transactions!$B2705),"",MONTH(Transactions!$B2705))</f>
        <v/>
      </c>
      <c r="D2705" s="259"/>
      <c r="E2705" s="168"/>
      <c r="F2705" s="169"/>
      <c r="H2705" s="167"/>
      <c r="I2705" s="209" t="str">
        <f>IF(ISBLANK(Transactions!$H2705),"",MONTH(Transactions!$H2705))</f>
        <v/>
      </c>
      <c r="J2705" s="259"/>
      <c r="K2705" s="168"/>
      <c r="L2705" s="169"/>
      <c r="N2705" s="167"/>
      <c r="O2705" s="209" t="str">
        <f>IF(ISBLANK(Transactions!$N2705),"",MONTH(Transactions!$N2705))</f>
        <v/>
      </c>
      <c r="P2705" s="259"/>
      <c r="Q2705" s="171"/>
      <c r="R2705" s="169"/>
    </row>
    <row r="2706" spans="2:18" ht="15.75" customHeight="1">
      <c r="B2706" s="167"/>
      <c r="C2706" s="209" t="str">
        <f>IF(ISBLANK(Transactions!$B2706),"",MONTH(Transactions!$B2706))</f>
        <v/>
      </c>
      <c r="D2706" s="259"/>
      <c r="E2706" s="168"/>
      <c r="F2706" s="169"/>
      <c r="H2706" s="167"/>
      <c r="I2706" s="209" t="str">
        <f>IF(ISBLANK(Transactions!$H2706),"",MONTH(Transactions!$H2706))</f>
        <v/>
      </c>
      <c r="J2706" s="259"/>
      <c r="K2706" s="168"/>
      <c r="L2706" s="169"/>
      <c r="N2706" s="167"/>
      <c r="O2706" s="209" t="str">
        <f>IF(ISBLANK(Transactions!$N2706),"",MONTH(Transactions!$N2706))</f>
        <v/>
      </c>
      <c r="P2706" s="259"/>
      <c r="Q2706" s="171"/>
      <c r="R2706" s="169"/>
    </row>
    <row r="2707" spans="2:18" ht="15.75" customHeight="1">
      <c r="B2707" s="167"/>
      <c r="C2707" s="209" t="str">
        <f>IF(ISBLANK(Transactions!$B2707),"",MONTH(Transactions!$B2707))</f>
        <v/>
      </c>
      <c r="D2707" s="259"/>
      <c r="E2707" s="168"/>
      <c r="F2707" s="169"/>
      <c r="H2707" s="167"/>
      <c r="I2707" s="209" t="str">
        <f>IF(ISBLANK(Transactions!$H2707),"",MONTH(Transactions!$H2707))</f>
        <v/>
      </c>
      <c r="J2707" s="259"/>
      <c r="K2707" s="168"/>
      <c r="L2707" s="169"/>
      <c r="N2707" s="167"/>
      <c r="O2707" s="209" t="str">
        <f>IF(ISBLANK(Transactions!$N2707),"",MONTH(Transactions!$N2707))</f>
        <v/>
      </c>
      <c r="P2707" s="259"/>
      <c r="Q2707" s="171"/>
      <c r="R2707" s="169"/>
    </row>
    <row r="2708" spans="2:18" ht="15.75" customHeight="1">
      <c r="B2708" s="167"/>
      <c r="C2708" s="209" t="str">
        <f>IF(ISBLANK(Transactions!$B2708),"",MONTH(Transactions!$B2708))</f>
        <v/>
      </c>
      <c r="D2708" s="259"/>
      <c r="E2708" s="168"/>
      <c r="F2708" s="169"/>
      <c r="H2708" s="167"/>
      <c r="I2708" s="209" t="str">
        <f>IF(ISBLANK(Transactions!$H2708),"",MONTH(Transactions!$H2708))</f>
        <v/>
      </c>
      <c r="J2708" s="259"/>
      <c r="K2708" s="168"/>
      <c r="L2708" s="169"/>
      <c r="N2708" s="167"/>
      <c r="O2708" s="209" t="str">
        <f>IF(ISBLANK(Transactions!$N2708),"",MONTH(Transactions!$N2708))</f>
        <v/>
      </c>
      <c r="P2708" s="259"/>
      <c r="Q2708" s="171"/>
      <c r="R2708" s="169"/>
    </row>
    <row r="2709" spans="2:18" ht="15.75" customHeight="1">
      <c r="B2709" s="167"/>
      <c r="C2709" s="209" t="str">
        <f>IF(ISBLANK(Transactions!$B2709),"",MONTH(Transactions!$B2709))</f>
        <v/>
      </c>
      <c r="D2709" s="259"/>
      <c r="E2709" s="168"/>
      <c r="F2709" s="169"/>
      <c r="H2709" s="167"/>
      <c r="I2709" s="209" t="str">
        <f>IF(ISBLANK(Transactions!$H2709),"",MONTH(Transactions!$H2709))</f>
        <v/>
      </c>
      <c r="J2709" s="259"/>
      <c r="K2709" s="168"/>
      <c r="L2709" s="169"/>
      <c r="N2709" s="167"/>
      <c r="O2709" s="209" t="str">
        <f>IF(ISBLANK(Transactions!$N2709),"",MONTH(Transactions!$N2709))</f>
        <v/>
      </c>
      <c r="P2709" s="259"/>
      <c r="Q2709" s="171"/>
      <c r="R2709" s="169"/>
    </row>
    <row r="2710" spans="2:18" ht="15.75" customHeight="1">
      <c r="B2710" s="167"/>
      <c r="C2710" s="209" t="str">
        <f>IF(ISBLANK(Transactions!$B2710),"",MONTH(Transactions!$B2710))</f>
        <v/>
      </c>
      <c r="D2710" s="259"/>
      <c r="E2710" s="168"/>
      <c r="F2710" s="169"/>
      <c r="H2710" s="167"/>
      <c r="I2710" s="209" t="str">
        <f>IF(ISBLANK(Transactions!$H2710),"",MONTH(Transactions!$H2710))</f>
        <v/>
      </c>
      <c r="J2710" s="259"/>
      <c r="K2710" s="168"/>
      <c r="L2710" s="169"/>
      <c r="N2710" s="167"/>
      <c r="O2710" s="209" t="str">
        <f>IF(ISBLANK(Transactions!$N2710),"",MONTH(Transactions!$N2710))</f>
        <v/>
      </c>
      <c r="P2710" s="259"/>
      <c r="Q2710" s="171"/>
      <c r="R2710" s="169"/>
    </row>
    <row r="2711" spans="2:18" ht="15.75" customHeight="1">
      <c r="B2711" s="167"/>
      <c r="C2711" s="209" t="str">
        <f>IF(ISBLANK(Transactions!$B2711),"",MONTH(Transactions!$B2711))</f>
        <v/>
      </c>
      <c r="D2711" s="259"/>
      <c r="E2711" s="168"/>
      <c r="F2711" s="169"/>
      <c r="H2711" s="167"/>
      <c r="I2711" s="209" t="str">
        <f>IF(ISBLANK(Transactions!$H2711),"",MONTH(Transactions!$H2711))</f>
        <v/>
      </c>
      <c r="J2711" s="259"/>
      <c r="K2711" s="168"/>
      <c r="L2711" s="169"/>
      <c r="N2711" s="167"/>
      <c r="O2711" s="209" t="str">
        <f>IF(ISBLANK(Transactions!$N2711),"",MONTH(Transactions!$N2711))</f>
        <v/>
      </c>
      <c r="P2711" s="259"/>
      <c r="Q2711" s="171"/>
      <c r="R2711" s="169"/>
    </row>
    <row r="2712" spans="2:18" ht="15.75" customHeight="1">
      <c r="B2712" s="167"/>
      <c r="C2712" s="209" t="str">
        <f>IF(ISBLANK(Transactions!$B2712),"",MONTH(Transactions!$B2712))</f>
        <v/>
      </c>
      <c r="D2712" s="259"/>
      <c r="E2712" s="168"/>
      <c r="F2712" s="169"/>
      <c r="H2712" s="167"/>
      <c r="I2712" s="209" t="str">
        <f>IF(ISBLANK(Transactions!$H2712),"",MONTH(Transactions!$H2712))</f>
        <v/>
      </c>
      <c r="J2712" s="259"/>
      <c r="K2712" s="168"/>
      <c r="L2712" s="169"/>
      <c r="N2712" s="167"/>
      <c r="O2712" s="209" t="str">
        <f>IF(ISBLANK(Transactions!$N2712),"",MONTH(Transactions!$N2712))</f>
        <v/>
      </c>
      <c r="P2712" s="259"/>
      <c r="Q2712" s="171"/>
      <c r="R2712" s="169"/>
    </row>
    <row r="2713" spans="2:18" ht="15.75" customHeight="1">
      <c r="B2713" s="167"/>
      <c r="C2713" s="209" t="str">
        <f>IF(ISBLANK(Transactions!$B2713),"",MONTH(Transactions!$B2713))</f>
        <v/>
      </c>
      <c r="D2713" s="259"/>
      <c r="E2713" s="168"/>
      <c r="F2713" s="169"/>
      <c r="H2713" s="167"/>
      <c r="I2713" s="209" t="str">
        <f>IF(ISBLANK(Transactions!$H2713),"",MONTH(Transactions!$H2713))</f>
        <v/>
      </c>
      <c r="J2713" s="259"/>
      <c r="K2713" s="168"/>
      <c r="L2713" s="169"/>
      <c r="N2713" s="167"/>
      <c r="O2713" s="209" t="str">
        <f>IF(ISBLANK(Transactions!$N2713),"",MONTH(Transactions!$N2713))</f>
        <v/>
      </c>
      <c r="P2713" s="259"/>
      <c r="Q2713" s="171"/>
      <c r="R2713" s="169"/>
    </row>
    <row r="2714" spans="2:18" ht="15.75" customHeight="1">
      <c r="B2714" s="167"/>
      <c r="C2714" s="209" t="str">
        <f>IF(ISBLANK(Transactions!$B2714),"",MONTH(Transactions!$B2714))</f>
        <v/>
      </c>
      <c r="D2714" s="259"/>
      <c r="E2714" s="168"/>
      <c r="F2714" s="169"/>
      <c r="H2714" s="167"/>
      <c r="I2714" s="209" t="str">
        <f>IF(ISBLANK(Transactions!$H2714),"",MONTH(Transactions!$H2714))</f>
        <v/>
      </c>
      <c r="J2714" s="259"/>
      <c r="K2714" s="168"/>
      <c r="L2714" s="169"/>
      <c r="N2714" s="167"/>
      <c r="O2714" s="209" t="str">
        <f>IF(ISBLANK(Transactions!$N2714),"",MONTH(Transactions!$N2714))</f>
        <v/>
      </c>
      <c r="P2714" s="259"/>
      <c r="Q2714" s="171"/>
      <c r="R2714" s="169"/>
    </row>
    <row r="2715" spans="2:18" ht="15.75" customHeight="1">
      <c r="B2715" s="167"/>
      <c r="C2715" s="209" t="str">
        <f>IF(ISBLANK(Transactions!$B2715),"",MONTH(Transactions!$B2715))</f>
        <v/>
      </c>
      <c r="D2715" s="259"/>
      <c r="E2715" s="168"/>
      <c r="F2715" s="169"/>
      <c r="H2715" s="167"/>
      <c r="I2715" s="209" t="str">
        <f>IF(ISBLANK(Transactions!$H2715),"",MONTH(Transactions!$H2715))</f>
        <v/>
      </c>
      <c r="J2715" s="259"/>
      <c r="K2715" s="168"/>
      <c r="L2715" s="169"/>
      <c r="N2715" s="167"/>
      <c r="O2715" s="209" t="str">
        <f>IF(ISBLANK(Transactions!$N2715),"",MONTH(Transactions!$N2715))</f>
        <v/>
      </c>
      <c r="P2715" s="259"/>
      <c r="Q2715" s="171"/>
      <c r="R2715" s="169"/>
    </row>
    <row r="2716" spans="2:18" ht="15.75" customHeight="1">
      <c r="B2716" s="167"/>
      <c r="C2716" s="209" t="str">
        <f>IF(ISBLANK(Transactions!$B2716),"",MONTH(Transactions!$B2716))</f>
        <v/>
      </c>
      <c r="D2716" s="259"/>
      <c r="E2716" s="168"/>
      <c r="F2716" s="169"/>
      <c r="H2716" s="167"/>
      <c r="I2716" s="209" t="str">
        <f>IF(ISBLANK(Transactions!$H2716),"",MONTH(Transactions!$H2716))</f>
        <v/>
      </c>
      <c r="J2716" s="259"/>
      <c r="K2716" s="168"/>
      <c r="L2716" s="169"/>
      <c r="N2716" s="167"/>
      <c r="O2716" s="209" t="str">
        <f>IF(ISBLANK(Transactions!$N2716),"",MONTH(Transactions!$N2716))</f>
        <v/>
      </c>
      <c r="P2716" s="259"/>
      <c r="Q2716" s="171"/>
      <c r="R2716" s="169"/>
    </row>
    <row r="2717" spans="2:18" ht="15.75" customHeight="1">
      <c r="B2717" s="167"/>
      <c r="C2717" s="209" t="str">
        <f>IF(ISBLANK(Transactions!$B2717),"",MONTH(Transactions!$B2717))</f>
        <v/>
      </c>
      <c r="D2717" s="259"/>
      <c r="E2717" s="168"/>
      <c r="F2717" s="169"/>
      <c r="H2717" s="167"/>
      <c r="I2717" s="209" t="str">
        <f>IF(ISBLANK(Transactions!$H2717),"",MONTH(Transactions!$H2717))</f>
        <v/>
      </c>
      <c r="J2717" s="259"/>
      <c r="K2717" s="168"/>
      <c r="L2717" s="169"/>
      <c r="N2717" s="167"/>
      <c r="O2717" s="209" t="str">
        <f>IF(ISBLANK(Transactions!$N2717),"",MONTH(Transactions!$N2717))</f>
        <v/>
      </c>
      <c r="P2717" s="259"/>
      <c r="Q2717" s="171"/>
      <c r="R2717" s="169"/>
    </row>
    <row r="2718" spans="2:18" ht="15.75" customHeight="1">
      <c r="B2718" s="167"/>
      <c r="C2718" s="209" t="str">
        <f>IF(ISBLANK(Transactions!$B2718),"",MONTH(Transactions!$B2718))</f>
        <v/>
      </c>
      <c r="D2718" s="259"/>
      <c r="E2718" s="168"/>
      <c r="F2718" s="169"/>
      <c r="H2718" s="167"/>
      <c r="I2718" s="209" t="str">
        <f>IF(ISBLANK(Transactions!$H2718),"",MONTH(Transactions!$H2718))</f>
        <v/>
      </c>
      <c r="J2718" s="259"/>
      <c r="K2718" s="168"/>
      <c r="L2718" s="169"/>
      <c r="N2718" s="167"/>
      <c r="O2718" s="209" t="str">
        <f>IF(ISBLANK(Transactions!$N2718),"",MONTH(Transactions!$N2718))</f>
        <v/>
      </c>
      <c r="P2718" s="259"/>
      <c r="Q2718" s="171"/>
      <c r="R2718" s="169"/>
    </row>
    <row r="2719" spans="2:18" ht="15.75" customHeight="1">
      <c r="B2719" s="167"/>
      <c r="C2719" s="209" t="str">
        <f>IF(ISBLANK(Transactions!$B2719),"",MONTH(Transactions!$B2719))</f>
        <v/>
      </c>
      <c r="D2719" s="259"/>
      <c r="E2719" s="168"/>
      <c r="F2719" s="169"/>
      <c r="H2719" s="167"/>
      <c r="I2719" s="209" t="str">
        <f>IF(ISBLANK(Transactions!$H2719),"",MONTH(Transactions!$H2719))</f>
        <v/>
      </c>
      <c r="J2719" s="259"/>
      <c r="K2719" s="168"/>
      <c r="L2719" s="169"/>
      <c r="N2719" s="167"/>
      <c r="O2719" s="209" t="str">
        <f>IF(ISBLANK(Transactions!$N2719),"",MONTH(Transactions!$N2719))</f>
        <v/>
      </c>
      <c r="P2719" s="259"/>
      <c r="Q2719" s="171"/>
      <c r="R2719" s="169"/>
    </row>
    <row r="2720" spans="2:18" ht="15.75" customHeight="1">
      <c r="B2720" s="167"/>
      <c r="C2720" s="209" t="str">
        <f>IF(ISBLANK(Transactions!$B2720),"",MONTH(Transactions!$B2720))</f>
        <v/>
      </c>
      <c r="D2720" s="259"/>
      <c r="E2720" s="168"/>
      <c r="F2720" s="169"/>
      <c r="H2720" s="167"/>
      <c r="I2720" s="209" t="str">
        <f>IF(ISBLANK(Transactions!$H2720),"",MONTH(Transactions!$H2720))</f>
        <v/>
      </c>
      <c r="J2720" s="259"/>
      <c r="K2720" s="168"/>
      <c r="L2720" s="169"/>
      <c r="N2720" s="167"/>
      <c r="O2720" s="209" t="str">
        <f>IF(ISBLANK(Transactions!$N2720),"",MONTH(Transactions!$N2720))</f>
        <v/>
      </c>
      <c r="P2720" s="259"/>
      <c r="Q2720" s="171"/>
      <c r="R2720" s="169"/>
    </row>
    <row r="2721" spans="2:18" ht="15.75" customHeight="1">
      <c r="B2721" s="167"/>
      <c r="C2721" s="209" t="str">
        <f>IF(ISBLANK(Transactions!$B2721),"",MONTH(Transactions!$B2721))</f>
        <v/>
      </c>
      <c r="D2721" s="259"/>
      <c r="E2721" s="168"/>
      <c r="F2721" s="169"/>
      <c r="H2721" s="167"/>
      <c r="I2721" s="209" t="str">
        <f>IF(ISBLANK(Transactions!$H2721),"",MONTH(Transactions!$H2721))</f>
        <v/>
      </c>
      <c r="J2721" s="259"/>
      <c r="K2721" s="168"/>
      <c r="L2721" s="169"/>
      <c r="N2721" s="167"/>
      <c r="O2721" s="209" t="str">
        <f>IF(ISBLANK(Transactions!$N2721),"",MONTH(Transactions!$N2721))</f>
        <v/>
      </c>
      <c r="P2721" s="259"/>
      <c r="Q2721" s="171"/>
      <c r="R2721" s="169"/>
    </row>
    <row r="2722" spans="2:18" ht="15.75" customHeight="1">
      <c r="B2722" s="167"/>
      <c r="C2722" s="209" t="str">
        <f>IF(ISBLANK(Transactions!$B2722),"",MONTH(Transactions!$B2722))</f>
        <v/>
      </c>
      <c r="D2722" s="259"/>
      <c r="E2722" s="168"/>
      <c r="F2722" s="169"/>
      <c r="H2722" s="167"/>
      <c r="I2722" s="209" t="str">
        <f>IF(ISBLANK(Transactions!$H2722),"",MONTH(Transactions!$H2722))</f>
        <v/>
      </c>
      <c r="J2722" s="259"/>
      <c r="K2722" s="168"/>
      <c r="L2722" s="169"/>
      <c r="N2722" s="167"/>
      <c r="O2722" s="209" t="str">
        <f>IF(ISBLANK(Transactions!$N2722),"",MONTH(Transactions!$N2722))</f>
        <v/>
      </c>
      <c r="P2722" s="259"/>
      <c r="Q2722" s="171"/>
      <c r="R2722" s="169"/>
    </row>
    <row r="2723" spans="2:18" ht="15.75" customHeight="1">
      <c r="B2723" s="167"/>
      <c r="C2723" s="209" t="str">
        <f>IF(ISBLANK(Transactions!$B2723),"",MONTH(Transactions!$B2723))</f>
        <v/>
      </c>
      <c r="D2723" s="259"/>
      <c r="E2723" s="168"/>
      <c r="F2723" s="169"/>
      <c r="H2723" s="167"/>
      <c r="I2723" s="209" t="str">
        <f>IF(ISBLANK(Transactions!$H2723),"",MONTH(Transactions!$H2723))</f>
        <v/>
      </c>
      <c r="J2723" s="259"/>
      <c r="K2723" s="168"/>
      <c r="L2723" s="169"/>
      <c r="N2723" s="167"/>
      <c r="O2723" s="209" t="str">
        <f>IF(ISBLANK(Transactions!$N2723),"",MONTH(Transactions!$N2723))</f>
        <v/>
      </c>
      <c r="P2723" s="259"/>
      <c r="Q2723" s="171"/>
      <c r="R2723" s="169"/>
    </row>
    <row r="2724" spans="2:18" ht="15.75" customHeight="1">
      <c r="B2724" s="167"/>
      <c r="C2724" s="209" t="str">
        <f>IF(ISBLANK(Transactions!$B2724),"",MONTH(Transactions!$B2724))</f>
        <v/>
      </c>
      <c r="D2724" s="259"/>
      <c r="E2724" s="168"/>
      <c r="F2724" s="169"/>
      <c r="H2724" s="167"/>
      <c r="I2724" s="209" t="str">
        <f>IF(ISBLANK(Transactions!$H2724),"",MONTH(Transactions!$H2724))</f>
        <v/>
      </c>
      <c r="J2724" s="259"/>
      <c r="K2724" s="168"/>
      <c r="L2724" s="169"/>
      <c r="N2724" s="167"/>
      <c r="O2724" s="209" t="str">
        <f>IF(ISBLANK(Transactions!$N2724),"",MONTH(Transactions!$N2724))</f>
        <v/>
      </c>
      <c r="P2724" s="259"/>
      <c r="Q2724" s="171"/>
      <c r="R2724" s="169"/>
    </row>
    <row r="2725" spans="2:18" ht="15.75" customHeight="1">
      <c r="B2725" s="167"/>
      <c r="C2725" s="209" t="str">
        <f>IF(ISBLANK(Transactions!$B2725),"",MONTH(Transactions!$B2725))</f>
        <v/>
      </c>
      <c r="D2725" s="259"/>
      <c r="E2725" s="168"/>
      <c r="F2725" s="169"/>
      <c r="H2725" s="167"/>
      <c r="I2725" s="209" t="str">
        <f>IF(ISBLANK(Transactions!$H2725),"",MONTH(Transactions!$H2725))</f>
        <v/>
      </c>
      <c r="J2725" s="259"/>
      <c r="K2725" s="168"/>
      <c r="L2725" s="169"/>
      <c r="N2725" s="167"/>
      <c r="O2725" s="209" t="str">
        <f>IF(ISBLANK(Transactions!$N2725),"",MONTH(Transactions!$N2725))</f>
        <v/>
      </c>
      <c r="P2725" s="259"/>
      <c r="Q2725" s="171"/>
      <c r="R2725" s="169"/>
    </row>
    <row r="2726" spans="2:18" ht="15.75" customHeight="1">
      <c r="B2726" s="167"/>
      <c r="C2726" s="209" t="str">
        <f>IF(ISBLANK(Transactions!$B2726),"",MONTH(Transactions!$B2726))</f>
        <v/>
      </c>
      <c r="D2726" s="259"/>
      <c r="E2726" s="168"/>
      <c r="F2726" s="169"/>
      <c r="H2726" s="167"/>
      <c r="I2726" s="209" t="str">
        <f>IF(ISBLANK(Transactions!$H2726),"",MONTH(Transactions!$H2726))</f>
        <v/>
      </c>
      <c r="J2726" s="259"/>
      <c r="K2726" s="168"/>
      <c r="L2726" s="169"/>
      <c r="N2726" s="167"/>
      <c r="O2726" s="209" t="str">
        <f>IF(ISBLANK(Transactions!$N2726),"",MONTH(Transactions!$N2726))</f>
        <v/>
      </c>
      <c r="P2726" s="259"/>
      <c r="Q2726" s="171"/>
      <c r="R2726" s="169"/>
    </row>
    <row r="2727" spans="2:18" ht="15.75" customHeight="1">
      <c r="B2727" s="167"/>
      <c r="C2727" s="209" t="str">
        <f>IF(ISBLANK(Transactions!$B2727),"",MONTH(Transactions!$B2727))</f>
        <v/>
      </c>
      <c r="D2727" s="259"/>
      <c r="E2727" s="168"/>
      <c r="F2727" s="169"/>
      <c r="H2727" s="167"/>
      <c r="I2727" s="209" t="str">
        <f>IF(ISBLANK(Transactions!$H2727),"",MONTH(Transactions!$H2727))</f>
        <v/>
      </c>
      <c r="J2727" s="259"/>
      <c r="K2727" s="168"/>
      <c r="L2727" s="169"/>
      <c r="N2727" s="167"/>
      <c r="O2727" s="209" t="str">
        <f>IF(ISBLANK(Transactions!$N2727),"",MONTH(Transactions!$N2727))</f>
        <v/>
      </c>
      <c r="P2727" s="259"/>
      <c r="Q2727" s="171"/>
      <c r="R2727" s="169"/>
    </row>
    <row r="2728" spans="2:18" ht="15.75" customHeight="1">
      <c r="B2728" s="167"/>
      <c r="C2728" s="209" t="str">
        <f>IF(ISBLANK(Transactions!$B2728),"",MONTH(Transactions!$B2728))</f>
        <v/>
      </c>
      <c r="D2728" s="259"/>
      <c r="E2728" s="168"/>
      <c r="F2728" s="169"/>
      <c r="H2728" s="167"/>
      <c r="I2728" s="209" t="str">
        <f>IF(ISBLANK(Transactions!$H2728),"",MONTH(Transactions!$H2728))</f>
        <v/>
      </c>
      <c r="J2728" s="259"/>
      <c r="K2728" s="168"/>
      <c r="L2728" s="169"/>
      <c r="N2728" s="167"/>
      <c r="O2728" s="209" t="str">
        <f>IF(ISBLANK(Transactions!$N2728),"",MONTH(Transactions!$N2728))</f>
        <v/>
      </c>
      <c r="P2728" s="259"/>
      <c r="Q2728" s="171"/>
      <c r="R2728" s="169"/>
    </row>
    <row r="2729" spans="2:18" ht="15.75" customHeight="1">
      <c r="B2729" s="167"/>
      <c r="C2729" s="209" t="str">
        <f>IF(ISBLANK(Transactions!$B2729),"",MONTH(Transactions!$B2729))</f>
        <v/>
      </c>
      <c r="D2729" s="259"/>
      <c r="E2729" s="168"/>
      <c r="F2729" s="169"/>
      <c r="H2729" s="167"/>
      <c r="I2729" s="209" t="str">
        <f>IF(ISBLANK(Transactions!$H2729),"",MONTH(Transactions!$H2729))</f>
        <v/>
      </c>
      <c r="J2729" s="259"/>
      <c r="K2729" s="168"/>
      <c r="L2729" s="169"/>
      <c r="N2729" s="167"/>
      <c r="O2729" s="209" t="str">
        <f>IF(ISBLANK(Transactions!$N2729),"",MONTH(Transactions!$N2729))</f>
        <v/>
      </c>
      <c r="P2729" s="259"/>
      <c r="Q2729" s="171"/>
      <c r="R2729" s="169"/>
    </row>
    <row r="2730" spans="2:18" ht="15.75" customHeight="1">
      <c r="B2730" s="167"/>
      <c r="C2730" s="209" t="str">
        <f>IF(ISBLANK(Transactions!$B2730),"",MONTH(Transactions!$B2730))</f>
        <v/>
      </c>
      <c r="D2730" s="259"/>
      <c r="E2730" s="168"/>
      <c r="F2730" s="169"/>
      <c r="H2730" s="167"/>
      <c r="I2730" s="209" t="str">
        <f>IF(ISBLANK(Transactions!$H2730),"",MONTH(Transactions!$H2730))</f>
        <v/>
      </c>
      <c r="J2730" s="259"/>
      <c r="K2730" s="168"/>
      <c r="L2730" s="169"/>
      <c r="N2730" s="167"/>
      <c r="O2730" s="209" t="str">
        <f>IF(ISBLANK(Transactions!$N2730),"",MONTH(Transactions!$N2730))</f>
        <v/>
      </c>
      <c r="P2730" s="259"/>
      <c r="Q2730" s="171"/>
      <c r="R2730" s="169"/>
    </row>
    <row r="2731" spans="2:18" ht="15.75" customHeight="1">
      <c r="B2731" s="167"/>
      <c r="C2731" s="209" t="str">
        <f>IF(ISBLANK(Transactions!$B2731),"",MONTH(Transactions!$B2731))</f>
        <v/>
      </c>
      <c r="D2731" s="259"/>
      <c r="E2731" s="168"/>
      <c r="F2731" s="169"/>
      <c r="H2731" s="167"/>
      <c r="I2731" s="209" t="str">
        <f>IF(ISBLANK(Transactions!$H2731),"",MONTH(Transactions!$H2731))</f>
        <v/>
      </c>
      <c r="J2731" s="259"/>
      <c r="K2731" s="168"/>
      <c r="L2731" s="169"/>
      <c r="N2731" s="167"/>
      <c r="O2731" s="209" t="str">
        <f>IF(ISBLANK(Transactions!$N2731),"",MONTH(Transactions!$N2731))</f>
        <v/>
      </c>
      <c r="P2731" s="259"/>
      <c r="Q2731" s="171"/>
      <c r="R2731" s="169"/>
    </row>
    <row r="2732" spans="2:18" ht="15.75" customHeight="1">
      <c r="B2732" s="167"/>
      <c r="C2732" s="209" t="str">
        <f>IF(ISBLANK(Transactions!$B2732),"",MONTH(Transactions!$B2732))</f>
        <v/>
      </c>
      <c r="D2732" s="259"/>
      <c r="E2732" s="168"/>
      <c r="F2732" s="169"/>
      <c r="H2732" s="167"/>
      <c r="I2732" s="209" t="str">
        <f>IF(ISBLANK(Transactions!$H2732),"",MONTH(Transactions!$H2732))</f>
        <v/>
      </c>
      <c r="J2732" s="259"/>
      <c r="K2732" s="168"/>
      <c r="L2732" s="169"/>
      <c r="N2732" s="167"/>
      <c r="O2732" s="209" t="str">
        <f>IF(ISBLANK(Transactions!$N2732),"",MONTH(Transactions!$N2732))</f>
        <v/>
      </c>
      <c r="P2732" s="259"/>
      <c r="Q2732" s="171"/>
      <c r="R2732" s="169"/>
    </row>
    <row r="2733" spans="2:18" ht="15.75" customHeight="1">
      <c r="B2733" s="167"/>
      <c r="C2733" s="209" t="str">
        <f>IF(ISBLANK(Transactions!$B2733),"",MONTH(Transactions!$B2733))</f>
        <v/>
      </c>
      <c r="D2733" s="259"/>
      <c r="E2733" s="168"/>
      <c r="F2733" s="169"/>
      <c r="H2733" s="167"/>
      <c r="I2733" s="209" t="str">
        <f>IF(ISBLANK(Transactions!$H2733),"",MONTH(Transactions!$H2733))</f>
        <v/>
      </c>
      <c r="J2733" s="259"/>
      <c r="K2733" s="168"/>
      <c r="L2733" s="169"/>
      <c r="N2733" s="167"/>
      <c r="O2733" s="209" t="str">
        <f>IF(ISBLANK(Transactions!$N2733),"",MONTH(Transactions!$N2733))</f>
        <v/>
      </c>
      <c r="P2733" s="259"/>
      <c r="Q2733" s="171"/>
      <c r="R2733" s="169"/>
    </row>
    <row r="2734" spans="2:18" ht="15.75" customHeight="1">
      <c r="B2734" s="167"/>
      <c r="C2734" s="209" t="str">
        <f>IF(ISBLANK(Transactions!$B2734),"",MONTH(Transactions!$B2734))</f>
        <v/>
      </c>
      <c r="D2734" s="259"/>
      <c r="E2734" s="168"/>
      <c r="F2734" s="169"/>
      <c r="H2734" s="167"/>
      <c r="I2734" s="209" t="str">
        <f>IF(ISBLANK(Transactions!$H2734),"",MONTH(Transactions!$H2734))</f>
        <v/>
      </c>
      <c r="J2734" s="259"/>
      <c r="K2734" s="168"/>
      <c r="L2734" s="169"/>
      <c r="N2734" s="167"/>
      <c r="O2734" s="209" t="str">
        <f>IF(ISBLANK(Transactions!$N2734),"",MONTH(Transactions!$N2734))</f>
        <v/>
      </c>
      <c r="P2734" s="259"/>
      <c r="Q2734" s="171"/>
      <c r="R2734" s="169"/>
    </row>
    <row r="2735" spans="2:18" ht="15.75" customHeight="1">
      <c r="B2735" s="167"/>
      <c r="C2735" s="209" t="str">
        <f>IF(ISBLANK(Transactions!$B2735),"",MONTH(Transactions!$B2735))</f>
        <v/>
      </c>
      <c r="D2735" s="259"/>
      <c r="E2735" s="168"/>
      <c r="F2735" s="169"/>
      <c r="H2735" s="167"/>
      <c r="I2735" s="209" t="str">
        <f>IF(ISBLANK(Transactions!$H2735),"",MONTH(Transactions!$H2735))</f>
        <v/>
      </c>
      <c r="J2735" s="259"/>
      <c r="K2735" s="168"/>
      <c r="L2735" s="169"/>
      <c r="N2735" s="167"/>
      <c r="O2735" s="209" t="str">
        <f>IF(ISBLANK(Transactions!$N2735),"",MONTH(Transactions!$N2735))</f>
        <v/>
      </c>
      <c r="P2735" s="259"/>
      <c r="Q2735" s="171"/>
      <c r="R2735" s="169"/>
    </row>
    <row r="2736" spans="2:18" ht="15.75" customHeight="1">
      <c r="B2736" s="167"/>
      <c r="C2736" s="209" t="str">
        <f>IF(ISBLANK(Transactions!$B2736),"",MONTH(Transactions!$B2736))</f>
        <v/>
      </c>
      <c r="D2736" s="259"/>
      <c r="E2736" s="168"/>
      <c r="F2736" s="169"/>
      <c r="H2736" s="167"/>
      <c r="I2736" s="209" t="str">
        <f>IF(ISBLANK(Transactions!$H2736),"",MONTH(Transactions!$H2736))</f>
        <v/>
      </c>
      <c r="J2736" s="259"/>
      <c r="K2736" s="168"/>
      <c r="L2736" s="169"/>
      <c r="N2736" s="167"/>
      <c r="O2736" s="209" t="str">
        <f>IF(ISBLANK(Transactions!$N2736),"",MONTH(Transactions!$N2736))</f>
        <v/>
      </c>
      <c r="P2736" s="259"/>
      <c r="Q2736" s="171"/>
      <c r="R2736" s="169"/>
    </row>
    <row r="2737" spans="2:18" ht="15.75" customHeight="1">
      <c r="B2737" s="167"/>
      <c r="C2737" s="209" t="str">
        <f>IF(ISBLANK(Transactions!$B2737),"",MONTH(Transactions!$B2737))</f>
        <v/>
      </c>
      <c r="D2737" s="259"/>
      <c r="E2737" s="168"/>
      <c r="F2737" s="169"/>
      <c r="H2737" s="167"/>
      <c r="I2737" s="209" t="str">
        <f>IF(ISBLANK(Transactions!$H2737),"",MONTH(Transactions!$H2737))</f>
        <v/>
      </c>
      <c r="J2737" s="259"/>
      <c r="K2737" s="168"/>
      <c r="L2737" s="169"/>
      <c r="N2737" s="167"/>
      <c r="O2737" s="209" t="str">
        <f>IF(ISBLANK(Transactions!$N2737),"",MONTH(Transactions!$N2737))</f>
        <v/>
      </c>
      <c r="P2737" s="259"/>
      <c r="Q2737" s="171"/>
      <c r="R2737" s="169"/>
    </row>
    <row r="2738" spans="2:18" ht="15.75" customHeight="1">
      <c r="B2738" s="167"/>
      <c r="C2738" s="209" t="str">
        <f>IF(ISBLANK(Transactions!$B2738),"",MONTH(Transactions!$B2738))</f>
        <v/>
      </c>
      <c r="D2738" s="259"/>
      <c r="E2738" s="168"/>
      <c r="F2738" s="169"/>
      <c r="H2738" s="167"/>
      <c r="I2738" s="209" t="str">
        <f>IF(ISBLANK(Transactions!$H2738),"",MONTH(Transactions!$H2738))</f>
        <v/>
      </c>
      <c r="J2738" s="259"/>
      <c r="K2738" s="168"/>
      <c r="L2738" s="169"/>
      <c r="N2738" s="167"/>
      <c r="O2738" s="209" t="str">
        <f>IF(ISBLANK(Transactions!$N2738),"",MONTH(Transactions!$N2738))</f>
        <v/>
      </c>
      <c r="P2738" s="259"/>
      <c r="Q2738" s="171"/>
      <c r="R2738" s="169"/>
    </row>
    <row r="2739" spans="2:18" ht="15.75" customHeight="1">
      <c r="B2739" s="167"/>
      <c r="C2739" s="209" t="str">
        <f>IF(ISBLANK(Transactions!$B2739),"",MONTH(Transactions!$B2739))</f>
        <v/>
      </c>
      <c r="D2739" s="259"/>
      <c r="E2739" s="168"/>
      <c r="F2739" s="169"/>
      <c r="H2739" s="167"/>
      <c r="I2739" s="209" t="str">
        <f>IF(ISBLANK(Transactions!$H2739),"",MONTH(Transactions!$H2739))</f>
        <v/>
      </c>
      <c r="J2739" s="259"/>
      <c r="K2739" s="168"/>
      <c r="L2739" s="169"/>
      <c r="N2739" s="167"/>
      <c r="O2739" s="209" t="str">
        <f>IF(ISBLANK(Transactions!$N2739),"",MONTH(Transactions!$N2739))</f>
        <v/>
      </c>
      <c r="P2739" s="259"/>
      <c r="Q2739" s="171"/>
      <c r="R2739" s="169"/>
    </row>
    <row r="2740" spans="2:18" ht="15.75" customHeight="1">
      <c r="B2740" s="167"/>
      <c r="C2740" s="209" t="str">
        <f>IF(ISBLANK(Transactions!$B2740),"",MONTH(Transactions!$B2740))</f>
        <v/>
      </c>
      <c r="D2740" s="259"/>
      <c r="E2740" s="168"/>
      <c r="F2740" s="169"/>
      <c r="H2740" s="167"/>
      <c r="I2740" s="209" t="str">
        <f>IF(ISBLANK(Transactions!$H2740),"",MONTH(Transactions!$H2740))</f>
        <v/>
      </c>
      <c r="J2740" s="259"/>
      <c r="K2740" s="168"/>
      <c r="L2740" s="169"/>
      <c r="N2740" s="167"/>
      <c r="O2740" s="209" t="str">
        <f>IF(ISBLANK(Transactions!$N2740),"",MONTH(Transactions!$N2740))</f>
        <v/>
      </c>
      <c r="P2740" s="259"/>
      <c r="Q2740" s="171"/>
      <c r="R2740" s="169"/>
    </row>
    <row r="2741" spans="2:18" ht="15.75" customHeight="1">
      <c r="B2741" s="167"/>
      <c r="C2741" s="209" t="str">
        <f>IF(ISBLANK(Transactions!$B2741),"",MONTH(Transactions!$B2741))</f>
        <v/>
      </c>
      <c r="D2741" s="259"/>
      <c r="E2741" s="168"/>
      <c r="F2741" s="169"/>
      <c r="H2741" s="167"/>
      <c r="I2741" s="209" t="str">
        <f>IF(ISBLANK(Transactions!$H2741),"",MONTH(Transactions!$H2741))</f>
        <v/>
      </c>
      <c r="J2741" s="259"/>
      <c r="K2741" s="168"/>
      <c r="L2741" s="169"/>
      <c r="N2741" s="167"/>
      <c r="O2741" s="209" t="str">
        <f>IF(ISBLANK(Transactions!$N2741),"",MONTH(Transactions!$N2741))</f>
        <v/>
      </c>
      <c r="P2741" s="259"/>
      <c r="Q2741" s="171"/>
      <c r="R2741" s="169"/>
    </row>
    <row r="2742" spans="2:18" ht="15.75" customHeight="1">
      <c r="B2742" s="167"/>
      <c r="C2742" s="209" t="str">
        <f>IF(ISBLANK(Transactions!$B2742),"",MONTH(Transactions!$B2742))</f>
        <v/>
      </c>
      <c r="D2742" s="259"/>
      <c r="E2742" s="168"/>
      <c r="F2742" s="169"/>
      <c r="H2742" s="167"/>
      <c r="I2742" s="209" t="str">
        <f>IF(ISBLANK(Transactions!$H2742),"",MONTH(Transactions!$H2742))</f>
        <v/>
      </c>
      <c r="J2742" s="259"/>
      <c r="K2742" s="168"/>
      <c r="L2742" s="169"/>
      <c r="N2742" s="167"/>
      <c r="O2742" s="209" t="str">
        <f>IF(ISBLANK(Transactions!$N2742),"",MONTH(Transactions!$N2742))</f>
        <v/>
      </c>
      <c r="P2742" s="259"/>
      <c r="Q2742" s="171"/>
      <c r="R2742" s="169"/>
    </row>
    <row r="2743" spans="2:18" ht="15.75" customHeight="1">
      <c r="B2743" s="167"/>
      <c r="C2743" s="209" t="str">
        <f>IF(ISBLANK(Transactions!$B2743),"",MONTH(Transactions!$B2743))</f>
        <v/>
      </c>
      <c r="D2743" s="259"/>
      <c r="E2743" s="168"/>
      <c r="F2743" s="169"/>
      <c r="H2743" s="167"/>
      <c r="I2743" s="209" t="str">
        <f>IF(ISBLANK(Transactions!$H2743),"",MONTH(Transactions!$H2743))</f>
        <v/>
      </c>
      <c r="J2743" s="259"/>
      <c r="K2743" s="168"/>
      <c r="L2743" s="169"/>
      <c r="N2743" s="167"/>
      <c r="O2743" s="209" t="str">
        <f>IF(ISBLANK(Transactions!$N2743),"",MONTH(Transactions!$N2743))</f>
        <v/>
      </c>
      <c r="P2743" s="259"/>
      <c r="Q2743" s="171"/>
      <c r="R2743" s="169"/>
    </row>
    <row r="2744" spans="2:18" ht="15.75" customHeight="1">
      <c r="B2744" s="167"/>
      <c r="C2744" s="209" t="str">
        <f>IF(ISBLANK(Transactions!$B2744),"",MONTH(Transactions!$B2744))</f>
        <v/>
      </c>
      <c r="D2744" s="259"/>
      <c r="E2744" s="168"/>
      <c r="F2744" s="169"/>
      <c r="H2744" s="167"/>
      <c r="I2744" s="209" t="str">
        <f>IF(ISBLANK(Transactions!$H2744),"",MONTH(Transactions!$H2744))</f>
        <v/>
      </c>
      <c r="J2744" s="259"/>
      <c r="K2744" s="168"/>
      <c r="L2744" s="169"/>
      <c r="N2744" s="167"/>
      <c r="O2744" s="209" t="str">
        <f>IF(ISBLANK(Transactions!$N2744),"",MONTH(Transactions!$N2744))</f>
        <v/>
      </c>
      <c r="P2744" s="259"/>
      <c r="Q2744" s="171"/>
      <c r="R2744" s="169"/>
    </row>
    <row r="2745" spans="2:18" ht="15.75" customHeight="1">
      <c r="B2745" s="167"/>
      <c r="C2745" s="209" t="str">
        <f>IF(ISBLANK(Transactions!$B2745),"",MONTH(Transactions!$B2745))</f>
        <v/>
      </c>
      <c r="D2745" s="259"/>
      <c r="E2745" s="168"/>
      <c r="F2745" s="169"/>
      <c r="H2745" s="167"/>
      <c r="I2745" s="209" t="str">
        <f>IF(ISBLANK(Transactions!$H2745),"",MONTH(Transactions!$H2745))</f>
        <v/>
      </c>
      <c r="J2745" s="259"/>
      <c r="K2745" s="168"/>
      <c r="L2745" s="169"/>
      <c r="N2745" s="167"/>
      <c r="O2745" s="209" t="str">
        <f>IF(ISBLANK(Transactions!$N2745),"",MONTH(Transactions!$N2745))</f>
        <v/>
      </c>
      <c r="P2745" s="259"/>
      <c r="Q2745" s="171"/>
      <c r="R2745" s="169"/>
    </row>
    <row r="2746" spans="2:18" ht="15.75" customHeight="1">
      <c r="B2746" s="167"/>
      <c r="C2746" s="209" t="str">
        <f>IF(ISBLANK(Transactions!$B2746),"",MONTH(Transactions!$B2746))</f>
        <v/>
      </c>
      <c r="D2746" s="259"/>
      <c r="E2746" s="168"/>
      <c r="F2746" s="169"/>
      <c r="H2746" s="167"/>
      <c r="I2746" s="209" t="str">
        <f>IF(ISBLANK(Transactions!$H2746),"",MONTH(Transactions!$H2746))</f>
        <v/>
      </c>
      <c r="J2746" s="259"/>
      <c r="K2746" s="168"/>
      <c r="L2746" s="169"/>
      <c r="N2746" s="167"/>
      <c r="O2746" s="209" t="str">
        <f>IF(ISBLANK(Transactions!$N2746),"",MONTH(Transactions!$N2746))</f>
        <v/>
      </c>
      <c r="P2746" s="259"/>
      <c r="Q2746" s="171"/>
      <c r="R2746" s="169"/>
    </row>
    <row r="2747" spans="2:18" ht="15.75" customHeight="1">
      <c r="B2747" s="167"/>
      <c r="C2747" s="209" t="str">
        <f>IF(ISBLANK(Transactions!$B2747),"",MONTH(Transactions!$B2747))</f>
        <v/>
      </c>
      <c r="D2747" s="259"/>
      <c r="E2747" s="168"/>
      <c r="F2747" s="169"/>
      <c r="H2747" s="167"/>
      <c r="I2747" s="209" t="str">
        <f>IF(ISBLANK(Transactions!$H2747),"",MONTH(Transactions!$H2747))</f>
        <v/>
      </c>
      <c r="J2747" s="259"/>
      <c r="K2747" s="168"/>
      <c r="L2747" s="169"/>
      <c r="N2747" s="167"/>
      <c r="O2747" s="209" t="str">
        <f>IF(ISBLANK(Transactions!$N2747),"",MONTH(Transactions!$N2747))</f>
        <v/>
      </c>
      <c r="P2747" s="259"/>
      <c r="Q2747" s="171"/>
      <c r="R2747" s="169"/>
    </row>
    <row r="2748" spans="2:18" ht="15.75" customHeight="1">
      <c r="B2748" s="167"/>
      <c r="C2748" s="209" t="str">
        <f>IF(ISBLANK(Transactions!$B2748),"",MONTH(Transactions!$B2748))</f>
        <v/>
      </c>
      <c r="D2748" s="259"/>
      <c r="E2748" s="168"/>
      <c r="F2748" s="169"/>
      <c r="H2748" s="167"/>
      <c r="I2748" s="209" t="str">
        <f>IF(ISBLANK(Transactions!$H2748),"",MONTH(Transactions!$H2748))</f>
        <v/>
      </c>
      <c r="J2748" s="259"/>
      <c r="K2748" s="168"/>
      <c r="L2748" s="169"/>
      <c r="N2748" s="167"/>
      <c r="O2748" s="209" t="str">
        <f>IF(ISBLANK(Transactions!$N2748),"",MONTH(Transactions!$N2748))</f>
        <v/>
      </c>
      <c r="P2748" s="259"/>
      <c r="Q2748" s="171"/>
      <c r="R2748" s="169"/>
    </row>
    <row r="2749" spans="2:18" ht="15.75" customHeight="1">
      <c r="B2749" s="167"/>
      <c r="C2749" s="209" t="str">
        <f>IF(ISBLANK(Transactions!$B2749),"",MONTH(Transactions!$B2749))</f>
        <v/>
      </c>
      <c r="D2749" s="259"/>
      <c r="E2749" s="168"/>
      <c r="F2749" s="169"/>
      <c r="H2749" s="167"/>
      <c r="I2749" s="209" t="str">
        <f>IF(ISBLANK(Transactions!$H2749),"",MONTH(Transactions!$H2749))</f>
        <v/>
      </c>
      <c r="J2749" s="259"/>
      <c r="K2749" s="168"/>
      <c r="L2749" s="169"/>
      <c r="N2749" s="167"/>
      <c r="O2749" s="209" t="str">
        <f>IF(ISBLANK(Transactions!$N2749),"",MONTH(Transactions!$N2749))</f>
        <v/>
      </c>
      <c r="P2749" s="259"/>
      <c r="Q2749" s="171"/>
      <c r="R2749" s="169"/>
    </row>
    <row r="2750" spans="2:18" ht="15.75" customHeight="1">
      <c r="B2750" s="167"/>
      <c r="C2750" s="209" t="str">
        <f>IF(ISBLANK(Transactions!$B2750),"",MONTH(Transactions!$B2750))</f>
        <v/>
      </c>
      <c r="D2750" s="259"/>
      <c r="E2750" s="168"/>
      <c r="F2750" s="169"/>
      <c r="H2750" s="167"/>
      <c r="I2750" s="209" t="str">
        <f>IF(ISBLANK(Transactions!$H2750),"",MONTH(Transactions!$H2750))</f>
        <v/>
      </c>
      <c r="J2750" s="259"/>
      <c r="K2750" s="168"/>
      <c r="L2750" s="169"/>
      <c r="N2750" s="167"/>
      <c r="O2750" s="209" t="str">
        <f>IF(ISBLANK(Transactions!$N2750),"",MONTH(Transactions!$N2750))</f>
        <v/>
      </c>
      <c r="P2750" s="259"/>
      <c r="Q2750" s="171"/>
      <c r="R2750" s="169"/>
    </row>
    <row r="2751" spans="2:18" ht="15.75" customHeight="1">
      <c r="B2751" s="167"/>
      <c r="C2751" s="209" t="str">
        <f>IF(ISBLANK(Transactions!$B2751),"",MONTH(Transactions!$B2751))</f>
        <v/>
      </c>
      <c r="D2751" s="259"/>
      <c r="E2751" s="168"/>
      <c r="F2751" s="169"/>
      <c r="H2751" s="167"/>
      <c r="I2751" s="209" t="str">
        <f>IF(ISBLANK(Transactions!$H2751),"",MONTH(Transactions!$H2751))</f>
        <v/>
      </c>
      <c r="J2751" s="259"/>
      <c r="K2751" s="168"/>
      <c r="L2751" s="169"/>
      <c r="N2751" s="167"/>
      <c r="O2751" s="209" t="str">
        <f>IF(ISBLANK(Transactions!$N2751),"",MONTH(Transactions!$N2751))</f>
        <v/>
      </c>
      <c r="P2751" s="259"/>
      <c r="Q2751" s="171"/>
      <c r="R2751" s="169"/>
    </row>
    <row r="2752" spans="2:18" ht="15.75" customHeight="1">
      <c r="B2752" s="167"/>
      <c r="C2752" s="209" t="str">
        <f>IF(ISBLANK(Transactions!$B2752),"",MONTH(Transactions!$B2752))</f>
        <v/>
      </c>
      <c r="D2752" s="259"/>
      <c r="E2752" s="168"/>
      <c r="F2752" s="169"/>
      <c r="H2752" s="167"/>
      <c r="I2752" s="209" t="str">
        <f>IF(ISBLANK(Transactions!$H2752),"",MONTH(Transactions!$H2752))</f>
        <v/>
      </c>
      <c r="J2752" s="259"/>
      <c r="K2752" s="168"/>
      <c r="L2752" s="169"/>
      <c r="N2752" s="167"/>
      <c r="O2752" s="209" t="str">
        <f>IF(ISBLANK(Transactions!$N2752),"",MONTH(Transactions!$N2752))</f>
        <v/>
      </c>
      <c r="P2752" s="259"/>
      <c r="Q2752" s="171"/>
      <c r="R2752" s="169"/>
    </row>
    <row r="2753" spans="2:18" ht="15.75" customHeight="1">
      <c r="B2753" s="167"/>
      <c r="C2753" s="209" t="str">
        <f>IF(ISBLANK(Transactions!$B2753),"",MONTH(Transactions!$B2753))</f>
        <v/>
      </c>
      <c r="D2753" s="259"/>
      <c r="E2753" s="168"/>
      <c r="F2753" s="169"/>
      <c r="H2753" s="167"/>
      <c r="I2753" s="209" t="str">
        <f>IF(ISBLANK(Transactions!$H2753),"",MONTH(Transactions!$H2753))</f>
        <v/>
      </c>
      <c r="J2753" s="259"/>
      <c r="K2753" s="168"/>
      <c r="L2753" s="169"/>
      <c r="N2753" s="167"/>
      <c r="O2753" s="209" t="str">
        <f>IF(ISBLANK(Transactions!$N2753),"",MONTH(Transactions!$N2753))</f>
        <v/>
      </c>
      <c r="P2753" s="259"/>
      <c r="Q2753" s="171"/>
      <c r="R2753" s="169"/>
    </row>
    <row r="2754" spans="2:18" ht="15.75" customHeight="1">
      <c r="B2754" s="167"/>
      <c r="C2754" s="209" t="str">
        <f>IF(ISBLANK(Transactions!$B2754),"",MONTH(Transactions!$B2754))</f>
        <v/>
      </c>
      <c r="D2754" s="259"/>
      <c r="E2754" s="168"/>
      <c r="F2754" s="169"/>
      <c r="H2754" s="167"/>
      <c r="I2754" s="209" t="str">
        <f>IF(ISBLANK(Transactions!$H2754),"",MONTH(Transactions!$H2754))</f>
        <v/>
      </c>
      <c r="J2754" s="259"/>
      <c r="K2754" s="168"/>
      <c r="L2754" s="169"/>
      <c r="N2754" s="167"/>
      <c r="O2754" s="209" t="str">
        <f>IF(ISBLANK(Transactions!$N2754),"",MONTH(Transactions!$N2754))</f>
        <v/>
      </c>
      <c r="P2754" s="259"/>
      <c r="Q2754" s="171"/>
      <c r="R2754" s="169"/>
    </row>
    <row r="2755" spans="2:18" ht="15.75" customHeight="1">
      <c r="B2755" s="167"/>
      <c r="C2755" s="209" t="str">
        <f>IF(ISBLANK(Transactions!$B2755),"",MONTH(Transactions!$B2755))</f>
        <v/>
      </c>
      <c r="D2755" s="259"/>
      <c r="E2755" s="168"/>
      <c r="F2755" s="169"/>
      <c r="H2755" s="167"/>
      <c r="I2755" s="209" t="str">
        <f>IF(ISBLANK(Transactions!$H2755),"",MONTH(Transactions!$H2755))</f>
        <v/>
      </c>
      <c r="J2755" s="259"/>
      <c r="K2755" s="168"/>
      <c r="L2755" s="169"/>
      <c r="N2755" s="167"/>
      <c r="O2755" s="209" t="str">
        <f>IF(ISBLANK(Transactions!$N2755),"",MONTH(Transactions!$N2755))</f>
        <v/>
      </c>
      <c r="P2755" s="259"/>
      <c r="Q2755" s="171"/>
      <c r="R2755" s="169"/>
    </row>
    <row r="2756" spans="2:18" ht="15.75" customHeight="1">
      <c r="B2756" s="167"/>
      <c r="C2756" s="209" t="str">
        <f>IF(ISBLANK(Transactions!$B2756),"",MONTH(Transactions!$B2756))</f>
        <v/>
      </c>
      <c r="D2756" s="259"/>
      <c r="E2756" s="168"/>
      <c r="F2756" s="169"/>
      <c r="H2756" s="167"/>
      <c r="I2756" s="209" t="str">
        <f>IF(ISBLANK(Transactions!$H2756),"",MONTH(Transactions!$H2756))</f>
        <v/>
      </c>
      <c r="J2756" s="259"/>
      <c r="K2756" s="168"/>
      <c r="L2756" s="169"/>
      <c r="N2756" s="167"/>
      <c r="O2756" s="209" t="str">
        <f>IF(ISBLANK(Transactions!$N2756),"",MONTH(Transactions!$N2756))</f>
        <v/>
      </c>
      <c r="P2756" s="259"/>
      <c r="Q2756" s="171"/>
      <c r="R2756" s="169"/>
    </row>
    <row r="2757" spans="2:18" ht="15.75" customHeight="1">
      <c r="B2757" s="167"/>
      <c r="C2757" s="209" t="str">
        <f>IF(ISBLANK(Transactions!$B2757),"",MONTH(Transactions!$B2757))</f>
        <v/>
      </c>
      <c r="D2757" s="259"/>
      <c r="E2757" s="168"/>
      <c r="F2757" s="169"/>
      <c r="H2757" s="167"/>
      <c r="I2757" s="209" t="str">
        <f>IF(ISBLANK(Transactions!$H2757),"",MONTH(Transactions!$H2757))</f>
        <v/>
      </c>
      <c r="J2757" s="259"/>
      <c r="K2757" s="168"/>
      <c r="L2757" s="169"/>
      <c r="N2757" s="167"/>
      <c r="O2757" s="209" t="str">
        <f>IF(ISBLANK(Transactions!$N2757),"",MONTH(Transactions!$N2757))</f>
        <v/>
      </c>
      <c r="P2757" s="259"/>
      <c r="Q2757" s="171"/>
      <c r="R2757" s="169"/>
    </row>
    <row r="2758" spans="2:18" ht="15.75" customHeight="1">
      <c r="B2758" s="167"/>
      <c r="C2758" s="209" t="str">
        <f>IF(ISBLANK(Transactions!$B2758),"",MONTH(Transactions!$B2758))</f>
        <v/>
      </c>
      <c r="D2758" s="259"/>
      <c r="E2758" s="168"/>
      <c r="F2758" s="169"/>
      <c r="H2758" s="167"/>
      <c r="I2758" s="209" t="str">
        <f>IF(ISBLANK(Transactions!$H2758),"",MONTH(Transactions!$H2758))</f>
        <v/>
      </c>
      <c r="J2758" s="259"/>
      <c r="K2758" s="168"/>
      <c r="L2758" s="169"/>
      <c r="N2758" s="167"/>
      <c r="O2758" s="209" t="str">
        <f>IF(ISBLANK(Transactions!$N2758),"",MONTH(Transactions!$N2758))</f>
        <v/>
      </c>
      <c r="P2758" s="259"/>
      <c r="Q2758" s="171"/>
      <c r="R2758" s="169"/>
    </row>
    <row r="2759" spans="2:18" ht="15.75" customHeight="1">
      <c r="B2759" s="167"/>
      <c r="C2759" s="209" t="str">
        <f>IF(ISBLANK(Transactions!$B2759),"",MONTH(Transactions!$B2759))</f>
        <v/>
      </c>
      <c r="D2759" s="259"/>
      <c r="E2759" s="168"/>
      <c r="F2759" s="169"/>
      <c r="H2759" s="167"/>
      <c r="I2759" s="209" t="str">
        <f>IF(ISBLANK(Transactions!$H2759),"",MONTH(Transactions!$H2759))</f>
        <v/>
      </c>
      <c r="J2759" s="259"/>
      <c r="K2759" s="168"/>
      <c r="L2759" s="169"/>
      <c r="N2759" s="167"/>
      <c r="O2759" s="209" t="str">
        <f>IF(ISBLANK(Transactions!$N2759),"",MONTH(Transactions!$N2759))</f>
        <v/>
      </c>
      <c r="P2759" s="259"/>
      <c r="Q2759" s="171"/>
      <c r="R2759" s="169"/>
    </row>
    <row r="2760" spans="2:18" ht="15.75" customHeight="1">
      <c r="B2760" s="167"/>
      <c r="C2760" s="209" t="str">
        <f>IF(ISBLANK(Transactions!$B2760),"",MONTH(Transactions!$B2760))</f>
        <v/>
      </c>
      <c r="D2760" s="259"/>
      <c r="E2760" s="168"/>
      <c r="F2760" s="169"/>
      <c r="H2760" s="167"/>
      <c r="I2760" s="209" t="str">
        <f>IF(ISBLANK(Transactions!$H2760),"",MONTH(Transactions!$H2760))</f>
        <v/>
      </c>
      <c r="J2760" s="259"/>
      <c r="K2760" s="168"/>
      <c r="L2760" s="169"/>
      <c r="N2760" s="167"/>
      <c r="O2760" s="209" t="str">
        <f>IF(ISBLANK(Transactions!$N2760),"",MONTH(Transactions!$N2760))</f>
        <v/>
      </c>
      <c r="P2760" s="259"/>
      <c r="Q2760" s="171"/>
      <c r="R2760" s="169"/>
    </row>
    <row r="2761" spans="2:18" ht="15.75" customHeight="1">
      <c r="B2761" s="167"/>
      <c r="C2761" s="209" t="str">
        <f>IF(ISBLANK(Transactions!$B2761),"",MONTH(Transactions!$B2761))</f>
        <v/>
      </c>
      <c r="D2761" s="259"/>
      <c r="E2761" s="168"/>
      <c r="F2761" s="169"/>
      <c r="H2761" s="167"/>
      <c r="I2761" s="209" t="str">
        <f>IF(ISBLANK(Transactions!$H2761),"",MONTH(Transactions!$H2761))</f>
        <v/>
      </c>
      <c r="J2761" s="259"/>
      <c r="K2761" s="168"/>
      <c r="L2761" s="169"/>
      <c r="N2761" s="167"/>
      <c r="O2761" s="209" t="str">
        <f>IF(ISBLANK(Transactions!$N2761),"",MONTH(Transactions!$N2761))</f>
        <v/>
      </c>
      <c r="P2761" s="259"/>
      <c r="Q2761" s="171"/>
      <c r="R2761" s="169"/>
    </row>
    <row r="2762" spans="2:18" ht="15.75" customHeight="1">
      <c r="B2762" s="167"/>
      <c r="C2762" s="209" t="str">
        <f>IF(ISBLANK(Transactions!$B2762),"",MONTH(Transactions!$B2762))</f>
        <v/>
      </c>
      <c r="D2762" s="259"/>
      <c r="E2762" s="168"/>
      <c r="F2762" s="169"/>
      <c r="H2762" s="167"/>
      <c r="I2762" s="209" t="str">
        <f>IF(ISBLANK(Transactions!$H2762),"",MONTH(Transactions!$H2762))</f>
        <v/>
      </c>
      <c r="J2762" s="259"/>
      <c r="K2762" s="168"/>
      <c r="L2762" s="169"/>
      <c r="N2762" s="167"/>
      <c r="O2762" s="209" t="str">
        <f>IF(ISBLANK(Transactions!$N2762),"",MONTH(Transactions!$N2762))</f>
        <v/>
      </c>
      <c r="P2762" s="259"/>
      <c r="Q2762" s="171"/>
      <c r="R2762" s="169"/>
    </row>
    <row r="2763" spans="2:18" ht="15.75" customHeight="1">
      <c r="B2763" s="167"/>
      <c r="C2763" s="209" t="str">
        <f>IF(ISBLANK(Transactions!$B2763),"",MONTH(Transactions!$B2763))</f>
        <v/>
      </c>
      <c r="D2763" s="259"/>
      <c r="E2763" s="168"/>
      <c r="F2763" s="169"/>
      <c r="H2763" s="167"/>
      <c r="I2763" s="209" t="str">
        <f>IF(ISBLANK(Transactions!$H2763),"",MONTH(Transactions!$H2763))</f>
        <v/>
      </c>
      <c r="J2763" s="259"/>
      <c r="K2763" s="168"/>
      <c r="L2763" s="169"/>
      <c r="N2763" s="167"/>
      <c r="O2763" s="209" t="str">
        <f>IF(ISBLANK(Transactions!$N2763),"",MONTH(Transactions!$N2763))</f>
        <v/>
      </c>
      <c r="P2763" s="259"/>
      <c r="Q2763" s="171"/>
      <c r="R2763" s="169"/>
    </row>
    <row r="2764" spans="2:18" ht="15.75" customHeight="1">
      <c r="B2764" s="167"/>
      <c r="C2764" s="209" t="str">
        <f>IF(ISBLANK(Transactions!$B2764),"",MONTH(Transactions!$B2764))</f>
        <v/>
      </c>
      <c r="D2764" s="259"/>
      <c r="E2764" s="168"/>
      <c r="F2764" s="169"/>
      <c r="H2764" s="167"/>
      <c r="I2764" s="209" t="str">
        <f>IF(ISBLANK(Transactions!$H2764),"",MONTH(Transactions!$H2764))</f>
        <v/>
      </c>
      <c r="J2764" s="259"/>
      <c r="K2764" s="168"/>
      <c r="L2764" s="169"/>
      <c r="N2764" s="167"/>
      <c r="O2764" s="209" t="str">
        <f>IF(ISBLANK(Transactions!$N2764),"",MONTH(Transactions!$N2764))</f>
        <v/>
      </c>
      <c r="P2764" s="259"/>
      <c r="Q2764" s="171"/>
      <c r="R2764" s="169"/>
    </row>
    <row r="2765" spans="2:18" ht="15.75" customHeight="1">
      <c r="B2765" s="167"/>
      <c r="C2765" s="209" t="str">
        <f>IF(ISBLANK(Transactions!$B2765),"",MONTH(Transactions!$B2765))</f>
        <v/>
      </c>
      <c r="D2765" s="259"/>
      <c r="E2765" s="168"/>
      <c r="F2765" s="169"/>
      <c r="H2765" s="167"/>
      <c r="I2765" s="209" t="str">
        <f>IF(ISBLANK(Transactions!$H2765),"",MONTH(Transactions!$H2765))</f>
        <v/>
      </c>
      <c r="J2765" s="259"/>
      <c r="K2765" s="168"/>
      <c r="L2765" s="169"/>
      <c r="N2765" s="167"/>
      <c r="O2765" s="209" t="str">
        <f>IF(ISBLANK(Transactions!$N2765),"",MONTH(Transactions!$N2765))</f>
        <v/>
      </c>
      <c r="P2765" s="259"/>
      <c r="Q2765" s="171"/>
      <c r="R2765" s="169"/>
    </row>
    <row r="2766" spans="2:18" ht="15.75" customHeight="1">
      <c r="B2766" s="167"/>
      <c r="C2766" s="209" t="str">
        <f>IF(ISBLANK(Transactions!$B2766),"",MONTH(Transactions!$B2766))</f>
        <v/>
      </c>
      <c r="D2766" s="259"/>
      <c r="E2766" s="168"/>
      <c r="F2766" s="169"/>
      <c r="H2766" s="167"/>
      <c r="I2766" s="209" t="str">
        <f>IF(ISBLANK(Transactions!$H2766),"",MONTH(Transactions!$H2766))</f>
        <v/>
      </c>
      <c r="J2766" s="259"/>
      <c r="K2766" s="168"/>
      <c r="L2766" s="169"/>
      <c r="N2766" s="167"/>
      <c r="O2766" s="209" t="str">
        <f>IF(ISBLANK(Transactions!$N2766),"",MONTH(Transactions!$N2766))</f>
        <v/>
      </c>
      <c r="P2766" s="259"/>
      <c r="Q2766" s="171"/>
      <c r="R2766" s="169"/>
    </row>
    <row r="2767" spans="2:18" ht="15.75" customHeight="1">
      <c r="B2767" s="167"/>
      <c r="C2767" s="209" t="str">
        <f>IF(ISBLANK(Transactions!$B2767),"",MONTH(Transactions!$B2767))</f>
        <v/>
      </c>
      <c r="D2767" s="259"/>
      <c r="E2767" s="168"/>
      <c r="F2767" s="169"/>
      <c r="H2767" s="167"/>
      <c r="I2767" s="209" t="str">
        <f>IF(ISBLANK(Transactions!$H2767),"",MONTH(Transactions!$H2767))</f>
        <v/>
      </c>
      <c r="J2767" s="259"/>
      <c r="K2767" s="168"/>
      <c r="L2767" s="169"/>
      <c r="N2767" s="167"/>
      <c r="O2767" s="209" t="str">
        <f>IF(ISBLANK(Transactions!$N2767),"",MONTH(Transactions!$N2767))</f>
        <v/>
      </c>
      <c r="P2767" s="259"/>
      <c r="Q2767" s="171"/>
      <c r="R2767" s="169"/>
    </row>
    <row r="2768" spans="2:18" ht="15.75" customHeight="1">
      <c r="B2768" s="167"/>
      <c r="C2768" s="209" t="str">
        <f>IF(ISBLANK(Transactions!$B2768),"",MONTH(Transactions!$B2768))</f>
        <v/>
      </c>
      <c r="D2768" s="259"/>
      <c r="E2768" s="168"/>
      <c r="F2768" s="169"/>
      <c r="H2768" s="167"/>
      <c r="I2768" s="209" t="str">
        <f>IF(ISBLANK(Transactions!$H2768),"",MONTH(Transactions!$H2768))</f>
        <v/>
      </c>
      <c r="J2768" s="259"/>
      <c r="K2768" s="168"/>
      <c r="L2768" s="169"/>
      <c r="N2768" s="167"/>
      <c r="O2768" s="209" t="str">
        <f>IF(ISBLANK(Transactions!$N2768),"",MONTH(Transactions!$N2768))</f>
        <v/>
      </c>
      <c r="P2768" s="259"/>
      <c r="Q2768" s="171"/>
      <c r="R2768" s="169"/>
    </row>
    <row r="2769" spans="2:18" ht="15.75" customHeight="1">
      <c r="B2769" s="167"/>
      <c r="C2769" s="209" t="str">
        <f>IF(ISBLANK(Transactions!$B2769),"",MONTH(Transactions!$B2769))</f>
        <v/>
      </c>
      <c r="D2769" s="259"/>
      <c r="E2769" s="168"/>
      <c r="F2769" s="169"/>
      <c r="H2769" s="167"/>
      <c r="I2769" s="209" t="str">
        <f>IF(ISBLANK(Transactions!$H2769),"",MONTH(Transactions!$H2769))</f>
        <v/>
      </c>
      <c r="J2769" s="259"/>
      <c r="K2769" s="168"/>
      <c r="L2769" s="169"/>
      <c r="N2769" s="167"/>
      <c r="O2769" s="209" t="str">
        <f>IF(ISBLANK(Transactions!$N2769),"",MONTH(Transactions!$N2769))</f>
        <v/>
      </c>
      <c r="P2769" s="259"/>
      <c r="Q2769" s="171"/>
      <c r="R2769" s="169"/>
    </row>
    <row r="2770" spans="2:18" ht="15.75" customHeight="1">
      <c r="B2770" s="167"/>
      <c r="C2770" s="209" t="str">
        <f>IF(ISBLANK(Transactions!$B2770),"",MONTH(Transactions!$B2770))</f>
        <v/>
      </c>
      <c r="D2770" s="259"/>
      <c r="E2770" s="168"/>
      <c r="F2770" s="169"/>
      <c r="H2770" s="167"/>
      <c r="I2770" s="209" t="str">
        <f>IF(ISBLANK(Transactions!$H2770),"",MONTH(Transactions!$H2770))</f>
        <v/>
      </c>
      <c r="J2770" s="259"/>
      <c r="K2770" s="168"/>
      <c r="L2770" s="169"/>
      <c r="N2770" s="167"/>
      <c r="O2770" s="209" t="str">
        <f>IF(ISBLANK(Transactions!$N2770),"",MONTH(Transactions!$N2770))</f>
        <v/>
      </c>
      <c r="P2770" s="259"/>
      <c r="Q2770" s="171"/>
      <c r="R2770" s="169"/>
    </row>
    <row r="2771" spans="2:18" ht="15.75" customHeight="1">
      <c r="B2771" s="167"/>
      <c r="C2771" s="209" t="str">
        <f>IF(ISBLANK(Transactions!$B2771),"",MONTH(Transactions!$B2771))</f>
        <v/>
      </c>
      <c r="D2771" s="259"/>
      <c r="E2771" s="168"/>
      <c r="F2771" s="169"/>
      <c r="H2771" s="167"/>
      <c r="I2771" s="209" t="str">
        <f>IF(ISBLANK(Transactions!$H2771),"",MONTH(Transactions!$H2771))</f>
        <v/>
      </c>
      <c r="J2771" s="259"/>
      <c r="K2771" s="168"/>
      <c r="L2771" s="169"/>
      <c r="N2771" s="167"/>
      <c r="O2771" s="209" t="str">
        <f>IF(ISBLANK(Transactions!$N2771),"",MONTH(Transactions!$N2771))</f>
        <v/>
      </c>
      <c r="P2771" s="259"/>
      <c r="Q2771" s="171"/>
      <c r="R2771" s="169"/>
    </row>
    <row r="2772" spans="2:18" ht="15.75" customHeight="1">
      <c r="B2772" s="167"/>
      <c r="C2772" s="209" t="str">
        <f>IF(ISBLANK(Transactions!$B2772),"",MONTH(Transactions!$B2772))</f>
        <v/>
      </c>
      <c r="D2772" s="259"/>
      <c r="E2772" s="168"/>
      <c r="F2772" s="169"/>
      <c r="H2772" s="167"/>
      <c r="I2772" s="209" t="str">
        <f>IF(ISBLANK(Transactions!$H2772),"",MONTH(Transactions!$H2772))</f>
        <v/>
      </c>
      <c r="J2772" s="259"/>
      <c r="K2772" s="168"/>
      <c r="L2772" s="169"/>
      <c r="N2772" s="167"/>
      <c r="O2772" s="209" t="str">
        <f>IF(ISBLANK(Transactions!$N2772),"",MONTH(Transactions!$N2772))</f>
        <v/>
      </c>
      <c r="P2772" s="259"/>
      <c r="Q2772" s="171"/>
      <c r="R2772" s="169"/>
    </row>
    <row r="2773" spans="2:18" ht="15.75" customHeight="1">
      <c r="B2773" s="167"/>
      <c r="C2773" s="209" t="str">
        <f>IF(ISBLANK(Transactions!$B2773),"",MONTH(Transactions!$B2773))</f>
        <v/>
      </c>
      <c r="D2773" s="259"/>
      <c r="E2773" s="168"/>
      <c r="F2773" s="169"/>
      <c r="H2773" s="167"/>
      <c r="I2773" s="209" t="str">
        <f>IF(ISBLANK(Transactions!$H2773),"",MONTH(Transactions!$H2773))</f>
        <v/>
      </c>
      <c r="J2773" s="259"/>
      <c r="K2773" s="168"/>
      <c r="L2773" s="169"/>
      <c r="N2773" s="167"/>
      <c r="O2773" s="209" t="str">
        <f>IF(ISBLANK(Transactions!$N2773),"",MONTH(Transactions!$N2773))</f>
        <v/>
      </c>
      <c r="P2773" s="259"/>
      <c r="Q2773" s="171"/>
      <c r="R2773" s="169"/>
    </row>
    <row r="2774" spans="2:18" ht="15.75" customHeight="1">
      <c r="B2774" s="167"/>
      <c r="C2774" s="209" t="str">
        <f>IF(ISBLANK(Transactions!$B2774),"",MONTH(Transactions!$B2774))</f>
        <v/>
      </c>
      <c r="D2774" s="259"/>
      <c r="E2774" s="168"/>
      <c r="F2774" s="169"/>
      <c r="H2774" s="167"/>
      <c r="I2774" s="209" t="str">
        <f>IF(ISBLANK(Transactions!$H2774),"",MONTH(Transactions!$H2774))</f>
        <v/>
      </c>
      <c r="J2774" s="259"/>
      <c r="K2774" s="168"/>
      <c r="L2774" s="169"/>
      <c r="N2774" s="167"/>
      <c r="O2774" s="209" t="str">
        <f>IF(ISBLANK(Transactions!$N2774),"",MONTH(Transactions!$N2774))</f>
        <v/>
      </c>
      <c r="P2774" s="259"/>
      <c r="Q2774" s="171"/>
      <c r="R2774" s="169"/>
    </row>
    <row r="2775" spans="2:18" ht="15.75" customHeight="1">
      <c r="B2775" s="167"/>
      <c r="C2775" s="209" t="str">
        <f>IF(ISBLANK(Transactions!$B2775),"",MONTH(Transactions!$B2775))</f>
        <v/>
      </c>
      <c r="D2775" s="259"/>
      <c r="E2775" s="168"/>
      <c r="F2775" s="169"/>
      <c r="H2775" s="167"/>
      <c r="I2775" s="209" t="str">
        <f>IF(ISBLANK(Transactions!$H2775),"",MONTH(Transactions!$H2775))</f>
        <v/>
      </c>
      <c r="J2775" s="259"/>
      <c r="K2775" s="168"/>
      <c r="L2775" s="169"/>
      <c r="N2775" s="167"/>
      <c r="O2775" s="209" t="str">
        <f>IF(ISBLANK(Transactions!$N2775),"",MONTH(Transactions!$N2775))</f>
        <v/>
      </c>
      <c r="P2775" s="259"/>
      <c r="Q2775" s="171"/>
      <c r="R2775" s="169"/>
    </row>
    <row r="2776" spans="2:18" ht="15.75" customHeight="1">
      <c r="B2776" s="167"/>
      <c r="C2776" s="209" t="str">
        <f>IF(ISBLANK(Transactions!$B2776),"",MONTH(Transactions!$B2776))</f>
        <v/>
      </c>
      <c r="D2776" s="259"/>
      <c r="E2776" s="168"/>
      <c r="F2776" s="169"/>
      <c r="H2776" s="167"/>
      <c r="I2776" s="209" t="str">
        <f>IF(ISBLANK(Transactions!$H2776),"",MONTH(Transactions!$H2776))</f>
        <v/>
      </c>
      <c r="J2776" s="259"/>
      <c r="K2776" s="168"/>
      <c r="L2776" s="169"/>
      <c r="N2776" s="167"/>
      <c r="O2776" s="209" t="str">
        <f>IF(ISBLANK(Transactions!$N2776),"",MONTH(Transactions!$N2776))</f>
        <v/>
      </c>
      <c r="P2776" s="259"/>
      <c r="Q2776" s="171"/>
      <c r="R2776" s="169"/>
    </row>
    <row r="2777" spans="2:18" ht="15.75" customHeight="1">
      <c r="B2777" s="167"/>
      <c r="C2777" s="209" t="str">
        <f>IF(ISBLANK(Transactions!$B2777),"",MONTH(Transactions!$B2777))</f>
        <v/>
      </c>
      <c r="D2777" s="259"/>
      <c r="E2777" s="168"/>
      <c r="F2777" s="169"/>
      <c r="H2777" s="167"/>
      <c r="I2777" s="209" t="str">
        <f>IF(ISBLANK(Transactions!$H2777),"",MONTH(Transactions!$H2777))</f>
        <v/>
      </c>
      <c r="J2777" s="259"/>
      <c r="K2777" s="168"/>
      <c r="L2777" s="169"/>
      <c r="N2777" s="167"/>
      <c r="O2777" s="209" t="str">
        <f>IF(ISBLANK(Transactions!$N2777),"",MONTH(Transactions!$N2777))</f>
        <v/>
      </c>
      <c r="P2777" s="259"/>
      <c r="Q2777" s="171"/>
      <c r="R2777" s="169"/>
    </row>
    <row r="2778" spans="2:18" ht="15.75" customHeight="1">
      <c r="B2778" s="167"/>
      <c r="C2778" s="209" t="str">
        <f>IF(ISBLANK(Transactions!$B2778),"",MONTH(Transactions!$B2778))</f>
        <v/>
      </c>
      <c r="D2778" s="259"/>
      <c r="E2778" s="168"/>
      <c r="F2778" s="169"/>
      <c r="H2778" s="167"/>
      <c r="I2778" s="209" t="str">
        <f>IF(ISBLANK(Transactions!$H2778),"",MONTH(Transactions!$H2778))</f>
        <v/>
      </c>
      <c r="J2778" s="259"/>
      <c r="K2778" s="168"/>
      <c r="L2778" s="169"/>
      <c r="N2778" s="167"/>
      <c r="O2778" s="209" t="str">
        <f>IF(ISBLANK(Transactions!$N2778),"",MONTH(Transactions!$N2778))</f>
        <v/>
      </c>
      <c r="P2778" s="259"/>
      <c r="Q2778" s="171"/>
      <c r="R2778" s="169"/>
    </row>
    <row r="2779" spans="2:18" ht="15.75" customHeight="1">
      <c r="B2779" s="167"/>
      <c r="C2779" s="209" t="str">
        <f>IF(ISBLANK(Transactions!$B2779),"",MONTH(Transactions!$B2779))</f>
        <v/>
      </c>
      <c r="D2779" s="259"/>
      <c r="E2779" s="168"/>
      <c r="F2779" s="169"/>
      <c r="H2779" s="167"/>
      <c r="I2779" s="209" t="str">
        <f>IF(ISBLANK(Transactions!$H2779),"",MONTH(Transactions!$H2779))</f>
        <v/>
      </c>
      <c r="J2779" s="259"/>
      <c r="K2779" s="168"/>
      <c r="L2779" s="169"/>
      <c r="N2779" s="167"/>
      <c r="O2779" s="209" t="str">
        <f>IF(ISBLANK(Transactions!$N2779),"",MONTH(Transactions!$N2779))</f>
        <v/>
      </c>
      <c r="P2779" s="259"/>
      <c r="Q2779" s="171"/>
      <c r="R2779" s="169"/>
    </row>
    <row r="2780" spans="2:18" ht="15.75" customHeight="1">
      <c r="B2780" s="167"/>
      <c r="C2780" s="209" t="str">
        <f>IF(ISBLANK(Transactions!$B2780),"",MONTH(Transactions!$B2780))</f>
        <v/>
      </c>
      <c r="D2780" s="259"/>
      <c r="E2780" s="168"/>
      <c r="F2780" s="169"/>
      <c r="H2780" s="167"/>
      <c r="I2780" s="209" t="str">
        <f>IF(ISBLANK(Transactions!$H2780),"",MONTH(Transactions!$H2780))</f>
        <v/>
      </c>
      <c r="J2780" s="259"/>
      <c r="K2780" s="168"/>
      <c r="L2780" s="169"/>
      <c r="N2780" s="167"/>
      <c r="O2780" s="209" t="str">
        <f>IF(ISBLANK(Transactions!$N2780),"",MONTH(Transactions!$N2780))</f>
        <v/>
      </c>
      <c r="P2780" s="259"/>
      <c r="Q2780" s="171"/>
      <c r="R2780" s="169"/>
    </row>
    <row r="2781" spans="2:18" ht="15.75" customHeight="1">
      <c r="B2781" s="167"/>
      <c r="C2781" s="209" t="str">
        <f>IF(ISBLANK(Transactions!$B2781),"",MONTH(Transactions!$B2781))</f>
        <v/>
      </c>
      <c r="D2781" s="259"/>
      <c r="E2781" s="168"/>
      <c r="F2781" s="169"/>
      <c r="H2781" s="167"/>
      <c r="I2781" s="209" t="str">
        <f>IF(ISBLANK(Transactions!$H2781),"",MONTH(Transactions!$H2781))</f>
        <v/>
      </c>
      <c r="J2781" s="259"/>
      <c r="K2781" s="168"/>
      <c r="L2781" s="169"/>
      <c r="N2781" s="167"/>
      <c r="O2781" s="209" t="str">
        <f>IF(ISBLANK(Transactions!$N2781),"",MONTH(Transactions!$N2781))</f>
        <v/>
      </c>
      <c r="P2781" s="259"/>
      <c r="Q2781" s="171"/>
      <c r="R2781" s="169"/>
    </row>
    <row r="2782" spans="2:18" ht="15.75" customHeight="1">
      <c r="B2782" s="167"/>
      <c r="C2782" s="209" t="str">
        <f>IF(ISBLANK(Transactions!$B2782),"",MONTH(Transactions!$B2782))</f>
        <v/>
      </c>
      <c r="D2782" s="259"/>
      <c r="E2782" s="168"/>
      <c r="F2782" s="169"/>
      <c r="H2782" s="167"/>
      <c r="I2782" s="209" t="str">
        <f>IF(ISBLANK(Transactions!$H2782),"",MONTH(Transactions!$H2782))</f>
        <v/>
      </c>
      <c r="J2782" s="259"/>
      <c r="K2782" s="168"/>
      <c r="L2782" s="169"/>
      <c r="N2782" s="167"/>
      <c r="O2782" s="209" t="str">
        <f>IF(ISBLANK(Transactions!$N2782),"",MONTH(Transactions!$N2782))</f>
        <v/>
      </c>
      <c r="P2782" s="259"/>
      <c r="Q2782" s="171"/>
      <c r="R2782" s="169"/>
    </row>
    <row r="2783" spans="2:18" ht="15.75" customHeight="1">
      <c r="B2783" s="167"/>
      <c r="C2783" s="209" t="str">
        <f>IF(ISBLANK(Transactions!$B2783),"",MONTH(Transactions!$B2783))</f>
        <v/>
      </c>
      <c r="D2783" s="259"/>
      <c r="E2783" s="168"/>
      <c r="F2783" s="169"/>
      <c r="H2783" s="167"/>
      <c r="I2783" s="209" t="str">
        <f>IF(ISBLANK(Transactions!$H2783),"",MONTH(Transactions!$H2783))</f>
        <v/>
      </c>
      <c r="J2783" s="259"/>
      <c r="K2783" s="168"/>
      <c r="L2783" s="169"/>
      <c r="N2783" s="167"/>
      <c r="O2783" s="209" t="str">
        <f>IF(ISBLANK(Transactions!$N2783),"",MONTH(Transactions!$N2783))</f>
        <v/>
      </c>
      <c r="P2783" s="259"/>
      <c r="Q2783" s="171"/>
      <c r="R2783" s="169"/>
    </row>
    <row r="2784" spans="2:18" ht="15.75" customHeight="1">
      <c r="B2784" s="167"/>
      <c r="C2784" s="209" t="str">
        <f>IF(ISBLANK(Transactions!$B2784),"",MONTH(Transactions!$B2784))</f>
        <v/>
      </c>
      <c r="D2784" s="259"/>
      <c r="E2784" s="168"/>
      <c r="F2784" s="169"/>
      <c r="H2784" s="167"/>
      <c r="I2784" s="209" t="str">
        <f>IF(ISBLANK(Transactions!$H2784),"",MONTH(Transactions!$H2784))</f>
        <v/>
      </c>
      <c r="J2784" s="259"/>
      <c r="K2784" s="168"/>
      <c r="L2784" s="169"/>
      <c r="N2784" s="167"/>
      <c r="O2784" s="209" t="str">
        <f>IF(ISBLANK(Transactions!$N2784),"",MONTH(Transactions!$N2784))</f>
        <v/>
      </c>
      <c r="P2784" s="259"/>
      <c r="Q2784" s="171"/>
      <c r="R2784" s="169"/>
    </row>
    <row r="2785" spans="2:18" ht="15.75" customHeight="1">
      <c r="B2785" s="167"/>
      <c r="C2785" s="209" t="str">
        <f>IF(ISBLANK(Transactions!$B2785),"",MONTH(Transactions!$B2785))</f>
        <v/>
      </c>
      <c r="D2785" s="259"/>
      <c r="E2785" s="168"/>
      <c r="F2785" s="169"/>
      <c r="H2785" s="167"/>
      <c r="I2785" s="209" t="str">
        <f>IF(ISBLANK(Transactions!$H2785),"",MONTH(Transactions!$H2785))</f>
        <v/>
      </c>
      <c r="J2785" s="259"/>
      <c r="K2785" s="168"/>
      <c r="L2785" s="169"/>
      <c r="N2785" s="167"/>
      <c r="O2785" s="209" t="str">
        <f>IF(ISBLANK(Transactions!$N2785),"",MONTH(Transactions!$N2785))</f>
        <v/>
      </c>
      <c r="P2785" s="259"/>
      <c r="Q2785" s="171"/>
      <c r="R2785" s="169"/>
    </row>
    <row r="2786" spans="2:18" ht="15.75" customHeight="1">
      <c r="B2786" s="167"/>
      <c r="C2786" s="209" t="str">
        <f>IF(ISBLANK(Transactions!$B2786),"",MONTH(Transactions!$B2786))</f>
        <v/>
      </c>
      <c r="D2786" s="259"/>
      <c r="E2786" s="168"/>
      <c r="F2786" s="169"/>
      <c r="H2786" s="167"/>
      <c r="I2786" s="209" t="str">
        <f>IF(ISBLANK(Transactions!$H2786),"",MONTH(Transactions!$H2786))</f>
        <v/>
      </c>
      <c r="J2786" s="259"/>
      <c r="K2786" s="168"/>
      <c r="L2786" s="169"/>
      <c r="N2786" s="167"/>
      <c r="O2786" s="209" t="str">
        <f>IF(ISBLANK(Transactions!$N2786),"",MONTH(Transactions!$N2786))</f>
        <v/>
      </c>
      <c r="P2786" s="259"/>
      <c r="Q2786" s="171"/>
      <c r="R2786" s="169"/>
    </row>
    <row r="2787" spans="2:18" ht="15.75" customHeight="1">
      <c r="B2787" s="167"/>
      <c r="C2787" s="209" t="str">
        <f>IF(ISBLANK(Transactions!$B2787),"",MONTH(Transactions!$B2787))</f>
        <v/>
      </c>
      <c r="D2787" s="259"/>
      <c r="E2787" s="168"/>
      <c r="F2787" s="169"/>
      <c r="H2787" s="167"/>
      <c r="I2787" s="209" t="str">
        <f>IF(ISBLANK(Transactions!$H2787),"",MONTH(Transactions!$H2787))</f>
        <v/>
      </c>
      <c r="J2787" s="259"/>
      <c r="K2787" s="168"/>
      <c r="L2787" s="169"/>
      <c r="N2787" s="167"/>
      <c r="O2787" s="209" t="str">
        <f>IF(ISBLANK(Transactions!$N2787),"",MONTH(Transactions!$N2787))</f>
        <v/>
      </c>
      <c r="P2787" s="259"/>
      <c r="Q2787" s="171"/>
      <c r="R2787" s="169"/>
    </row>
    <row r="2788" spans="2:18" ht="15.75" customHeight="1">
      <c r="B2788" s="167"/>
      <c r="C2788" s="209" t="str">
        <f>IF(ISBLANK(Transactions!$B2788),"",MONTH(Transactions!$B2788))</f>
        <v/>
      </c>
      <c r="D2788" s="259"/>
      <c r="E2788" s="168"/>
      <c r="F2788" s="169"/>
      <c r="H2788" s="167"/>
      <c r="I2788" s="209" t="str">
        <f>IF(ISBLANK(Transactions!$H2788),"",MONTH(Transactions!$H2788))</f>
        <v/>
      </c>
      <c r="J2788" s="259"/>
      <c r="K2788" s="168"/>
      <c r="L2788" s="169"/>
      <c r="N2788" s="167"/>
      <c r="O2788" s="209" t="str">
        <f>IF(ISBLANK(Transactions!$N2788),"",MONTH(Transactions!$N2788))</f>
        <v/>
      </c>
      <c r="P2788" s="259"/>
      <c r="Q2788" s="171"/>
      <c r="R2788" s="169"/>
    </row>
    <row r="2789" spans="2:18" ht="15.75" customHeight="1">
      <c r="B2789" s="167"/>
      <c r="C2789" s="209" t="str">
        <f>IF(ISBLANK(Transactions!$B2789),"",MONTH(Transactions!$B2789))</f>
        <v/>
      </c>
      <c r="D2789" s="259"/>
      <c r="E2789" s="168"/>
      <c r="F2789" s="169"/>
      <c r="H2789" s="167"/>
      <c r="I2789" s="209" t="str">
        <f>IF(ISBLANK(Transactions!$H2789),"",MONTH(Transactions!$H2789))</f>
        <v/>
      </c>
      <c r="J2789" s="259"/>
      <c r="K2789" s="168"/>
      <c r="L2789" s="169"/>
      <c r="N2789" s="167"/>
      <c r="O2789" s="209" t="str">
        <f>IF(ISBLANK(Transactions!$N2789),"",MONTH(Transactions!$N2789))</f>
        <v/>
      </c>
      <c r="P2789" s="259"/>
      <c r="Q2789" s="171"/>
      <c r="R2789" s="169"/>
    </row>
    <row r="2790" spans="2:18" ht="15.75" customHeight="1">
      <c r="B2790" s="167"/>
      <c r="C2790" s="209" t="str">
        <f>IF(ISBLANK(Transactions!$B2790),"",MONTH(Transactions!$B2790))</f>
        <v/>
      </c>
      <c r="D2790" s="259"/>
      <c r="E2790" s="168"/>
      <c r="F2790" s="169"/>
      <c r="H2790" s="167"/>
      <c r="I2790" s="209" t="str">
        <f>IF(ISBLANK(Transactions!$H2790),"",MONTH(Transactions!$H2790))</f>
        <v/>
      </c>
      <c r="J2790" s="259"/>
      <c r="K2790" s="168"/>
      <c r="L2790" s="169"/>
      <c r="N2790" s="167"/>
      <c r="O2790" s="209" t="str">
        <f>IF(ISBLANK(Transactions!$N2790),"",MONTH(Transactions!$N2790))</f>
        <v/>
      </c>
      <c r="P2790" s="259"/>
      <c r="Q2790" s="171"/>
      <c r="R2790" s="169"/>
    </row>
    <row r="2791" spans="2:18" ht="15.75" customHeight="1">
      <c r="B2791" s="167"/>
      <c r="C2791" s="209" t="str">
        <f>IF(ISBLANK(Transactions!$B2791),"",MONTH(Transactions!$B2791))</f>
        <v/>
      </c>
      <c r="D2791" s="259"/>
      <c r="E2791" s="168"/>
      <c r="F2791" s="169"/>
      <c r="H2791" s="167"/>
      <c r="I2791" s="209" t="str">
        <f>IF(ISBLANK(Transactions!$H2791),"",MONTH(Transactions!$H2791))</f>
        <v/>
      </c>
      <c r="J2791" s="259"/>
      <c r="K2791" s="168"/>
      <c r="L2791" s="169"/>
      <c r="N2791" s="167"/>
      <c r="O2791" s="209" t="str">
        <f>IF(ISBLANK(Transactions!$N2791),"",MONTH(Transactions!$N2791))</f>
        <v/>
      </c>
      <c r="P2791" s="259"/>
      <c r="Q2791" s="171"/>
      <c r="R2791" s="169"/>
    </row>
    <row r="2792" spans="2:18" ht="15.75" customHeight="1">
      <c r="B2792" s="167"/>
      <c r="C2792" s="209" t="str">
        <f>IF(ISBLANK(Transactions!$B2792),"",MONTH(Transactions!$B2792))</f>
        <v/>
      </c>
      <c r="D2792" s="259"/>
      <c r="E2792" s="168"/>
      <c r="F2792" s="169"/>
      <c r="H2792" s="167"/>
      <c r="I2792" s="209" t="str">
        <f>IF(ISBLANK(Transactions!$H2792),"",MONTH(Transactions!$H2792))</f>
        <v/>
      </c>
      <c r="J2792" s="259"/>
      <c r="K2792" s="168"/>
      <c r="L2792" s="169"/>
      <c r="N2792" s="167"/>
      <c r="O2792" s="209" t="str">
        <f>IF(ISBLANK(Transactions!$N2792),"",MONTH(Transactions!$N2792))</f>
        <v/>
      </c>
      <c r="P2792" s="259"/>
      <c r="Q2792" s="171"/>
      <c r="R2792" s="169"/>
    </row>
    <row r="2793" spans="2:18" ht="15.75" customHeight="1">
      <c r="B2793" s="167"/>
      <c r="C2793" s="209" t="str">
        <f>IF(ISBLANK(Transactions!$B2793),"",MONTH(Transactions!$B2793))</f>
        <v/>
      </c>
      <c r="D2793" s="259"/>
      <c r="E2793" s="168"/>
      <c r="F2793" s="169"/>
      <c r="H2793" s="167"/>
      <c r="I2793" s="209" t="str">
        <f>IF(ISBLANK(Transactions!$H2793),"",MONTH(Transactions!$H2793))</f>
        <v/>
      </c>
      <c r="J2793" s="259"/>
      <c r="K2793" s="168"/>
      <c r="L2793" s="169"/>
      <c r="N2793" s="167"/>
      <c r="O2793" s="209" t="str">
        <f>IF(ISBLANK(Transactions!$N2793),"",MONTH(Transactions!$N2793))</f>
        <v/>
      </c>
      <c r="P2793" s="259"/>
      <c r="Q2793" s="171"/>
      <c r="R2793" s="169"/>
    </row>
    <row r="2794" spans="2:18" ht="15.75" customHeight="1">
      <c r="B2794" s="167"/>
      <c r="C2794" s="209" t="str">
        <f>IF(ISBLANK(Transactions!$B2794),"",MONTH(Transactions!$B2794))</f>
        <v/>
      </c>
      <c r="D2794" s="259"/>
      <c r="E2794" s="168"/>
      <c r="F2794" s="169"/>
      <c r="H2794" s="167"/>
      <c r="I2794" s="209" t="str">
        <f>IF(ISBLANK(Transactions!$H2794),"",MONTH(Transactions!$H2794))</f>
        <v/>
      </c>
      <c r="J2794" s="259"/>
      <c r="K2794" s="168"/>
      <c r="L2794" s="169"/>
      <c r="N2794" s="167"/>
      <c r="O2794" s="209" t="str">
        <f>IF(ISBLANK(Transactions!$N2794),"",MONTH(Transactions!$N2794))</f>
        <v/>
      </c>
      <c r="P2794" s="259"/>
      <c r="Q2794" s="171"/>
      <c r="R2794" s="169"/>
    </row>
    <row r="2795" spans="2:18" ht="15.75" customHeight="1">
      <c r="B2795" s="167"/>
      <c r="C2795" s="209" t="str">
        <f>IF(ISBLANK(Transactions!$B2795),"",MONTH(Transactions!$B2795))</f>
        <v/>
      </c>
      <c r="D2795" s="259"/>
      <c r="E2795" s="168"/>
      <c r="F2795" s="169"/>
      <c r="H2795" s="167"/>
      <c r="I2795" s="209" t="str">
        <f>IF(ISBLANK(Transactions!$H2795),"",MONTH(Transactions!$H2795))</f>
        <v/>
      </c>
      <c r="J2795" s="259"/>
      <c r="K2795" s="168"/>
      <c r="L2795" s="169"/>
      <c r="N2795" s="167"/>
      <c r="O2795" s="209" t="str">
        <f>IF(ISBLANK(Transactions!$N2795),"",MONTH(Transactions!$N2795))</f>
        <v/>
      </c>
      <c r="P2795" s="259"/>
      <c r="Q2795" s="171"/>
      <c r="R2795" s="169"/>
    </row>
    <row r="2796" spans="2:18" ht="15.75" customHeight="1">
      <c r="B2796" s="167"/>
      <c r="C2796" s="209" t="str">
        <f>IF(ISBLANK(Transactions!$B2796),"",MONTH(Transactions!$B2796))</f>
        <v/>
      </c>
      <c r="D2796" s="259"/>
      <c r="E2796" s="168"/>
      <c r="F2796" s="169"/>
      <c r="H2796" s="167"/>
      <c r="I2796" s="209" t="str">
        <f>IF(ISBLANK(Transactions!$H2796),"",MONTH(Transactions!$H2796))</f>
        <v/>
      </c>
      <c r="J2796" s="259"/>
      <c r="K2796" s="168"/>
      <c r="L2796" s="169"/>
      <c r="N2796" s="167"/>
      <c r="O2796" s="209" t="str">
        <f>IF(ISBLANK(Transactions!$N2796),"",MONTH(Transactions!$N2796))</f>
        <v/>
      </c>
      <c r="P2796" s="259"/>
      <c r="Q2796" s="171"/>
      <c r="R2796" s="169"/>
    </row>
    <row r="2797" spans="2:18" ht="15.75" customHeight="1">
      <c r="B2797" s="167"/>
      <c r="C2797" s="209" t="str">
        <f>IF(ISBLANK(Transactions!$B2797),"",MONTH(Transactions!$B2797))</f>
        <v/>
      </c>
      <c r="D2797" s="259"/>
      <c r="E2797" s="168"/>
      <c r="F2797" s="169"/>
      <c r="H2797" s="167"/>
      <c r="I2797" s="209" t="str">
        <f>IF(ISBLANK(Transactions!$H2797),"",MONTH(Transactions!$H2797))</f>
        <v/>
      </c>
      <c r="J2797" s="259"/>
      <c r="K2797" s="168"/>
      <c r="L2797" s="169"/>
      <c r="N2797" s="167"/>
      <c r="O2797" s="209" t="str">
        <f>IF(ISBLANK(Transactions!$N2797),"",MONTH(Transactions!$N2797))</f>
        <v/>
      </c>
      <c r="P2797" s="259"/>
      <c r="Q2797" s="171"/>
      <c r="R2797" s="169"/>
    </row>
    <row r="2798" spans="2:18" ht="15.75" customHeight="1">
      <c r="B2798" s="167"/>
      <c r="C2798" s="209" t="str">
        <f>IF(ISBLANK(Transactions!$B2798),"",MONTH(Transactions!$B2798))</f>
        <v/>
      </c>
      <c r="D2798" s="259"/>
      <c r="E2798" s="168"/>
      <c r="F2798" s="169"/>
      <c r="H2798" s="167"/>
      <c r="I2798" s="209" t="str">
        <f>IF(ISBLANK(Transactions!$H2798),"",MONTH(Transactions!$H2798))</f>
        <v/>
      </c>
      <c r="J2798" s="259"/>
      <c r="K2798" s="168"/>
      <c r="L2798" s="169"/>
      <c r="N2798" s="167"/>
      <c r="O2798" s="209" t="str">
        <f>IF(ISBLANK(Transactions!$N2798),"",MONTH(Transactions!$N2798))</f>
        <v/>
      </c>
      <c r="P2798" s="259"/>
      <c r="Q2798" s="171"/>
      <c r="R2798" s="169"/>
    </row>
    <row r="2799" spans="2:18" ht="15.75" customHeight="1">
      <c r="B2799" s="167"/>
      <c r="C2799" s="209" t="str">
        <f>IF(ISBLANK(Transactions!$B2799),"",MONTH(Transactions!$B2799))</f>
        <v/>
      </c>
      <c r="D2799" s="259"/>
      <c r="E2799" s="168"/>
      <c r="F2799" s="169"/>
      <c r="H2799" s="167"/>
      <c r="I2799" s="209" t="str">
        <f>IF(ISBLANK(Transactions!$H2799),"",MONTH(Transactions!$H2799))</f>
        <v/>
      </c>
      <c r="J2799" s="259"/>
      <c r="K2799" s="168"/>
      <c r="L2799" s="169"/>
      <c r="N2799" s="167"/>
      <c r="O2799" s="209" t="str">
        <f>IF(ISBLANK(Transactions!$N2799),"",MONTH(Transactions!$N2799))</f>
        <v/>
      </c>
      <c r="P2799" s="259"/>
      <c r="Q2799" s="171"/>
      <c r="R2799" s="169"/>
    </row>
    <row r="2800" spans="2:18" ht="15.75" customHeight="1">
      <c r="B2800" s="167"/>
      <c r="C2800" s="209" t="str">
        <f>IF(ISBLANK(Transactions!$B2800),"",MONTH(Transactions!$B2800))</f>
        <v/>
      </c>
      <c r="D2800" s="259"/>
      <c r="E2800" s="168"/>
      <c r="F2800" s="169"/>
      <c r="H2800" s="167"/>
      <c r="I2800" s="209" t="str">
        <f>IF(ISBLANK(Transactions!$H2800),"",MONTH(Transactions!$H2800))</f>
        <v/>
      </c>
      <c r="J2800" s="259"/>
      <c r="K2800" s="168"/>
      <c r="L2800" s="169"/>
      <c r="N2800" s="167"/>
      <c r="O2800" s="209" t="str">
        <f>IF(ISBLANK(Transactions!$N2800),"",MONTH(Transactions!$N2800))</f>
        <v/>
      </c>
      <c r="P2800" s="259"/>
      <c r="Q2800" s="171"/>
      <c r="R2800" s="169"/>
    </row>
    <row r="2801" spans="2:18" ht="15.75" customHeight="1">
      <c r="B2801" s="167"/>
      <c r="C2801" s="209" t="str">
        <f>IF(ISBLANK(Transactions!$B2801),"",MONTH(Transactions!$B2801))</f>
        <v/>
      </c>
      <c r="D2801" s="259"/>
      <c r="E2801" s="168"/>
      <c r="F2801" s="169"/>
      <c r="H2801" s="167"/>
      <c r="I2801" s="209" t="str">
        <f>IF(ISBLANK(Transactions!$H2801),"",MONTH(Transactions!$H2801))</f>
        <v/>
      </c>
      <c r="J2801" s="259"/>
      <c r="K2801" s="168"/>
      <c r="L2801" s="169"/>
      <c r="N2801" s="167"/>
      <c r="O2801" s="209" t="str">
        <f>IF(ISBLANK(Transactions!$N2801),"",MONTH(Transactions!$N2801))</f>
        <v/>
      </c>
      <c r="P2801" s="259"/>
      <c r="Q2801" s="171"/>
      <c r="R2801" s="169"/>
    </row>
    <row r="2802" spans="2:18" ht="15.75" customHeight="1">
      <c r="B2802" s="167"/>
      <c r="C2802" s="209" t="str">
        <f>IF(ISBLANK(Transactions!$B2802),"",MONTH(Transactions!$B2802))</f>
        <v/>
      </c>
      <c r="D2802" s="259"/>
      <c r="E2802" s="168"/>
      <c r="F2802" s="169"/>
      <c r="H2802" s="167"/>
      <c r="I2802" s="209" t="str">
        <f>IF(ISBLANK(Transactions!$H2802),"",MONTH(Transactions!$H2802))</f>
        <v/>
      </c>
      <c r="J2802" s="259"/>
      <c r="K2802" s="168"/>
      <c r="L2802" s="169"/>
      <c r="N2802" s="167"/>
      <c r="O2802" s="209" t="str">
        <f>IF(ISBLANK(Transactions!$N2802),"",MONTH(Transactions!$N2802))</f>
        <v/>
      </c>
      <c r="P2802" s="259"/>
      <c r="Q2802" s="171"/>
      <c r="R2802" s="169"/>
    </row>
    <row r="2803" spans="2:18" ht="15.75" customHeight="1">
      <c r="B2803" s="167"/>
      <c r="C2803" s="209" t="str">
        <f>IF(ISBLANK(Transactions!$B2803),"",MONTH(Transactions!$B2803))</f>
        <v/>
      </c>
      <c r="D2803" s="259"/>
      <c r="E2803" s="168"/>
      <c r="F2803" s="169"/>
      <c r="H2803" s="167"/>
      <c r="I2803" s="209" t="str">
        <f>IF(ISBLANK(Transactions!$H2803),"",MONTH(Transactions!$H2803))</f>
        <v/>
      </c>
      <c r="J2803" s="259"/>
      <c r="K2803" s="168"/>
      <c r="L2803" s="169"/>
      <c r="N2803" s="167"/>
      <c r="O2803" s="209" t="str">
        <f>IF(ISBLANK(Transactions!$N2803),"",MONTH(Transactions!$N2803))</f>
        <v/>
      </c>
      <c r="P2803" s="259"/>
      <c r="Q2803" s="171"/>
      <c r="R2803" s="169"/>
    </row>
    <row r="2804" spans="2:18" ht="15.75" customHeight="1">
      <c r="B2804" s="167"/>
      <c r="C2804" s="209" t="str">
        <f>IF(ISBLANK(Transactions!$B2804),"",MONTH(Transactions!$B2804))</f>
        <v/>
      </c>
      <c r="D2804" s="259"/>
      <c r="E2804" s="168"/>
      <c r="F2804" s="169"/>
      <c r="H2804" s="167"/>
      <c r="I2804" s="209" t="str">
        <f>IF(ISBLANK(Transactions!$H2804),"",MONTH(Transactions!$H2804))</f>
        <v/>
      </c>
      <c r="J2804" s="259"/>
      <c r="K2804" s="168"/>
      <c r="L2804" s="169"/>
      <c r="N2804" s="167"/>
      <c r="O2804" s="209" t="str">
        <f>IF(ISBLANK(Transactions!$N2804),"",MONTH(Transactions!$N2804))</f>
        <v/>
      </c>
      <c r="P2804" s="259"/>
      <c r="Q2804" s="171"/>
      <c r="R2804" s="169"/>
    </row>
    <row r="2805" spans="2:18" ht="15.75" customHeight="1">
      <c r="B2805" s="167"/>
      <c r="C2805" s="209" t="str">
        <f>IF(ISBLANK(Transactions!$B2805),"",MONTH(Transactions!$B2805))</f>
        <v/>
      </c>
      <c r="D2805" s="259"/>
      <c r="E2805" s="168"/>
      <c r="F2805" s="169"/>
      <c r="H2805" s="167"/>
      <c r="I2805" s="209" t="str">
        <f>IF(ISBLANK(Transactions!$H2805),"",MONTH(Transactions!$H2805))</f>
        <v/>
      </c>
      <c r="J2805" s="259"/>
      <c r="K2805" s="168"/>
      <c r="L2805" s="169"/>
      <c r="N2805" s="167"/>
      <c r="O2805" s="209" t="str">
        <f>IF(ISBLANK(Transactions!$N2805),"",MONTH(Transactions!$N2805))</f>
        <v/>
      </c>
      <c r="P2805" s="259"/>
      <c r="Q2805" s="171"/>
      <c r="R2805" s="169"/>
    </row>
    <row r="2806" spans="2:18" ht="15.75" customHeight="1">
      <c r="B2806" s="167"/>
      <c r="C2806" s="209" t="str">
        <f>IF(ISBLANK(Transactions!$B2806),"",MONTH(Transactions!$B2806))</f>
        <v/>
      </c>
      <c r="D2806" s="259"/>
      <c r="E2806" s="168"/>
      <c r="F2806" s="169"/>
      <c r="H2806" s="167"/>
      <c r="I2806" s="209" t="str">
        <f>IF(ISBLANK(Transactions!$H2806),"",MONTH(Transactions!$H2806))</f>
        <v/>
      </c>
      <c r="J2806" s="259"/>
      <c r="K2806" s="168"/>
      <c r="L2806" s="169"/>
      <c r="N2806" s="167"/>
      <c r="O2806" s="209" t="str">
        <f>IF(ISBLANK(Transactions!$N2806),"",MONTH(Transactions!$N2806))</f>
        <v/>
      </c>
      <c r="P2806" s="259"/>
      <c r="Q2806" s="171"/>
      <c r="R2806" s="169"/>
    </row>
    <row r="2807" spans="2:18" ht="15.75" customHeight="1">
      <c r="B2807" s="167"/>
      <c r="C2807" s="209" t="str">
        <f>IF(ISBLANK(Transactions!$B2807),"",MONTH(Transactions!$B2807))</f>
        <v/>
      </c>
      <c r="D2807" s="259"/>
      <c r="E2807" s="168"/>
      <c r="F2807" s="169"/>
      <c r="H2807" s="167"/>
      <c r="I2807" s="209" t="str">
        <f>IF(ISBLANK(Transactions!$H2807),"",MONTH(Transactions!$H2807))</f>
        <v/>
      </c>
      <c r="J2807" s="259"/>
      <c r="K2807" s="168"/>
      <c r="L2807" s="169"/>
      <c r="N2807" s="167"/>
      <c r="O2807" s="209" t="str">
        <f>IF(ISBLANK(Transactions!$N2807),"",MONTH(Transactions!$N2807))</f>
        <v/>
      </c>
      <c r="P2807" s="259"/>
      <c r="Q2807" s="171"/>
      <c r="R2807" s="169"/>
    </row>
    <row r="2808" spans="2:18" ht="15.75" customHeight="1">
      <c r="B2808" s="167"/>
      <c r="C2808" s="209" t="str">
        <f>IF(ISBLANK(Transactions!$B2808),"",MONTH(Transactions!$B2808))</f>
        <v/>
      </c>
      <c r="D2808" s="259"/>
      <c r="E2808" s="168"/>
      <c r="F2808" s="169"/>
      <c r="H2808" s="167"/>
      <c r="I2808" s="209" t="str">
        <f>IF(ISBLANK(Transactions!$H2808),"",MONTH(Transactions!$H2808))</f>
        <v/>
      </c>
      <c r="J2808" s="259"/>
      <c r="K2808" s="168"/>
      <c r="L2808" s="169"/>
      <c r="N2808" s="167"/>
      <c r="O2808" s="209" t="str">
        <f>IF(ISBLANK(Transactions!$N2808),"",MONTH(Transactions!$N2808))</f>
        <v/>
      </c>
      <c r="P2808" s="259"/>
      <c r="Q2808" s="171"/>
      <c r="R2808" s="169"/>
    </row>
    <row r="2809" spans="2:18" ht="15.75" customHeight="1">
      <c r="B2809" s="167"/>
      <c r="C2809" s="209" t="str">
        <f>IF(ISBLANK(Transactions!$B2809),"",MONTH(Transactions!$B2809))</f>
        <v/>
      </c>
      <c r="D2809" s="259"/>
      <c r="E2809" s="168"/>
      <c r="F2809" s="169"/>
      <c r="H2809" s="167"/>
      <c r="I2809" s="209" t="str">
        <f>IF(ISBLANK(Transactions!$H2809),"",MONTH(Transactions!$H2809))</f>
        <v/>
      </c>
      <c r="J2809" s="259"/>
      <c r="K2809" s="168"/>
      <c r="L2809" s="169"/>
      <c r="N2809" s="167"/>
      <c r="O2809" s="209" t="str">
        <f>IF(ISBLANK(Transactions!$N2809),"",MONTH(Transactions!$N2809))</f>
        <v/>
      </c>
      <c r="P2809" s="259"/>
      <c r="Q2809" s="171"/>
      <c r="R2809" s="169"/>
    </row>
    <row r="2810" spans="2:18" ht="15.75" customHeight="1">
      <c r="B2810" s="167"/>
      <c r="C2810" s="209" t="str">
        <f>IF(ISBLANK(Transactions!$B2810),"",MONTH(Transactions!$B2810))</f>
        <v/>
      </c>
      <c r="D2810" s="259"/>
      <c r="E2810" s="168"/>
      <c r="F2810" s="169"/>
      <c r="H2810" s="167"/>
      <c r="I2810" s="209" t="str">
        <f>IF(ISBLANK(Transactions!$H2810),"",MONTH(Transactions!$H2810))</f>
        <v/>
      </c>
      <c r="J2810" s="259"/>
      <c r="K2810" s="168"/>
      <c r="L2810" s="169"/>
      <c r="N2810" s="167"/>
      <c r="O2810" s="209" t="str">
        <f>IF(ISBLANK(Transactions!$N2810),"",MONTH(Transactions!$N2810))</f>
        <v/>
      </c>
      <c r="P2810" s="259"/>
      <c r="Q2810" s="171"/>
      <c r="R2810" s="169"/>
    </row>
    <row r="2811" spans="2:18" ht="15.75" customHeight="1">
      <c r="B2811" s="167"/>
      <c r="C2811" s="209" t="str">
        <f>IF(ISBLANK(Transactions!$B2811),"",MONTH(Transactions!$B2811))</f>
        <v/>
      </c>
      <c r="D2811" s="259"/>
      <c r="E2811" s="168"/>
      <c r="F2811" s="169"/>
      <c r="H2811" s="167"/>
      <c r="I2811" s="209" t="str">
        <f>IF(ISBLANK(Transactions!$H2811),"",MONTH(Transactions!$H2811))</f>
        <v/>
      </c>
      <c r="J2811" s="259"/>
      <c r="K2811" s="168"/>
      <c r="L2811" s="169"/>
      <c r="N2811" s="167"/>
      <c r="O2811" s="209" t="str">
        <f>IF(ISBLANK(Transactions!$N2811),"",MONTH(Transactions!$N2811))</f>
        <v/>
      </c>
      <c r="P2811" s="259"/>
      <c r="Q2811" s="171"/>
      <c r="R2811" s="169"/>
    </row>
    <row r="2812" spans="2:18" ht="15.75" customHeight="1">
      <c r="B2812" s="167"/>
      <c r="C2812" s="209" t="str">
        <f>IF(ISBLANK(Transactions!$B2812),"",MONTH(Transactions!$B2812))</f>
        <v/>
      </c>
      <c r="D2812" s="259"/>
      <c r="E2812" s="168"/>
      <c r="F2812" s="169"/>
      <c r="H2812" s="167"/>
      <c r="I2812" s="209" t="str">
        <f>IF(ISBLANK(Transactions!$H2812),"",MONTH(Transactions!$H2812))</f>
        <v/>
      </c>
      <c r="J2812" s="259"/>
      <c r="K2812" s="168"/>
      <c r="L2812" s="169"/>
      <c r="N2812" s="167"/>
      <c r="O2812" s="209" t="str">
        <f>IF(ISBLANK(Transactions!$N2812),"",MONTH(Transactions!$N2812))</f>
        <v/>
      </c>
      <c r="P2812" s="259"/>
      <c r="Q2812" s="171"/>
      <c r="R2812" s="169"/>
    </row>
    <row r="2813" spans="2:18" ht="15.75" customHeight="1">
      <c r="B2813" s="167"/>
      <c r="C2813" s="209" t="str">
        <f>IF(ISBLANK(Transactions!$B2813),"",MONTH(Transactions!$B2813))</f>
        <v/>
      </c>
      <c r="D2813" s="259"/>
      <c r="E2813" s="168"/>
      <c r="F2813" s="169"/>
      <c r="H2813" s="167"/>
      <c r="I2813" s="209" t="str">
        <f>IF(ISBLANK(Transactions!$H2813),"",MONTH(Transactions!$H2813))</f>
        <v/>
      </c>
      <c r="J2813" s="259"/>
      <c r="K2813" s="168"/>
      <c r="L2813" s="169"/>
      <c r="N2813" s="167"/>
      <c r="O2813" s="209" t="str">
        <f>IF(ISBLANK(Transactions!$N2813),"",MONTH(Transactions!$N2813))</f>
        <v/>
      </c>
      <c r="P2813" s="259"/>
      <c r="Q2813" s="171"/>
      <c r="R2813" s="169"/>
    </row>
    <row r="2814" spans="2:18" ht="15.75" customHeight="1">
      <c r="B2814" s="167"/>
      <c r="C2814" s="209" t="str">
        <f>IF(ISBLANK(Transactions!$B2814),"",MONTH(Transactions!$B2814))</f>
        <v/>
      </c>
      <c r="D2814" s="259"/>
      <c r="E2814" s="168"/>
      <c r="F2814" s="169"/>
      <c r="H2814" s="167"/>
      <c r="I2814" s="209" t="str">
        <f>IF(ISBLANK(Transactions!$H2814),"",MONTH(Transactions!$H2814))</f>
        <v/>
      </c>
      <c r="J2814" s="259"/>
      <c r="K2814" s="168"/>
      <c r="L2814" s="169"/>
      <c r="N2814" s="167"/>
      <c r="O2814" s="209" t="str">
        <f>IF(ISBLANK(Transactions!$N2814),"",MONTH(Transactions!$N2814))</f>
        <v/>
      </c>
      <c r="P2814" s="259"/>
      <c r="Q2814" s="171"/>
      <c r="R2814" s="169"/>
    </row>
    <row r="2815" spans="2:18" ht="15.75" customHeight="1">
      <c r="B2815" s="167"/>
      <c r="C2815" s="209" t="str">
        <f>IF(ISBLANK(Transactions!$B2815),"",MONTH(Transactions!$B2815))</f>
        <v/>
      </c>
      <c r="D2815" s="259"/>
      <c r="E2815" s="168"/>
      <c r="F2815" s="169"/>
      <c r="H2815" s="167"/>
      <c r="I2815" s="209" t="str">
        <f>IF(ISBLANK(Transactions!$H2815),"",MONTH(Transactions!$H2815))</f>
        <v/>
      </c>
      <c r="J2815" s="259"/>
      <c r="K2815" s="168"/>
      <c r="L2815" s="169"/>
      <c r="N2815" s="167"/>
      <c r="O2815" s="209" t="str">
        <f>IF(ISBLANK(Transactions!$N2815),"",MONTH(Transactions!$N2815))</f>
        <v/>
      </c>
      <c r="P2815" s="259"/>
      <c r="Q2815" s="171"/>
      <c r="R2815" s="169"/>
    </row>
    <row r="2816" spans="2:18" ht="15.75" customHeight="1">
      <c r="B2816" s="167"/>
      <c r="C2816" s="209" t="str">
        <f>IF(ISBLANK(Transactions!$B2816),"",MONTH(Transactions!$B2816))</f>
        <v/>
      </c>
      <c r="D2816" s="259"/>
      <c r="E2816" s="168"/>
      <c r="F2816" s="169"/>
      <c r="H2816" s="167"/>
      <c r="I2816" s="209" t="str">
        <f>IF(ISBLANK(Transactions!$H2816),"",MONTH(Transactions!$H2816))</f>
        <v/>
      </c>
      <c r="J2816" s="259"/>
      <c r="K2816" s="168"/>
      <c r="L2816" s="169"/>
      <c r="N2816" s="167"/>
      <c r="O2816" s="209" t="str">
        <f>IF(ISBLANK(Transactions!$N2816),"",MONTH(Transactions!$N2816))</f>
        <v/>
      </c>
      <c r="P2816" s="259"/>
      <c r="Q2816" s="171"/>
      <c r="R2816" s="169"/>
    </row>
    <row r="2817" spans="2:18" ht="15.75" customHeight="1">
      <c r="B2817" s="167"/>
      <c r="C2817" s="209" t="str">
        <f>IF(ISBLANK(Transactions!$B2817),"",MONTH(Transactions!$B2817))</f>
        <v/>
      </c>
      <c r="D2817" s="259"/>
      <c r="E2817" s="168"/>
      <c r="F2817" s="169"/>
      <c r="H2817" s="167"/>
      <c r="I2817" s="209" t="str">
        <f>IF(ISBLANK(Transactions!$H2817),"",MONTH(Transactions!$H2817))</f>
        <v/>
      </c>
      <c r="J2817" s="259"/>
      <c r="K2817" s="168"/>
      <c r="L2817" s="169"/>
      <c r="N2817" s="167"/>
      <c r="O2817" s="209" t="str">
        <f>IF(ISBLANK(Transactions!$N2817),"",MONTH(Transactions!$N2817))</f>
        <v/>
      </c>
      <c r="P2817" s="259"/>
      <c r="Q2817" s="171"/>
      <c r="R2817" s="169"/>
    </row>
    <row r="2818" spans="2:18" ht="15.75" customHeight="1">
      <c r="B2818" s="167"/>
      <c r="C2818" s="209" t="str">
        <f>IF(ISBLANK(Transactions!$B2818),"",MONTH(Transactions!$B2818))</f>
        <v/>
      </c>
      <c r="D2818" s="259"/>
      <c r="E2818" s="168"/>
      <c r="F2818" s="169"/>
      <c r="H2818" s="167"/>
      <c r="I2818" s="209" t="str">
        <f>IF(ISBLANK(Transactions!$H2818),"",MONTH(Transactions!$H2818))</f>
        <v/>
      </c>
      <c r="J2818" s="259"/>
      <c r="K2818" s="168"/>
      <c r="L2818" s="169"/>
      <c r="N2818" s="167"/>
      <c r="O2818" s="209" t="str">
        <f>IF(ISBLANK(Transactions!$N2818),"",MONTH(Transactions!$N2818))</f>
        <v/>
      </c>
      <c r="P2818" s="259"/>
      <c r="Q2818" s="171"/>
      <c r="R2818" s="169"/>
    </row>
    <row r="2819" spans="2:18" ht="15.75" customHeight="1">
      <c r="B2819" s="167"/>
      <c r="C2819" s="209" t="str">
        <f>IF(ISBLANK(Transactions!$B2819),"",MONTH(Transactions!$B2819))</f>
        <v/>
      </c>
      <c r="D2819" s="259"/>
      <c r="E2819" s="168"/>
      <c r="F2819" s="169"/>
      <c r="H2819" s="167"/>
      <c r="I2819" s="209" t="str">
        <f>IF(ISBLANK(Transactions!$H2819),"",MONTH(Transactions!$H2819))</f>
        <v/>
      </c>
      <c r="J2819" s="259"/>
      <c r="K2819" s="168"/>
      <c r="L2819" s="169"/>
      <c r="N2819" s="167"/>
      <c r="O2819" s="209" t="str">
        <f>IF(ISBLANK(Transactions!$N2819),"",MONTH(Transactions!$N2819))</f>
        <v/>
      </c>
      <c r="P2819" s="259"/>
      <c r="Q2819" s="171"/>
      <c r="R2819" s="169"/>
    </row>
    <row r="2820" spans="2:18" ht="15.75" customHeight="1">
      <c r="B2820" s="167"/>
      <c r="C2820" s="209" t="str">
        <f>IF(ISBLANK(Transactions!$B2820),"",MONTH(Transactions!$B2820))</f>
        <v/>
      </c>
      <c r="D2820" s="259"/>
      <c r="E2820" s="168"/>
      <c r="F2820" s="169"/>
      <c r="H2820" s="167"/>
      <c r="I2820" s="209" t="str">
        <f>IF(ISBLANK(Transactions!$H2820),"",MONTH(Transactions!$H2820))</f>
        <v/>
      </c>
      <c r="J2820" s="259"/>
      <c r="K2820" s="168"/>
      <c r="L2820" s="169"/>
      <c r="N2820" s="167"/>
      <c r="O2820" s="209" t="str">
        <f>IF(ISBLANK(Transactions!$N2820),"",MONTH(Transactions!$N2820))</f>
        <v/>
      </c>
      <c r="P2820" s="259"/>
      <c r="Q2820" s="171"/>
      <c r="R2820" s="169"/>
    </row>
    <row r="2821" spans="2:18" ht="15.75" customHeight="1">
      <c r="B2821" s="167"/>
      <c r="C2821" s="209" t="str">
        <f>IF(ISBLANK(Transactions!$B2821),"",MONTH(Transactions!$B2821))</f>
        <v/>
      </c>
      <c r="D2821" s="259"/>
      <c r="E2821" s="168"/>
      <c r="F2821" s="169"/>
      <c r="H2821" s="167"/>
      <c r="I2821" s="209" t="str">
        <f>IF(ISBLANK(Transactions!$H2821),"",MONTH(Transactions!$H2821))</f>
        <v/>
      </c>
      <c r="J2821" s="259"/>
      <c r="K2821" s="168"/>
      <c r="L2821" s="169"/>
      <c r="N2821" s="167"/>
      <c r="O2821" s="209" t="str">
        <f>IF(ISBLANK(Transactions!$N2821),"",MONTH(Transactions!$N2821))</f>
        <v/>
      </c>
      <c r="P2821" s="259"/>
      <c r="Q2821" s="171"/>
      <c r="R2821" s="169"/>
    </row>
    <row r="2822" spans="2:18" ht="15.75" customHeight="1">
      <c r="B2822" s="167"/>
      <c r="C2822" s="209" t="str">
        <f>IF(ISBLANK(Transactions!$B2822),"",MONTH(Transactions!$B2822))</f>
        <v/>
      </c>
      <c r="D2822" s="259"/>
      <c r="E2822" s="168"/>
      <c r="F2822" s="169"/>
      <c r="H2822" s="167"/>
      <c r="I2822" s="209" t="str">
        <f>IF(ISBLANK(Transactions!$H2822),"",MONTH(Transactions!$H2822))</f>
        <v/>
      </c>
      <c r="J2822" s="259"/>
      <c r="K2822" s="168"/>
      <c r="L2822" s="169"/>
      <c r="N2822" s="167"/>
      <c r="O2822" s="209" t="str">
        <f>IF(ISBLANK(Transactions!$N2822),"",MONTH(Transactions!$N2822))</f>
        <v/>
      </c>
      <c r="P2822" s="259"/>
      <c r="Q2822" s="171"/>
      <c r="R2822" s="169"/>
    </row>
    <row r="2823" spans="2:18" ht="15.75" customHeight="1">
      <c r="B2823" s="167"/>
      <c r="C2823" s="209" t="str">
        <f>IF(ISBLANK(Transactions!$B2823),"",MONTH(Transactions!$B2823))</f>
        <v/>
      </c>
      <c r="D2823" s="259"/>
      <c r="E2823" s="168"/>
      <c r="F2823" s="169"/>
      <c r="H2823" s="167"/>
      <c r="I2823" s="209" t="str">
        <f>IF(ISBLANK(Transactions!$H2823),"",MONTH(Transactions!$H2823))</f>
        <v/>
      </c>
      <c r="J2823" s="259"/>
      <c r="K2823" s="168"/>
      <c r="L2823" s="169"/>
      <c r="N2823" s="167"/>
      <c r="O2823" s="209" t="str">
        <f>IF(ISBLANK(Transactions!$N2823),"",MONTH(Transactions!$N2823))</f>
        <v/>
      </c>
      <c r="P2823" s="259"/>
      <c r="Q2823" s="171"/>
      <c r="R2823" s="169"/>
    </row>
    <row r="2824" spans="2:18" ht="15.75" customHeight="1">
      <c r="B2824" s="167"/>
      <c r="C2824" s="209" t="str">
        <f>IF(ISBLANK(Transactions!$B2824),"",MONTH(Transactions!$B2824))</f>
        <v/>
      </c>
      <c r="D2824" s="259"/>
      <c r="E2824" s="168"/>
      <c r="F2824" s="169"/>
      <c r="H2824" s="167"/>
      <c r="I2824" s="209" t="str">
        <f>IF(ISBLANK(Transactions!$H2824),"",MONTH(Transactions!$H2824))</f>
        <v/>
      </c>
      <c r="J2824" s="259"/>
      <c r="K2824" s="168"/>
      <c r="L2824" s="169"/>
      <c r="N2824" s="167"/>
      <c r="O2824" s="209" t="str">
        <f>IF(ISBLANK(Transactions!$N2824),"",MONTH(Transactions!$N2824))</f>
        <v/>
      </c>
      <c r="P2824" s="259"/>
      <c r="Q2824" s="171"/>
      <c r="R2824" s="169"/>
    </row>
    <row r="2825" spans="2:18" ht="15.75" customHeight="1">
      <c r="B2825" s="167"/>
      <c r="C2825" s="209" t="str">
        <f>IF(ISBLANK(Transactions!$B2825),"",MONTH(Transactions!$B2825))</f>
        <v/>
      </c>
      <c r="D2825" s="259"/>
      <c r="E2825" s="168"/>
      <c r="F2825" s="169"/>
      <c r="H2825" s="167"/>
      <c r="I2825" s="209" t="str">
        <f>IF(ISBLANK(Transactions!$H2825),"",MONTH(Transactions!$H2825))</f>
        <v/>
      </c>
      <c r="J2825" s="259"/>
      <c r="K2825" s="168"/>
      <c r="L2825" s="169"/>
      <c r="N2825" s="167"/>
      <c r="O2825" s="209" t="str">
        <f>IF(ISBLANK(Transactions!$N2825),"",MONTH(Transactions!$N2825))</f>
        <v/>
      </c>
      <c r="P2825" s="259"/>
      <c r="Q2825" s="171"/>
      <c r="R2825" s="169"/>
    </row>
    <row r="2826" spans="2:18" ht="15.75" customHeight="1">
      <c r="B2826" s="167"/>
      <c r="C2826" s="209" t="str">
        <f>IF(ISBLANK(Transactions!$B2826),"",MONTH(Transactions!$B2826))</f>
        <v/>
      </c>
      <c r="D2826" s="259"/>
      <c r="E2826" s="168"/>
      <c r="F2826" s="169"/>
      <c r="H2826" s="167"/>
      <c r="I2826" s="209" t="str">
        <f>IF(ISBLANK(Transactions!$H2826),"",MONTH(Transactions!$H2826))</f>
        <v/>
      </c>
      <c r="J2826" s="259"/>
      <c r="K2826" s="168"/>
      <c r="L2826" s="169"/>
      <c r="N2826" s="167"/>
      <c r="O2826" s="209" t="str">
        <f>IF(ISBLANK(Transactions!$N2826),"",MONTH(Transactions!$N2826))</f>
        <v/>
      </c>
      <c r="P2826" s="259"/>
      <c r="Q2826" s="171"/>
      <c r="R2826" s="169"/>
    </row>
    <row r="2827" spans="2:18" ht="15.75" customHeight="1">
      <c r="B2827" s="167"/>
      <c r="C2827" s="209" t="str">
        <f>IF(ISBLANK(Transactions!$B2827),"",MONTH(Transactions!$B2827))</f>
        <v/>
      </c>
      <c r="D2827" s="259"/>
      <c r="E2827" s="168"/>
      <c r="F2827" s="169"/>
      <c r="H2827" s="167"/>
      <c r="I2827" s="209" t="str">
        <f>IF(ISBLANK(Transactions!$H2827),"",MONTH(Transactions!$H2827))</f>
        <v/>
      </c>
      <c r="J2827" s="259"/>
      <c r="K2827" s="168"/>
      <c r="L2827" s="169"/>
      <c r="N2827" s="167"/>
      <c r="O2827" s="209" t="str">
        <f>IF(ISBLANK(Transactions!$N2827),"",MONTH(Transactions!$N2827))</f>
        <v/>
      </c>
      <c r="P2827" s="259"/>
      <c r="Q2827" s="171"/>
      <c r="R2827" s="169"/>
    </row>
    <row r="2828" spans="2:18" ht="15.75" customHeight="1">
      <c r="B2828" s="167"/>
      <c r="C2828" s="209" t="str">
        <f>IF(ISBLANK(Transactions!$B2828),"",MONTH(Transactions!$B2828))</f>
        <v/>
      </c>
      <c r="D2828" s="259"/>
      <c r="E2828" s="168"/>
      <c r="F2828" s="169"/>
      <c r="H2828" s="167"/>
      <c r="I2828" s="209" t="str">
        <f>IF(ISBLANK(Transactions!$H2828),"",MONTH(Transactions!$H2828))</f>
        <v/>
      </c>
      <c r="J2828" s="259"/>
      <c r="K2828" s="168"/>
      <c r="L2828" s="169"/>
      <c r="N2828" s="167"/>
      <c r="O2828" s="209" t="str">
        <f>IF(ISBLANK(Transactions!$N2828),"",MONTH(Transactions!$N2828))</f>
        <v/>
      </c>
      <c r="P2828" s="259"/>
      <c r="Q2828" s="171"/>
      <c r="R2828" s="169"/>
    </row>
    <row r="2829" spans="2:18" ht="15.75" customHeight="1">
      <c r="B2829" s="167"/>
      <c r="C2829" s="209" t="str">
        <f>IF(ISBLANK(Transactions!$B2829),"",MONTH(Transactions!$B2829))</f>
        <v/>
      </c>
      <c r="D2829" s="259"/>
      <c r="E2829" s="168"/>
      <c r="F2829" s="169"/>
      <c r="H2829" s="167"/>
      <c r="I2829" s="209" t="str">
        <f>IF(ISBLANK(Transactions!$H2829),"",MONTH(Transactions!$H2829))</f>
        <v/>
      </c>
      <c r="J2829" s="259"/>
      <c r="K2829" s="168"/>
      <c r="L2829" s="169"/>
      <c r="N2829" s="167"/>
      <c r="O2829" s="209" t="str">
        <f>IF(ISBLANK(Transactions!$N2829),"",MONTH(Transactions!$N2829))</f>
        <v/>
      </c>
      <c r="P2829" s="259"/>
      <c r="Q2829" s="171"/>
      <c r="R2829" s="169"/>
    </row>
    <row r="2830" spans="2:18" ht="15.75" customHeight="1">
      <c r="B2830" s="167"/>
      <c r="C2830" s="209" t="str">
        <f>IF(ISBLANK(Transactions!$B2830),"",MONTH(Transactions!$B2830))</f>
        <v/>
      </c>
      <c r="D2830" s="259"/>
      <c r="E2830" s="168"/>
      <c r="F2830" s="169"/>
      <c r="H2830" s="167"/>
      <c r="I2830" s="209" t="str">
        <f>IF(ISBLANK(Transactions!$H2830),"",MONTH(Transactions!$H2830))</f>
        <v/>
      </c>
      <c r="J2830" s="259"/>
      <c r="K2830" s="168"/>
      <c r="L2830" s="169"/>
      <c r="N2830" s="167"/>
      <c r="O2830" s="209" t="str">
        <f>IF(ISBLANK(Transactions!$N2830),"",MONTH(Transactions!$N2830))</f>
        <v/>
      </c>
      <c r="P2830" s="259"/>
      <c r="Q2830" s="171"/>
      <c r="R2830" s="169"/>
    </row>
    <row r="2831" spans="2:18" ht="15.75" customHeight="1">
      <c r="B2831" s="167"/>
      <c r="C2831" s="209" t="str">
        <f>IF(ISBLANK(Transactions!$B2831),"",MONTH(Transactions!$B2831))</f>
        <v/>
      </c>
      <c r="D2831" s="259"/>
      <c r="E2831" s="168"/>
      <c r="F2831" s="169"/>
      <c r="H2831" s="167"/>
      <c r="I2831" s="209" t="str">
        <f>IF(ISBLANK(Transactions!$H2831),"",MONTH(Transactions!$H2831))</f>
        <v/>
      </c>
      <c r="J2831" s="259"/>
      <c r="K2831" s="168"/>
      <c r="L2831" s="169"/>
      <c r="N2831" s="167"/>
      <c r="O2831" s="209" t="str">
        <f>IF(ISBLANK(Transactions!$N2831),"",MONTH(Transactions!$N2831))</f>
        <v/>
      </c>
      <c r="P2831" s="259"/>
      <c r="Q2831" s="171"/>
      <c r="R2831" s="169"/>
    </row>
    <row r="2832" spans="2:18" ht="15.75" customHeight="1">
      <c r="B2832" s="167"/>
      <c r="C2832" s="209" t="str">
        <f>IF(ISBLANK(Transactions!$B2832),"",MONTH(Transactions!$B2832))</f>
        <v/>
      </c>
      <c r="D2832" s="259"/>
      <c r="E2832" s="168"/>
      <c r="F2832" s="169"/>
      <c r="H2832" s="167"/>
      <c r="I2832" s="209" t="str">
        <f>IF(ISBLANK(Transactions!$H2832),"",MONTH(Transactions!$H2832))</f>
        <v/>
      </c>
      <c r="J2832" s="259"/>
      <c r="K2832" s="168"/>
      <c r="L2832" s="169"/>
      <c r="N2832" s="167"/>
      <c r="O2832" s="209" t="str">
        <f>IF(ISBLANK(Transactions!$N2832),"",MONTH(Transactions!$N2832))</f>
        <v/>
      </c>
      <c r="P2832" s="259"/>
      <c r="Q2832" s="171"/>
      <c r="R2832" s="169"/>
    </row>
    <row r="2833" spans="2:18" ht="15.75" customHeight="1">
      <c r="B2833" s="167"/>
      <c r="C2833" s="209" t="str">
        <f>IF(ISBLANK(Transactions!$B2833),"",MONTH(Transactions!$B2833))</f>
        <v/>
      </c>
      <c r="D2833" s="259"/>
      <c r="E2833" s="168"/>
      <c r="F2833" s="169"/>
      <c r="H2833" s="167"/>
      <c r="I2833" s="209" t="str">
        <f>IF(ISBLANK(Transactions!$H2833),"",MONTH(Transactions!$H2833))</f>
        <v/>
      </c>
      <c r="J2833" s="259"/>
      <c r="K2833" s="168"/>
      <c r="L2833" s="169"/>
      <c r="N2833" s="167"/>
      <c r="O2833" s="209" t="str">
        <f>IF(ISBLANK(Transactions!$N2833),"",MONTH(Transactions!$N2833))</f>
        <v/>
      </c>
      <c r="P2833" s="259"/>
      <c r="Q2833" s="171"/>
      <c r="R2833" s="169"/>
    </row>
    <row r="2834" spans="2:18" ht="15.75" customHeight="1">
      <c r="B2834" s="167"/>
      <c r="C2834" s="209" t="str">
        <f>IF(ISBLANK(Transactions!$B2834),"",MONTH(Transactions!$B2834))</f>
        <v/>
      </c>
      <c r="D2834" s="259"/>
      <c r="E2834" s="168"/>
      <c r="F2834" s="169"/>
      <c r="H2834" s="167"/>
      <c r="I2834" s="209" t="str">
        <f>IF(ISBLANK(Transactions!$H2834),"",MONTH(Transactions!$H2834))</f>
        <v/>
      </c>
      <c r="J2834" s="259"/>
      <c r="K2834" s="168"/>
      <c r="L2834" s="169"/>
      <c r="N2834" s="167"/>
      <c r="O2834" s="209" t="str">
        <f>IF(ISBLANK(Transactions!$N2834),"",MONTH(Transactions!$N2834))</f>
        <v/>
      </c>
      <c r="P2834" s="259"/>
      <c r="Q2834" s="171"/>
      <c r="R2834" s="169"/>
    </row>
    <row r="2835" spans="2:18" ht="15.75" customHeight="1">
      <c r="B2835" s="167"/>
      <c r="C2835" s="209" t="str">
        <f>IF(ISBLANK(Transactions!$B2835),"",MONTH(Transactions!$B2835))</f>
        <v/>
      </c>
      <c r="D2835" s="259"/>
      <c r="E2835" s="168"/>
      <c r="F2835" s="169"/>
      <c r="H2835" s="167"/>
      <c r="I2835" s="209" t="str">
        <f>IF(ISBLANK(Transactions!$H2835),"",MONTH(Transactions!$H2835))</f>
        <v/>
      </c>
      <c r="J2835" s="259"/>
      <c r="K2835" s="168"/>
      <c r="L2835" s="169"/>
      <c r="N2835" s="167"/>
      <c r="O2835" s="209" t="str">
        <f>IF(ISBLANK(Transactions!$N2835),"",MONTH(Transactions!$N2835))</f>
        <v/>
      </c>
      <c r="P2835" s="259"/>
      <c r="Q2835" s="171"/>
      <c r="R2835" s="169"/>
    </row>
    <row r="2836" spans="2:18" ht="15.75" customHeight="1">
      <c r="B2836" s="167"/>
      <c r="C2836" s="209" t="str">
        <f>IF(ISBLANK(Transactions!$B2836),"",MONTH(Transactions!$B2836))</f>
        <v/>
      </c>
      <c r="D2836" s="259"/>
      <c r="E2836" s="168"/>
      <c r="F2836" s="169"/>
      <c r="H2836" s="167"/>
      <c r="I2836" s="209" t="str">
        <f>IF(ISBLANK(Transactions!$H2836),"",MONTH(Transactions!$H2836))</f>
        <v/>
      </c>
      <c r="J2836" s="259"/>
      <c r="K2836" s="168"/>
      <c r="L2836" s="169"/>
      <c r="N2836" s="167"/>
      <c r="O2836" s="209" t="str">
        <f>IF(ISBLANK(Transactions!$N2836),"",MONTH(Transactions!$N2836))</f>
        <v/>
      </c>
      <c r="P2836" s="259"/>
      <c r="Q2836" s="171"/>
      <c r="R2836" s="169"/>
    </row>
    <row r="2837" spans="2:18" ht="15.75" customHeight="1">
      <c r="B2837" s="167"/>
      <c r="C2837" s="209" t="str">
        <f>IF(ISBLANK(Transactions!$B2837),"",MONTH(Transactions!$B2837))</f>
        <v/>
      </c>
      <c r="D2837" s="259"/>
      <c r="E2837" s="168"/>
      <c r="F2837" s="169"/>
      <c r="H2837" s="167"/>
      <c r="I2837" s="209" t="str">
        <f>IF(ISBLANK(Transactions!$H2837),"",MONTH(Transactions!$H2837))</f>
        <v/>
      </c>
      <c r="J2837" s="259"/>
      <c r="K2837" s="168"/>
      <c r="L2837" s="169"/>
      <c r="N2837" s="167"/>
      <c r="O2837" s="209" t="str">
        <f>IF(ISBLANK(Transactions!$N2837),"",MONTH(Transactions!$N2837))</f>
        <v/>
      </c>
      <c r="P2837" s="259"/>
      <c r="Q2837" s="171"/>
      <c r="R2837" s="169"/>
    </row>
    <row r="2838" spans="2:18" ht="15.75" customHeight="1">
      <c r="B2838" s="167"/>
      <c r="C2838" s="209" t="str">
        <f>IF(ISBLANK(Transactions!$B2838),"",MONTH(Transactions!$B2838))</f>
        <v/>
      </c>
      <c r="D2838" s="259"/>
      <c r="E2838" s="168"/>
      <c r="F2838" s="169"/>
      <c r="H2838" s="167"/>
      <c r="I2838" s="209" t="str">
        <f>IF(ISBLANK(Transactions!$H2838),"",MONTH(Transactions!$H2838))</f>
        <v/>
      </c>
      <c r="J2838" s="259"/>
      <c r="K2838" s="168"/>
      <c r="L2838" s="169"/>
      <c r="N2838" s="167"/>
      <c r="O2838" s="209" t="str">
        <f>IF(ISBLANK(Transactions!$N2838),"",MONTH(Transactions!$N2838))</f>
        <v/>
      </c>
      <c r="P2838" s="259"/>
      <c r="Q2838" s="171"/>
      <c r="R2838" s="169"/>
    </row>
    <row r="2839" spans="2:18" ht="15.75" customHeight="1">
      <c r="B2839" s="167"/>
      <c r="C2839" s="209" t="str">
        <f>IF(ISBLANK(Transactions!$B2839),"",MONTH(Transactions!$B2839))</f>
        <v/>
      </c>
      <c r="D2839" s="259"/>
      <c r="E2839" s="168"/>
      <c r="F2839" s="169"/>
      <c r="H2839" s="167"/>
      <c r="I2839" s="209" t="str">
        <f>IF(ISBLANK(Transactions!$H2839),"",MONTH(Transactions!$H2839))</f>
        <v/>
      </c>
      <c r="J2839" s="259"/>
      <c r="K2839" s="168"/>
      <c r="L2839" s="169"/>
      <c r="N2839" s="167"/>
      <c r="O2839" s="209" t="str">
        <f>IF(ISBLANK(Transactions!$N2839),"",MONTH(Transactions!$N2839))</f>
        <v/>
      </c>
      <c r="P2839" s="259"/>
      <c r="Q2839" s="171"/>
      <c r="R2839" s="169"/>
    </row>
    <row r="2840" spans="2:18" ht="15.75" customHeight="1">
      <c r="B2840" s="167"/>
      <c r="C2840" s="209" t="str">
        <f>IF(ISBLANK(Transactions!$B2840),"",MONTH(Transactions!$B2840))</f>
        <v/>
      </c>
      <c r="D2840" s="259"/>
      <c r="E2840" s="168"/>
      <c r="F2840" s="169"/>
      <c r="H2840" s="167"/>
      <c r="I2840" s="209" t="str">
        <f>IF(ISBLANK(Transactions!$H2840),"",MONTH(Transactions!$H2840))</f>
        <v/>
      </c>
      <c r="J2840" s="259"/>
      <c r="K2840" s="168"/>
      <c r="L2840" s="169"/>
      <c r="N2840" s="167"/>
      <c r="O2840" s="209" t="str">
        <f>IF(ISBLANK(Transactions!$N2840),"",MONTH(Transactions!$N2840))</f>
        <v/>
      </c>
      <c r="P2840" s="259"/>
      <c r="Q2840" s="171"/>
      <c r="R2840" s="169"/>
    </row>
    <row r="2841" spans="2:18" ht="15.75" customHeight="1">
      <c r="B2841" s="167"/>
      <c r="C2841" s="209" t="str">
        <f>IF(ISBLANK(Transactions!$B2841),"",MONTH(Transactions!$B2841))</f>
        <v/>
      </c>
      <c r="D2841" s="259"/>
      <c r="E2841" s="168"/>
      <c r="F2841" s="169"/>
      <c r="H2841" s="167"/>
      <c r="I2841" s="209" t="str">
        <f>IF(ISBLANK(Transactions!$H2841),"",MONTH(Transactions!$H2841))</f>
        <v/>
      </c>
      <c r="J2841" s="259"/>
      <c r="K2841" s="168"/>
      <c r="L2841" s="169"/>
      <c r="N2841" s="167"/>
      <c r="O2841" s="209" t="str">
        <f>IF(ISBLANK(Transactions!$N2841),"",MONTH(Transactions!$N2841))</f>
        <v/>
      </c>
      <c r="P2841" s="259"/>
      <c r="Q2841" s="171"/>
      <c r="R2841" s="169"/>
    </row>
    <row r="2842" spans="2:18" ht="15.75" customHeight="1">
      <c r="B2842" s="167"/>
      <c r="C2842" s="209" t="str">
        <f>IF(ISBLANK(Transactions!$B2842),"",MONTH(Transactions!$B2842))</f>
        <v/>
      </c>
      <c r="D2842" s="259"/>
      <c r="E2842" s="168"/>
      <c r="F2842" s="169"/>
      <c r="H2842" s="167"/>
      <c r="I2842" s="209" t="str">
        <f>IF(ISBLANK(Transactions!$H2842),"",MONTH(Transactions!$H2842))</f>
        <v/>
      </c>
      <c r="J2842" s="259"/>
      <c r="K2842" s="168"/>
      <c r="L2842" s="169"/>
      <c r="N2842" s="167"/>
      <c r="O2842" s="209" t="str">
        <f>IF(ISBLANK(Transactions!$N2842),"",MONTH(Transactions!$N2842))</f>
        <v/>
      </c>
      <c r="P2842" s="259"/>
      <c r="Q2842" s="171"/>
      <c r="R2842" s="169"/>
    </row>
    <row r="2843" spans="2:18" ht="15.75" customHeight="1">
      <c r="B2843" s="167"/>
      <c r="C2843" s="209" t="str">
        <f>IF(ISBLANK(Transactions!$B2843),"",MONTH(Transactions!$B2843))</f>
        <v/>
      </c>
      <c r="D2843" s="259"/>
      <c r="E2843" s="168"/>
      <c r="F2843" s="169"/>
      <c r="H2843" s="167"/>
      <c r="I2843" s="209" t="str">
        <f>IF(ISBLANK(Transactions!$H2843),"",MONTH(Transactions!$H2843))</f>
        <v/>
      </c>
      <c r="J2843" s="259"/>
      <c r="K2843" s="168"/>
      <c r="L2843" s="169"/>
      <c r="N2843" s="167"/>
      <c r="O2843" s="209" t="str">
        <f>IF(ISBLANK(Transactions!$N2843),"",MONTH(Transactions!$N2843))</f>
        <v/>
      </c>
      <c r="P2843" s="259"/>
      <c r="Q2843" s="171"/>
      <c r="R2843" s="169"/>
    </row>
    <row r="2844" spans="2:18" ht="15.75" customHeight="1">
      <c r="B2844" s="167"/>
      <c r="C2844" s="209" t="str">
        <f>IF(ISBLANK(Transactions!$B2844),"",MONTH(Transactions!$B2844))</f>
        <v/>
      </c>
      <c r="D2844" s="259"/>
      <c r="E2844" s="168"/>
      <c r="F2844" s="169"/>
      <c r="H2844" s="167"/>
      <c r="I2844" s="209" t="str">
        <f>IF(ISBLANK(Transactions!$H2844),"",MONTH(Transactions!$H2844))</f>
        <v/>
      </c>
      <c r="J2844" s="259"/>
      <c r="K2844" s="168"/>
      <c r="L2844" s="169"/>
      <c r="N2844" s="167"/>
      <c r="O2844" s="209" t="str">
        <f>IF(ISBLANK(Transactions!$N2844),"",MONTH(Transactions!$N2844))</f>
        <v/>
      </c>
      <c r="P2844" s="259"/>
      <c r="Q2844" s="171"/>
      <c r="R2844" s="169"/>
    </row>
    <row r="2845" spans="2:18" ht="15.75" customHeight="1">
      <c r="B2845" s="167"/>
      <c r="C2845" s="209" t="str">
        <f>IF(ISBLANK(Transactions!$B2845),"",MONTH(Transactions!$B2845))</f>
        <v/>
      </c>
      <c r="D2845" s="259"/>
      <c r="E2845" s="168"/>
      <c r="F2845" s="169"/>
      <c r="H2845" s="167"/>
      <c r="I2845" s="209" t="str">
        <f>IF(ISBLANK(Transactions!$H2845),"",MONTH(Transactions!$H2845))</f>
        <v/>
      </c>
      <c r="J2845" s="259"/>
      <c r="K2845" s="168"/>
      <c r="L2845" s="169"/>
      <c r="N2845" s="167"/>
      <c r="O2845" s="209" t="str">
        <f>IF(ISBLANK(Transactions!$N2845),"",MONTH(Transactions!$N2845))</f>
        <v/>
      </c>
      <c r="P2845" s="259"/>
      <c r="Q2845" s="171"/>
      <c r="R2845" s="169"/>
    </row>
    <row r="2846" spans="2:18" ht="15.75" customHeight="1">
      <c r="B2846" s="167"/>
      <c r="C2846" s="209" t="str">
        <f>IF(ISBLANK(Transactions!$B2846),"",MONTH(Transactions!$B2846))</f>
        <v/>
      </c>
      <c r="D2846" s="259"/>
      <c r="E2846" s="168"/>
      <c r="F2846" s="169"/>
      <c r="H2846" s="167"/>
      <c r="I2846" s="209" t="str">
        <f>IF(ISBLANK(Transactions!$H2846),"",MONTH(Transactions!$H2846))</f>
        <v/>
      </c>
      <c r="J2846" s="259"/>
      <c r="K2846" s="168"/>
      <c r="L2846" s="169"/>
      <c r="N2846" s="167"/>
      <c r="O2846" s="209" t="str">
        <f>IF(ISBLANK(Transactions!$N2846),"",MONTH(Transactions!$N2846))</f>
        <v/>
      </c>
      <c r="P2846" s="259"/>
      <c r="Q2846" s="171"/>
      <c r="R2846" s="169"/>
    </row>
    <row r="2847" spans="2:18" ht="15.75" customHeight="1">
      <c r="B2847" s="167"/>
      <c r="C2847" s="209" t="str">
        <f>IF(ISBLANK(Transactions!$B2847),"",MONTH(Transactions!$B2847))</f>
        <v/>
      </c>
      <c r="D2847" s="259"/>
      <c r="E2847" s="168"/>
      <c r="F2847" s="169"/>
      <c r="H2847" s="167"/>
      <c r="I2847" s="209" t="str">
        <f>IF(ISBLANK(Transactions!$H2847),"",MONTH(Transactions!$H2847))</f>
        <v/>
      </c>
      <c r="J2847" s="259"/>
      <c r="K2847" s="168"/>
      <c r="L2847" s="169"/>
      <c r="N2847" s="167"/>
      <c r="O2847" s="209" t="str">
        <f>IF(ISBLANK(Transactions!$N2847),"",MONTH(Transactions!$N2847))</f>
        <v/>
      </c>
      <c r="P2847" s="259"/>
      <c r="Q2847" s="171"/>
      <c r="R2847" s="169"/>
    </row>
    <row r="2848" spans="2:18" ht="15.75" customHeight="1">
      <c r="B2848" s="167"/>
      <c r="C2848" s="209" t="str">
        <f>IF(ISBLANK(Transactions!$B2848),"",MONTH(Transactions!$B2848))</f>
        <v/>
      </c>
      <c r="D2848" s="259"/>
      <c r="E2848" s="168"/>
      <c r="F2848" s="169"/>
      <c r="H2848" s="167"/>
      <c r="I2848" s="209" t="str">
        <f>IF(ISBLANK(Transactions!$H2848),"",MONTH(Transactions!$H2848))</f>
        <v/>
      </c>
      <c r="J2848" s="259"/>
      <c r="K2848" s="168"/>
      <c r="L2848" s="169"/>
      <c r="N2848" s="167"/>
      <c r="O2848" s="209" t="str">
        <f>IF(ISBLANK(Transactions!$N2848),"",MONTH(Transactions!$N2848))</f>
        <v/>
      </c>
      <c r="P2848" s="259"/>
      <c r="Q2848" s="171"/>
      <c r="R2848" s="169"/>
    </row>
    <row r="2849" spans="2:18" ht="15.75" customHeight="1">
      <c r="B2849" s="167"/>
      <c r="C2849" s="209" t="str">
        <f>IF(ISBLANK(Transactions!$B2849),"",MONTH(Transactions!$B2849))</f>
        <v/>
      </c>
      <c r="D2849" s="259"/>
      <c r="E2849" s="168"/>
      <c r="F2849" s="169"/>
      <c r="H2849" s="167"/>
      <c r="I2849" s="209" t="str">
        <f>IF(ISBLANK(Transactions!$H2849),"",MONTH(Transactions!$H2849))</f>
        <v/>
      </c>
      <c r="J2849" s="259"/>
      <c r="K2849" s="168"/>
      <c r="L2849" s="169"/>
      <c r="N2849" s="167"/>
      <c r="O2849" s="209" t="str">
        <f>IF(ISBLANK(Transactions!$N2849),"",MONTH(Transactions!$N2849))</f>
        <v/>
      </c>
      <c r="P2849" s="259"/>
      <c r="Q2849" s="171"/>
      <c r="R2849" s="169"/>
    </row>
    <row r="2850" spans="2:18" ht="15.75" customHeight="1">
      <c r="B2850" s="167"/>
      <c r="C2850" s="209" t="str">
        <f>IF(ISBLANK(Transactions!$B2850),"",MONTH(Transactions!$B2850))</f>
        <v/>
      </c>
      <c r="D2850" s="259"/>
      <c r="E2850" s="168"/>
      <c r="F2850" s="169"/>
      <c r="H2850" s="167"/>
      <c r="I2850" s="209" t="str">
        <f>IF(ISBLANK(Transactions!$H2850),"",MONTH(Transactions!$H2850))</f>
        <v/>
      </c>
      <c r="J2850" s="259"/>
      <c r="K2850" s="168"/>
      <c r="L2850" s="169"/>
      <c r="N2850" s="167"/>
      <c r="O2850" s="209" t="str">
        <f>IF(ISBLANK(Transactions!$N2850),"",MONTH(Transactions!$N2850))</f>
        <v/>
      </c>
      <c r="P2850" s="259"/>
      <c r="Q2850" s="171"/>
      <c r="R2850" s="169"/>
    </row>
    <row r="2851" spans="2:18" ht="15.75" customHeight="1">
      <c r="B2851" s="167"/>
      <c r="C2851" s="209" t="str">
        <f>IF(ISBLANK(Transactions!$B2851),"",MONTH(Transactions!$B2851))</f>
        <v/>
      </c>
      <c r="D2851" s="259"/>
      <c r="E2851" s="168"/>
      <c r="F2851" s="169"/>
      <c r="H2851" s="167"/>
      <c r="I2851" s="209" t="str">
        <f>IF(ISBLANK(Transactions!$H2851),"",MONTH(Transactions!$H2851))</f>
        <v/>
      </c>
      <c r="J2851" s="259"/>
      <c r="K2851" s="168"/>
      <c r="L2851" s="169"/>
      <c r="N2851" s="167"/>
      <c r="O2851" s="209" t="str">
        <f>IF(ISBLANK(Transactions!$N2851),"",MONTH(Transactions!$N2851))</f>
        <v/>
      </c>
      <c r="P2851" s="259"/>
      <c r="Q2851" s="171"/>
      <c r="R2851" s="169"/>
    </row>
    <row r="2852" spans="2:18" ht="15.75" customHeight="1">
      <c r="B2852" s="167"/>
      <c r="C2852" s="209" t="str">
        <f>IF(ISBLANK(Transactions!$B2852),"",MONTH(Transactions!$B2852))</f>
        <v/>
      </c>
      <c r="D2852" s="259"/>
      <c r="E2852" s="168"/>
      <c r="F2852" s="169"/>
      <c r="H2852" s="167"/>
      <c r="I2852" s="209" t="str">
        <f>IF(ISBLANK(Transactions!$H2852),"",MONTH(Transactions!$H2852))</f>
        <v/>
      </c>
      <c r="J2852" s="259"/>
      <c r="K2852" s="168"/>
      <c r="L2852" s="169"/>
      <c r="N2852" s="167"/>
      <c r="O2852" s="209" t="str">
        <f>IF(ISBLANK(Transactions!$N2852),"",MONTH(Transactions!$N2852))</f>
        <v/>
      </c>
      <c r="P2852" s="259"/>
      <c r="Q2852" s="171"/>
      <c r="R2852" s="169"/>
    </row>
    <row r="2853" spans="2:18" ht="15.75" customHeight="1">
      <c r="B2853" s="167"/>
      <c r="C2853" s="209" t="str">
        <f>IF(ISBLANK(Transactions!$B2853),"",MONTH(Transactions!$B2853))</f>
        <v/>
      </c>
      <c r="D2853" s="259"/>
      <c r="E2853" s="168"/>
      <c r="F2853" s="169"/>
      <c r="H2853" s="167"/>
      <c r="I2853" s="209" t="str">
        <f>IF(ISBLANK(Transactions!$H2853),"",MONTH(Transactions!$H2853))</f>
        <v/>
      </c>
      <c r="J2853" s="259"/>
      <c r="K2853" s="168"/>
      <c r="L2853" s="169"/>
      <c r="N2853" s="167"/>
      <c r="O2853" s="209" t="str">
        <f>IF(ISBLANK(Transactions!$N2853),"",MONTH(Transactions!$N2853))</f>
        <v/>
      </c>
      <c r="P2853" s="259"/>
      <c r="Q2853" s="171"/>
      <c r="R2853" s="169"/>
    </row>
    <row r="2854" spans="2:18" ht="15.75" customHeight="1">
      <c r="B2854" s="167"/>
      <c r="C2854" s="209" t="str">
        <f>IF(ISBLANK(Transactions!$B2854),"",MONTH(Transactions!$B2854))</f>
        <v/>
      </c>
      <c r="D2854" s="259"/>
      <c r="E2854" s="168"/>
      <c r="F2854" s="169"/>
      <c r="H2854" s="167"/>
      <c r="I2854" s="209" t="str">
        <f>IF(ISBLANK(Transactions!$H2854),"",MONTH(Transactions!$H2854))</f>
        <v/>
      </c>
      <c r="J2854" s="259"/>
      <c r="K2854" s="168"/>
      <c r="L2854" s="169"/>
      <c r="N2854" s="167"/>
      <c r="O2854" s="209" t="str">
        <f>IF(ISBLANK(Transactions!$N2854),"",MONTH(Transactions!$N2854))</f>
        <v/>
      </c>
      <c r="P2854" s="259"/>
      <c r="Q2854" s="171"/>
      <c r="R2854" s="169"/>
    </row>
    <row r="2855" spans="2:18" ht="15.75" customHeight="1">
      <c r="B2855" s="167"/>
      <c r="C2855" s="209" t="str">
        <f>IF(ISBLANK(Transactions!$B2855),"",MONTH(Transactions!$B2855))</f>
        <v/>
      </c>
      <c r="D2855" s="259"/>
      <c r="E2855" s="168"/>
      <c r="F2855" s="169"/>
      <c r="H2855" s="167"/>
      <c r="I2855" s="209" t="str">
        <f>IF(ISBLANK(Transactions!$H2855),"",MONTH(Transactions!$H2855))</f>
        <v/>
      </c>
      <c r="J2855" s="259"/>
      <c r="K2855" s="168"/>
      <c r="L2855" s="169"/>
      <c r="N2855" s="167"/>
      <c r="O2855" s="209" t="str">
        <f>IF(ISBLANK(Transactions!$N2855),"",MONTH(Transactions!$N2855))</f>
        <v/>
      </c>
      <c r="P2855" s="259"/>
      <c r="Q2855" s="171"/>
      <c r="R2855" s="169"/>
    </row>
    <row r="2856" spans="2:18" ht="15.75" customHeight="1">
      <c r="B2856" s="167"/>
      <c r="C2856" s="209" t="str">
        <f>IF(ISBLANK(Transactions!$B2856),"",MONTH(Transactions!$B2856))</f>
        <v/>
      </c>
      <c r="D2856" s="259"/>
      <c r="E2856" s="168"/>
      <c r="F2856" s="169"/>
      <c r="H2856" s="167"/>
      <c r="I2856" s="209" t="str">
        <f>IF(ISBLANK(Transactions!$H2856),"",MONTH(Transactions!$H2856))</f>
        <v/>
      </c>
      <c r="J2856" s="259"/>
      <c r="K2856" s="168"/>
      <c r="L2856" s="169"/>
      <c r="N2856" s="167"/>
      <c r="O2856" s="209" t="str">
        <f>IF(ISBLANK(Transactions!$N2856),"",MONTH(Transactions!$N2856))</f>
        <v/>
      </c>
      <c r="P2856" s="259"/>
      <c r="Q2856" s="171"/>
      <c r="R2856" s="169"/>
    </row>
    <row r="2857" spans="2:18" ht="15.75" customHeight="1">
      <c r="B2857" s="167"/>
      <c r="C2857" s="209" t="str">
        <f>IF(ISBLANK(Transactions!$B2857),"",MONTH(Transactions!$B2857))</f>
        <v/>
      </c>
      <c r="D2857" s="259"/>
      <c r="E2857" s="168"/>
      <c r="F2857" s="169"/>
      <c r="H2857" s="167"/>
      <c r="I2857" s="209" t="str">
        <f>IF(ISBLANK(Transactions!$H2857),"",MONTH(Transactions!$H2857))</f>
        <v/>
      </c>
      <c r="J2857" s="259"/>
      <c r="K2857" s="168"/>
      <c r="L2857" s="169"/>
      <c r="N2857" s="167"/>
      <c r="O2857" s="209" t="str">
        <f>IF(ISBLANK(Transactions!$N2857),"",MONTH(Transactions!$N2857))</f>
        <v/>
      </c>
      <c r="P2857" s="259"/>
      <c r="Q2857" s="171"/>
      <c r="R2857" s="169"/>
    </row>
    <row r="2858" spans="2:18" ht="15.75" customHeight="1">
      <c r="B2858" s="167"/>
      <c r="C2858" s="209" t="str">
        <f>IF(ISBLANK(Transactions!$B2858),"",MONTH(Transactions!$B2858))</f>
        <v/>
      </c>
      <c r="D2858" s="259"/>
      <c r="E2858" s="168"/>
      <c r="F2858" s="169"/>
      <c r="H2858" s="167"/>
      <c r="I2858" s="209" t="str">
        <f>IF(ISBLANK(Transactions!$H2858),"",MONTH(Transactions!$H2858))</f>
        <v/>
      </c>
      <c r="J2858" s="259"/>
      <c r="K2858" s="168"/>
      <c r="L2858" s="169"/>
      <c r="N2858" s="167"/>
      <c r="O2858" s="209" t="str">
        <f>IF(ISBLANK(Transactions!$N2858),"",MONTH(Transactions!$N2858))</f>
        <v/>
      </c>
      <c r="P2858" s="259"/>
      <c r="Q2858" s="171"/>
      <c r="R2858" s="169"/>
    </row>
    <row r="2859" spans="2:18" ht="15.75" customHeight="1">
      <c r="B2859" s="167"/>
      <c r="C2859" s="209" t="str">
        <f>IF(ISBLANK(Transactions!$B2859),"",MONTH(Transactions!$B2859))</f>
        <v/>
      </c>
      <c r="D2859" s="259"/>
      <c r="E2859" s="168"/>
      <c r="F2859" s="169"/>
      <c r="H2859" s="167"/>
      <c r="I2859" s="209" t="str">
        <f>IF(ISBLANK(Transactions!$H2859),"",MONTH(Transactions!$H2859))</f>
        <v/>
      </c>
      <c r="J2859" s="259"/>
      <c r="K2859" s="168"/>
      <c r="L2859" s="169"/>
      <c r="N2859" s="167"/>
      <c r="O2859" s="209" t="str">
        <f>IF(ISBLANK(Transactions!$N2859),"",MONTH(Transactions!$N2859))</f>
        <v/>
      </c>
      <c r="P2859" s="259"/>
      <c r="Q2859" s="171"/>
      <c r="R2859" s="169"/>
    </row>
    <row r="2860" spans="2:18" ht="15.75" customHeight="1">
      <c r="B2860" s="167"/>
      <c r="C2860" s="209" t="str">
        <f>IF(ISBLANK(Transactions!$B2860),"",MONTH(Transactions!$B2860))</f>
        <v/>
      </c>
      <c r="D2860" s="259"/>
      <c r="E2860" s="168"/>
      <c r="F2860" s="169"/>
      <c r="H2860" s="167"/>
      <c r="I2860" s="209" t="str">
        <f>IF(ISBLANK(Transactions!$H2860),"",MONTH(Transactions!$H2860))</f>
        <v/>
      </c>
      <c r="J2860" s="259"/>
      <c r="K2860" s="168"/>
      <c r="L2860" s="169"/>
      <c r="N2860" s="167"/>
      <c r="O2860" s="209" t="str">
        <f>IF(ISBLANK(Transactions!$N2860),"",MONTH(Transactions!$N2860))</f>
        <v/>
      </c>
      <c r="P2860" s="259"/>
      <c r="Q2860" s="171"/>
      <c r="R2860" s="169"/>
    </row>
    <row r="2861" spans="2:18" ht="15.75" customHeight="1">
      <c r="B2861" s="167"/>
      <c r="C2861" s="209" t="str">
        <f>IF(ISBLANK(Transactions!$B2861),"",MONTH(Transactions!$B2861))</f>
        <v/>
      </c>
      <c r="D2861" s="259"/>
      <c r="E2861" s="168"/>
      <c r="F2861" s="169"/>
      <c r="H2861" s="167"/>
      <c r="I2861" s="209" t="str">
        <f>IF(ISBLANK(Transactions!$H2861),"",MONTH(Transactions!$H2861))</f>
        <v/>
      </c>
      <c r="J2861" s="259"/>
      <c r="K2861" s="168"/>
      <c r="L2861" s="169"/>
      <c r="N2861" s="167"/>
      <c r="O2861" s="209" t="str">
        <f>IF(ISBLANK(Transactions!$N2861),"",MONTH(Transactions!$N2861))</f>
        <v/>
      </c>
      <c r="P2861" s="259"/>
      <c r="Q2861" s="171"/>
      <c r="R2861" s="169"/>
    </row>
    <row r="2862" spans="2:18" ht="15.75" customHeight="1">
      <c r="B2862" s="167"/>
      <c r="C2862" s="209" t="str">
        <f>IF(ISBLANK(Transactions!$B2862),"",MONTH(Transactions!$B2862))</f>
        <v/>
      </c>
      <c r="D2862" s="259"/>
      <c r="E2862" s="168"/>
      <c r="F2862" s="169"/>
      <c r="H2862" s="167"/>
      <c r="I2862" s="209" t="str">
        <f>IF(ISBLANK(Transactions!$H2862),"",MONTH(Transactions!$H2862))</f>
        <v/>
      </c>
      <c r="J2862" s="259"/>
      <c r="K2862" s="168"/>
      <c r="L2862" s="169"/>
      <c r="N2862" s="167"/>
      <c r="O2862" s="209" t="str">
        <f>IF(ISBLANK(Transactions!$N2862),"",MONTH(Transactions!$N2862))</f>
        <v/>
      </c>
      <c r="P2862" s="259"/>
      <c r="Q2862" s="171"/>
      <c r="R2862" s="169"/>
    </row>
    <row r="2863" spans="2:18" ht="15.75" customHeight="1">
      <c r="B2863" s="167"/>
      <c r="C2863" s="209" t="str">
        <f>IF(ISBLANK(Transactions!$B2863),"",MONTH(Transactions!$B2863))</f>
        <v/>
      </c>
      <c r="D2863" s="259"/>
      <c r="E2863" s="168"/>
      <c r="F2863" s="169"/>
      <c r="H2863" s="167"/>
      <c r="I2863" s="209" t="str">
        <f>IF(ISBLANK(Transactions!$H2863),"",MONTH(Transactions!$H2863))</f>
        <v/>
      </c>
      <c r="J2863" s="259"/>
      <c r="K2863" s="168"/>
      <c r="L2863" s="169"/>
      <c r="N2863" s="167"/>
      <c r="O2863" s="209" t="str">
        <f>IF(ISBLANK(Transactions!$N2863),"",MONTH(Transactions!$N2863))</f>
        <v/>
      </c>
      <c r="P2863" s="259"/>
      <c r="Q2863" s="171"/>
      <c r="R2863" s="169"/>
    </row>
    <row r="2864" spans="2:18" ht="15.75" customHeight="1">
      <c r="B2864" s="167"/>
      <c r="C2864" s="209" t="str">
        <f>IF(ISBLANK(Transactions!$B2864),"",MONTH(Transactions!$B2864))</f>
        <v/>
      </c>
      <c r="D2864" s="259"/>
      <c r="E2864" s="168"/>
      <c r="F2864" s="169"/>
      <c r="H2864" s="167"/>
      <c r="I2864" s="209" t="str">
        <f>IF(ISBLANK(Transactions!$H2864),"",MONTH(Transactions!$H2864))</f>
        <v/>
      </c>
      <c r="J2864" s="259"/>
      <c r="K2864" s="168"/>
      <c r="L2864" s="169"/>
      <c r="N2864" s="167"/>
      <c r="O2864" s="209" t="str">
        <f>IF(ISBLANK(Transactions!$N2864),"",MONTH(Transactions!$N2864))</f>
        <v/>
      </c>
      <c r="P2864" s="259"/>
      <c r="Q2864" s="171"/>
      <c r="R2864" s="169"/>
    </row>
    <row r="2865" spans="2:18" ht="15.75" customHeight="1">
      <c r="B2865" s="167"/>
      <c r="C2865" s="209" t="str">
        <f>IF(ISBLANK(Transactions!$B2865),"",MONTH(Transactions!$B2865))</f>
        <v/>
      </c>
      <c r="D2865" s="259"/>
      <c r="E2865" s="168"/>
      <c r="F2865" s="169"/>
      <c r="H2865" s="167"/>
      <c r="I2865" s="209" t="str">
        <f>IF(ISBLANK(Transactions!$H2865),"",MONTH(Transactions!$H2865))</f>
        <v/>
      </c>
      <c r="J2865" s="259"/>
      <c r="K2865" s="168"/>
      <c r="L2865" s="169"/>
      <c r="N2865" s="167"/>
      <c r="O2865" s="209" t="str">
        <f>IF(ISBLANK(Transactions!$N2865),"",MONTH(Transactions!$N2865))</f>
        <v/>
      </c>
      <c r="P2865" s="259"/>
      <c r="Q2865" s="171"/>
      <c r="R2865" s="169"/>
    </row>
    <row r="2866" spans="2:18" ht="15.75" customHeight="1">
      <c r="B2866" s="167"/>
      <c r="C2866" s="209" t="str">
        <f>IF(ISBLANK(Transactions!$B2866),"",MONTH(Transactions!$B2866))</f>
        <v/>
      </c>
      <c r="D2866" s="259"/>
      <c r="E2866" s="168"/>
      <c r="F2866" s="169"/>
      <c r="H2866" s="167"/>
      <c r="I2866" s="209" t="str">
        <f>IF(ISBLANK(Transactions!$H2866),"",MONTH(Transactions!$H2866))</f>
        <v/>
      </c>
      <c r="J2866" s="259"/>
      <c r="K2866" s="168"/>
      <c r="L2866" s="169"/>
      <c r="N2866" s="167"/>
      <c r="O2866" s="209" t="str">
        <f>IF(ISBLANK(Transactions!$N2866),"",MONTH(Transactions!$N2866))</f>
        <v/>
      </c>
      <c r="P2866" s="259"/>
      <c r="Q2866" s="171"/>
      <c r="R2866" s="169"/>
    </row>
    <row r="2867" spans="2:18" ht="15.75" customHeight="1">
      <c r="B2867" s="167"/>
      <c r="C2867" s="209" t="str">
        <f>IF(ISBLANK(Transactions!$B2867),"",MONTH(Transactions!$B2867))</f>
        <v/>
      </c>
      <c r="D2867" s="259"/>
      <c r="E2867" s="168"/>
      <c r="F2867" s="169"/>
      <c r="H2867" s="167"/>
      <c r="I2867" s="209" t="str">
        <f>IF(ISBLANK(Transactions!$H2867),"",MONTH(Transactions!$H2867))</f>
        <v/>
      </c>
      <c r="J2867" s="259"/>
      <c r="K2867" s="168"/>
      <c r="L2867" s="169"/>
      <c r="N2867" s="167"/>
      <c r="O2867" s="209" t="str">
        <f>IF(ISBLANK(Transactions!$N2867),"",MONTH(Transactions!$N2867))</f>
        <v/>
      </c>
      <c r="P2867" s="259"/>
      <c r="Q2867" s="171"/>
      <c r="R2867" s="169"/>
    </row>
    <row r="2868" spans="2:18" ht="15.75" customHeight="1">
      <c r="B2868" s="167"/>
      <c r="C2868" s="209" t="str">
        <f>IF(ISBLANK(Transactions!$B2868),"",MONTH(Transactions!$B2868))</f>
        <v/>
      </c>
      <c r="D2868" s="259"/>
      <c r="E2868" s="168"/>
      <c r="F2868" s="169"/>
      <c r="H2868" s="167"/>
      <c r="I2868" s="209" t="str">
        <f>IF(ISBLANK(Transactions!$H2868),"",MONTH(Transactions!$H2868))</f>
        <v/>
      </c>
      <c r="J2868" s="259"/>
      <c r="K2868" s="168"/>
      <c r="L2868" s="169"/>
      <c r="N2868" s="167"/>
      <c r="O2868" s="209" t="str">
        <f>IF(ISBLANK(Transactions!$N2868),"",MONTH(Transactions!$N2868))</f>
        <v/>
      </c>
      <c r="P2868" s="259"/>
      <c r="Q2868" s="171"/>
      <c r="R2868" s="169"/>
    </row>
    <row r="2869" spans="2:18" ht="15.75" customHeight="1">
      <c r="B2869" s="167"/>
      <c r="C2869" s="209" t="str">
        <f>IF(ISBLANK(Transactions!$B2869),"",MONTH(Transactions!$B2869))</f>
        <v/>
      </c>
      <c r="D2869" s="259"/>
      <c r="E2869" s="168"/>
      <c r="F2869" s="169"/>
      <c r="H2869" s="167"/>
      <c r="I2869" s="209" t="str">
        <f>IF(ISBLANK(Transactions!$H2869),"",MONTH(Transactions!$H2869))</f>
        <v/>
      </c>
      <c r="J2869" s="259"/>
      <c r="K2869" s="168"/>
      <c r="L2869" s="169"/>
      <c r="N2869" s="167"/>
      <c r="O2869" s="209" t="str">
        <f>IF(ISBLANK(Transactions!$N2869),"",MONTH(Transactions!$N2869))</f>
        <v/>
      </c>
      <c r="P2869" s="259"/>
      <c r="Q2869" s="171"/>
      <c r="R2869" s="169"/>
    </row>
    <row r="2870" spans="2:18" ht="15.75" customHeight="1">
      <c r="B2870" s="167"/>
      <c r="C2870" s="209" t="str">
        <f>IF(ISBLANK(Transactions!$B2870),"",MONTH(Transactions!$B2870))</f>
        <v/>
      </c>
      <c r="D2870" s="259"/>
      <c r="E2870" s="168"/>
      <c r="F2870" s="169"/>
      <c r="H2870" s="167"/>
      <c r="I2870" s="209" t="str">
        <f>IF(ISBLANK(Transactions!$H2870),"",MONTH(Transactions!$H2870))</f>
        <v/>
      </c>
      <c r="J2870" s="259"/>
      <c r="K2870" s="168"/>
      <c r="L2870" s="169"/>
      <c r="N2870" s="167"/>
      <c r="O2870" s="209" t="str">
        <f>IF(ISBLANK(Transactions!$N2870),"",MONTH(Transactions!$N2870))</f>
        <v/>
      </c>
      <c r="P2870" s="259"/>
      <c r="Q2870" s="171"/>
      <c r="R2870" s="169"/>
    </row>
    <row r="2871" spans="2:18" ht="15.75" customHeight="1">
      <c r="B2871" s="167"/>
      <c r="C2871" s="209" t="str">
        <f>IF(ISBLANK(Transactions!$B2871),"",MONTH(Transactions!$B2871))</f>
        <v/>
      </c>
      <c r="D2871" s="259"/>
      <c r="E2871" s="168"/>
      <c r="F2871" s="169"/>
      <c r="H2871" s="167"/>
      <c r="I2871" s="209" t="str">
        <f>IF(ISBLANK(Transactions!$H2871),"",MONTH(Transactions!$H2871))</f>
        <v/>
      </c>
      <c r="J2871" s="259"/>
      <c r="K2871" s="168"/>
      <c r="L2871" s="169"/>
      <c r="N2871" s="167"/>
      <c r="O2871" s="209" t="str">
        <f>IF(ISBLANK(Transactions!$N2871),"",MONTH(Transactions!$N2871))</f>
        <v/>
      </c>
      <c r="P2871" s="259"/>
      <c r="Q2871" s="171"/>
      <c r="R2871" s="169"/>
    </row>
    <row r="2872" spans="2:18" ht="15.75" customHeight="1">
      <c r="B2872" s="167"/>
      <c r="C2872" s="209" t="str">
        <f>IF(ISBLANK(Transactions!$B2872),"",MONTH(Transactions!$B2872))</f>
        <v/>
      </c>
      <c r="D2872" s="259"/>
      <c r="E2872" s="168"/>
      <c r="F2872" s="169"/>
      <c r="H2872" s="167"/>
      <c r="I2872" s="209" t="str">
        <f>IF(ISBLANK(Transactions!$H2872),"",MONTH(Transactions!$H2872))</f>
        <v/>
      </c>
      <c r="J2872" s="259"/>
      <c r="K2872" s="168"/>
      <c r="L2872" s="169"/>
      <c r="N2872" s="167"/>
      <c r="O2872" s="209" t="str">
        <f>IF(ISBLANK(Transactions!$N2872),"",MONTH(Transactions!$N2872))</f>
        <v/>
      </c>
      <c r="P2872" s="259"/>
      <c r="Q2872" s="171"/>
      <c r="R2872" s="169"/>
    </row>
    <row r="2873" spans="2:18" ht="15.75" customHeight="1">
      <c r="B2873" s="167"/>
      <c r="C2873" s="209" t="str">
        <f>IF(ISBLANK(Transactions!$B2873),"",MONTH(Transactions!$B2873))</f>
        <v/>
      </c>
      <c r="D2873" s="259"/>
      <c r="E2873" s="168"/>
      <c r="F2873" s="169"/>
      <c r="H2873" s="167"/>
      <c r="I2873" s="209" t="str">
        <f>IF(ISBLANK(Transactions!$H2873),"",MONTH(Transactions!$H2873))</f>
        <v/>
      </c>
      <c r="J2873" s="259"/>
      <c r="K2873" s="168"/>
      <c r="L2873" s="169"/>
      <c r="N2873" s="167"/>
      <c r="O2873" s="209" t="str">
        <f>IF(ISBLANK(Transactions!$N2873),"",MONTH(Transactions!$N2873))</f>
        <v/>
      </c>
      <c r="P2873" s="259"/>
      <c r="Q2873" s="171"/>
      <c r="R2873" s="169"/>
    </row>
    <row r="2874" spans="2:18" ht="15.75" customHeight="1">
      <c r="B2874" s="167"/>
      <c r="C2874" s="209" t="str">
        <f>IF(ISBLANK(Transactions!$B2874),"",MONTH(Transactions!$B2874))</f>
        <v/>
      </c>
      <c r="D2874" s="259"/>
      <c r="E2874" s="168"/>
      <c r="F2874" s="169"/>
      <c r="H2874" s="167"/>
      <c r="I2874" s="209" t="str">
        <f>IF(ISBLANK(Transactions!$H2874),"",MONTH(Transactions!$H2874))</f>
        <v/>
      </c>
      <c r="J2874" s="259"/>
      <c r="K2874" s="168"/>
      <c r="L2874" s="169"/>
      <c r="N2874" s="167"/>
      <c r="O2874" s="209" t="str">
        <f>IF(ISBLANK(Transactions!$N2874),"",MONTH(Transactions!$N2874))</f>
        <v/>
      </c>
      <c r="P2874" s="259"/>
      <c r="Q2874" s="171"/>
      <c r="R2874" s="169"/>
    </row>
    <row r="2875" spans="2:18" ht="15.75" customHeight="1">
      <c r="B2875" s="167"/>
      <c r="C2875" s="209" t="str">
        <f>IF(ISBLANK(Transactions!$B2875),"",MONTH(Transactions!$B2875))</f>
        <v/>
      </c>
      <c r="D2875" s="259"/>
      <c r="E2875" s="168"/>
      <c r="F2875" s="169"/>
      <c r="H2875" s="167"/>
      <c r="I2875" s="209" t="str">
        <f>IF(ISBLANK(Transactions!$H2875),"",MONTH(Transactions!$H2875))</f>
        <v/>
      </c>
      <c r="J2875" s="259"/>
      <c r="K2875" s="168"/>
      <c r="L2875" s="169"/>
      <c r="N2875" s="167"/>
      <c r="O2875" s="209" t="str">
        <f>IF(ISBLANK(Transactions!$N2875),"",MONTH(Transactions!$N2875))</f>
        <v/>
      </c>
      <c r="P2875" s="259"/>
      <c r="Q2875" s="171"/>
      <c r="R2875" s="169"/>
    </row>
    <row r="2876" spans="2:18" ht="15.75" customHeight="1">
      <c r="B2876" s="167"/>
      <c r="C2876" s="209" t="str">
        <f>IF(ISBLANK(Transactions!$B2876),"",MONTH(Transactions!$B2876))</f>
        <v/>
      </c>
      <c r="D2876" s="259"/>
      <c r="E2876" s="168"/>
      <c r="F2876" s="169"/>
      <c r="H2876" s="167"/>
      <c r="I2876" s="209" t="str">
        <f>IF(ISBLANK(Transactions!$H2876),"",MONTH(Transactions!$H2876))</f>
        <v/>
      </c>
      <c r="J2876" s="259"/>
      <c r="K2876" s="168"/>
      <c r="L2876" s="169"/>
      <c r="N2876" s="167"/>
      <c r="O2876" s="209" t="str">
        <f>IF(ISBLANK(Transactions!$N2876),"",MONTH(Transactions!$N2876))</f>
        <v/>
      </c>
      <c r="P2876" s="259"/>
      <c r="Q2876" s="171"/>
      <c r="R2876" s="169"/>
    </row>
    <row r="2877" spans="2:18" ht="15.75" customHeight="1">
      <c r="B2877" s="167"/>
      <c r="C2877" s="209" t="str">
        <f>IF(ISBLANK(Transactions!$B2877),"",MONTH(Transactions!$B2877))</f>
        <v/>
      </c>
      <c r="D2877" s="259"/>
      <c r="E2877" s="168"/>
      <c r="F2877" s="169"/>
      <c r="H2877" s="167"/>
      <c r="I2877" s="209" t="str">
        <f>IF(ISBLANK(Transactions!$H2877),"",MONTH(Transactions!$H2877))</f>
        <v/>
      </c>
      <c r="J2877" s="259"/>
      <c r="K2877" s="168"/>
      <c r="L2877" s="169"/>
      <c r="N2877" s="167"/>
      <c r="O2877" s="209" t="str">
        <f>IF(ISBLANK(Transactions!$N2877),"",MONTH(Transactions!$N2877))</f>
        <v/>
      </c>
      <c r="P2877" s="259"/>
      <c r="Q2877" s="171"/>
      <c r="R2877" s="169"/>
    </row>
    <row r="2878" spans="2:18" ht="15.75" customHeight="1">
      <c r="B2878" s="167"/>
      <c r="C2878" s="209" t="str">
        <f>IF(ISBLANK(Transactions!$B2878),"",MONTH(Transactions!$B2878))</f>
        <v/>
      </c>
      <c r="D2878" s="259"/>
      <c r="E2878" s="168"/>
      <c r="F2878" s="169"/>
      <c r="H2878" s="167"/>
      <c r="I2878" s="209" t="str">
        <f>IF(ISBLANK(Transactions!$H2878),"",MONTH(Transactions!$H2878))</f>
        <v/>
      </c>
      <c r="J2878" s="259"/>
      <c r="K2878" s="168"/>
      <c r="L2878" s="169"/>
      <c r="N2878" s="167"/>
      <c r="O2878" s="209" t="str">
        <f>IF(ISBLANK(Transactions!$N2878),"",MONTH(Transactions!$N2878))</f>
        <v/>
      </c>
      <c r="P2878" s="259"/>
      <c r="Q2878" s="171"/>
      <c r="R2878" s="169"/>
    </row>
    <row r="2879" spans="2:18" ht="15.75" customHeight="1">
      <c r="B2879" s="167"/>
      <c r="C2879" s="209" t="str">
        <f>IF(ISBLANK(Transactions!$B2879),"",MONTH(Transactions!$B2879))</f>
        <v/>
      </c>
      <c r="D2879" s="259"/>
      <c r="E2879" s="168"/>
      <c r="F2879" s="169"/>
      <c r="H2879" s="167"/>
      <c r="I2879" s="209" t="str">
        <f>IF(ISBLANK(Transactions!$H2879),"",MONTH(Transactions!$H2879))</f>
        <v/>
      </c>
      <c r="J2879" s="259"/>
      <c r="K2879" s="168"/>
      <c r="L2879" s="169"/>
      <c r="N2879" s="167"/>
      <c r="O2879" s="209" t="str">
        <f>IF(ISBLANK(Transactions!$N2879),"",MONTH(Transactions!$N2879))</f>
        <v/>
      </c>
      <c r="P2879" s="259"/>
      <c r="Q2879" s="171"/>
      <c r="R2879" s="169"/>
    </row>
    <row r="2880" spans="2:18" ht="15.75" customHeight="1">
      <c r="B2880" s="167"/>
      <c r="C2880" s="209" t="str">
        <f>IF(ISBLANK(Transactions!$B2880),"",MONTH(Transactions!$B2880))</f>
        <v/>
      </c>
      <c r="D2880" s="259"/>
      <c r="E2880" s="168"/>
      <c r="F2880" s="169"/>
      <c r="H2880" s="167"/>
      <c r="I2880" s="209" t="str">
        <f>IF(ISBLANK(Transactions!$H2880),"",MONTH(Transactions!$H2880))</f>
        <v/>
      </c>
      <c r="J2880" s="259"/>
      <c r="K2880" s="168"/>
      <c r="L2880" s="169"/>
      <c r="N2880" s="167"/>
      <c r="O2880" s="209" t="str">
        <f>IF(ISBLANK(Transactions!$N2880),"",MONTH(Transactions!$N2880))</f>
        <v/>
      </c>
      <c r="P2880" s="259"/>
      <c r="Q2880" s="171"/>
      <c r="R2880" s="169"/>
    </row>
    <row r="2881" spans="2:18" ht="15.75" customHeight="1">
      <c r="B2881" s="167"/>
      <c r="C2881" s="209" t="str">
        <f>IF(ISBLANK(Transactions!$B2881),"",MONTH(Transactions!$B2881))</f>
        <v/>
      </c>
      <c r="D2881" s="259"/>
      <c r="E2881" s="168"/>
      <c r="F2881" s="169"/>
      <c r="H2881" s="167"/>
      <c r="I2881" s="209" t="str">
        <f>IF(ISBLANK(Transactions!$H2881),"",MONTH(Transactions!$H2881))</f>
        <v/>
      </c>
      <c r="J2881" s="259"/>
      <c r="K2881" s="168"/>
      <c r="L2881" s="169"/>
      <c r="N2881" s="167"/>
      <c r="O2881" s="209" t="str">
        <f>IF(ISBLANK(Transactions!$N2881),"",MONTH(Transactions!$N2881))</f>
        <v/>
      </c>
      <c r="P2881" s="259"/>
      <c r="Q2881" s="171"/>
      <c r="R2881" s="169"/>
    </row>
    <row r="2882" spans="2:18" ht="15.75" customHeight="1">
      <c r="B2882" s="167"/>
      <c r="C2882" s="209" t="str">
        <f>IF(ISBLANK(Transactions!$B2882),"",MONTH(Transactions!$B2882))</f>
        <v/>
      </c>
      <c r="D2882" s="259"/>
      <c r="E2882" s="168"/>
      <c r="F2882" s="169"/>
      <c r="H2882" s="167"/>
      <c r="I2882" s="209" t="str">
        <f>IF(ISBLANK(Transactions!$H2882),"",MONTH(Transactions!$H2882))</f>
        <v/>
      </c>
      <c r="J2882" s="259"/>
      <c r="K2882" s="168"/>
      <c r="L2882" s="169"/>
      <c r="N2882" s="167"/>
      <c r="O2882" s="209" t="str">
        <f>IF(ISBLANK(Transactions!$N2882),"",MONTH(Transactions!$N2882))</f>
        <v/>
      </c>
      <c r="P2882" s="259"/>
      <c r="Q2882" s="171"/>
      <c r="R2882" s="169"/>
    </row>
    <row r="2883" spans="2:18" ht="15.75" customHeight="1">
      <c r="B2883" s="167"/>
      <c r="C2883" s="209" t="str">
        <f>IF(ISBLANK(Transactions!$B2883),"",MONTH(Transactions!$B2883))</f>
        <v/>
      </c>
      <c r="D2883" s="259"/>
      <c r="E2883" s="168"/>
      <c r="F2883" s="169"/>
      <c r="H2883" s="167"/>
      <c r="I2883" s="209" t="str">
        <f>IF(ISBLANK(Transactions!$H2883),"",MONTH(Transactions!$H2883))</f>
        <v/>
      </c>
      <c r="J2883" s="259"/>
      <c r="K2883" s="168"/>
      <c r="L2883" s="169"/>
      <c r="N2883" s="167"/>
      <c r="O2883" s="209" t="str">
        <f>IF(ISBLANK(Transactions!$N2883),"",MONTH(Transactions!$N2883))</f>
        <v/>
      </c>
      <c r="P2883" s="259"/>
      <c r="Q2883" s="171"/>
      <c r="R2883" s="169"/>
    </row>
    <row r="2884" spans="2:18" ht="15.75" customHeight="1">
      <c r="B2884" s="167"/>
      <c r="C2884" s="209" t="str">
        <f>IF(ISBLANK(Transactions!$B2884),"",MONTH(Transactions!$B2884))</f>
        <v/>
      </c>
      <c r="D2884" s="259"/>
      <c r="E2884" s="168"/>
      <c r="F2884" s="169"/>
      <c r="H2884" s="167"/>
      <c r="I2884" s="209" t="str">
        <f>IF(ISBLANK(Transactions!$H2884),"",MONTH(Transactions!$H2884))</f>
        <v/>
      </c>
      <c r="J2884" s="259"/>
      <c r="K2884" s="168"/>
      <c r="L2884" s="169"/>
      <c r="N2884" s="167"/>
      <c r="O2884" s="209" t="str">
        <f>IF(ISBLANK(Transactions!$N2884),"",MONTH(Transactions!$N2884))</f>
        <v/>
      </c>
      <c r="P2884" s="259"/>
      <c r="Q2884" s="171"/>
      <c r="R2884" s="169"/>
    </row>
    <row r="2885" spans="2:18" ht="15.75" customHeight="1">
      <c r="B2885" s="167"/>
      <c r="C2885" s="209" t="str">
        <f>IF(ISBLANK(Transactions!$B2885),"",MONTH(Transactions!$B2885))</f>
        <v/>
      </c>
      <c r="D2885" s="259"/>
      <c r="E2885" s="168"/>
      <c r="F2885" s="169"/>
      <c r="H2885" s="167"/>
      <c r="I2885" s="209" t="str">
        <f>IF(ISBLANK(Transactions!$H2885),"",MONTH(Transactions!$H2885))</f>
        <v/>
      </c>
      <c r="J2885" s="259"/>
      <c r="K2885" s="168"/>
      <c r="L2885" s="169"/>
      <c r="N2885" s="167"/>
      <c r="O2885" s="209" t="str">
        <f>IF(ISBLANK(Transactions!$N2885),"",MONTH(Transactions!$N2885))</f>
        <v/>
      </c>
      <c r="P2885" s="259"/>
      <c r="Q2885" s="171"/>
      <c r="R2885" s="169"/>
    </row>
    <row r="2886" spans="2:18" ht="15.75" customHeight="1">
      <c r="B2886" s="167"/>
      <c r="C2886" s="209" t="str">
        <f>IF(ISBLANK(Transactions!$B2886),"",MONTH(Transactions!$B2886))</f>
        <v/>
      </c>
      <c r="D2886" s="259"/>
      <c r="E2886" s="168"/>
      <c r="F2886" s="169"/>
      <c r="H2886" s="167"/>
      <c r="I2886" s="209" t="str">
        <f>IF(ISBLANK(Transactions!$H2886),"",MONTH(Transactions!$H2886))</f>
        <v/>
      </c>
      <c r="J2886" s="259"/>
      <c r="K2886" s="168"/>
      <c r="L2886" s="169"/>
      <c r="N2886" s="167"/>
      <c r="O2886" s="209" t="str">
        <f>IF(ISBLANK(Transactions!$N2886),"",MONTH(Transactions!$N2886))</f>
        <v/>
      </c>
      <c r="P2886" s="259"/>
      <c r="Q2886" s="171"/>
      <c r="R2886" s="169"/>
    </row>
    <row r="2887" spans="2:18" ht="15.75" customHeight="1">
      <c r="B2887" s="167"/>
      <c r="C2887" s="209" t="str">
        <f>IF(ISBLANK(Transactions!$B2887),"",MONTH(Transactions!$B2887))</f>
        <v/>
      </c>
      <c r="D2887" s="259"/>
      <c r="E2887" s="168"/>
      <c r="F2887" s="169"/>
      <c r="H2887" s="167"/>
      <c r="I2887" s="209" t="str">
        <f>IF(ISBLANK(Transactions!$H2887),"",MONTH(Transactions!$H2887))</f>
        <v/>
      </c>
      <c r="J2887" s="259"/>
      <c r="K2887" s="168"/>
      <c r="L2887" s="169"/>
      <c r="N2887" s="167"/>
      <c r="O2887" s="209" t="str">
        <f>IF(ISBLANK(Transactions!$N2887),"",MONTH(Transactions!$N2887))</f>
        <v/>
      </c>
      <c r="P2887" s="259"/>
      <c r="Q2887" s="171"/>
      <c r="R2887" s="169"/>
    </row>
    <row r="2888" spans="2:18" ht="15.75" customHeight="1">
      <c r="B2888" s="167"/>
      <c r="C2888" s="209" t="str">
        <f>IF(ISBLANK(Transactions!$B2888),"",MONTH(Transactions!$B2888))</f>
        <v/>
      </c>
      <c r="D2888" s="259"/>
      <c r="E2888" s="168"/>
      <c r="F2888" s="169"/>
      <c r="H2888" s="167"/>
      <c r="I2888" s="209" t="str">
        <f>IF(ISBLANK(Transactions!$H2888),"",MONTH(Transactions!$H2888))</f>
        <v/>
      </c>
      <c r="J2888" s="259"/>
      <c r="K2888" s="168"/>
      <c r="L2888" s="169"/>
      <c r="N2888" s="167"/>
      <c r="O2888" s="209" t="str">
        <f>IF(ISBLANK(Transactions!$N2888),"",MONTH(Transactions!$N2888))</f>
        <v/>
      </c>
      <c r="P2888" s="259"/>
      <c r="Q2888" s="171"/>
      <c r="R2888" s="169"/>
    </row>
    <row r="2889" spans="2:18" ht="15.75" customHeight="1">
      <c r="B2889" s="167"/>
      <c r="C2889" s="209" t="str">
        <f>IF(ISBLANK(Transactions!$B2889),"",MONTH(Transactions!$B2889))</f>
        <v/>
      </c>
      <c r="D2889" s="259"/>
      <c r="E2889" s="168"/>
      <c r="F2889" s="169"/>
      <c r="H2889" s="167"/>
      <c r="I2889" s="209" t="str">
        <f>IF(ISBLANK(Transactions!$H2889),"",MONTH(Transactions!$H2889))</f>
        <v/>
      </c>
      <c r="J2889" s="259"/>
      <c r="K2889" s="168"/>
      <c r="L2889" s="169"/>
      <c r="N2889" s="167"/>
      <c r="O2889" s="209" t="str">
        <f>IF(ISBLANK(Transactions!$N2889),"",MONTH(Transactions!$N2889))</f>
        <v/>
      </c>
      <c r="P2889" s="259"/>
      <c r="Q2889" s="171"/>
      <c r="R2889" s="169"/>
    </row>
    <row r="2890" spans="2:18" ht="15.75" customHeight="1">
      <c r="B2890" s="167"/>
      <c r="C2890" s="209" t="str">
        <f>IF(ISBLANK(Transactions!$B2890),"",MONTH(Transactions!$B2890))</f>
        <v/>
      </c>
      <c r="D2890" s="259"/>
      <c r="E2890" s="168"/>
      <c r="F2890" s="169"/>
      <c r="H2890" s="167"/>
      <c r="I2890" s="209" t="str">
        <f>IF(ISBLANK(Transactions!$H2890),"",MONTH(Transactions!$H2890))</f>
        <v/>
      </c>
      <c r="J2890" s="259"/>
      <c r="K2890" s="168"/>
      <c r="L2890" s="169"/>
      <c r="N2890" s="167"/>
      <c r="O2890" s="209" t="str">
        <f>IF(ISBLANK(Transactions!$N2890),"",MONTH(Transactions!$N2890))</f>
        <v/>
      </c>
      <c r="P2890" s="259"/>
      <c r="Q2890" s="171"/>
      <c r="R2890" s="169"/>
    </row>
    <row r="2891" spans="2:18" ht="15.75" customHeight="1">
      <c r="B2891" s="167"/>
      <c r="C2891" s="209" t="str">
        <f>IF(ISBLANK(Transactions!$B2891),"",MONTH(Transactions!$B2891))</f>
        <v/>
      </c>
      <c r="D2891" s="259"/>
      <c r="E2891" s="168"/>
      <c r="F2891" s="169"/>
      <c r="H2891" s="167"/>
      <c r="I2891" s="209" t="str">
        <f>IF(ISBLANK(Transactions!$H2891),"",MONTH(Transactions!$H2891))</f>
        <v/>
      </c>
      <c r="J2891" s="259"/>
      <c r="K2891" s="168"/>
      <c r="L2891" s="169"/>
      <c r="N2891" s="167"/>
      <c r="O2891" s="209" t="str">
        <f>IF(ISBLANK(Transactions!$N2891),"",MONTH(Transactions!$N2891))</f>
        <v/>
      </c>
      <c r="P2891" s="259"/>
      <c r="Q2891" s="171"/>
      <c r="R2891" s="169"/>
    </row>
    <row r="2892" spans="2:18" ht="15.75" customHeight="1">
      <c r="B2892" s="167"/>
      <c r="C2892" s="209" t="str">
        <f>IF(ISBLANK(Transactions!$B2892),"",MONTH(Transactions!$B2892))</f>
        <v/>
      </c>
      <c r="D2892" s="259"/>
      <c r="E2892" s="168"/>
      <c r="F2892" s="169"/>
      <c r="H2892" s="167"/>
      <c r="I2892" s="209" t="str">
        <f>IF(ISBLANK(Transactions!$H2892),"",MONTH(Transactions!$H2892))</f>
        <v/>
      </c>
      <c r="J2892" s="259"/>
      <c r="K2892" s="168"/>
      <c r="L2892" s="169"/>
      <c r="N2892" s="167"/>
      <c r="O2892" s="209" t="str">
        <f>IF(ISBLANK(Transactions!$N2892),"",MONTH(Transactions!$N2892))</f>
        <v/>
      </c>
      <c r="P2892" s="259"/>
      <c r="Q2892" s="171"/>
      <c r="R2892" s="169"/>
    </row>
    <row r="2893" spans="2:18" ht="15.75" customHeight="1">
      <c r="B2893" s="167"/>
      <c r="C2893" s="209" t="str">
        <f>IF(ISBLANK(Transactions!$B2893),"",MONTH(Transactions!$B2893))</f>
        <v/>
      </c>
      <c r="D2893" s="259"/>
      <c r="E2893" s="168"/>
      <c r="F2893" s="169"/>
      <c r="H2893" s="167"/>
      <c r="I2893" s="209" t="str">
        <f>IF(ISBLANK(Transactions!$H2893),"",MONTH(Transactions!$H2893))</f>
        <v/>
      </c>
      <c r="J2893" s="259"/>
      <c r="K2893" s="168"/>
      <c r="L2893" s="169"/>
      <c r="N2893" s="167"/>
      <c r="O2893" s="209" t="str">
        <f>IF(ISBLANK(Transactions!$N2893),"",MONTH(Transactions!$N2893))</f>
        <v/>
      </c>
      <c r="P2893" s="259"/>
      <c r="Q2893" s="171"/>
      <c r="R2893" s="169"/>
    </row>
    <row r="2894" spans="2:18" ht="15.75" customHeight="1">
      <c r="B2894" s="167"/>
      <c r="C2894" s="209" t="str">
        <f>IF(ISBLANK(Transactions!$B2894),"",MONTH(Transactions!$B2894))</f>
        <v/>
      </c>
      <c r="D2894" s="259"/>
      <c r="E2894" s="168"/>
      <c r="F2894" s="169"/>
      <c r="H2894" s="167"/>
      <c r="I2894" s="209" t="str">
        <f>IF(ISBLANK(Transactions!$H2894),"",MONTH(Transactions!$H2894))</f>
        <v/>
      </c>
      <c r="J2894" s="259"/>
      <c r="K2894" s="168"/>
      <c r="L2894" s="169"/>
      <c r="N2894" s="167"/>
      <c r="O2894" s="209" t="str">
        <f>IF(ISBLANK(Transactions!$N2894),"",MONTH(Transactions!$N2894))</f>
        <v/>
      </c>
      <c r="P2894" s="259"/>
      <c r="Q2894" s="171"/>
      <c r="R2894" s="169"/>
    </row>
    <row r="2895" spans="2:18" ht="15.75" customHeight="1">
      <c r="B2895" s="167"/>
      <c r="C2895" s="209" t="str">
        <f>IF(ISBLANK(Transactions!$B2895),"",MONTH(Transactions!$B2895))</f>
        <v/>
      </c>
      <c r="D2895" s="259"/>
      <c r="E2895" s="168"/>
      <c r="F2895" s="169"/>
      <c r="H2895" s="167"/>
      <c r="I2895" s="209" t="str">
        <f>IF(ISBLANK(Transactions!$H2895),"",MONTH(Transactions!$H2895))</f>
        <v/>
      </c>
      <c r="J2895" s="259"/>
      <c r="K2895" s="168"/>
      <c r="L2895" s="169"/>
      <c r="N2895" s="167"/>
      <c r="O2895" s="209" t="str">
        <f>IF(ISBLANK(Transactions!$N2895),"",MONTH(Transactions!$N2895))</f>
        <v/>
      </c>
      <c r="P2895" s="259"/>
      <c r="Q2895" s="171"/>
      <c r="R2895" s="169"/>
    </row>
    <row r="2896" spans="2:18" ht="15.75" customHeight="1">
      <c r="B2896" s="167"/>
      <c r="C2896" s="209" t="str">
        <f>IF(ISBLANK(Transactions!$B2896),"",MONTH(Transactions!$B2896))</f>
        <v/>
      </c>
      <c r="D2896" s="259"/>
      <c r="E2896" s="168"/>
      <c r="F2896" s="169"/>
      <c r="H2896" s="167"/>
      <c r="I2896" s="209" t="str">
        <f>IF(ISBLANK(Transactions!$H2896),"",MONTH(Transactions!$H2896))</f>
        <v/>
      </c>
      <c r="J2896" s="259"/>
      <c r="K2896" s="168"/>
      <c r="L2896" s="169"/>
      <c r="N2896" s="167"/>
      <c r="O2896" s="209" t="str">
        <f>IF(ISBLANK(Transactions!$N2896),"",MONTH(Transactions!$N2896))</f>
        <v/>
      </c>
      <c r="P2896" s="259"/>
      <c r="Q2896" s="171"/>
      <c r="R2896" s="169"/>
    </row>
    <row r="2897" spans="2:18" ht="15.75" customHeight="1">
      <c r="B2897" s="167"/>
      <c r="C2897" s="209" t="str">
        <f>IF(ISBLANK(Transactions!$B2897),"",MONTH(Transactions!$B2897))</f>
        <v/>
      </c>
      <c r="D2897" s="259"/>
      <c r="E2897" s="168"/>
      <c r="F2897" s="169"/>
      <c r="H2897" s="167"/>
      <c r="I2897" s="209" t="str">
        <f>IF(ISBLANK(Transactions!$H2897),"",MONTH(Transactions!$H2897))</f>
        <v/>
      </c>
      <c r="J2897" s="259"/>
      <c r="K2897" s="168"/>
      <c r="L2897" s="169"/>
      <c r="N2897" s="167"/>
      <c r="O2897" s="209" t="str">
        <f>IF(ISBLANK(Transactions!$N2897),"",MONTH(Transactions!$N2897))</f>
        <v/>
      </c>
      <c r="P2897" s="259"/>
      <c r="Q2897" s="171"/>
      <c r="R2897" s="169"/>
    </row>
    <row r="2898" spans="2:18" ht="15.75" customHeight="1">
      <c r="B2898" s="167"/>
      <c r="C2898" s="209" t="str">
        <f>IF(ISBLANK(Transactions!$B2898),"",MONTH(Transactions!$B2898))</f>
        <v/>
      </c>
      <c r="D2898" s="259"/>
      <c r="E2898" s="168"/>
      <c r="F2898" s="169"/>
      <c r="H2898" s="167"/>
      <c r="I2898" s="209" t="str">
        <f>IF(ISBLANK(Transactions!$H2898),"",MONTH(Transactions!$H2898))</f>
        <v/>
      </c>
      <c r="J2898" s="259"/>
      <c r="K2898" s="168"/>
      <c r="L2898" s="169"/>
      <c r="N2898" s="167"/>
      <c r="O2898" s="209" t="str">
        <f>IF(ISBLANK(Transactions!$N2898),"",MONTH(Transactions!$N2898))</f>
        <v/>
      </c>
      <c r="P2898" s="259"/>
      <c r="Q2898" s="171"/>
      <c r="R2898" s="169"/>
    </row>
    <row r="2899" spans="2:18" ht="15.75" customHeight="1">
      <c r="B2899" s="167"/>
      <c r="C2899" s="209" t="str">
        <f>IF(ISBLANK(Transactions!$B2899),"",MONTH(Transactions!$B2899))</f>
        <v/>
      </c>
      <c r="D2899" s="259"/>
      <c r="E2899" s="168"/>
      <c r="F2899" s="169"/>
      <c r="H2899" s="167"/>
      <c r="I2899" s="209" t="str">
        <f>IF(ISBLANK(Transactions!$H2899),"",MONTH(Transactions!$H2899))</f>
        <v/>
      </c>
      <c r="J2899" s="259"/>
      <c r="K2899" s="168"/>
      <c r="L2899" s="169"/>
      <c r="N2899" s="167"/>
      <c r="O2899" s="209" t="str">
        <f>IF(ISBLANK(Transactions!$N2899),"",MONTH(Transactions!$N2899))</f>
        <v/>
      </c>
      <c r="P2899" s="259"/>
      <c r="Q2899" s="171"/>
      <c r="R2899" s="169"/>
    </row>
    <row r="2900" spans="2:18" ht="15.75" customHeight="1">
      <c r="B2900" s="167"/>
      <c r="C2900" s="209" t="str">
        <f>IF(ISBLANK(Transactions!$B2900),"",MONTH(Transactions!$B2900))</f>
        <v/>
      </c>
      <c r="D2900" s="259"/>
      <c r="E2900" s="168"/>
      <c r="F2900" s="169"/>
      <c r="H2900" s="167"/>
      <c r="I2900" s="209" t="str">
        <f>IF(ISBLANK(Transactions!$H2900),"",MONTH(Transactions!$H2900))</f>
        <v/>
      </c>
      <c r="J2900" s="259"/>
      <c r="K2900" s="168"/>
      <c r="L2900" s="169"/>
      <c r="N2900" s="167"/>
      <c r="O2900" s="209" t="str">
        <f>IF(ISBLANK(Transactions!$N2900),"",MONTH(Transactions!$N2900))</f>
        <v/>
      </c>
      <c r="P2900" s="259"/>
      <c r="Q2900" s="171"/>
      <c r="R2900" s="169"/>
    </row>
    <row r="2901" spans="2:18" ht="15.75" customHeight="1">
      <c r="B2901" s="167"/>
      <c r="C2901" s="209" t="str">
        <f>IF(ISBLANK(Transactions!$B2901),"",MONTH(Transactions!$B2901))</f>
        <v/>
      </c>
      <c r="D2901" s="259"/>
      <c r="E2901" s="168"/>
      <c r="F2901" s="169"/>
      <c r="H2901" s="167"/>
      <c r="I2901" s="209" t="str">
        <f>IF(ISBLANK(Transactions!$H2901),"",MONTH(Transactions!$H2901))</f>
        <v/>
      </c>
      <c r="J2901" s="259"/>
      <c r="K2901" s="168"/>
      <c r="L2901" s="169"/>
      <c r="N2901" s="167"/>
      <c r="O2901" s="209" t="str">
        <f>IF(ISBLANK(Transactions!$N2901),"",MONTH(Transactions!$N2901))</f>
        <v/>
      </c>
      <c r="P2901" s="259"/>
      <c r="Q2901" s="171"/>
      <c r="R2901" s="169"/>
    </row>
    <row r="2902" spans="2:18" ht="15.75" customHeight="1">
      <c r="B2902" s="167"/>
      <c r="C2902" s="209" t="str">
        <f>IF(ISBLANK(Transactions!$B2902),"",MONTH(Transactions!$B2902))</f>
        <v/>
      </c>
      <c r="D2902" s="259"/>
      <c r="E2902" s="168"/>
      <c r="F2902" s="169"/>
      <c r="H2902" s="167"/>
      <c r="I2902" s="209" t="str">
        <f>IF(ISBLANK(Transactions!$H2902),"",MONTH(Transactions!$H2902))</f>
        <v/>
      </c>
      <c r="J2902" s="259"/>
      <c r="K2902" s="168"/>
      <c r="L2902" s="169"/>
      <c r="N2902" s="167"/>
      <c r="O2902" s="209" t="str">
        <f>IF(ISBLANK(Transactions!$N2902),"",MONTH(Transactions!$N2902))</f>
        <v/>
      </c>
      <c r="P2902" s="259"/>
      <c r="Q2902" s="171"/>
      <c r="R2902" s="169"/>
    </row>
    <row r="2903" spans="2:18" ht="15.75" customHeight="1">
      <c r="B2903" s="167"/>
      <c r="C2903" s="209" t="str">
        <f>IF(ISBLANK(Transactions!$B2903),"",MONTH(Transactions!$B2903))</f>
        <v/>
      </c>
      <c r="D2903" s="259"/>
      <c r="E2903" s="168"/>
      <c r="F2903" s="169"/>
      <c r="H2903" s="167"/>
      <c r="I2903" s="209" t="str">
        <f>IF(ISBLANK(Transactions!$H2903),"",MONTH(Transactions!$H2903))</f>
        <v/>
      </c>
      <c r="J2903" s="259"/>
      <c r="K2903" s="168"/>
      <c r="L2903" s="169"/>
      <c r="N2903" s="167"/>
      <c r="O2903" s="209" t="str">
        <f>IF(ISBLANK(Transactions!$N2903),"",MONTH(Transactions!$N2903))</f>
        <v/>
      </c>
      <c r="P2903" s="259"/>
      <c r="Q2903" s="171"/>
      <c r="R2903" s="169"/>
    </row>
    <row r="2904" spans="2:18" ht="15.75" customHeight="1">
      <c r="B2904" s="167"/>
      <c r="C2904" s="209" t="str">
        <f>IF(ISBLANK(Transactions!$B2904),"",MONTH(Transactions!$B2904))</f>
        <v/>
      </c>
      <c r="D2904" s="259"/>
      <c r="E2904" s="168"/>
      <c r="F2904" s="169"/>
      <c r="H2904" s="167"/>
      <c r="I2904" s="209" t="str">
        <f>IF(ISBLANK(Transactions!$H2904),"",MONTH(Transactions!$H2904))</f>
        <v/>
      </c>
      <c r="J2904" s="259"/>
      <c r="K2904" s="168"/>
      <c r="L2904" s="169"/>
      <c r="N2904" s="167"/>
      <c r="O2904" s="209" t="str">
        <f>IF(ISBLANK(Transactions!$N2904),"",MONTH(Transactions!$N2904))</f>
        <v/>
      </c>
      <c r="P2904" s="259"/>
      <c r="Q2904" s="171"/>
      <c r="R2904" s="169"/>
    </row>
    <row r="2905" spans="2:18" ht="15.75" customHeight="1">
      <c r="B2905" s="167"/>
      <c r="C2905" s="209" t="str">
        <f>IF(ISBLANK(Transactions!$B2905),"",MONTH(Transactions!$B2905))</f>
        <v/>
      </c>
      <c r="D2905" s="259"/>
      <c r="E2905" s="168"/>
      <c r="F2905" s="169"/>
      <c r="H2905" s="167"/>
      <c r="I2905" s="209" t="str">
        <f>IF(ISBLANK(Transactions!$H2905),"",MONTH(Transactions!$H2905))</f>
        <v/>
      </c>
      <c r="J2905" s="259"/>
      <c r="K2905" s="168"/>
      <c r="L2905" s="169"/>
      <c r="N2905" s="167"/>
      <c r="O2905" s="209" t="str">
        <f>IF(ISBLANK(Transactions!$N2905),"",MONTH(Transactions!$N2905))</f>
        <v/>
      </c>
      <c r="P2905" s="259"/>
      <c r="Q2905" s="171"/>
      <c r="R2905" s="169"/>
    </row>
    <row r="2906" spans="2:18" ht="15.75" customHeight="1">
      <c r="B2906" s="167"/>
      <c r="C2906" s="209" t="str">
        <f>IF(ISBLANK(Transactions!$B2906),"",MONTH(Transactions!$B2906))</f>
        <v/>
      </c>
      <c r="D2906" s="259"/>
      <c r="E2906" s="168"/>
      <c r="F2906" s="169"/>
      <c r="H2906" s="167"/>
      <c r="I2906" s="209" t="str">
        <f>IF(ISBLANK(Transactions!$H2906),"",MONTH(Transactions!$H2906))</f>
        <v/>
      </c>
      <c r="J2906" s="259"/>
      <c r="K2906" s="168"/>
      <c r="L2906" s="169"/>
      <c r="N2906" s="167"/>
      <c r="O2906" s="209" t="str">
        <f>IF(ISBLANK(Transactions!$N2906),"",MONTH(Transactions!$N2906))</f>
        <v/>
      </c>
      <c r="P2906" s="259"/>
      <c r="Q2906" s="171"/>
      <c r="R2906" s="169"/>
    </row>
    <row r="2907" spans="2:18" ht="15.75" customHeight="1">
      <c r="B2907" s="167"/>
      <c r="C2907" s="209" t="str">
        <f>IF(ISBLANK(Transactions!$B2907),"",MONTH(Transactions!$B2907))</f>
        <v/>
      </c>
      <c r="D2907" s="259"/>
      <c r="E2907" s="168"/>
      <c r="F2907" s="169"/>
      <c r="H2907" s="167"/>
      <c r="I2907" s="209" t="str">
        <f>IF(ISBLANK(Transactions!$H2907),"",MONTH(Transactions!$H2907))</f>
        <v/>
      </c>
      <c r="J2907" s="259"/>
      <c r="K2907" s="168"/>
      <c r="L2907" s="169"/>
      <c r="N2907" s="167"/>
      <c r="O2907" s="209" t="str">
        <f>IF(ISBLANK(Transactions!$N2907),"",MONTH(Transactions!$N2907))</f>
        <v/>
      </c>
      <c r="P2907" s="259"/>
      <c r="Q2907" s="171"/>
      <c r="R2907" s="169"/>
    </row>
    <row r="2908" spans="2:18" ht="15.75" customHeight="1">
      <c r="B2908" s="167"/>
      <c r="C2908" s="209" t="str">
        <f>IF(ISBLANK(Transactions!$B2908),"",MONTH(Transactions!$B2908))</f>
        <v/>
      </c>
      <c r="D2908" s="259"/>
      <c r="E2908" s="168"/>
      <c r="F2908" s="169"/>
      <c r="H2908" s="167"/>
      <c r="I2908" s="209" t="str">
        <f>IF(ISBLANK(Transactions!$H2908),"",MONTH(Transactions!$H2908))</f>
        <v/>
      </c>
      <c r="J2908" s="259"/>
      <c r="K2908" s="168"/>
      <c r="L2908" s="169"/>
      <c r="N2908" s="167"/>
      <c r="O2908" s="209" t="str">
        <f>IF(ISBLANK(Transactions!$N2908),"",MONTH(Transactions!$N2908))</f>
        <v/>
      </c>
      <c r="P2908" s="259"/>
      <c r="Q2908" s="171"/>
      <c r="R2908" s="169"/>
    </row>
    <row r="2909" spans="2:18" ht="15.75" customHeight="1">
      <c r="B2909" s="167"/>
      <c r="C2909" s="209" t="str">
        <f>IF(ISBLANK(Transactions!$B2909),"",MONTH(Transactions!$B2909))</f>
        <v/>
      </c>
      <c r="D2909" s="259"/>
      <c r="E2909" s="168"/>
      <c r="F2909" s="169"/>
      <c r="H2909" s="167"/>
      <c r="I2909" s="209" t="str">
        <f>IF(ISBLANK(Transactions!$H2909),"",MONTH(Transactions!$H2909))</f>
        <v/>
      </c>
      <c r="J2909" s="259"/>
      <c r="K2909" s="168"/>
      <c r="L2909" s="169"/>
      <c r="N2909" s="167"/>
      <c r="O2909" s="209" t="str">
        <f>IF(ISBLANK(Transactions!$N2909),"",MONTH(Transactions!$N2909))</f>
        <v/>
      </c>
      <c r="P2909" s="259"/>
      <c r="Q2909" s="171"/>
      <c r="R2909" s="169"/>
    </row>
    <row r="2910" spans="2:18" ht="15.75" customHeight="1">
      <c r="B2910" s="167"/>
      <c r="C2910" s="209" t="str">
        <f>IF(ISBLANK(Transactions!$B2910),"",MONTH(Transactions!$B2910))</f>
        <v/>
      </c>
      <c r="D2910" s="259"/>
      <c r="E2910" s="168"/>
      <c r="F2910" s="169"/>
      <c r="H2910" s="167"/>
      <c r="I2910" s="209" t="str">
        <f>IF(ISBLANK(Transactions!$H2910),"",MONTH(Transactions!$H2910))</f>
        <v/>
      </c>
      <c r="J2910" s="259"/>
      <c r="K2910" s="168"/>
      <c r="L2910" s="169"/>
      <c r="N2910" s="167"/>
      <c r="O2910" s="209" t="str">
        <f>IF(ISBLANK(Transactions!$N2910),"",MONTH(Transactions!$N2910))</f>
        <v/>
      </c>
      <c r="P2910" s="259"/>
      <c r="Q2910" s="171"/>
      <c r="R2910" s="169"/>
    </row>
    <row r="2911" spans="2:18" ht="15.75" customHeight="1">
      <c r="B2911" s="167"/>
      <c r="C2911" s="209" t="str">
        <f>IF(ISBLANK(Transactions!$B2911),"",MONTH(Transactions!$B2911))</f>
        <v/>
      </c>
      <c r="D2911" s="259"/>
      <c r="E2911" s="168"/>
      <c r="F2911" s="169"/>
      <c r="H2911" s="167"/>
      <c r="I2911" s="209" t="str">
        <f>IF(ISBLANK(Transactions!$H2911),"",MONTH(Transactions!$H2911))</f>
        <v/>
      </c>
      <c r="J2911" s="259"/>
      <c r="K2911" s="168"/>
      <c r="L2911" s="169"/>
      <c r="N2911" s="167"/>
      <c r="O2911" s="209" t="str">
        <f>IF(ISBLANK(Transactions!$N2911),"",MONTH(Transactions!$N2911))</f>
        <v/>
      </c>
      <c r="P2911" s="259"/>
      <c r="Q2911" s="171"/>
      <c r="R2911" s="169"/>
    </row>
    <row r="2912" spans="2:18" ht="15.75" customHeight="1">
      <c r="B2912" s="167"/>
      <c r="C2912" s="209" t="str">
        <f>IF(ISBLANK(Transactions!$B2912),"",MONTH(Transactions!$B2912))</f>
        <v/>
      </c>
      <c r="D2912" s="259"/>
      <c r="E2912" s="168"/>
      <c r="F2912" s="169"/>
      <c r="H2912" s="167"/>
      <c r="I2912" s="209" t="str">
        <f>IF(ISBLANK(Transactions!$H2912),"",MONTH(Transactions!$H2912))</f>
        <v/>
      </c>
      <c r="J2912" s="259"/>
      <c r="K2912" s="168"/>
      <c r="L2912" s="169"/>
      <c r="N2912" s="167"/>
      <c r="O2912" s="209" t="str">
        <f>IF(ISBLANK(Transactions!$N2912),"",MONTH(Transactions!$N2912))</f>
        <v/>
      </c>
      <c r="P2912" s="259"/>
      <c r="Q2912" s="171"/>
      <c r="R2912" s="169"/>
    </row>
    <row r="2913" spans="2:18" ht="15.75" customHeight="1">
      <c r="B2913" s="167"/>
      <c r="C2913" s="209" t="str">
        <f>IF(ISBLANK(Transactions!$B2913),"",MONTH(Transactions!$B2913))</f>
        <v/>
      </c>
      <c r="D2913" s="259"/>
      <c r="E2913" s="168"/>
      <c r="F2913" s="169"/>
      <c r="H2913" s="167"/>
      <c r="I2913" s="209" t="str">
        <f>IF(ISBLANK(Transactions!$H2913),"",MONTH(Transactions!$H2913))</f>
        <v/>
      </c>
      <c r="J2913" s="259"/>
      <c r="K2913" s="168"/>
      <c r="L2913" s="169"/>
      <c r="N2913" s="167"/>
      <c r="O2913" s="209" t="str">
        <f>IF(ISBLANK(Transactions!$N2913),"",MONTH(Transactions!$N2913))</f>
        <v/>
      </c>
      <c r="P2913" s="259"/>
      <c r="Q2913" s="171"/>
      <c r="R2913" s="169"/>
    </row>
    <row r="2914" spans="2:18" ht="15.75" customHeight="1">
      <c r="B2914" s="167"/>
      <c r="C2914" s="209" t="str">
        <f>IF(ISBLANK(Transactions!$B2914),"",MONTH(Transactions!$B2914))</f>
        <v/>
      </c>
      <c r="D2914" s="259"/>
      <c r="E2914" s="168"/>
      <c r="F2914" s="169"/>
      <c r="H2914" s="167"/>
      <c r="I2914" s="209" t="str">
        <f>IF(ISBLANK(Transactions!$H2914),"",MONTH(Transactions!$H2914))</f>
        <v/>
      </c>
      <c r="J2914" s="259"/>
      <c r="K2914" s="168"/>
      <c r="L2914" s="169"/>
      <c r="N2914" s="167"/>
      <c r="O2914" s="209" t="str">
        <f>IF(ISBLANK(Transactions!$N2914),"",MONTH(Transactions!$N2914))</f>
        <v/>
      </c>
      <c r="P2914" s="259"/>
      <c r="Q2914" s="171"/>
      <c r="R2914" s="169"/>
    </row>
    <row r="2915" spans="2:18" ht="15.75" customHeight="1">
      <c r="B2915" s="167"/>
      <c r="C2915" s="209" t="str">
        <f>IF(ISBLANK(Transactions!$B2915),"",MONTH(Transactions!$B2915))</f>
        <v/>
      </c>
      <c r="D2915" s="259"/>
      <c r="E2915" s="168"/>
      <c r="F2915" s="169"/>
      <c r="H2915" s="167"/>
      <c r="I2915" s="209" t="str">
        <f>IF(ISBLANK(Transactions!$H2915),"",MONTH(Transactions!$H2915))</f>
        <v/>
      </c>
      <c r="J2915" s="259"/>
      <c r="K2915" s="168"/>
      <c r="L2915" s="169"/>
      <c r="N2915" s="167"/>
      <c r="O2915" s="209" t="str">
        <f>IF(ISBLANK(Transactions!$N2915),"",MONTH(Transactions!$N2915))</f>
        <v/>
      </c>
      <c r="P2915" s="259"/>
      <c r="Q2915" s="171"/>
      <c r="R2915" s="169"/>
    </row>
    <row r="2916" spans="2:18" ht="15.75" customHeight="1">
      <c r="B2916" s="167"/>
      <c r="C2916" s="209" t="str">
        <f>IF(ISBLANK(Transactions!$B2916),"",MONTH(Transactions!$B2916))</f>
        <v/>
      </c>
      <c r="D2916" s="259"/>
      <c r="E2916" s="168"/>
      <c r="F2916" s="169"/>
      <c r="H2916" s="167"/>
      <c r="I2916" s="209" t="str">
        <f>IF(ISBLANK(Transactions!$H2916),"",MONTH(Transactions!$H2916))</f>
        <v/>
      </c>
      <c r="J2916" s="259"/>
      <c r="K2916" s="168"/>
      <c r="L2916" s="169"/>
      <c r="N2916" s="167"/>
      <c r="O2916" s="209" t="str">
        <f>IF(ISBLANK(Transactions!$N2916),"",MONTH(Transactions!$N2916))</f>
        <v/>
      </c>
      <c r="P2916" s="259"/>
      <c r="Q2916" s="171"/>
      <c r="R2916" s="169"/>
    </row>
    <row r="2917" spans="2:18" ht="15.75" customHeight="1">
      <c r="B2917" s="167"/>
      <c r="C2917" s="209" t="str">
        <f>IF(ISBLANK(Transactions!$B2917),"",MONTH(Transactions!$B2917))</f>
        <v/>
      </c>
      <c r="D2917" s="259"/>
      <c r="E2917" s="168"/>
      <c r="F2917" s="169"/>
      <c r="H2917" s="167"/>
      <c r="I2917" s="209" t="str">
        <f>IF(ISBLANK(Transactions!$H2917),"",MONTH(Transactions!$H2917))</f>
        <v/>
      </c>
      <c r="J2917" s="259"/>
      <c r="K2917" s="168"/>
      <c r="L2917" s="169"/>
      <c r="N2917" s="167"/>
      <c r="O2917" s="209" t="str">
        <f>IF(ISBLANK(Transactions!$N2917),"",MONTH(Transactions!$N2917))</f>
        <v/>
      </c>
      <c r="P2917" s="259"/>
      <c r="Q2917" s="171"/>
      <c r="R2917" s="169"/>
    </row>
    <row r="2918" spans="2:18" ht="15.75" customHeight="1">
      <c r="B2918" s="167"/>
      <c r="C2918" s="209" t="str">
        <f>IF(ISBLANK(Transactions!$B2918),"",MONTH(Transactions!$B2918))</f>
        <v/>
      </c>
      <c r="D2918" s="259"/>
      <c r="E2918" s="168"/>
      <c r="F2918" s="169"/>
      <c r="H2918" s="167"/>
      <c r="I2918" s="209" t="str">
        <f>IF(ISBLANK(Transactions!$H2918),"",MONTH(Transactions!$H2918))</f>
        <v/>
      </c>
      <c r="J2918" s="259"/>
      <c r="K2918" s="168"/>
      <c r="L2918" s="169"/>
      <c r="N2918" s="167"/>
      <c r="O2918" s="209" t="str">
        <f>IF(ISBLANK(Transactions!$N2918),"",MONTH(Transactions!$N2918))</f>
        <v/>
      </c>
      <c r="P2918" s="259"/>
      <c r="Q2918" s="171"/>
      <c r="R2918" s="169"/>
    </row>
    <row r="2919" spans="2:18" ht="15.75" customHeight="1">
      <c r="B2919" s="167"/>
      <c r="C2919" s="209" t="str">
        <f>IF(ISBLANK(Transactions!$B2919),"",MONTH(Transactions!$B2919))</f>
        <v/>
      </c>
      <c r="D2919" s="259"/>
      <c r="E2919" s="168"/>
      <c r="F2919" s="169"/>
      <c r="H2919" s="167"/>
      <c r="I2919" s="209" t="str">
        <f>IF(ISBLANK(Transactions!$H2919),"",MONTH(Transactions!$H2919))</f>
        <v/>
      </c>
      <c r="J2919" s="259"/>
      <c r="K2919" s="168"/>
      <c r="L2919" s="169"/>
      <c r="N2919" s="167"/>
      <c r="O2919" s="209" t="str">
        <f>IF(ISBLANK(Transactions!$N2919),"",MONTH(Transactions!$N2919))</f>
        <v/>
      </c>
      <c r="P2919" s="259"/>
      <c r="Q2919" s="171"/>
      <c r="R2919" s="169"/>
    </row>
    <row r="2920" spans="2:18" ht="15.75" customHeight="1">
      <c r="B2920" s="167"/>
      <c r="C2920" s="209" t="str">
        <f>IF(ISBLANK(Transactions!$B2920),"",MONTH(Transactions!$B2920))</f>
        <v/>
      </c>
      <c r="D2920" s="259"/>
      <c r="E2920" s="168"/>
      <c r="F2920" s="169"/>
      <c r="H2920" s="167"/>
      <c r="I2920" s="209" t="str">
        <f>IF(ISBLANK(Transactions!$H2920),"",MONTH(Transactions!$H2920))</f>
        <v/>
      </c>
      <c r="J2920" s="259"/>
      <c r="K2920" s="168"/>
      <c r="L2920" s="169"/>
      <c r="N2920" s="167"/>
      <c r="O2920" s="209" t="str">
        <f>IF(ISBLANK(Transactions!$N2920),"",MONTH(Transactions!$N2920))</f>
        <v/>
      </c>
      <c r="P2920" s="259"/>
      <c r="Q2920" s="171"/>
      <c r="R2920" s="169"/>
    </row>
    <row r="2921" spans="2:18" ht="15.75" customHeight="1">
      <c r="B2921" s="167"/>
      <c r="C2921" s="209" t="str">
        <f>IF(ISBLANK(Transactions!$B2921),"",MONTH(Transactions!$B2921))</f>
        <v/>
      </c>
      <c r="D2921" s="259"/>
      <c r="E2921" s="168"/>
      <c r="F2921" s="169"/>
      <c r="H2921" s="167"/>
      <c r="I2921" s="209" t="str">
        <f>IF(ISBLANK(Transactions!$H2921),"",MONTH(Transactions!$H2921))</f>
        <v/>
      </c>
      <c r="J2921" s="259"/>
      <c r="K2921" s="168"/>
      <c r="L2921" s="169"/>
      <c r="N2921" s="167"/>
      <c r="O2921" s="209" t="str">
        <f>IF(ISBLANK(Transactions!$N2921),"",MONTH(Transactions!$N2921))</f>
        <v/>
      </c>
      <c r="P2921" s="259"/>
      <c r="Q2921" s="171"/>
      <c r="R2921" s="169"/>
    </row>
    <row r="2922" spans="2:18" ht="15.75" customHeight="1">
      <c r="B2922" s="167"/>
      <c r="C2922" s="209" t="str">
        <f>IF(ISBLANK(Transactions!$B2922),"",MONTH(Transactions!$B2922))</f>
        <v/>
      </c>
      <c r="D2922" s="259"/>
      <c r="E2922" s="168"/>
      <c r="F2922" s="169"/>
      <c r="H2922" s="167"/>
      <c r="I2922" s="209" t="str">
        <f>IF(ISBLANK(Transactions!$H2922),"",MONTH(Transactions!$H2922))</f>
        <v/>
      </c>
      <c r="J2922" s="259"/>
      <c r="K2922" s="168"/>
      <c r="L2922" s="169"/>
      <c r="N2922" s="167"/>
      <c r="O2922" s="209" t="str">
        <f>IF(ISBLANK(Transactions!$N2922),"",MONTH(Transactions!$N2922))</f>
        <v/>
      </c>
      <c r="P2922" s="259"/>
      <c r="Q2922" s="171"/>
      <c r="R2922" s="169"/>
    </row>
    <row r="2923" spans="2:18" ht="15.75" customHeight="1">
      <c r="B2923" s="167"/>
      <c r="C2923" s="209" t="str">
        <f>IF(ISBLANK(Transactions!$B2923),"",MONTH(Transactions!$B2923))</f>
        <v/>
      </c>
      <c r="D2923" s="259"/>
      <c r="E2923" s="168"/>
      <c r="F2923" s="169"/>
      <c r="H2923" s="167"/>
      <c r="I2923" s="209" t="str">
        <f>IF(ISBLANK(Transactions!$H2923),"",MONTH(Transactions!$H2923))</f>
        <v/>
      </c>
      <c r="J2923" s="259"/>
      <c r="K2923" s="168"/>
      <c r="L2923" s="169"/>
      <c r="N2923" s="167"/>
      <c r="O2923" s="209" t="str">
        <f>IF(ISBLANK(Transactions!$N2923),"",MONTH(Transactions!$N2923))</f>
        <v/>
      </c>
      <c r="P2923" s="259"/>
      <c r="Q2923" s="171"/>
      <c r="R2923" s="169"/>
    </row>
    <row r="2924" spans="2:18" ht="15.75" customHeight="1">
      <c r="B2924" s="167"/>
      <c r="C2924" s="209" t="str">
        <f>IF(ISBLANK(Transactions!$B2924),"",MONTH(Transactions!$B2924))</f>
        <v/>
      </c>
      <c r="D2924" s="259"/>
      <c r="E2924" s="168"/>
      <c r="F2924" s="169"/>
      <c r="H2924" s="167"/>
      <c r="I2924" s="209" t="str">
        <f>IF(ISBLANK(Transactions!$H2924),"",MONTH(Transactions!$H2924))</f>
        <v/>
      </c>
      <c r="J2924" s="259"/>
      <c r="K2924" s="168"/>
      <c r="L2924" s="169"/>
      <c r="N2924" s="167"/>
      <c r="O2924" s="209" t="str">
        <f>IF(ISBLANK(Transactions!$N2924),"",MONTH(Transactions!$N2924))</f>
        <v/>
      </c>
      <c r="P2924" s="259"/>
      <c r="Q2924" s="171"/>
      <c r="R2924" s="169"/>
    </row>
    <row r="2925" spans="2:18" ht="15.75" customHeight="1">
      <c r="B2925" s="167"/>
      <c r="C2925" s="209" t="str">
        <f>IF(ISBLANK(Transactions!$B2925),"",MONTH(Transactions!$B2925))</f>
        <v/>
      </c>
      <c r="D2925" s="259"/>
      <c r="E2925" s="168"/>
      <c r="F2925" s="169"/>
      <c r="H2925" s="167"/>
      <c r="I2925" s="209" t="str">
        <f>IF(ISBLANK(Transactions!$H2925),"",MONTH(Transactions!$H2925))</f>
        <v/>
      </c>
      <c r="J2925" s="259"/>
      <c r="K2925" s="168"/>
      <c r="L2925" s="169"/>
      <c r="N2925" s="167"/>
      <c r="O2925" s="209" t="str">
        <f>IF(ISBLANK(Transactions!$N2925),"",MONTH(Transactions!$N2925))</f>
        <v/>
      </c>
      <c r="P2925" s="259"/>
      <c r="Q2925" s="171"/>
      <c r="R2925" s="169"/>
    </row>
    <row r="2926" spans="2:18" ht="15.75" customHeight="1">
      <c r="B2926" s="167"/>
      <c r="C2926" s="209" t="str">
        <f>IF(ISBLANK(Transactions!$B2926),"",MONTH(Transactions!$B2926))</f>
        <v/>
      </c>
      <c r="D2926" s="259"/>
      <c r="E2926" s="168"/>
      <c r="F2926" s="169"/>
      <c r="H2926" s="167"/>
      <c r="I2926" s="209" t="str">
        <f>IF(ISBLANK(Transactions!$H2926),"",MONTH(Transactions!$H2926))</f>
        <v/>
      </c>
      <c r="J2926" s="259"/>
      <c r="K2926" s="168"/>
      <c r="L2926" s="169"/>
      <c r="N2926" s="167"/>
      <c r="O2926" s="209" t="str">
        <f>IF(ISBLANK(Transactions!$N2926),"",MONTH(Transactions!$N2926))</f>
        <v/>
      </c>
      <c r="P2926" s="259"/>
      <c r="Q2926" s="171"/>
      <c r="R2926" s="169"/>
    </row>
    <row r="2927" spans="2:18" ht="15.75" customHeight="1">
      <c r="B2927" s="167"/>
      <c r="C2927" s="209" t="str">
        <f>IF(ISBLANK(Transactions!$B2927),"",MONTH(Transactions!$B2927))</f>
        <v/>
      </c>
      <c r="D2927" s="259"/>
      <c r="E2927" s="168"/>
      <c r="F2927" s="169"/>
      <c r="H2927" s="167"/>
      <c r="I2927" s="209" t="str">
        <f>IF(ISBLANK(Transactions!$H2927),"",MONTH(Transactions!$H2927))</f>
        <v/>
      </c>
      <c r="J2927" s="259"/>
      <c r="K2927" s="168"/>
      <c r="L2927" s="169"/>
      <c r="N2927" s="167"/>
      <c r="O2927" s="209" t="str">
        <f>IF(ISBLANK(Transactions!$N2927),"",MONTH(Transactions!$N2927))</f>
        <v/>
      </c>
      <c r="P2927" s="259"/>
      <c r="Q2927" s="171"/>
      <c r="R2927" s="169"/>
    </row>
    <row r="2928" spans="2:18" ht="15.75" customHeight="1">
      <c r="B2928" s="167"/>
      <c r="C2928" s="209" t="str">
        <f>IF(ISBLANK(Transactions!$B2928),"",MONTH(Transactions!$B2928))</f>
        <v/>
      </c>
      <c r="D2928" s="259"/>
      <c r="E2928" s="168"/>
      <c r="F2928" s="169"/>
      <c r="H2928" s="167"/>
      <c r="I2928" s="209" t="str">
        <f>IF(ISBLANK(Transactions!$H2928),"",MONTH(Transactions!$H2928))</f>
        <v/>
      </c>
      <c r="J2928" s="259"/>
      <c r="K2928" s="168"/>
      <c r="L2928" s="169"/>
      <c r="N2928" s="167"/>
      <c r="O2928" s="209" t="str">
        <f>IF(ISBLANK(Transactions!$N2928),"",MONTH(Transactions!$N2928))</f>
        <v/>
      </c>
      <c r="P2928" s="259"/>
      <c r="Q2928" s="171"/>
      <c r="R2928" s="169"/>
    </row>
    <row r="2929" spans="2:18" ht="15.75" customHeight="1">
      <c r="B2929" s="167"/>
      <c r="C2929" s="209" t="str">
        <f>IF(ISBLANK(Transactions!$B2929),"",MONTH(Transactions!$B2929))</f>
        <v/>
      </c>
      <c r="D2929" s="259"/>
      <c r="E2929" s="168"/>
      <c r="F2929" s="169"/>
      <c r="H2929" s="167"/>
      <c r="I2929" s="209" t="str">
        <f>IF(ISBLANK(Transactions!$H2929),"",MONTH(Transactions!$H2929))</f>
        <v/>
      </c>
      <c r="J2929" s="259"/>
      <c r="K2929" s="168"/>
      <c r="L2929" s="169"/>
      <c r="N2929" s="167"/>
      <c r="O2929" s="209" t="str">
        <f>IF(ISBLANK(Transactions!$N2929),"",MONTH(Transactions!$N2929))</f>
        <v/>
      </c>
      <c r="P2929" s="259"/>
      <c r="Q2929" s="171"/>
      <c r="R2929" s="169"/>
    </row>
    <row r="2930" spans="2:18" ht="15.75" customHeight="1">
      <c r="B2930" s="167"/>
      <c r="C2930" s="209" t="str">
        <f>IF(ISBLANK(Transactions!$B2930),"",MONTH(Transactions!$B2930))</f>
        <v/>
      </c>
      <c r="D2930" s="259"/>
      <c r="E2930" s="168"/>
      <c r="F2930" s="169"/>
      <c r="H2930" s="167"/>
      <c r="I2930" s="209" t="str">
        <f>IF(ISBLANK(Transactions!$H2930),"",MONTH(Transactions!$H2930))</f>
        <v/>
      </c>
      <c r="J2930" s="259"/>
      <c r="K2930" s="168"/>
      <c r="L2930" s="169"/>
      <c r="N2930" s="167"/>
      <c r="O2930" s="209" t="str">
        <f>IF(ISBLANK(Transactions!$N2930),"",MONTH(Transactions!$N2930))</f>
        <v/>
      </c>
      <c r="P2930" s="259"/>
      <c r="Q2930" s="171"/>
      <c r="R2930" s="169"/>
    </row>
    <row r="2931" spans="2:18" ht="15.75" customHeight="1">
      <c r="B2931" s="167"/>
      <c r="C2931" s="209" t="str">
        <f>IF(ISBLANK(Transactions!$B2931),"",MONTH(Transactions!$B2931))</f>
        <v/>
      </c>
      <c r="D2931" s="259"/>
      <c r="E2931" s="168"/>
      <c r="F2931" s="169"/>
      <c r="H2931" s="167"/>
      <c r="I2931" s="209" t="str">
        <f>IF(ISBLANK(Transactions!$H2931),"",MONTH(Transactions!$H2931))</f>
        <v/>
      </c>
      <c r="J2931" s="259"/>
      <c r="K2931" s="168"/>
      <c r="L2931" s="169"/>
      <c r="N2931" s="167"/>
      <c r="O2931" s="209" t="str">
        <f>IF(ISBLANK(Transactions!$N2931),"",MONTH(Transactions!$N2931))</f>
        <v/>
      </c>
      <c r="P2931" s="259"/>
      <c r="Q2931" s="171"/>
      <c r="R2931" s="169"/>
    </row>
    <row r="2932" spans="2:18" ht="15.75" customHeight="1">
      <c r="B2932" s="167"/>
      <c r="C2932" s="209" t="str">
        <f>IF(ISBLANK(Transactions!$B2932),"",MONTH(Transactions!$B2932))</f>
        <v/>
      </c>
      <c r="D2932" s="259"/>
      <c r="E2932" s="168"/>
      <c r="F2932" s="169"/>
      <c r="H2932" s="167"/>
      <c r="I2932" s="209" t="str">
        <f>IF(ISBLANK(Transactions!$H2932),"",MONTH(Transactions!$H2932))</f>
        <v/>
      </c>
      <c r="J2932" s="259"/>
      <c r="K2932" s="168"/>
      <c r="L2932" s="169"/>
      <c r="N2932" s="167"/>
      <c r="O2932" s="209" t="str">
        <f>IF(ISBLANK(Transactions!$N2932),"",MONTH(Transactions!$N2932))</f>
        <v/>
      </c>
      <c r="P2932" s="259"/>
      <c r="Q2932" s="171"/>
      <c r="R2932" s="169"/>
    </row>
    <row r="2933" spans="2:18" ht="15.75" customHeight="1">
      <c r="B2933" s="167"/>
      <c r="C2933" s="209" t="str">
        <f>IF(ISBLANK(Transactions!$B2933),"",MONTH(Transactions!$B2933))</f>
        <v/>
      </c>
      <c r="D2933" s="259"/>
      <c r="E2933" s="168"/>
      <c r="F2933" s="169"/>
      <c r="H2933" s="167"/>
      <c r="I2933" s="209" t="str">
        <f>IF(ISBLANK(Transactions!$H2933),"",MONTH(Transactions!$H2933))</f>
        <v/>
      </c>
      <c r="J2933" s="259"/>
      <c r="K2933" s="168"/>
      <c r="L2933" s="169"/>
      <c r="N2933" s="167"/>
      <c r="O2933" s="209" t="str">
        <f>IF(ISBLANK(Transactions!$N2933),"",MONTH(Transactions!$N2933))</f>
        <v/>
      </c>
      <c r="P2933" s="259"/>
      <c r="Q2933" s="171"/>
      <c r="R2933" s="169"/>
    </row>
    <row r="2934" spans="2:18" ht="15.75" customHeight="1">
      <c r="B2934" s="167"/>
      <c r="C2934" s="209" t="str">
        <f>IF(ISBLANK(Transactions!$B2934),"",MONTH(Transactions!$B2934))</f>
        <v/>
      </c>
      <c r="D2934" s="259"/>
      <c r="E2934" s="168"/>
      <c r="F2934" s="169"/>
      <c r="H2934" s="167"/>
      <c r="I2934" s="209" t="str">
        <f>IF(ISBLANK(Transactions!$H2934),"",MONTH(Transactions!$H2934))</f>
        <v/>
      </c>
      <c r="J2934" s="259"/>
      <c r="K2934" s="168"/>
      <c r="L2934" s="169"/>
      <c r="N2934" s="167"/>
      <c r="O2934" s="209" t="str">
        <f>IF(ISBLANK(Transactions!$N2934),"",MONTH(Transactions!$N2934))</f>
        <v/>
      </c>
      <c r="P2934" s="259"/>
      <c r="Q2934" s="171"/>
      <c r="R2934" s="169"/>
    </row>
    <row r="2935" spans="2:18" ht="15.75" customHeight="1">
      <c r="B2935" s="167"/>
      <c r="C2935" s="209" t="str">
        <f>IF(ISBLANK(Transactions!$B2935),"",MONTH(Transactions!$B2935))</f>
        <v/>
      </c>
      <c r="D2935" s="259"/>
      <c r="E2935" s="168"/>
      <c r="F2935" s="169"/>
      <c r="H2935" s="167"/>
      <c r="I2935" s="209" t="str">
        <f>IF(ISBLANK(Transactions!$H2935),"",MONTH(Transactions!$H2935))</f>
        <v/>
      </c>
      <c r="J2935" s="259"/>
      <c r="K2935" s="168"/>
      <c r="L2935" s="169"/>
      <c r="N2935" s="167"/>
      <c r="O2935" s="209" t="str">
        <f>IF(ISBLANK(Transactions!$N2935),"",MONTH(Transactions!$N2935))</f>
        <v/>
      </c>
      <c r="P2935" s="259"/>
      <c r="Q2935" s="171"/>
      <c r="R2935" s="169"/>
    </row>
    <row r="2936" spans="2:18" ht="15.75" customHeight="1">
      <c r="B2936" s="167"/>
      <c r="C2936" s="209" t="str">
        <f>IF(ISBLANK(Transactions!$B2936),"",MONTH(Transactions!$B2936))</f>
        <v/>
      </c>
      <c r="D2936" s="259"/>
      <c r="E2936" s="168"/>
      <c r="F2936" s="169"/>
      <c r="H2936" s="167"/>
      <c r="I2936" s="209" t="str">
        <f>IF(ISBLANK(Transactions!$H2936),"",MONTH(Transactions!$H2936))</f>
        <v/>
      </c>
      <c r="J2936" s="259"/>
      <c r="K2936" s="168"/>
      <c r="L2936" s="169"/>
      <c r="N2936" s="167"/>
      <c r="O2936" s="209" t="str">
        <f>IF(ISBLANK(Transactions!$N2936),"",MONTH(Transactions!$N2936))</f>
        <v/>
      </c>
      <c r="P2936" s="259"/>
      <c r="Q2936" s="171"/>
      <c r="R2936" s="169"/>
    </row>
    <row r="2937" spans="2:18" ht="15.75" customHeight="1">
      <c r="B2937" s="167"/>
      <c r="C2937" s="209" t="str">
        <f>IF(ISBLANK(Transactions!$B2937),"",MONTH(Transactions!$B2937))</f>
        <v/>
      </c>
      <c r="D2937" s="259"/>
      <c r="E2937" s="168"/>
      <c r="F2937" s="169"/>
      <c r="H2937" s="167"/>
      <c r="I2937" s="209" t="str">
        <f>IF(ISBLANK(Transactions!$H2937),"",MONTH(Transactions!$H2937))</f>
        <v/>
      </c>
      <c r="J2937" s="259"/>
      <c r="K2937" s="168"/>
      <c r="L2937" s="169"/>
      <c r="N2937" s="167"/>
      <c r="O2937" s="209" t="str">
        <f>IF(ISBLANK(Transactions!$N2937),"",MONTH(Transactions!$N2937))</f>
        <v/>
      </c>
      <c r="P2937" s="259"/>
      <c r="Q2937" s="171"/>
      <c r="R2937" s="169"/>
    </row>
    <row r="2938" spans="2:18" ht="15.75" customHeight="1">
      <c r="B2938" s="167"/>
      <c r="C2938" s="209" t="str">
        <f>IF(ISBLANK(Transactions!$B2938),"",MONTH(Transactions!$B2938))</f>
        <v/>
      </c>
      <c r="D2938" s="259"/>
      <c r="E2938" s="168"/>
      <c r="F2938" s="169"/>
      <c r="H2938" s="167"/>
      <c r="I2938" s="209" t="str">
        <f>IF(ISBLANK(Transactions!$H2938),"",MONTH(Transactions!$H2938))</f>
        <v/>
      </c>
      <c r="J2938" s="259"/>
      <c r="K2938" s="168"/>
      <c r="L2938" s="169"/>
      <c r="N2938" s="167"/>
      <c r="O2938" s="209" t="str">
        <f>IF(ISBLANK(Transactions!$N2938),"",MONTH(Transactions!$N2938))</f>
        <v/>
      </c>
      <c r="P2938" s="259"/>
      <c r="Q2938" s="171"/>
      <c r="R2938" s="169"/>
    </row>
    <row r="2939" spans="2:18" ht="15.75" customHeight="1">
      <c r="B2939" s="167"/>
      <c r="C2939" s="209" t="str">
        <f>IF(ISBLANK(Transactions!$B2939),"",MONTH(Transactions!$B2939))</f>
        <v/>
      </c>
      <c r="D2939" s="259"/>
      <c r="E2939" s="168"/>
      <c r="F2939" s="169"/>
      <c r="H2939" s="167"/>
      <c r="I2939" s="209" t="str">
        <f>IF(ISBLANK(Transactions!$H2939),"",MONTH(Transactions!$H2939))</f>
        <v/>
      </c>
      <c r="J2939" s="259"/>
      <c r="K2939" s="168"/>
      <c r="L2939" s="169"/>
      <c r="N2939" s="167"/>
      <c r="O2939" s="209" t="str">
        <f>IF(ISBLANK(Transactions!$N2939),"",MONTH(Transactions!$N2939))</f>
        <v/>
      </c>
      <c r="P2939" s="259"/>
      <c r="Q2939" s="171"/>
      <c r="R2939" s="169"/>
    </row>
    <row r="2940" spans="2:18" ht="15.75" customHeight="1">
      <c r="B2940" s="167"/>
      <c r="C2940" s="209" t="str">
        <f>IF(ISBLANK(Transactions!$B2940),"",MONTH(Transactions!$B2940))</f>
        <v/>
      </c>
      <c r="D2940" s="259"/>
      <c r="E2940" s="168"/>
      <c r="F2940" s="169"/>
      <c r="H2940" s="167"/>
      <c r="I2940" s="209" t="str">
        <f>IF(ISBLANK(Transactions!$H2940),"",MONTH(Transactions!$H2940))</f>
        <v/>
      </c>
      <c r="J2940" s="259"/>
      <c r="K2940" s="168"/>
      <c r="L2940" s="169"/>
      <c r="N2940" s="167"/>
      <c r="O2940" s="209" t="str">
        <f>IF(ISBLANK(Transactions!$N2940),"",MONTH(Transactions!$N2940))</f>
        <v/>
      </c>
      <c r="P2940" s="259"/>
      <c r="Q2940" s="171"/>
      <c r="R2940" s="169"/>
    </row>
    <row r="2941" spans="2:18" ht="15.75" customHeight="1">
      <c r="B2941" s="167"/>
      <c r="C2941" s="209" t="str">
        <f>IF(ISBLANK(Transactions!$B2941),"",MONTH(Transactions!$B2941))</f>
        <v/>
      </c>
      <c r="D2941" s="259"/>
      <c r="E2941" s="168"/>
      <c r="F2941" s="169"/>
      <c r="H2941" s="167"/>
      <c r="I2941" s="209" t="str">
        <f>IF(ISBLANK(Transactions!$H2941),"",MONTH(Transactions!$H2941))</f>
        <v/>
      </c>
      <c r="J2941" s="259"/>
      <c r="K2941" s="168"/>
      <c r="L2941" s="169"/>
      <c r="N2941" s="167"/>
      <c r="O2941" s="209" t="str">
        <f>IF(ISBLANK(Transactions!$N2941),"",MONTH(Transactions!$N2941))</f>
        <v/>
      </c>
      <c r="P2941" s="259"/>
      <c r="Q2941" s="171"/>
      <c r="R2941" s="169"/>
    </row>
    <row r="2942" spans="2:18" ht="15.75" customHeight="1">
      <c r="B2942" s="167"/>
      <c r="C2942" s="209" t="str">
        <f>IF(ISBLANK(Transactions!$B2942),"",MONTH(Transactions!$B2942))</f>
        <v/>
      </c>
      <c r="D2942" s="259"/>
      <c r="E2942" s="168"/>
      <c r="F2942" s="169"/>
      <c r="H2942" s="167"/>
      <c r="I2942" s="209" t="str">
        <f>IF(ISBLANK(Transactions!$H2942),"",MONTH(Transactions!$H2942))</f>
        <v/>
      </c>
      <c r="J2942" s="259"/>
      <c r="K2942" s="168"/>
      <c r="L2942" s="169"/>
      <c r="N2942" s="167"/>
      <c r="O2942" s="209" t="str">
        <f>IF(ISBLANK(Transactions!$N2942),"",MONTH(Transactions!$N2942))</f>
        <v/>
      </c>
      <c r="P2942" s="259"/>
      <c r="Q2942" s="171"/>
      <c r="R2942" s="169"/>
    </row>
    <row r="2943" spans="2:18" ht="15.75" customHeight="1">
      <c r="B2943" s="167"/>
      <c r="C2943" s="209" t="str">
        <f>IF(ISBLANK(Transactions!$B2943),"",MONTH(Transactions!$B2943))</f>
        <v/>
      </c>
      <c r="D2943" s="259"/>
      <c r="E2943" s="168"/>
      <c r="F2943" s="169"/>
      <c r="H2943" s="167"/>
      <c r="I2943" s="209" t="str">
        <f>IF(ISBLANK(Transactions!$H2943),"",MONTH(Transactions!$H2943))</f>
        <v/>
      </c>
      <c r="J2943" s="259"/>
      <c r="K2943" s="168"/>
      <c r="L2943" s="169"/>
      <c r="N2943" s="167"/>
      <c r="O2943" s="209" t="str">
        <f>IF(ISBLANK(Transactions!$N2943),"",MONTH(Transactions!$N2943))</f>
        <v/>
      </c>
      <c r="P2943" s="259"/>
      <c r="Q2943" s="171"/>
      <c r="R2943" s="169"/>
    </row>
    <row r="2944" spans="2:18" ht="15.75" customHeight="1">
      <c r="B2944" s="167"/>
      <c r="C2944" s="209" t="str">
        <f>IF(ISBLANK(Transactions!$B2944),"",MONTH(Transactions!$B2944))</f>
        <v/>
      </c>
      <c r="D2944" s="259"/>
      <c r="E2944" s="168"/>
      <c r="F2944" s="169"/>
      <c r="H2944" s="167"/>
      <c r="I2944" s="209" t="str">
        <f>IF(ISBLANK(Transactions!$H2944),"",MONTH(Transactions!$H2944))</f>
        <v/>
      </c>
      <c r="J2944" s="259"/>
      <c r="K2944" s="168"/>
      <c r="L2944" s="169"/>
      <c r="N2944" s="167"/>
      <c r="O2944" s="209" t="str">
        <f>IF(ISBLANK(Transactions!$N2944),"",MONTH(Transactions!$N2944))</f>
        <v/>
      </c>
      <c r="P2944" s="259"/>
      <c r="Q2944" s="171"/>
      <c r="R2944" s="169"/>
    </row>
    <row r="2945" spans="2:18" ht="15.75" customHeight="1">
      <c r="B2945" s="167"/>
      <c r="C2945" s="209" t="str">
        <f>IF(ISBLANK(Transactions!$B2945),"",MONTH(Transactions!$B2945))</f>
        <v/>
      </c>
      <c r="D2945" s="259"/>
      <c r="E2945" s="168"/>
      <c r="F2945" s="169"/>
      <c r="H2945" s="167"/>
      <c r="I2945" s="209" t="str">
        <f>IF(ISBLANK(Transactions!$H2945),"",MONTH(Transactions!$H2945))</f>
        <v/>
      </c>
      <c r="J2945" s="259"/>
      <c r="K2945" s="168"/>
      <c r="L2945" s="169"/>
      <c r="N2945" s="167"/>
      <c r="O2945" s="209" t="str">
        <f>IF(ISBLANK(Transactions!$N2945),"",MONTH(Transactions!$N2945))</f>
        <v/>
      </c>
      <c r="P2945" s="259"/>
      <c r="Q2945" s="171"/>
      <c r="R2945" s="169"/>
    </row>
    <row r="2946" spans="2:18" ht="15.75" customHeight="1">
      <c r="B2946" s="167"/>
      <c r="C2946" s="209" t="str">
        <f>IF(ISBLANK(Transactions!$B2946),"",MONTH(Transactions!$B2946))</f>
        <v/>
      </c>
      <c r="D2946" s="259"/>
      <c r="E2946" s="168"/>
      <c r="F2946" s="169"/>
      <c r="H2946" s="167"/>
      <c r="I2946" s="209" t="str">
        <f>IF(ISBLANK(Transactions!$H2946),"",MONTH(Transactions!$H2946))</f>
        <v/>
      </c>
      <c r="J2946" s="259"/>
      <c r="K2946" s="168"/>
      <c r="L2946" s="169"/>
      <c r="N2946" s="167"/>
      <c r="O2946" s="209" t="str">
        <f>IF(ISBLANK(Transactions!$N2946),"",MONTH(Transactions!$N2946))</f>
        <v/>
      </c>
      <c r="P2946" s="259"/>
      <c r="Q2946" s="171"/>
      <c r="R2946" s="169"/>
    </row>
    <row r="2947" spans="2:18" ht="15.75" customHeight="1">
      <c r="B2947" s="167"/>
      <c r="C2947" s="209" t="str">
        <f>IF(ISBLANK(Transactions!$B2947),"",MONTH(Transactions!$B2947))</f>
        <v/>
      </c>
      <c r="D2947" s="259"/>
      <c r="E2947" s="168"/>
      <c r="F2947" s="169"/>
      <c r="H2947" s="167"/>
      <c r="I2947" s="209" t="str">
        <f>IF(ISBLANK(Transactions!$H2947),"",MONTH(Transactions!$H2947))</f>
        <v/>
      </c>
      <c r="J2947" s="259"/>
      <c r="K2947" s="168"/>
      <c r="L2947" s="169"/>
      <c r="N2947" s="167"/>
      <c r="O2947" s="209" t="str">
        <f>IF(ISBLANK(Transactions!$N2947),"",MONTH(Transactions!$N2947))</f>
        <v/>
      </c>
      <c r="P2947" s="259"/>
      <c r="Q2947" s="171"/>
      <c r="R2947" s="169"/>
    </row>
    <row r="2948" spans="2:18" ht="15.75" customHeight="1">
      <c r="B2948" s="167"/>
      <c r="C2948" s="209" t="str">
        <f>IF(ISBLANK(Transactions!$B2948),"",MONTH(Transactions!$B2948))</f>
        <v/>
      </c>
      <c r="D2948" s="259"/>
      <c r="E2948" s="168"/>
      <c r="F2948" s="169"/>
      <c r="H2948" s="167"/>
      <c r="I2948" s="209" t="str">
        <f>IF(ISBLANK(Transactions!$H2948),"",MONTH(Transactions!$H2948))</f>
        <v/>
      </c>
      <c r="J2948" s="259"/>
      <c r="K2948" s="168"/>
      <c r="L2948" s="169"/>
      <c r="N2948" s="167"/>
      <c r="O2948" s="209" t="str">
        <f>IF(ISBLANK(Transactions!$N2948),"",MONTH(Transactions!$N2948))</f>
        <v/>
      </c>
      <c r="P2948" s="259"/>
      <c r="Q2948" s="171"/>
      <c r="R2948" s="169"/>
    </row>
    <row r="2949" spans="2:18" ht="15.75" customHeight="1">
      <c r="B2949" s="167"/>
      <c r="C2949" s="209" t="str">
        <f>IF(ISBLANK(Transactions!$B2949),"",MONTH(Transactions!$B2949))</f>
        <v/>
      </c>
      <c r="D2949" s="259"/>
      <c r="E2949" s="168"/>
      <c r="F2949" s="169"/>
      <c r="H2949" s="167"/>
      <c r="I2949" s="209" t="str">
        <f>IF(ISBLANK(Transactions!$H2949),"",MONTH(Transactions!$H2949))</f>
        <v/>
      </c>
      <c r="J2949" s="259"/>
      <c r="K2949" s="168"/>
      <c r="L2949" s="169"/>
      <c r="N2949" s="167"/>
      <c r="O2949" s="209" t="str">
        <f>IF(ISBLANK(Transactions!$N2949),"",MONTH(Transactions!$N2949))</f>
        <v/>
      </c>
      <c r="P2949" s="259"/>
      <c r="Q2949" s="171"/>
      <c r="R2949" s="169"/>
    </row>
    <row r="2950" spans="2:18" ht="15.75" customHeight="1">
      <c r="B2950" s="167"/>
      <c r="C2950" s="209" t="str">
        <f>IF(ISBLANK(Transactions!$B2950),"",MONTH(Transactions!$B2950))</f>
        <v/>
      </c>
      <c r="D2950" s="259"/>
      <c r="E2950" s="168"/>
      <c r="F2950" s="169"/>
      <c r="H2950" s="167"/>
      <c r="I2950" s="209" t="str">
        <f>IF(ISBLANK(Transactions!$H2950),"",MONTH(Transactions!$H2950))</f>
        <v/>
      </c>
      <c r="J2950" s="259"/>
      <c r="K2950" s="168"/>
      <c r="L2950" s="169"/>
      <c r="N2950" s="167"/>
      <c r="O2950" s="209" t="str">
        <f>IF(ISBLANK(Transactions!$N2950),"",MONTH(Transactions!$N2950))</f>
        <v/>
      </c>
      <c r="P2950" s="259"/>
      <c r="Q2950" s="171"/>
      <c r="R2950" s="169"/>
    </row>
    <row r="2951" spans="2:18" ht="15.75" customHeight="1">
      <c r="B2951" s="167"/>
      <c r="C2951" s="209" t="str">
        <f>IF(ISBLANK(Transactions!$B2951),"",MONTH(Transactions!$B2951))</f>
        <v/>
      </c>
      <c r="D2951" s="259"/>
      <c r="E2951" s="168"/>
      <c r="F2951" s="169"/>
      <c r="H2951" s="167"/>
      <c r="I2951" s="209" t="str">
        <f>IF(ISBLANK(Transactions!$H2951),"",MONTH(Transactions!$H2951))</f>
        <v/>
      </c>
      <c r="J2951" s="259"/>
      <c r="K2951" s="168"/>
      <c r="L2951" s="169"/>
      <c r="N2951" s="167"/>
      <c r="O2951" s="209" t="str">
        <f>IF(ISBLANK(Transactions!$N2951),"",MONTH(Transactions!$N2951))</f>
        <v/>
      </c>
      <c r="P2951" s="259"/>
      <c r="Q2951" s="171"/>
      <c r="R2951" s="169"/>
    </row>
    <row r="2952" spans="2:18" ht="15.75" customHeight="1">
      <c r="B2952" s="167"/>
      <c r="C2952" s="209" t="str">
        <f>IF(ISBLANK(Transactions!$B2952),"",MONTH(Transactions!$B2952))</f>
        <v/>
      </c>
      <c r="D2952" s="259"/>
      <c r="E2952" s="168"/>
      <c r="F2952" s="169"/>
      <c r="H2952" s="167"/>
      <c r="I2952" s="209" t="str">
        <f>IF(ISBLANK(Transactions!$H2952),"",MONTH(Transactions!$H2952))</f>
        <v/>
      </c>
      <c r="J2952" s="259"/>
      <c r="K2952" s="168"/>
      <c r="L2952" s="169"/>
      <c r="N2952" s="167"/>
      <c r="O2952" s="209" t="str">
        <f>IF(ISBLANK(Transactions!$N2952),"",MONTH(Transactions!$N2952))</f>
        <v/>
      </c>
      <c r="P2952" s="259"/>
      <c r="Q2952" s="171"/>
      <c r="R2952" s="169"/>
    </row>
    <row r="2953" spans="2:18" ht="15.75" customHeight="1">
      <c r="B2953" s="167"/>
      <c r="C2953" s="209" t="str">
        <f>IF(ISBLANK(Transactions!$B2953),"",MONTH(Transactions!$B2953))</f>
        <v/>
      </c>
      <c r="D2953" s="259"/>
      <c r="E2953" s="168"/>
      <c r="F2953" s="169"/>
      <c r="H2953" s="167"/>
      <c r="I2953" s="209" t="str">
        <f>IF(ISBLANK(Transactions!$H2953),"",MONTH(Transactions!$H2953))</f>
        <v/>
      </c>
      <c r="J2953" s="259"/>
      <c r="K2953" s="168"/>
      <c r="L2953" s="169"/>
      <c r="N2953" s="167"/>
      <c r="O2953" s="209" t="str">
        <f>IF(ISBLANK(Transactions!$N2953),"",MONTH(Transactions!$N2953))</f>
        <v/>
      </c>
      <c r="P2953" s="259"/>
      <c r="Q2953" s="171"/>
      <c r="R2953" s="169"/>
    </row>
    <row r="2954" spans="2:18" ht="15.75" customHeight="1">
      <c r="B2954" s="167"/>
      <c r="C2954" s="209" t="str">
        <f>IF(ISBLANK(Transactions!$B2954),"",MONTH(Transactions!$B2954))</f>
        <v/>
      </c>
      <c r="D2954" s="259"/>
      <c r="E2954" s="168"/>
      <c r="F2954" s="169"/>
      <c r="H2954" s="167"/>
      <c r="I2954" s="209" t="str">
        <f>IF(ISBLANK(Transactions!$H2954),"",MONTH(Transactions!$H2954))</f>
        <v/>
      </c>
      <c r="J2954" s="259"/>
      <c r="K2954" s="168"/>
      <c r="L2954" s="169"/>
      <c r="N2954" s="167"/>
      <c r="O2954" s="209" t="str">
        <f>IF(ISBLANK(Transactions!$N2954),"",MONTH(Transactions!$N2954))</f>
        <v/>
      </c>
      <c r="P2954" s="259"/>
      <c r="Q2954" s="171"/>
      <c r="R2954" s="169"/>
    </row>
    <row r="2955" spans="2:18" ht="15.75" customHeight="1">
      <c r="B2955" s="167"/>
      <c r="C2955" s="209" t="str">
        <f>IF(ISBLANK(Transactions!$B2955),"",MONTH(Transactions!$B2955))</f>
        <v/>
      </c>
      <c r="D2955" s="259"/>
      <c r="E2955" s="168"/>
      <c r="F2955" s="169"/>
      <c r="H2955" s="167"/>
      <c r="I2955" s="209" t="str">
        <f>IF(ISBLANK(Transactions!$H2955),"",MONTH(Transactions!$H2955))</f>
        <v/>
      </c>
      <c r="J2955" s="259"/>
      <c r="K2955" s="168"/>
      <c r="L2955" s="169"/>
      <c r="N2955" s="167"/>
      <c r="O2955" s="209" t="str">
        <f>IF(ISBLANK(Transactions!$N2955),"",MONTH(Transactions!$N2955))</f>
        <v/>
      </c>
      <c r="P2955" s="259"/>
      <c r="Q2955" s="171"/>
      <c r="R2955" s="169"/>
    </row>
    <row r="2956" spans="2:18" ht="15.75" customHeight="1">
      <c r="B2956" s="167"/>
      <c r="C2956" s="209" t="str">
        <f>IF(ISBLANK(Transactions!$B2956),"",MONTH(Transactions!$B2956))</f>
        <v/>
      </c>
      <c r="D2956" s="259"/>
      <c r="E2956" s="168"/>
      <c r="F2956" s="169"/>
      <c r="H2956" s="167"/>
      <c r="I2956" s="209" t="str">
        <f>IF(ISBLANK(Transactions!$H2956),"",MONTH(Transactions!$H2956))</f>
        <v/>
      </c>
      <c r="J2956" s="259"/>
      <c r="K2956" s="168"/>
      <c r="L2956" s="169"/>
      <c r="N2956" s="167"/>
      <c r="O2956" s="209" t="str">
        <f>IF(ISBLANK(Transactions!$N2956),"",MONTH(Transactions!$N2956))</f>
        <v/>
      </c>
      <c r="P2956" s="259"/>
      <c r="Q2956" s="171"/>
      <c r="R2956" s="169"/>
    </row>
    <row r="2957" spans="2:18" ht="15.75" customHeight="1">
      <c r="B2957" s="167"/>
      <c r="C2957" s="209" t="str">
        <f>IF(ISBLANK(Transactions!$B2957),"",MONTH(Transactions!$B2957))</f>
        <v/>
      </c>
      <c r="D2957" s="259"/>
      <c r="E2957" s="168"/>
      <c r="F2957" s="169"/>
      <c r="H2957" s="167"/>
      <c r="I2957" s="209" t="str">
        <f>IF(ISBLANK(Transactions!$H2957),"",MONTH(Transactions!$H2957))</f>
        <v/>
      </c>
      <c r="J2957" s="259"/>
      <c r="K2957" s="168"/>
      <c r="L2957" s="169"/>
      <c r="N2957" s="167"/>
      <c r="O2957" s="209" t="str">
        <f>IF(ISBLANK(Transactions!$N2957),"",MONTH(Transactions!$N2957))</f>
        <v/>
      </c>
      <c r="P2957" s="259"/>
      <c r="Q2957" s="171"/>
      <c r="R2957" s="169"/>
    </row>
    <row r="2958" spans="2:18" ht="15.75" customHeight="1">
      <c r="B2958" s="167"/>
      <c r="C2958" s="209" t="str">
        <f>IF(ISBLANK(Transactions!$B2958),"",MONTH(Transactions!$B2958))</f>
        <v/>
      </c>
      <c r="D2958" s="259"/>
      <c r="E2958" s="168"/>
      <c r="F2958" s="169"/>
      <c r="H2958" s="167"/>
      <c r="I2958" s="209" t="str">
        <f>IF(ISBLANK(Transactions!$H2958),"",MONTH(Transactions!$H2958))</f>
        <v/>
      </c>
      <c r="J2958" s="259"/>
      <c r="K2958" s="168"/>
      <c r="L2958" s="169"/>
      <c r="N2958" s="167"/>
      <c r="O2958" s="209" t="str">
        <f>IF(ISBLANK(Transactions!$N2958),"",MONTH(Transactions!$N2958))</f>
        <v/>
      </c>
      <c r="P2958" s="259"/>
      <c r="Q2958" s="171"/>
      <c r="R2958" s="169"/>
    </row>
    <row r="2959" spans="2:18" ht="15.75" customHeight="1">
      <c r="B2959" s="167"/>
      <c r="C2959" s="209" t="str">
        <f>IF(ISBLANK(Transactions!$B2959),"",MONTH(Transactions!$B2959))</f>
        <v/>
      </c>
      <c r="D2959" s="259"/>
      <c r="E2959" s="168"/>
      <c r="F2959" s="169"/>
      <c r="H2959" s="167"/>
      <c r="I2959" s="209" t="str">
        <f>IF(ISBLANK(Transactions!$H2959),"",MONTH(Transactions!$H2959))</f>
        <v/>
      </c>
      <c r="J2959" s="259"/>
      <c r="K2959" s="168"/>
      <c r="L2959" s="169"/>
      <c r="N2959" s="167"/>
      <c r="O2959" s="209" t="str">
        <f>IF(ISBLANK(Transactions!$N2959),"",MONTH(Transactions!$N2959))</f>
        <v/>
      </c>
      <c r="P2959" s="259"/>
      <c r="Q2959" s="171"/>
      <c r="R2959" s="169"/>
    </row>
    <row r="2960" spans="2:18" ht="15.75" customHeight="1">
      <c r="B2960" s="167"/>
      <c r="C2960" s="209" t="str">
        <f>IF(ISBLANK(Transactions!$B2960),"",MONTH(Transactions!$B2960))</f>
        <v/>
      </c>
      <c r="D2960" s="259"/>
      <c r="E2960" s="168"/>
      <c r="F2960" s="169"/>
      <c r="H2960" s="167"/>
      <c r="I2960" s="209" t="str">
        <f>IF(ISBLANK(Transactions!$H2960),"",MONTH(Transactions!$H2960))</f>
        <v/>
      </c>
      <c r="J2960" s="259"/>
      <c r="K2960" s="168"/>
      <c r="L2960" s="169"/>
      <c r="N2960" s="167"/>
      <c r="O2960" s="209" t="str">
        <f>IF(ISBLANK(Transactions!$N2960),"",MONTH(Transactions!$N2960))</f>
        <v/>
      </c>
      <c r="P2960" s="259"/>
      <c r="Q2960" s="171"/>
      <c r="R2960" s="169"/>
    </row>
    <row r="2961" spans="2:18" ht="15.75" customHeight="1">
      <c r="B2961" s="167"/>
      <c r="C2961" s="209" t="str">
        <f>IF(ISBLANK(Transactions!$B2961),"",MONTH(Transactions!$B2961))</f>
        <v/>
      </c>
      <c r="D2961" s="259"/>
      <c r="E2961" s="168"/>
      <c r="F2961" s="169"/>
      <c r="H2961" s="167"/>
      <c r="I2961" s="209" t="str">
        <f>IF(ISBLANK(Transactions!$H2961),"",MONTH(Transactions!$H2961))</f>
        <v/>
      </c>
      <c r="J2961" s="259"/>
      <c r="K2961" s="168"/>
      <c r="L2961" s="169"/>
      <c r="N2961" s="167"/>
      <c r="O2961" s="209" t="str">
        <f>IF(ISBLANK(Transactions!$N2961),"",MONTH(Transactions!$N2961))</f>
        <v/>
      </c>
      <c r="P2961" s="259"/>
      <c r="Q2961" s="171"/>
      <c r="R2961" s="169"/>
    </row>
    <row r="2962" spans="2:18" ht="15.75" customHeight="1">
      <c r="B2962" s="167"/>
      <c r="C2962" s="209" t="str">
        <f>IF(ISBLANK(Transactions!$B2962),"",MONTH(Transactions!$B2962))</f>
        <v/>
      </c>
      <c r="D2962" s="259"/>
      <c r="E2962" s="168"/>
      <c r="F2962" s="169"/>
      <c r="H2962" s="167"/>
      <c r="I2962" s="209" t="str">
        <f>IF(ISBLANK(Transactions!$H2962),"",MONTH(Transactions!$H2962))</f>
        <v/>
      </c>
      <c r="J2962" s="259"/>
      <c r="K2962" s="168"/>
      <c r="L2962" s="169"/>
      <c r="N2962" s="167"/>
      <c r="O2962" s="209" t="str">
        <f>IF(ISBLANK(Transactions!$N2962),"",MONTH(Transactions!$N2962))</f>
        <v/>
      </c>
      <c r="P2962" s="259"/>
      <c r="Q2962" s="171"/>
      <c r="R2962" s="169"/>
    </row>
    <row r="2963" spans="2:18" ht="15.75" customHeight="1">
      <c r="B2963" s="167"/>
      <c r="C2963" s="209" t="str">
        <f>IF(ISBLANK(Transactions!$B2963),"",MONTH(Transactions!$B2963))</f>
        <v/>
      </c>
      <c r="D2963" s="259"/>
      <c r="E2963" s="168"/>
      <c r="F2963" s="169"/>
      <c r="H2963" s="167"/>
      <c r="I2963" s="209" t="str">
        <f>IF(ISBLANK(Transactions!$H2963),"",MONTH(Transactions!$H2963))</f>
        <v/>
      </c>
      <c r="J2963" s="259"/>
      <c r="K2963" s="168"/>
      <c r="L2963" s="169"/>
      <c r="N2963" s="167"/>
      <c r="O2963" s="209" t="str">
        <f>IF(ISBLANK(Transactions!$N2963),"",MONTH(Transactions!$N2963))</f>
        <v/>
      </c>
      <c r="P2963" s="259"/>
      <c r="Q2963" s="171"/>
      <c r="R2963" s="169"/>
    </row>
    <row r="2964" spans="2:18" ht="15.75" customHeight="1">
      <c r="B2964" s="167"/>
      <c r="C2964" s="209" t="str">
        <f>IF(ISBLANK(Transactions!$B2964),"",MONTH(Transactions!$B2964))</f>
        <v/>
      </c>
      <c r="D2964" s="259"/>
      <c r="E2964" s="168"/>
      <c r="F2964" s="169"/>
      <c r="H2964" s="167"/>
      <c r="I2964" s="209" t="str">
        <f>IF(ISBLANK(Transactions!$H2964),"",MONTH(Transactions!$H2964))</f>
        <v/>
      </c>
      <c r="J2964" s="259"/>
      <c r="K2964" s="168"/>
      <c r="L2964" s="169"/>
      <c r="N2964" s="167"/>
      <c r="O2964" s="209" t="str">
        <f>IF(ISBLANK(Transactions!$N2964),"",MONTH(Transactions!$N2964))</f>
        <v/>
      </c>
      <c r="P2964" s="259"/>
      <c r="Q2964" s="171"/>
      <c r="R2964" s="169"/>
    </row>
    <row r="2965" spans="2:18" ht="15.75" customHeight="1">
      <c r="B2965" s="167"/>
      <c r="C2965" s="209" t="str">
        <f>IF(ISBLANK(Transactions!$B2965),"",MONTH(Transactions!$B2965))</f>
        <v/>
      </c>
      <c r="D2965" s="259"/>
      <c r="E2965" s="168"/>
      <c r="F2965" s="169"/>
      <c r="H2965" s="167"/>
      <c r="I2965" s="209" t="str">
        <f>IF(ISBLANK(Transactions!$H2965),"",MONTH(Transactions!$H2965))</f>
        <v/>
      </c>
      <c r="J2965" s="259"/>
      <c r="K2965" s="168"/>
      <c r="L2965" s="169"/>
      <c r="N2965" s="167"/>
      <c r="O2965" s="209" t="str">
        <f>IF(ISBLANK(Transactions!$N2965),"",MONTH(Transactions!$N2965))</f>
        <v/>
      </c>
      <c r="P2965" s="259"/>
      <c r="Q2965" s="171"/>
      <c r="R2965" s="169"/>
    </row>
    <row r="2966" spans="2:18" ht="15.75" customHeight="1">
      <c r="B2966" s="167"/>
      <c r="C2966" s="209" t="str">
        <f>IF(ISBLANK(Transactions!$B2966),"",MONTH(Transactions!$B2966))</f>
        <v/>
      </c>
      <c r="D2966" s="259"/>
      <c r="E2966" s="168"/>
      <c r="F2966" s="169"/>
      <c r="H2966" s="167"/>
      <c r="I2966" s="209" t="str">
        <f>IF(ISBLANK(Transactions!$H2966),"",MONTH(Transactions!$H2966))</f>
        <v/>
      </c>
      <c r="J2966" s="259"/>
      <c r="K2966" s="168"/>
      <c r="L2966" s="169"/>
      <c r="N2966" s="167"/>
      <c r="O2966" s="209" t="str">
        <f>IF(ISBLANK(Transactions!$N2966),"",MONTH(Transactions!$N2966))</f>
        <v/>
      </c>
      <c r="P2966" s="259"/>
      <c r="Q2966" s="171"/>
      <c r="R2966" s="169"/>
    </row>
    <row r="2967" spans="2:18" ht="15.75" customHeight="1">
      <c r="B2967" s="167"/>
      <c r="C2967" s="209" t="str">
        <f>IF(ISBLANK(Transactions!$B2967),"",MONTH(Transactions!$B2967))</f>
        <v/>
      </c>
      <c r="D2967" s="259"/>
      <c r="E2967" s="168"/>
      <c r="F2967" s="169"/>
      <c r="H2967" s="167"/>
      <c r="I2967" s="209" t="str">
        <f>IF(ISBLANK(Transactions!$H2967),"",MONTH(Transactions!$H2967))</f>
        <v/>
      </c>
      <c r="J2967" s="259"/>
      <c r="K2967" s="168"/>
      <c r="L2967" s="169"/>
      <c r="N2967" s="167"/>
      <c r="O2967" s="209" t="str">
        <f>IF(ISBLANK(Transactions!$N2967),"",MONTH(Transactions!$N2967))</f>
        <v/>
      </c>
      <c r="P2967" s="259"/>
      <c r="Q2967" s="171"/>
      <c r="R2967" s="169"/>
    </row>
    <row r="2968" spans="2:18" ht="15.75" customHeight="1">
      <c r="B2968" s="167"/>
      <c r="C2968" s="209" t="str">
        <f>IF(ISBLANK(Transactions!$B2968),"",MONTH(Transactions!$B2968))</f>
        <v/>
      </c>
      <c r="D2968" s="259"/>
      <c r="E2968" s="168"/>
      <c r="F2968" s="169"/>
      <c r="H2968" s="167"/>
      <c r="I2968" s="209" t="str">
        <f>IF(ISBLANK(Transactions!$H2968),"",MONTH(Transactions!$H2968))</f>
        <v/>
      </c>
      <c r="J2968" s="259"/>
      <c r="K2968" s="168"/>
      <c r="L2968" s="169"/>
      <c r="N2968" s="167"/>
      <c r="O2968" s="209" t="str">
        <f>IF(ISBLANK(Transactions!$N2968),"",MONTH(Transactions!$N2968))</f>
        <v/>
      </c>
      <c r="P2968" s="259"/>
      <c r="Q2968" s="171"/>
      <c r="R2968" s="169"/>
    </row>
    <row r="2969" spans="2:18" ht="15.75" customHeight="1">
      <c r="B2969" s="167"/>
      <c r="C2969" s="209" t="str">
        <f>IF(ISBLANK(Transactions!$B2969),"",MONTH(Transactions!$B2969))</f>
        <v/>
      </c>
      <c r="D2969" s="259"/>
      <c r="E2969" s="168"/>
      <c r="F2969" s="169"/>
      <c r="H2969" s="167"/>
      <c r="I2969" s="209" t="str">
        <f>IF(ISBLANK(Transactions!$H2969),"",MONTH(Transactions!$H2969))</f>
        <v/>
      </c>
      <c r="J2969" s="259"/>
      <c r="K2969" s="168"/>
      <c r="L2969" s="169"/>
      <c r="N2969" s="167"/>
      <c r="O2969" s="209" t="str">
        <f>IF(ISBLANK(Transactions!$N2969),"",MONTH(Transactions!$N2969))</f>
        <v/>
      </c>
      <c r="P2969" s="259"/>
      <c r="Q2969" s="171"/>
      <c r="R2969" s="169"/>
    </row>
    <row r="2970" spans="2:18" ht="15.75" customHeight="1">
      <c r="B2970" s="167"/>
      <c r="C2970" s="209" t="str">
        <f>IF(ISBLANK(Transactions!$B2970),"",MONTH(Transactions!$B2970))</f>
        <v/>
      </c>
      <c r="D2970" s="259"/>
      <c r="E2970" s="168"/>
      <c r="F2970" s="169"/>
      <c r="H2970" s="167"/>
      <c r="I2970" s="209" t="str">
        <f>IF(ISBLANK(Transactions!$H2970),"",MONTH(Transactions!$H2970))</f>
        <v/>
      </c>
      <c r="J2970" s="259"/>
      <c r="K2970" s="168"/>
      <c r="L2970" s="169"/>
      <c r="N2970" s="167"/>
      <c r="O2970" s="209" t="str">
        <f>IF(ISBLANK(Transactions!$N2970),"",MONTH(Transactions!$N2970))</f>
        <v/>
      </c>
      <c r="P2970" s="259"/>
      <c r="Q2970" s="171"/>
      <c r="R2970" s="169"/>
    </row>
    <row r="2971" spans="2:18" ht="15.75" customHeight="1">
      <c r="B2971" s="167"/>
      <c r="C2971" s="209" t="str">
        <f>IF(ISBLANK(Transactions!$B2971),"",MONTH(Transactions!$B2971))</f>
        <v/>
      </c>
      <c r="D2971" s="259"/>
      <c r="E2971" s="168"/>
      <c r="F2971" s="169"/>
      <c r="H2971" s="167"/>
      <c r="I2971" s="209" t="str">
        <f>IF(ISBLANK(Transactions!$H2971),"",MONTH(Transactions!$H2971))</f>
        <v/>
      </c>
      <c r="J2971" s="259"/>
      <c r="K2971" s="168"/>
      <c r="L2971" s="169"/>
      <c r="N2971" s="167"/>
      <c r="O2971" s="209" t="str">
        <f>IF(ISBLANK(Transactions!$N2971),"",MONTH(Transactions!$N2971))</f>
        <v/>
      </c>
      <c r="P2971" s="259"/>
      <c r="Q2971" s="171"/>
      <c r="R2971" s="169"/>
    </row>
    <row r="2972" spans="2:18" ht="15.75" customHeight="1">
      <c r="B2972" s="167"/>
      <c r="C2972" s="209" t="str">
        <f>IF(ISBLANK(Transactions!$B2972),"",MONTH(Transactions!$B2972))</f>
        <v/>
      </c>
      <c r="D2972" s="259"/>
      <c r="E2972" s="168"/>
      <c r="F2972" s="169"/>
      <c r="H2972" s="167"/>
      <c r="I2972" s="209" t="str">
        <f>IF(ISBLANK(Transactions!$H2972),"",MONTH(Transactions!$H2972))</f>
        <v/>
      </c>
      <c r="J2972" s="259"/>
      <c r="K2972" s="168"/>
      <c r="L2972" s="169"/>
      <c r="N2972" s="167"/>
      <c r="O2972" s="209" t="str">
        <f>IF(ISBLANK(Transactions!$N2972),"",MONTH(Transactions!$N2972))</f>
        <v/>
      </c>
      <c r="P2972" s="259"/>
      <c r="Q2972" s="171"/>
      <c r="R2972" s="169"/>
    </row>
    <row r="2973" spans="2:18" ht="15.75" customHeight="1">
      <c r="B2973" s="167"/>
      <c r="C2973" s="209" t="str">
        <f>IF(ISBLANK(Transactions!$B2973),"",MONTH(Transactions!$B2973))</f>
        <v/>
      </c>
      <c r="D2973" s="259"/>
      <c r="E2973" s="168"/>
      <c r="F2973" s="169"/>
      <c r="H2973" s="167"/>
      <c r="I2973" s="209" t="str">
        <f>IF(ISBLANK(Transactions!$H2973),"",MONTH(Transactions!$H2973))</f>
        <v/>
      </c>
      <c r="J2973" s="259"/>
      <c r="K2973" s="168"/>
      <c r="L2973" s="169"/>
      <c r="N2973" s="167"/>
      <c r="O2973" s="209" t="str">
        <f>IF(ISBLANK(Transactions!$N2973),"",MONTH(Transactions!$N2973))</f>
        <v/>
      </c>
      <c r="P2973" s="259"/>
      <c r="Q2973" s="171"/>
      <c r="R2973" s="169"/>
    </row>
    <row r="2974" spans="2:18" ht="15.75" customHeight="1">
      <c r="B2974" s="167"/>
      <c r="C2974" s="209" t="str">
        <f>IF(ISBLANK(Transactions!$B2974),"",MONTH(Transactions!$B2974))</f>
        <v/>
      </c>
      <c r="D2974" s="259"/>
      <c r="E2974" s="168"/>
      <c r="F2974" s="169"/>
      <c r="H2974" s="167"/>
      <c r="I2974" s="209" t="str">
        <f>IF(ISBLANK(Transactions!$H2974),"",MONTH(Transactions!$H2974))</f>
        <v/>
      </c>
      <c r="J2974" s="259"/>
      <c r="K2974" s="168"/>
      <c r="L2974" s="169"/>
      <c r="N2974" s="167"/>
      <c r="O2974" s="209" t="str">
        <f>IF(ISBLANK(Transactions!$N2974),"",MONTH(Transactions!$N2974))</f>
        <v/>
      </c>
      <c r="P2974" s="259"/>
      <c r="Q2974" s="171"/>
      <c r="R2974" s="169"/>
    </row>
    <row r="2975" spans="2:18" ht="15.75" customHeight="1">
      <c r="B2975" s="167"/>
      <c r="C2975" s="209" t="str">
        <f>IF(ISBLANK(Transactions!$B2975),"",MONTH(Transactions!$B2975))</f>
        <v/>
      </c>
      <c r="D2975" s="259"/>
      <c r="E2975" s="168"/>
      <c r="F2975" s="169"/>
      <c r="H2975" s="167"/>
      <c r="I2975" s="209" t="str">
        <f>IF(ISBLANK(Transactions!$H2975),"",MONTH(Transactions!$H2975))</f>
        <v/>
      </c>
      <c r="J2975" s="259"/>
      <c r="K2975" s="168"/>
      <c r="L2975" s="169"/>
      <c r="N2975" s="167"/>
      <c r="O2975" s="209" t="str">
        <f>IF(ISBLANK(Transactions!$N2975),"",MONTH(Transactions!$N2975))</f>
        <v/>
      </c>
      <c r="P2975" s="259"/>
      <c r="Q2975" s="171"/>
      <c r="R2975" s="169"/>
    </row>
    <row r="2976" spans="2:18" ht="15.75" customHeight="1">
      <c r="B2976" s="167"/>
      <c r="C2976" s="209" t="str">
        <f>IF(ISBLANK(Transactions!$B2976),"",MONTH(Transactions!$B2976))</f>
        <v/>
      </c>
      <c r="D2976" s="259"/>
      <c r="E2976" s="168"/>
      <c r="F2976" s="169"/>
      <c r="H2976" s="167"/>
      <c r="I2976" s="209" t="str">
        <f>IF(ISBLANK(Transactions!$H2976),"",MONTH(Transactions!$H2976))</f>
        <v/>
      </c>
      <c r="J2976" s="259"/>
      <c r="K2976" s="168"/>
      <c r="L2976" s="169"/>
      <c r="N2976" s="167"/>
      <c r="O2976" s="209" t="str">
        <f>IF(ISBLANK(Transactions!$N2976),"",MONTH(Transactions!$N2976))</f>
        <v/>
      </c>
      <c r="P2976" s="259"/>
      <c r="Q2976" s="171"/>
      <c r="R2976" s="169"/>
    </row>
    <row r="2977" spans="2:18" ht="15.75" customHeight="1">
      <c r="B2977" s="167"/>
      <c r="C2977" s="209" t="str">
        <f>IF(ISBLANK(Transactions!$B2977),"",MONTH(Transactions!$B2977))</f>
        <v/>
      </c>
      <c r="D2977" s="259"/>
      <c r="E2977" s="168"/>
      <c r="F2977" s="169"/>
      <c r="H2977" s="167"/>
      <c r="I2977" s="209" t="str">
        <f>IF(ISBLANK(Transactions!$H2977),"",MONTH(Transactions!$H2977))</f>
        <v/>
      </c>
      <c r="J2977" s="259"/>
      <c r="K2977" s="168"/>
      <c r="L2977" s="169"/>
      <c r="N2977" s="167"/>
      <c r="O2977" s="209" t="str">
        <f>IF(ISBLANK(Transactions!$N2977),"",MONTH(Transactions!$N2977))</f>
        <v/>
      </c>
      <c r="P2977" s="259"/>
      <c r="Q2977" s="171"/>
      <c r="R2977" s="169"/>
    </row>
    <row r="2978" spans="2:18" ht="15.75" customHeight="1">
      <c r="B2978" s="167"/>
      <c r="C2978" s="209" t="str">
        <f>IF(ISBLANK(Transactions!$B2978),"",MONTH(Transactions!$B2978))</f>
        <v/>
      </c>
      <c r="D2978" s="259"/>
      <c r="E2978" s="168"/>
      <c r="F2978" s="169"/>
      <c r="H2978" s="167"/>
      <c r="I2978" s="209" t="str">
        <f>IF(ISBLANK(Transactions!$H2978),"",MONTH(Transactions!$H2978))</f>
        <v/>
      </c>
      <c r="J2978" s="259"/>
      <c r="K2978" s="168"/>
      <c r="L2978" s="169"/>
      <c r="N2978" s="167"/>
      <c r="O2978" s="209" t="str">
        <f>IF(ISBLANK(Transactions!$N2978),"",MONTH(Transactions!$N2978))</f>
        <v/>
      </c>
      <c r="P2978" s="259"/>
      <c r="Q2978" s="171"/>
      <c r="R2978" s="169"/>
    </row>
    <row r="2979" spans="2:18" ht="15.75" customHeight="1">
      <c r="B2979" s="167"/>
      <c r="C2979" s="209" t="str">
        <f>IF(ISBLANK(Transactions!$B2979),"",MONTH(Transactions!$B2979))</f>
        <v/>
      </c>
      <c r="D2979" s="259"/>
      <c r="E2979" s="168"/>
      <c r="F2979" s="169"/>
      <c r="H2979" s="167"/>
      <c r="I2979" s="209" t="str">
        <f>IF(ISBLANK(Transactions!$H2979),"",MONTH(Transactions!$H2979))</f>
        <v/>
      </c>
      <c r="J2979" s="259"/>
      <c r="K2979" s="168"/>
      <c r="L2979" s="169"/>
      <c r="N2979" s="167"/>
      <c r="O2979" s="209" t="str">
        <f>IF(ISBLANK(Transactions!$N2979),"",MONTH(Transactions!$N2979))</f>
        <v/>
      </c>
      <c r="P2979" s="259"/>
      <c r="Q2979" s="171"/>
      <c r="R2979" s="169"/>
    </row>
    <row r="2980" spans="2:18" ht="15.75" customHeight="1">
      <c r="B2980" s="167"/>
      <c r="C2980" s="209" t="str">
        <f>IF(ISBLANK(Transactions!$B2980),"",MONTH(Transactions!$B2980))</f>
        <v/>
      </c>
      <c r="D2980" s="259"/>
      <c r="E2980" s="168"/>
      <c r="F2980" s="169"/>
      <c r="H2980" s="167"/>
      <c r="I2980" s="209" t="str">
        <f>IF(ISBLANK(Transactions!$H2980),"",MONTH(Transactions!$H2980))</f>
        <v/>
      </c>
      <c r="J2980" s="259"/>
      <c r="K2980" s="168"/>
      <c r="L2980" s="169"/>
      <c r="N2980" s="167"/>
      <c r="O2980" s="209" t="str">
        <f>IF(ISBLANK(Transactions!$N2980),"",MONTH(Transactions!$N2980))</f>
        <v/>
      </c>
      <c r="P2980" s="259"/>
      <c r="Q2980" s="171"/>
      <c r="R2980" s="169"/>
    </row>
    <row r="2981" spans="2:18" ht="15.75" customHeight="1">
      <c r="B2981" s="167"/>
      <c r="C2981" s="209" t="str">
        <f>IF(ISBLANK(Transactions!$B2981),"",MONTH(Transactions!$B2981))</f>
        <v/>
      </c>
      <c r="D2981" s="259"/>
      <c r="E2981" s="168"/>
      <c r="F2981" s="169"/>
      <c r="H2981" s="167"/>
      <c r="I2981" s="209" t="str">
        <f>IF(ISBLANK(Transactions!$H2981),"",MONTH(Transactions!$H2981))</f>
        <v/>
      </c>
      <c r="J2981" s="259"/>
      <c r="K2981" s="168"/>
      <c r="L2981" s="169"/>
      <c r="N2981" s="167"/>
      <c r="O2981" s="209" t="str">
        <f>IF(ISBLANK(Transactions!$N2981),"",MONTH(Transactions!$N2981))</f>
        <v/>
      </c>
      <c r="P2981" s="259"/>
      <c r="Q2981" s="171"/>
      <c r="R2981" s="169"/>
    </row>
    <row r="2982" spans="2:18" ht="15.75" customHeight="1">
      <c r="B2982" s="167"/>
      <c r="C2982" s="209" t="str">
        <f>IF(ISBLANK(Transactions!$B2982),"",MONTH(Transactions!$B2982))</f>
        <v/>
      </c>
      <c r="D2982" s="259"/>
      <c r="E2982" s="168"/>
      <c r="F2982" s="169"/>
      <c r="H2982" s="167"/>
      <c r="I2982" s="209" t="str">
        <f>IF(ISBLANK(Transactions!$H2982),"",MONTH(Transactions!$H2982))</f>
        <v/>
      </c>
      <c r="J2982" s="259"/>
      <c r="K2982" s="168"/>
      <c r="L2982" s="169"/>
      <c r="N2982" s="167"/>
      <c r="O2982" s="209" t="str">
        <f>IF(ISBLANK(Transactions!$N2982),"",MONTH(Transactions!$N2982))</f>
        <v/>
      </c>
      <c r="P2982" s="259"/>
      <c r="Q2982" s="171"/>
      <c r="R2982" s="169"/>
    </row>
    <row r="2983" spans="2:18" ht="15.75" customHeight="1">
      <c r="B2983" s="167"/>
      <c r="C2983" s="209" t="str">
        <f>IF(ISBLANK(Transactions!$B2983),"",MONTH(Transactions!$B2983))</f>
        <v/>
      </c>
      <c r="D2983" s="259"/>
      <c r="E2983" s="168"/>
      <c r="F2983" s="169"/>
      <c r="H2983" s="167"/>
      <c r="I2983" s="209" t="str">
        <f>IF(ISBLANK(Transactions!$H2983),"",MONTH(Transactions!$H2983))</f>
        <v/>
      </c>
      <c r="J2983" s="259"/>
      <c r="K2983" s="168"/>
      <c r="L2983" s="169"/>
      <c r="N2983" s="167"/>
      <c r="O2983" s="209" t="str">
        <f>IF(ISBLANK(Transactions!$N2983),"",MONTH(Transactions!$N2983))</f>
        <v/>
      </c>
      <c r="P2983" s="259"/>
      <c r="Q2983" s="171"/>
      <c r="R2983" s="169"/>
    </row>
    <row r="2984" spans="2:18" ht="15.75" customHeight="1">
      <c r="B2984" s="167"/>
      <c r="C2984" s="209" t="str">
        <f>IF(ISBLANK(Transactions!$B2984),"",MONTH(Transactions!$B2984))</f>
        <v/>
      </c>
      <c r="D2984" s="259"/>
      <c r="E2984" s="168"/>
      <c r="F2984" s="169"/>
      <c r="H2984" s="167"/>
      <c r="I2984" s="209" t="str">
        <f>IF(ISBLANK(Transactions!$H2984),"",MONTH(Transactions!$H2984))</f>
        <v/>
      </c>
      <c r="J2984" s="259"/>
      <c r="K2984" s="168"/>
      <c r="L2984" s="169"/>
      <c r="N2984" s="167"/>
      <c r="O2984" s="209" t="str">
        <f>IF(ISBLANK(Transactions!$N2984),"",MONTH(Transactions!$N2984))</f>
        <v/>
      </c>
      <c r="P2984" s="259"/>
      <c r="Q2984" s="171"/>
      <c r="R2984" s="169"/>
    </row>
    <row r="2985" spans="2:18" ht="15.75" customHeight="1">
      <c r="B2985" s="167"/>
      <c r="C2985" s="209" t="str">
        <f>IF(ISBLANK(Transactions!$B2985),"",MONTH(Transactions!$B2985))</f>
        <v/>
      </c>
      <c r="D2985" s="259"/>
      <c r="E2985" s="168"/>
      <c r="F2985" s="169"/>
      <c r="H2985" s="167"/>
      <c r="I2985" s="209" t="str">
        <f>IF(ISBLANK(Transactions!$H2985),"",MONTH(Transactions!$H2985))</f>
        <v/>
      </c>
      <c r="J2985" s="259"/>
      <c r="K2985" s="168"/>
      <c r="L2985" s="169"/>
      <c r="N2985" s="167"/>
      <c r="O2985" s="209" t="str">
        <f>IF(ISBLANK(Transactions!$N2985),"",MONTH(Transactions!$N2985))</f>
        <v/>
      </c>
      <c r="P2985" s="259"/>
      <c r="Q2985" s="171"/>
      <c r="R2985" s="169"/>
    </row>
    <row r="2986" spans="2:18" ht="15.75" customHeight="1">
      <c r="B2986" s="167"/>
      <c r="C2986" s="209" t="str">
        <f>IF(ISBLANK(Transactions!$B2986),"",MONTH(Transactions!$B2986))</f>
        <v/>
      </c>
      <c r="D2986" s="259"/>
      <c r="E2986" s="168"/>
      <c r="F2986" s="169"/>
      <c r="H2986" s="167"/>
      <c r="I2986" s="209" t="str">
        <f>IF(ISBLANK(Transactions!$H2986),"",MONTH(Transactions!$H2986))</f>
        <v/>
      </c>
      <c r="J2986" s="259"/>
      <c r="K2986" s="168"/>
      <c r="L2986" s="169"/>
      <c r="N2986" s="167"/>
      <c r="O2986" s="209" t="str">
        <f>IF(ISBLANK(Transactions!$N2986),"",MONTH(Transactions!$N2986))</f>
        <v/>
      </c>
      <c r="P2986" s="259"/>
      <c r="Q2986" s="171"/>
      <c r="R2986" s="169"/>
    </row>
    <row r="2987" spans="2:18" ht="15.75" customHeight="1">
      <c r="B2987" s="167"/>
      <c r="C2987" s="209" t="str">
        <f>IF(ISBLANK(Transactions!$B2987),"",MONTH(Transactions!$B2987))</f>
        <v/>
      </c>
      <c r="D2987" s="259"/>
      <c r="E2987" s="168"/>
      <c r="F2987" s="169"/>
      <c r="H2987" s="167"/>
      <c r="I2987" s="209" t="str">
        <f>IF(ISBLANK(Transactions!$H2987),"",MONTH(Transactions!$H2987))</f>
        <v/>
      </c>
      <c r="J2987" s="259"/>
      <c r="K2987" s="168"/>
      <c r="L2987" s="169"/>
      <c r="N2987" s="167"/>
      <c r="O2987" s="209" t="str">
        <f>IF(ISBLANK(Transactions!$N2987),"",MONTH(Transactions!$N2987))</f>
        <v/>
      </c>
      <c r="P2987" s="259"/>
      <c r="Q2987" s="171"/>
      <c r="R2987" s="169"/>
    </row>
    <row r="2988" spans="2:18" ht="15.75" customHeight="1">
      <c r="B2988" s="167"/>
      <c r="C2988" s="209" t="str">
        <f>IF(ISBLANK(Transactions!$B2988),"",MONTH(Transactions!$B2988))</f>
        <v/>
      </c>
      <c r="D2988" s="259"/>
      <c r="E2988" s="168"/>
      <c r="F2988" s="169"/>
      <c r="H2988" s="167"/>
      <c r="I2988" s="209" t="str">
        <f>IF(ISBLANK(Transactions!$H2988),"",MONTH(Transactions!$H2988))</f>
        <v/>
      </c>
      <c r="J2988" s="259"/>
      <c r="K2988" s="168"/>
      <c r="L2988" s="169"/>
      <c r="N2988" s="167"/>
      <c r="O2988" s="209" t="str">
        <f>IF(ISBLANK(Transactions!$N2988),"",MONTH(Transactions!$N2988))</f>
        <v/>
      </c>
      <c r="P2988" s="259"/>
      <c r="Q2988" s="171"/>
      <c r="R2988" s="169"/>
    </row>
    <row r="2989" spans="2:18" ht="15.75" customHeight="1">
      <c r="B2989" s="167"/>
      <c r="C2989" s="209" t="str">
        <f>IF(ISBLANK(Transactions!$B2989),"",MONTH(Transactions!$B2989))</f>
        <v/>
      </c>
      <c r="D2989" s="259"/>
      <c r="E2989" s="168"/>
      <c r="F2989" s="169"/>
      <c r="H2989" s="167"/>
      <c r="I2989" s="209" t="str">
        <f>IF(ISBLANK(Transactions!$H2989),"",MONTH(Transactions!$H2989))</f>
        <v/>
      </c>
      <c r="J2989" s="259"/>
      <c r="K2989" s="168"/>
      <c r="L2989" s="169"/>
      <c r="N2989" s="167"/>
      <c r="O2989" s="209" t="str">
        <f>IF(ISBLANK(Transactions!$N2989),"",MONTH(Transactions!$N2989))</f>
        <v/>
      </c>
      <c r="P2989" s="259"/>
      <c r="Q2989" s="171"/>
      <c r="R2989" s="169"/>
    </row>
    <row r="2990" spans="2:18" ht="15.75" customHeight="1">
      <c r="B2990" s="167"/>
      <c r="C2990" s="209" t="str">
        <f>IF(ISBLANK(Transactions!$B2990),"",MONTH(Transactions!$B2990))</f>
        <v/>
      </c>
      <c r="D2990" s="259"/>
      <c r="E2990" s="168"/>
      <c r="F2990" s="169"/>
      <c r="H2990" s="167"/>
      <c r="I2990" s="209" t="str">
        <f>IF(ISBLANK(Transactions!$H2990),"",MONTH(Transactions!$H2990))</f>
        <v/>
      </c>
      <c r="J2990" s="259"/>
      <c r="K2990" s="168"/>
      <c r="L2990" s="169"/>
      <c r="N2990" s="167"/>
      <c r="O2990" s="209" t="str">
        <f>IF(ISBLANK(Transactions!$N2990),"",MONTH(Transactions!$N2990))</f>
        <v/>
      </c>
      <c r="P2990" s="259"/>
      <c r="Q2990" s="171"/>
      <c r="R2990" s="169"/>
    </row>
    <row r="2991" spans="2:18" ht="15.75" customHeight="1">
      <c r="B2991" s="167"/>
      <c r="C2991" s="209" t="str">
        <f>IF(ISBLANK(Transactions!$B2991),"",MONTH(Transactions!$B2991))</f>
        <v/>
      </c>
      <c r="D2991" s="259"/>
      <c r="E2991" s="168"/>
      <c r="F2991" s="169"/>
      <c r="H2991" s="167"/>
      <c r="I2991" s="209" t="str">
        <f>IF(ISBLANK(Transactions!$H2991),"",MONTH(Transactions!$H2991))</f>
        <v/>
      </c>
      <c r="J2991" s="259"/>
      <c r="K2991" s="168"/>
      <c r="L2991" s="169"/>
      <c r="N2991" s="167"/>
      <c r="O2991" s="209" t="str">
        <f>IF(ISBLANK(Transactions!$N2991),"",MONTH(Transactions!$N2991))</f>
        <v/>
      </c>
      <c r="P2991" s="259"/>
      <c r="Q2991" s="171"/>
      <c r="R2991" s="169"/>
    </row>
    <row r="2992" spans="2:18" ht="15.75" customHeight="1">
      <c r="B2992" s="167"/>
      <c r="C2992" s="209" t="str">
        <f>IF(ISBLANK(Transactions!$B2992),"",MONTH(Transactions!$B2992))</f>
        <v/>
      </c>
      <c r="D2992" s="259"/>
      <c r="E2992" s="168"/>
      <c r="F2992" s="169"/>
      <c r="H2992" s="167"/>
      <c r="I2992" s="209" t="str">
        <f>IF(ISBLANK(Transactions!$H2992),"",MONTH(Transactions!$H2992))</f>
        <v/>
      </c>
      <c r="J2992" s="259"/>
      <c r="K2992" s="168"/>
      <c r="L2992" s="169"/>
      <c r="N2992" s="167"/>
      <c r="O2992" s="209" t="str">
        <f>IF(ISBLANK(Transactions!$N2992),"",MONTH(Transactions!$N2992))</f>
        <v/>
      </c>
      <c r="P2992" s="259"/>
      <c r="Q2992" s="171"/>
      <c r="R2992" s="169"/>
    </row>
    <row r="2993" spans="2:18" ht="15.75" customHeight="1">
      <c r="B2993" s="167"/>
      <c r="C2993" s="209" t="str">
        <f>IF(ISBLANK(Transactions!$B2993),"",MONTH(Transactions!$B2993))</f>
        <v/>
      </c>
      <c r="D2993" s="259"/>
      <c r="E2993" s="168"/>
      <c r="F2993" s="169"/>
      <c r="H2993" s="167"/>
      <c r="I2993" s="209" t="str">
        <f>IF(ISBLANK(Transactions!$H2993),"",MONTH(Transactions!$H2993))</f>
        <v/>
      </c>
      <c r="J2993" s="259"/>
      <c r="K2993" s="168"/>
      <c r="L2993" s="169"/>
      <c r="N2993" s="167"/>
      <c r="O2993" s="209" t="str">
        <f>IF(ISBLANK(Transactions!$N2993),"",MONTH(Transactions!$N2993))</f>
        <v/>
      </c>
      <c r="P2993" s="259"/>
      <c r="Q2993" s="171"/>
      <c r="R2993" s="169"/>
    </row>
    <row r="2994" spans="2:18" ht="15.75" customHeight="1">
      <c r="B2994" s="167"/>
      <c r="C2994" s="209" t="str">
        <f>IF(ISBLANK(Transactions!$B2994),"",MONTH(Transactions!$B2994))</f>
        <v/>
      </c>
      <c r="D2994" s="259"/>
      <c r="E2994" s="168"/>
      <c r="F2994" s="169"/>
      <c r="H2994" s="167"/>
      <c r="I2994" s="209" t="str">
        <f>IF(ISBLANK(Transactions!$H2994),"",MONTH(Transactions!$H2994))</f>
        <v/>
      </c>
      <c r="J2994" s="259"/>
      <c r="K2994" s="168"/>
      <c r="L2994" s="169"/>
      <c r="N2994" s="167"/>
      <c r="O2994" s="209" t="str">
        <f>IF(ISBLANK(Transactions!$N2994),"",MONTH(Transactions!$N2994))</f>
        <v/>
      </c>
      <c r="P2994" s="259"/>
      <c r="Q2994" s="171"/>
      <c r="R2994" s="169"/>
    </row>
    <row r="2995" spans="2:18" ht="15.75" customHeight="1">
      <c r="B2995" s="167"/>
      <c r="C2995" s="209" t="str">
        <f>IF(ISBLANK(Transactions!$B2995),"",MONTH(Transactions!$B2995))</f>
        <v/>
      </c>
      <c r="D2995" s="259"/>
      <c r="E2995" s="168"/>
      <c r="F2995" s="169"/>
      <c r="H2995" s="167"/>
      <c r="I2995" s="209" t="str">
        <f>IF(ISBLANK(Transactions!$H2995),"",MONTH(Transactions!$H2995))</f>
        <v/>
      </c>
      <c r="J2995" s="259"/>
      <c r="K2995" s="168"/>
      <c r="L2995" s="169"/>
      <c r="N2995" s="167"/>
      <c r="O2995" s="209" t="str">
        <f>IF(ISBLANK(Transactions!$N2995),"",MONTH(Transactions!$N2995))</f>
        <v/>
      </c>
      <c r="P2995" s="259"/>
      <c r="Q2995" s="171"/>
      <c r="R2995" s="169"/>
    </row>
    <row r="2996" spans="2:18" ht="15.75" customHeight="1">
      <c r="B2996" s="167"/>
      <c r="C2996" s="209" t="str">
        <f>IF(ISBLANK(Transactions!$B2996),"",MONTH(Transactions!$B2996))</f>
        <v/>
      </c>
      <c r="D2996" s="259"/>
      <c r="E2996" s="168"/>
      <c r="F2996" s="169"/>
      <c r="H2996" s="167"/>
      <c r="I2996" s="209" t="str">
        <f>IF(ISBLANK(Transactions!$H2996),"",MONTH(Transactions!$H2996))</f>
        <v/>
      </c>
      <c r="J2996" s="259"/>
      <c r="K2996" s="168"/>
      <c r="L2996" s="169"/>
      <c r="N2996" s="167"/>
      <c r="O2996" s="209" t="str">
        <f>IF(ISBLANK(Transactions!$N2996),"",MONTH(Transactions!$N2996))</f>
        <v/>
      </c>
      <c r="P2996" s="259"/>
      <c r="Q2996" s="171"/>
      <c r="R2996" s="169"/>
    </row>
    <row r="2997" spans="2:18" ht="15.75" customHeight="1">
      <c r="B2997" s="167"/>
      <c r="C2997" s="209" t="str">
        <f>IF(ISBLANK(Transactions!$B2997),"",MONTH(Transactions!$B2997))</f>
        <v/>
      </c>
      <c r="D2997" s="259"/>
      <c r="E2997" s="168"/>
      <c r="F2997" s="169"/>
      <c r="H2997" s="167"/>
      <c r="I2997" s="209" t="str">
        <f>IF(ISBLANK(Transactions!$H2997),"",MONTH(Transactions!$H2997))</f>
        <v/>
      </c>
      <c r="J2997" s="259"/>
      <c r="K2997" s="168"/>
      <c r="L2997" s="169"/>
      <c r="N2997" s="167"/>
      <c r="O2997" s="209" t="str">
        <f>IF(ISBLANK(Transactions!$N2997),"",MONTH(Transactions!$N2997))</f>
        <v/>
      </c>
      <c r="P2997" s="259"/>
      <c r="Q2997" s="171"/>
      <c r="R2997" s="169"/>
    </row>
    <row r="2998" spans="2:18" ht="15.75" customHeight="1">
      <c r="B2998" s="167"/>
      <c r="C2998" s="209" t="str">
        <f>IF(ISBLANK(Transactions!$B2998),"",MONTH(Transactions!$B2998))</f>
        <v/>
      </c>
      <c r="D2998" s="259"/>
      <c r="E2998" s="168"/>
      <c r="F2998" s="169"/>
      <c r="H2998" s="167"/>
      <c r="I2998" s="209" t="str">
        <f>IF(ISBLANK(Transactions!$H2998),"",MONTH(Transactions!$H2998))</f>
        <v/>
      </c>
      <c r="J2998" s="259"/>
      <c r="K2998" s="168"/>
      <c r="L2998" s="169"/>
      <c r="N2998" s="167"/>
      <c r="O2998" s="209" t="str">
        <f>IF(ISBLANK(Transactions!$N2998),"",MONTH(Transactions!$N2998))</f>
        <v/>
      </c>
      <c r="P2998" s="259"/>
      <c r="Q2998" s="171"/>
      <c r="R2998" s="169"/>
    </row>
    <row r="2999" spans="2:18" ht="15.75" customHeight="1">
      <c r="B2999" s="167"/>
      <c r="C2999" s="209" t="str">
        <f>IF(ISBLANK(Transactions!$B2999),"",MONTH(Transactions!$B2999))</f>
        <v/>
      </c>
      <c r="D2999" s="259"/>
      <c r="E2999" s="168"/>
      <c r="F2999" s="169"/>
      <c r="H2999" s="167"/>
      <c r="I2999" s="209" t="str">
        <f>IF(ISBLANK(Transactions!$H2999),"",MONTH(Transactions!$H2999))</f>
        <v/>
      </c>
      <c r="J2999" s="259"/>
      <c r="K2999" s="168"/>
      <c r="L2999" s="169"/>
      <c r="N2999" s="167"/>
      <c r="O2999" s="209" t="str">
        <f>IF(ISBLANK(Transactions!$N2999),"",MONTH(Transactions!$N2999))</f>
        <v/>
      </c>
      <c r="P2999" s="259"/>
      <c r="Q2999" s="171"/>
      <c r="R2999" s="169"/>
    </row>
    <row r="3000" spans="2:18" ht="15.75" customHeight="1">
      <c r="B3000" s="167"/>
      <c r="C3000" s="209" t="str">
        <f>IF(ISBLANK(Transactions!$B3000),"",MONTH(Transactions!$B3000))</f>
        <v/>
      </c>
      <c r="D3000" s="259"/>
      <c r="E3000" s="168"/>
      <c r="F3000" s="169"/>
      <c r="H3000" s="167"/>
      <c r="I3000" s="209" t="str">
        <f>IF(ISBLANK(Transactions!$H3000),"",MONTH(Transactions!$H3000))</f>
        <v/>
      </c>
      <c r="J3000" s="259"/>
      <c r="K3000" s="168"/>
      <c r="L3000" s="169"/>
      <c r="N3000" s="167"/>
      <c r="O3000" s="209" t="str">
        <f>IF(ISBLANK(Transactions!$N3000),"",MONTH(Transactions!$N3000))</f>
        <v/>
      </c>
      <c r="P3000" s="259"/>
      <c r="Q3000" s="171"/>
      <c r="R3000" s="169"/>
    </row>
    <row r="3001" spans="2:18" ht="15.75" customHeight="1">
      <c r="B3001" s="167"/>
      <c r="C3001" s="209" t="str">
        <f>IF(ISBLANK(Transactions!$B3001),"",MONTH(Transactions!$B3001))</f>
        <v/>
      </c>
      <c r="D3001" s="259"/>
      <c r="E3001" s="168"/>
      <c r="F3001" s="169"/>
      <c r="H3001" s="167"/>
      <c r="I3001" s="209" t="str">
        <f>IF(ISBLANK(Transactions!$H3001),"",MONTH(Transactions!$H3001))</f>
        <v/>
      </c>
      <c r="J3001" s="259"/>
      <c r="K3001" s="168"/>
      <c r="L3001" s="169"/>
      <c r="N3001" s="167"/>
      <c r="O3001" s="209" t="str">
        <f>IF(ISBLANK(Transactions!$N3001),"",MONTH(Transactions!$N3001))</f>
        <v/>
      </c>
      <c r="P3001" s="259"/>
      <c r="Q3001" s="171"/>
      <c r="R3001" s="169"/>
    </row>
    <row r="3002" spans="2:18" ht="15.75" customHeight="1">
      <c r="B3002" s="167"/>
      <c r="C3002" s="209" t="str">
        <f>IF(ISBLANK(Transactions!$B3002),"",MONTH(Transactions!$B3002))</f>
        <v/>
      </c>
      <c r="D3002" s="259"/>
      <c r="E3002" s="168"/>
      <c r="F3002" s="169"/>
      <c r="H3002" s="167"/>
      <c r="I3002" s="209" t="str">
        <f>IF(ISBLANK(Transactions!$H3002),"",MONTH(Transactions!$H3002))</f>
        <v/>
      </c>
      <c r="J3002" s="259"/>
      <c r="K3002" s="168"/>
      <c r="L3002" s="169"/>
      <c r="N3002" s="167"/>
      <c r="O3002" s="209" t="str">
        <f>IF(ISBLANK(Transactions!$N3002),"",MONTH(Transactions!$N3002))</f>
        <v/>
      </c>
      <c r="P3002" s="259"/>
      <c r="Q3002" s="171"/>
      <c r="R3002" s="169"/>
    </row>
    <row r="3003" spans="2:18" ht="15.75" customHeight="1">
      <c r="B3003" s="167"/>
      <c r="C3003" s="209" t="str">
        <f>IF(ISBLANK(Transactions!$B3003),"",MONTH(Transactions!$B3003))</f>
        <v/>
      </c>
      <c r="D3003" s="259"/>
      <c r="E3003" s="168"/>
      <c r="F3003" s="169"/>
      <c r="H3003" s="167"/>
      <c r="I3003" s="209" t="str">
        <f>IF(ISBLANK(Transactions!$H3003),"",MONTH(Transactions!$H3003))</f>
        <v/>
      </c>
      <c r="J3003" s="259"/>
      <c r="K3003" s="168"/>
      <c r="L3003" s="169"/>
      <c r="N3003" s="167"/>
      <c r="O3003" s="209" t="str">
        <f>IF(ISBLANK(Transactions!$N3003),"",MONTH(Transactions!$N3003))</f>
        <v/>
      </c>
      <c r="P3003" s="259"/>
      <c r="Q3003" s="171"/>
      <c r="R3003" s="169"/>
    </row>
    <row r="3004" spans="2:18" ht="15.75" customHeight="1">
      <c r="B3004" s="167"/>
      <c r="C3004" s="209" t="str">
        <f>IF(ISBLANK(Transactions!$B3004),"",MONTH(Transactions!$B3004))</f>
        <v/>
      </c>
      <c r="D3004" s="259"/>
      <c r="E3004" s="168"/>
      <c r="F3004" s="169"/>
      <c r="H3004" s="167"/>
      <c r="I3004" s="209" t="str">
        <f>IF(ISBLANK(Transactions!$H3004),"",MONTH(Transactions!$H3004))</f>
        <v/>
      </c>
      <c r="J3004" s="259"/>
      <c r="K3004" s="168"/>
      <c r="L3004" s="169"/>
      <c r="N3004" s="167"/>
      <c r="O3004" s="209" t="str">
        <f>IF(ISBLANK(Transactions!$N3004),"",MONTH(Transactions!$N3004))</f>
        <v/>
      </c>
      <c r="P3004" s="259"/>
      <c r="Q3004" s="171"/>
      <c r="R3004" s="169"/>
    </row>
    <row r="3005" spans="2:18" ht="15.75" customHeight="1">
      <c r="B3005" s="167"/>
      <c r="C3005" s="209" t="str">
        <f>IF(ISBLANK(Transactions!$B3005),"",MONTH(Transactions!$B3005))</f>
        <v/>
      </c>
      <c r="D3005" s="259"/>
      <c r="E3005" s="168"/>
      <c r="F3005" s="169"/>
      <c r="H3005" s="167"/>
      <c r="I3005" s="209" t="str">
        <f>IF(ISBLANK(Transactions!$H3005),"",MONTH(Transactions!$H3005))</f>
        <v/>
      </c>
      <c r="J3005" s="259"/>
      <c r="K3005" s="168"/>
      <c r="L3005" s="169"/>
      <c r="N3005" s="167"/>
      <c r="O3005" s="209" t="str">
        <f>IF(ISBLANK(Transactions!$N3005),"",MONTH(Transactions!$N3005))</f>
        <v/>
      </c>
      <c r="P3005" s="259"/>
      <c r="Q3005" s="171"/>
      <c r="R3005" s="169"/>
    </row>
    <row r="3006" spans="2:18" ht="15.75" customHeight="1">
      <c r="B3006" s="167"/>
      <c r="C3006" s="209" t="str">
        <f>IF(ISBLANK(Transactions!$B3006),"",MONTH(Transactions!$B3006))</f>
        <v/>
      </c>
      <c r="D3006" s="259"/>
      <c r="E3006" s="168"/>
      <c r="F3006" s="169"/>
      <c r="H3006" s="167"/>
      <c r="I3006" s="209" t="str">
        <f>IF(ISBLANK(Transactions!$H3006),"",MONTH(Transactions!$H3006))</f>
        <v/>
      </c>
      <c r="J3006" s="259"/>
      <c r="K3006" s="168"/>
      <c r="L3006" s="169"/>
      <c r="N3006" s="167"/>
      <c r="O3006" s="209" t="str">
        <f>IF(ISBLANK(Transactions!$N3006),"",MONTH(Transactions!$N3006))</f>
        <v/>
      </c>
      <c r="P3006" s="259"/>
      <c r="Q3006" s="171"/>
      <c r="R3006" s="169"/>
    </row>
    <row r="3007" spans="2:18" ht="15.75" customHeight="1">
      <c r="B3007" s="167"/>
      <c r="C3007" s="209" t="str">
        <f>IF(ISBLANK(Transactions!$B3007),"",MONTH(Transactions!$B3007))</f>
        <v/>
      </c>
      <c r="D3007" s="259"/>
      <c r="E3007" s="168"/>
      <c r="F3007" s="169"/>
      <c r="H3007" s="167"/>
      <c r="I3007" s="209" t="str">
        <f>IF(ISBLANK(Transactions!$H3007),"",MONTH(Transactions!$H3007))</f>
        <v/>
      </c>
      <c r="J3007" s="259"/>
      <c r="K3007" s="168"/>
      <c r="L3007" s="169"/>
      <c r="N3007" s="167"/>
      <c r="O3007" s="209" t="str">
        <f>IF(ISBLANK(Transactions!$N3007),"",MONTH(Transactions!$N3007))</f>
        <v/>
      </c>
      <c r="P3007" s="259"/>
      <c r="Q3007" s="171"/>
      <c r="R3007" s="169"/>
    </row>
    <row r="3008" spans="2:18" ht="15.75" customHeight="1">
      <c r="B3008" s="167"/>
      <c r="C3008" s="209" t="str">
        <f>IF(ISBLANK(Transactions!$B3008),"",MONTH(Transactions!$B3008))</f>
        <v/>
      </c>
      <c r="D3008" s="259"/>
      <c r="E3008" s="168"/>
      <c r="F3008" s="169"/>
      <c r="H3008" s="167"/>
      <c r="I3008" s="209" t="str">
        <f>IF(ISBLANK(Transactions!$H3008),"",MONTH(Transactions!$H3008))</f>
        <v/>
      </c>
      <c r="J3008" s="259"/>
      <c r="K3008" s="168"/>
      <c r="L3008" s="169"/>
      <c r="N3008" s="167"/>
      <c r="O3008" s="209" t="str">
        <f>IF(ISBLANK(Transactions!$N3008),"",MONTH(Transactions!$N3008))</f>
        <v/>
      </c>
      <c r="P3008" s="259"/>
      <c r="Q3008" s="171"/>
      <c r="R3008" s="169"/>
    </row>
    <row r="3009" spans="2:18" ht="15.75" customHeight="1">
      <c r="B3009" s="167"/>
      <c r="C3009" s="209" t="str">
        <f>IF(ISBLANK(Transactions!$B3009),"",MONTH(Transactions!$B3009))</f>
        <v/>
      </c>
      <c r="D3009" s="259"/>
      <c r="E3009" s="168"/>
      <c r="F3009" s="169"/>
      <c r="H3009" s="167"/>
      <c r="I3009" s="209" t="str">
        <f>IF(ISBLANK(Transactions!$H3009),"",MONTH(Transactions!$H3009))</f>
        <v/>
      </c>
      <c r="J3009" s="259"/>
      <c r="K3009" s="168"/>
      <c r="L3009" s="169"/>
      <c r="N3009" s="167"/>
      <c r="O3009" s="209" t="str">
        <f>IF(ISBLANK(Transactions!$N3009),"",MONTH(Transactions!$N3009))</f>
        <v/>
      </c>
      <c r="P3009" s="259"/>
      <c r="Q3009" s="171"/>
      <c r="R3009" s="169"/>
    </row>
    <row r="3010" spans="2:18" ht="15.75" customHeight="1">
      <c r="B3010" s="167"/>
      <c r="C3010" s="209" t="str">
        <f>IF(ISBLANK(Transactions!$B3010),"",MONTH(Transactions!$B3010))</f>
        <v/>
      </c>
      <c r="D3010" s="259"/>
      <c r="E3010" s="168"/>
      <c r="F3010" s="169"/>
      <c r="H3010" s="167"/>
      <c r="I3010" s="209" t="str">
        <f>IF(ISBLANK(Transactions!$H3010),"",MONTH(Transactions!$H3010))</f>
        <v/>
      </c>
      <c r="J3010" s="259"/>
      <c r="K3010" s="168"/>
      <c r="L3010" s="169"/>
      <c r="N3010" s="167"/>
      <c r="O3010" s="209" t="str">
        <f>IF(ISBLANK(Transactions!$N3010),"",MONTH(Transactions!$N3010))</f>
        <v/>
      </c>
      <c r="P3010" s="259"/>
      <c r="Q3010" s="171"/>
      <c r="R3010" s="169"/>
    </row>
    <row r="3011" spans="2:18" ht="15.75" customHeight="1">
      <c r="B3011" s="167"/>
      <c r="C3011" s="209" t="str">
        <f>IF(ISBLANK(Transactions!$B3011),"",MONTH(Transactions!$B3011))</f>
        <v/>
      </c>
      <c r="D3011" s="259"/>
      <c r="E3011" s="168"/>
      <c r="F3011" s="169"/>
      <c r="H3011" s="167"/>
      <c r="I3011" s="209" t="str">
        <f>IF(ISBLANK(Transactions!$H3011),"",MONTH(Transactions!$H3011))</f>
        <v/>
      </c>
      <c r="J3011" s="259"/>
      <c r="K3011" s="168"/>
      <c r="L3011" s="169"/>
      <c r="N3011" s="167"/>
      <c r="O3011" s="209" t="str">
        <f>IF(ISBLANK(Transactions!$N3011),"",MONTH(Transactions!$N3011))</f>
        <v/>
      </c>
      <c r="P3011" s="259"/>
      <c r="Q3011" s="171"/>
      <c r="R3011" s="169"/>
    </row>
    <row r="3012" spans="2:18" ht="15.75" customHeight="1">
      <c r="B3012" s="167"/>
      <c r="C3012" s="209" t="str">
        <f>IF(ISBLANK(Transactions!$B3012),"",MONTH(Transactions!$B3012))</f>
        <v/>
      </c>
      <c r="D3012" s="259"/>
      <c r="E3012" s="168"/>
      <c r="F3012" s="169"/>
      <c r="H3012" s="167"/>
      <c r="I3012" s="209" t="str">
        <f>IF(ISBLANK(Transactions!$H3012),"",MONTH(Transactions!$H3012))</f>
        <v/>
      </c>
      <c r="J3012" s="259"/>
      <c r="K3012" s="168"/>
      <c r="L3012" s="169"/>
      <c r="N3012" s="167"/>
      <c r="O3012" s="209" t="str">
        <f>IF(ISBLANK(Transactions!$N3012),"",MONTH(Transactions!$N3012))</f>
        <v/>
      </c>
      <c r="P3012" s="259"/>
      <c r="Q3012" s="171"/>
      <c r="R3012" s="169"/>
    </row>
    <row r="3013" spans="2:18" ht="15.75" customHeight="1">
      <c r="B3013" s="167"/>
      <c r="C3013" s="209" t="str">
        <f>IF(ISBLANK(Transactions!$B3013),"",MONTH(Transactions!$B3013))</f>
        <v/>
      </c>
      <c r="D3013" s="259"/>
      <c r="E3013" s="168"/>
      <c r="F3013" s="169"/>
      <c r="H3013" s="167"/>
      <c r="I3013" s="209" t="str">
        <f>IF(ISBLANK(Transactions!$H3013),"",MONTH(Transactions!$H3013))</f>
        <v/>
      </c>
      <c r="J3013" s="259"/>
      <c r="K3013" s="168"/>
      <c r="L3013" s="169"/>
      <c r="N3013" s="167"/>
      <c r="O3013" s="209" t="str">
        <f>IF(ISBLANK(Transactions!$N3013),"",MONTH(Transactions!$N3013))</f>
        <v/>
      </c>
      <c r="P3013" s="259"/>
      <c r="Q3013" s="171"/>
      <c r="R3013" s="169"/>
    </row>
    <row r="3014" spans="2:18" ht="15.75" customHeight="1">
      <c r="B3014" s="167"/>
      <c r="C3014" s="209" t="str">
        <f>IF(ISBLANK(Transactions!$B3014),"",MONTH(Transactions!$B3014))</f>
        <v/>
      </c>
      <c r="D3014" s="259"/>
      <c r="E3014" s="168"/>
      <c r="F3014" s="169"/>
      <c r="H3014" s="167"/>
      <c r="I3014" s="209" t="str">
        <f>IF(ISBLANK(Transactions!$H3014),"",MONTH(Transactions!$H3014))</f>
        <v/>
      </c>
      <c r="J3014" s="259"/>
      <c r="K3014" s="168"/>
      <c r="L3014" s="169"/>
      <c r="N3014" s="167"/>
      <c r="O3014" s="209" t="str">
        <f>IF(ISBLANK(Transactions!$N3014),"",MONTH(Transactions!$N3014))</f>
        <v/>
      </c>
      <c r="P3014" s="259"/>
      <c r="Q3014" s="171"/>
      <c r="R3014" s="169"/>
    </row>
    <row r="3015" spans="2:18" ht="15.75" customHeight="1">
      <c r="B3015" s="167"/>
      <c r="C3015" s="209" t="str">
        <f>IF(ISBLANK(Transactions!$B3015),"",MONTH(Transactions!$B3015))</f>
        <v/>
      </c>
      <c r="D3015" s="259"/>
      <c r="E3015" s="168"/>
      <c r="F3015" s="169"/>
      <c r="H3015" s="167"/>
      <c r="I3015" s="209" t="str">
        <f>IF(ISBLANK(Transactions!$H3015),"",MONTH(Transactions!$H3015))</f>
        <v/>
      </c>
      <c r="J3015" s="259"/>
      <c r="K3015" s="168"/>
      <c r="L3015" s="169"/>
      <c r="N3015" s="167"/>
      <c r="O3015" s="209" t="str">
        <f>IF(ISBLANK(Transactions!$N3015),"",MONTH(Transactions!$N3015))</f>
        <v/>
      </c>
      <c r="P3015" s="259"/>
      <c r="Q3015" s="171"/>
      <c r="R3015" s="169"/>
    </row>
    <row r="3016" spans="2:18" ht="15.75" customHeight="1">
      <c r="B3016" s="167"/>
      <c r="C3016" s="209" t="str">
        <f>IF(ISBLANK(Transactions!$B3016),"",MONTH(Transactions!$B3016))</f>
        <v/>
      </c>
      <c r="D3016" s="259"/>
      <c r="E3016" s="168"/>
      <c r="F3016" s="169"/>
      <c r="H3016" s="167"/>
      <c r="I3016" s="209" t="str">
        <f>IF(ISBLANK(Transactions!$H3016),"",MONTH(Transactions!$H3016))</f>
        <v/>
      </c>
      <c r="J3016" s="259"/>
      <c r="K3016" s="168"/>
      <c r="L3016" s="169"/>
      <c r="N3016" s="167"/>
      <c r="O3016" s="209" t="str">
        <f>IF(ISBLANK(Transactions!$N3016),"",MONTH(Transactions!$N3016))</f>
        <v/>
      </c>
      <c r="P3016" s="259"/>
      <c r="Q3016" s="171"/>
      <c r="R3016" s="169"/>
    </row>
    <row r="3017" spans="2:18" ht="15.75" customHeight="1">
      <c r="B3017" s="167"/>
      <c r="C3017" s="209" t="str">
        <f>IF(ISBLANK(Transactions!$B3017),"",MONTH(Transactions!$B3017))</f>
        <v/>
      </c>
      <c r="D3017" s="259"/>
      <c r="E3017" s="168"/>
      <c r="F3017" s="169"/>
      <c r="H3017" s="167"/>
      <c r="I3017" s="209" t="str">
        <f>IF(ISBLANK(Transactions!$H3017),"",MONTH(Transactions!$H3017))</f>
        <v/>
      </c>
      <c r="J3017" s="259"/>
      <c r="K3017" s="168"/>
      <c r="L3017" s="169"/>
      <c r="N3017" s="167"/>
      <c r="O3017" s="209" t="str">
        <f>IF(ISBLANK(Transactions!$N3017),"",MONTH(Transactions!$N3017))</f>
        <v/>
      </c>
      <c r="P3017" s="259"/>
      <c r="Q3017" s="171"/>
      <c r="R3017" s="169"/>
    </row>
    <row r="3018" spans="2:18" ht="15.75" customHeight="1">
      <c r="B3018" s="167"/>
      <c r="C3018" s="209" t="str">
        <f>IF(ISBLANK(Transactions!$B3018),"",MONTH(Transactions!$B3018))</f>
        <v/>
      </c>
      <c r="D3018" s="259"/>
      <c r="E3018" s="168"/>
      <c r="F3018" s="169"/>
      <c r="H3018" s="167"/>
      <c r="I3018" s="209" t="str">
        <f>IF(ISBLANK(Transactions!$H3018),"",MONTH(Transactions!$H3018))</f>
        <v/>
      </c>
      <c r="J3018" s="259"/>
      <c r="K3018" s="168"/>
      <c r="L3018" s="169"/>
      <c r="N3018" s="167"/>
      <c r="O3018" s="209" t="str">
        <f>IF(ISBLANK(Transactions!$N3018),"",MONTH(Transactions!$N3018))</f>
        <v/>
      </c>
      <c r="P3018" s="259"/>
      <c r="Q3018" s="171"/>
      <c r="R3018" s="169"/>
    </row>
    <row r="3019" spans="2:18" ht="15.75" customHeight="1">
      <c r="B3019" s="167"/>
      <c r="C3019" s="209" t="str">
        <f>IF(ISBLANK(Transactions!$B3019),"",MONTH(Transactions!$B3019))</f>
        <v/>
      </c>
      <c r="D3019" s="259"/>
      <c r="E3019" s="168"/>
      <c r="F3019" s="169"/>
      <c r="H3019" s="167"/>
      <c r="I3019" s="209" t="str">
        <f>IF(ISBLANK(Transactions!$H3019),"",MONTH(Transactions!$H3019))</f>
        <v/>
      </c>
      <c r="J3019" s="259"/>
      <c r="K3019" s="168"/>
      <c r="L3019" s="169"/>
      <c r="N3019" s="167"/>
      <c r="O3019" s="209" t="str">
        <f>IF(ISBLANK(Transactions!$N3019),"",MONTH(Transactions!$N3019))</f>
        <v/>
      </c>
      <c r="P3019" s="259"/>
      <c r="Q3019" s="171"/>
      <c r="R3019" s="169"/>
    </row>
    <row r="3020" spans="2:18" ht="15.75" customHeight="1">
      <c r="B3020" s="167"/>
      <c r="C3020" s="209" t="str">
        <f>IF(ISBLANK(Transactions!$B3020),"",MONTH(Transactions!$B3020))</f>
        <v/>
      </c>
      <c r="D3020" s="259"/>
      <c r="E3020" s="168"/>
      <c r="F3020" s="169"/>
      <c r="H3020" s="167"/>
      <c r="I3020" s="209" t="str">
        <f>IF(ISBLANK(Transactions!$H3020),"",MONTH(Transactions!$H3020))</f>
        <v/>
      </c>
      <c r="J3020" s="259"/>
      <c r="K3020" s="168"/>
      <c r="L3020" s="169"/>
      <c r="N3020" s="167"/>
      <c r="O3020" s="209" t="str">
        <f>IF(ISBLANK(Transactions!$N3020),"",MONTH(Transactions!$N3020))</f>
        <v/>
      </c>
      <c r="P3020" s="259"/>
      <c r="Q3020" s="171"/>
      <c r="R3020" s="169"/>
    </row>
    <row r="3021" spans="2:18" ht="15.75" customHeight="1">
      <c r="B3021" s="167"/>
      <c r="C3021" s="209" t="str">
        <f>IF(ISBLANK(Transactions!$B3021),"",MONTH(Transactions!$B3021))</f>
        <v/>
      </c>
      <c r="D3021" s="259"/>
      <c r="E3021" s="168"/>
      <c r="F3021" s="169"/>
      <c r="H3021" s="167"/>
      <c r="I3021" s="209" t="str">
        <f>IF(ISBLANK(Transactions!$H3021),"",MONTH(Transactions!$H3021))</f>
        <v/>
      </c>
      <c r="J3021" s="259"/>
      <c r="K3021" s="168"/>
      <c r="L3021" s="169"/>
      <c r="N3021" s="167"/>
      <c r="O3021" s="209" t="str">
        <f>IF(ISBLANK(Transactions!$N3021),"",MONTH(Transactions!$N3021))</f>
        <v/>
      </c>
      <c r="P3021" s="259"/>
      <c r="Q3021" s="171"/>
      <c r="R3021" s="169"/>
    </row>
    <row r="3022" spans="2:18" ht="15.75" customHeight="1">
      <c r="B3022" s="167"/>
      <c r="C3022" s="209" t="str">
        <f>IF(ISBLANK(Transactions!$B3022),"",MONTH(Transactions!$B3022))</f>
        <v/>
      </c>
      <c r="D3022" s="259"/>
      <c r="E3022" s="168"/>
      <c r="F3022" s="169"/>
      <c r="H3022" s="167"/>
      <c r="I3022" s="209" t="str">
        <f>IF(ISBLANK(Transactions!$H3022),"",MONTH(Transactions!$H3022))</f>
        <v/>
      </c>
      <c r="J3022" s="259"/>
      <c r="K3022" s="168"/>
      <c r="L3022" s="169"/>
      <c r="N3022" s="167"/>
      <c r="O3022" s="209" t="str">
        <f>IF(ISBLANK(Transactions!$N3022),"",MONTH(Transactions!$N3022))</f>
        <v/>
      </c>
      <c r="P3022" s="259"/>
      <c r="Q3022" s="171"/>
      <c r="R3022" s="169"/>
    </row>
    <row r="3023" spans="2:18" ht="15.75" customHeight="1">
      <c r="B3023" s="167"/>
      <c r="C3023" s="209" t="str">
        <f>IF(ISBLANK(Transactions!$B3023),"",MONTH(Transactions!$B3023))</f>
        <v/>
      </c>
      <c r="D3023" s="259"/>
      <c r="E3023" s="168"/>
      <c r="F3023" s="169"/>
      <c r="H3023" s="167"/>
      <c r="I3023" s="209" t="str">
        <f>IF(ISBLANK(Transactions!$H3023),"",MONTH(Transactions!$H3023))</f>
        <v/>
      </c>
      <c r="J3023" s="259"/>
      <c r="K3023" s="168"/>
      <c r="L3023" s="169"/>
      <c r="N3023" s="167"/>
      <c r="O3023" s="209" t="str">
        <f>IF(ISBLANK(Transactions!$N3023),"",MONTH(Transactions!$N3023))</f>
        <v/>
      </c>
      <c r="P3023" s="259"/>
      <c r="Q3023" s="171"/>
      <c r="R3023" s="169"/>
    </row>
    <row r="3024" spans="2:18" ht="15.75" customHeight="1">
      <c r="B3024" s="167"/>
      <c r="C3024" s="209" t="str">
        <f>IF(ISBLANK(Transactions!$B3024),"",MONTH(Transactions!$B3024))</f>
        <v/>
      </c>
      <c r="D3024" s="259"/>
      <c r="E3024" s="168"/>
      <c r="F3024" s="169"/>
      <c r="H3024" s="167"/>
      <c r="I3024" s="209" t="str">
        <f>IF(ISBLANK(Transactions!$H3024),"",MONTH(Transactions!$H3024))</f>
        <v/>
      </c>
      <c r="J3024" s="259"/>
      <c r="K3024" s="168"/>
      <c r="L3024" s="169"/>
      <c r="N3024" s="167"/>
      <c r="O3024" s="209" t="str">
        <f>IF(ISBLANK(Transactions!$N3024),"",MONTH(Transactions!$N3024))</f>
        <v/>
      </c>
      <c r="P3024" s="259"/>
      <c r="Q3024" s="171"/>
      <c r="R3024" s="169"/>
    </row>
    <row r="3025" spans="2:18" ht="15.75" customHeight="1">
      <c r="B3025" s="167"/>
      <c r="C3025" s="209" t="str">
        <f>IF(ISBLANK(Transactions!$B3025),"",MONTH(Transactions!$B3025))</f>
        <v/>
      </c>
      <c r="D3025" s="259"/>
      <c r="E3025" s="168"/>
      <c r="F3025" s="169"/>
      <c r="H3025" s="167"/>
      <c r="I3025" s="209" t="str">
        <f>IF(ISBLANK(Transactions!$H3025),"",MONTH(Transactions!$H3025))</f>
        <v/>
      </c>
      <c r="J3025" s="259"/>
      <c r="K3025" s="168"/>
      <c r="L3025" s="169"/>
      <c r="N3025" s="167"/>
      <c r="O3025" s="209" t="str">
        <f>IF(ISBLANK(Transactions!$N3025),"",MONTH(Transactions!$N3025))</f>
        <v/>
      </c>
      <c r="P3025" s="259"/>
      <c r="Q3025" s="171"/>
      <c r="R3025" s="169"/>
    </row>
    <row r="3026" spans="2:18" ht="15.75" customHeight="1">
      <c r="B3026" s="167"/>
      <c r="C3026" s="209" t="str">
        <f>IF(ISBLANK(Transactions!$B3026),"",MONTH(Transactions!$B3026))</f>
        <v/>
      </c>
      <c r="D3026" s="259"/>
      <c r="E3026" s="168"/>
      <c r="F3026" s="169"/>
      <c r="H3026" s="167"/>
      <c r="I3026" s="209" t="str">
        <f>IF(ISBLANK(Transactions!$H3026),"",MONTH(Transactions!$H3026))</f>
        <v/>
      </c>
      <c r="J3026" s="259"/>
      <c r="K3026" s="168"/>
      <c r="L3026" s="169"/>
      <c r="N3026" s="167"/>
      <c r="O3026" s="209" t="str">
        <f>IF(ISBLANK(Transactions!$N3026),"",MONTH(Transactions!$N3026))</f>
        <v/>
      </c>
      <c r="P3026" s="259"/>
      <c r="Q3026" s="171"/>
      <c r="R3026" s="169"/>
    </row>
    <row r="3027" spans="2:18" ht="15.75" customHeight="1">
      <c r="B3027" s="167"/>
      <c r="C3027" s="209" t="str">
        <f>IF(ISBLANK(Transactions!$B3027),"",MONTH(Transactions!$B3027))</f>
        <v/>
      </c>
      <c r="D3027" s="259"/>
      <c r="E3027" s="168"/>
      <c r="F3027" s="169"/>
      <c r="H3027" s="167"/>
      <c r="I3027" s="209" t="str">
        <f>IF(ISBLANK(Transactions!$H3027),"",MONTH(Transactions!$H3027))</f>
        <v/>
      </c>
      <c r="J3027" s="259"/>
      <c r="K3027" s="168"/>
      <c r="L3027" s="169"/>
      <c r="N3027" s="167"/>
      <c r="O3027" s="209" t="str">
        <f>IF(ISBLANK(Transactions!$N3027),"",MONTH(Transactions!$N3027))</f>
        <v/>
      </c>
      <c r="P3027" s="259"/>
      <c r="Q3027" s="171"/>
      <c r="R3027" s="169"/>
    </row>
    <row r="3028" spans="2:18" ht="15.75" customHeight="1">
      <c r="B3028" s="167"/>
      <c r="C3028" s="209" t="str">
        <f>IF(ISBLANK(Transactions!$B3028),"",MONTH(Transactions!$B3028))</f>
        <v/>
      </c>
      <c r="D3028" s="259"/>
      <c r="E3028" s="168"/>
      <c r="F3028" s="169"/>
      <c r="H3028" s="167"/>
      <c r="I3028" s="209" t="str">
        <f>IF(ISBLANK(Transactions!$H3028),"",MONTH(Transactions!$H3028))</f>
        <v/>
      </c>
      <c r="J3028" s="259"/>
      <c r="K3028" s="168"/>
      <c r="L3028" s="169"/>
      <c r="N3028" s="167"/>
      <c r="O3028" s="209" t="str">
        <f>IF(ISBLANK(Transactions!$N3028),"",MONTH(Transactions!$N3028))</f>
        <v/>
      </c>
      <c r="P3028" s="259"/>
      <c r="Q3028" s="171"/>
      <c r="R3028" s="169"/>
    </row>
    <row r="3029" spans="2:18" ht="15.75" customHeight="1">
      <c r="B3029" s="167"/>
      <c r="C3029" s="209" t="str">
        <f>IF(ISBLANK(Transactions!$B3029),"",MONTH(Transactions!$B3029))</f>
        <v/>
      </c>
      <c r="D3029" s="259"/>
      <c r="E3029" s="168"/>
      <c r="F3029" s="169"/>
      <c r="H3029" s="167"/>
      <c r="I3029" s="209" t="str">
        <f>IF(ISBLANK(Transactions!$H3029),"",MONTH(Transactions!$H3029))</f>
        <v/>
      </c>
      <c r="J3029" s="259"/>
      <c r="K3029" s="168"/>
      <c r="L3029" s="169"/>
      <c r="N3029" s="167"/>
      <c r="O3029" s="209" t="str">
        <f>IF(ISBLANK(Transactions!$N3029),"",MONTH(Transactions!$N3029))</f>
        <v/>
      </c>
      <c r="P3029" s="259"/>
      <c r="Q3029" s="171"/>
      <c r="R3029" s="169"/>
    </row>
    <row r="3030" spans="2:18" ht="15.75" customHeight="1">
      <c r="B3030" s="167"/>
      <c r="C3030" s="209" t="str">
        <f>IF(ISBLANK(Transactions!$B3030),"",MONTH(Transactions!$B3030))</f>
        <v/>
      </c>
      <c r="D3030" s="259"/>
      <c r="E3030" s="168"/>
      <c r="F3030" s="169"/>
      <c r="H3030" s="167"/>
      <c r="I3030" s="209" t="str">
        <f>IF(ISBLANK(Transactions!$H3030),"",MONTH(Transactions!$H3030))</f>
        <v/>
      </c>
      <c r="J3030" s="259"/>
      <c r="K3030" s="168"/>
      <c r="L3030" s="169"/>
      <c r="N3030" s="167"/>
      <c r="O3030" s="209" t="str">
        <f>IF(ISBLANK(Transactions!$N3030),"",MONTH(Transactions!$N3030))</f>
        <v/>
      </c>
      <c r="P3030" s="259"/>
      <c r="Q3030" s="171"/>
      <c r="R3030" s="169"/>
    </row>
    <row r="3031" spans="2:18" ht="15.75" customHeight="1">
      <c r="B3031" s="167"/>
      <c r="C3031" s="209" t="str">
        <f>IF(ISBLANK(Transactions!$B3031),"",MONTH(Transactions!$B3031))</f>
        <v/>
      </c>
      <c r="D3031" s="259"/>
      <c r="E3031" s="168"/>
      <c r="F3031" s="169"/>
      <c r="H3031" s="167"/>
      <c r="I3031" s="209" t="str">
        <f>IF(ISBLANK(Transactions!$H3031),"",MONTH(Transactions!$H3031))</f>
        <v/>
      </c>
      <c r="J3031" s="259"/>
      <c r="K3031" s="168"/>
      <c r="L3031" s="169"/>
      <c r="N3031" s="167"/>
      <c r="O3031" s="209" t="str">
        <f>IF(ISBLANK(Transactions!$N3031),"",MONTH(Transactions!$N3031))</f>
        <v/>
      </c>
      <c r="P3031" s="259"/>
      <c r="Q3031" s="171"/>
      <c r="R3031" s="169"/>
    </row>
    <row r="3032" spans="2:18" ht="15.75" customHeight="1">
      <c r="B3032" s="167"/>
      <c r="C3032" s="209" t="str">
        <f>IF(ISBLANK(Transactions!$B3032),"",MONTH(Transactions!$B3032))</f>
        <v/>
      </c>
      <c r="D3032" s="259"/>
      <c r="E3032" s="168"/>
      <c r="F3032" s="169"/>
      <c r="H3032" s="167"/>
      <c r="I3032" s="209" t="str">
        <f>IF(ISBLANK(Transactions!$H3032),"",MONTH(Transactions!$H3032))</f>
        <v/>
      </c>
      <c r="J3032" s="259"/>
      <c r="K3032" s="168"/>
      <c r="L3032" s="169"/>
      <c r="N3032" s="167"/>
      <c r="O3032" s="209" t="str">
        <f>IF(ISBLANK(Transactions!$N3032),"",MONTH(Transactions!$N3032))</f>
        <v/>
      </c>
      <c r="P3032" s="259"/>
      <c r="Q3032" s="171"/>
      <c r="R3032" s="169"/>
    </row>
    <row r="3033" spans="2:18" ht="15.75" customHeight="1">
      <c r="B3033" s="167"/>
      <c r="C3033" s="209" t="str">
        <f>IF(ISBLANK(Transactions!$B3033),"",MONTH(Transactions!$B3033))</f>
        <v/>
      </c>
      <c r="D3033" s="259"/>
      <c r="E3033" s="168"/>
      <c r="F3033" s="169"/>
      <c r="H3033" s="167"/>
      <c r="I3033" s="209" t="str">
        <f>IF(ISBLANK(Transactions!$H3033),"",MONTH(Transactions!$H3033))</f>
        <v/>
      </c>
      <c r="J3033" s="259"/>
      <c r="K3033" s="168"/>
      <c r="L3033" s="169"/>
      <c r="N3033" s="167"/>
      <c r="O3033" s="209" t="str">
        <f>IF(ISBLANK(Transactions!$N3033),"",MONTH(Transactions!$N3033))</f>
        <v/>
      </c>
      <c r="P3033" s="259"/>
      <c r="Q3033" s="171"/>
      <c r="R3033" s="169"/>
    </row>
    <row r="3034" spans="2:18" ht="15.75" customHeight="1">
      <c r="B3034" s="167"/>
      <c r="C3034" s="209" t="str">
        <f>IF(ISBLANK(Transactions!$B3034),"",MONTH(Transactions!$B3034))</f>
        <v/>
      </c>
      <c r="D3034" s="259"/>
      <c r="E3034" s="168"/>
      <c r="F3034" s="169"/>
      <c r="H3034" s="167"/>
      <c r="I3034" s="209" t="str">
        <f>IF(ISBLANK(Transactions!$H3034),"",MONTH(Transactions!$H3034))</f>
        <v/>
      </c>
      <c r="J3034" s="259"/>
      <c r="K3034" s="168"/>
      <c r="L3034" s="169"/>
      <c r="N3034" s="167"/>
      <c r="O3034" s="209" t="str">
        <f>IF(ISBLANK(Transactions!$N3034),"",MONTH(Transactions!$N3034))</f>
        <v/>
      </c>
      <c r="P3034" s="259"/>
      <c r="Q3034" s="171"/>
      <c r="R3034" s="169"/>
    </row>
    <row r="3035" spans="2:18" ht="15.75" customHeight="1">
      <c r="B3035" s="167"/>
      <c r="C3035" s="209" t="str">
        <f>IF(ISBLANK(Transactions!$B3035),"",MONTH(Transactions!$B3035))</f>
        <v/>
      </c>
      <c r="D3035" s="259"/>
      <c r="E3035" s="168"/>
      <c r="F3035" s="169"/>
      <c r="H3035" s="167"/>
      <c r="I3035" s="209" t="str">
        <f>IF(ISBLANK(Transactions!$H3035),"",MONTH(Transactions!$H3035))</f>
        <v/>
      </c>
      <c r="J3035" s="259"/>
      <c r="K3035" s="168"/>
      <c r="L3035" s="169"/>
      <c r="N3035" s="167"/>
      <c r="O3035" s="209" t="str">
        <f>IF(ISBLANK(Transactions!$N3035),"",MONTH(Transactions!$N3035))</f>
        <v/>
      </c>
      <c r="P3035" s="259"/>
      <c r="Q3035" s="171"/>
      <c r="R3035" s="169"/>
    </row>
    <row r="3036" spans="2:18" ht="15.75" customHeight="1">
      <c r="B3036" s="167"/>
      <c r="C3036" s="209" t="str">
        <f>IF(ISBLANK(Transactions!$B3036),"",MONTH(Transactions!$B3036))</f>
        <v/>
      </c>
      <c r="D3036" s="259"/>
      <c r="E3036" s="168"/>
      <c r="F3036" s="169"/>
      <c r="H3036" s="167"/>
      <c r="I3036" s="209" t="str">
        <f>IF(ISBLANK(Transactions!$H3036),"",MONTH(Transactions!$H3036))</f>
        <v/>
      </c>
      <c r="J3036" s="259"/>
      <c r="K3036" s="168"/>
      <c r="L3036" s="169"/>
      <c r="N3036" s="167"/>
      <c r="O3036" s="209" t="str">
        <f>IF(ISBLANK(Transactions!$N3036),"",MONTH(Transactions!$N3036))</f>
        <v/>
      </c>
      <c r="P3036" s="259"/>
      <c r="Q3036" s="171"/>
      <c r="R3036" s="169"/>
    </row>
    <row r="3037" spans="2:18" ht="15.75" customHeight="1">
      <c r="B3037" s="167"/>
      <c r="C3037" s="209" t="str">
        <f>IF(ISBLANK(Transactions!$B3037),"",MONTH(Transactions!$B3037))</f>
        <v/>
      </c>
      <c r="D3037" s="259"/>
      <c r="E3037" s="168"/>
      <c r="F3037" s="169"/>
      <c r="H3037" s="167"/>
      <c r="I3037" s="209" t="str">
        <f>IF(ISBLANK(Transactions!$H3037),"",MONTH(Transactions!$H3037))</f>
        <v/>
      </c>
      <c r="J3037" s="259"/>
      <c r="K3037" s="168"/>
      <c r="L3037" s="169"/>
      <c r="N3037" s="167"/>
      <c r="O3037" s="209" t="str">
        <f>IF(ISBLANK(Transactions!$N3037),"",MONTH(Transactions!$N3037))</f>
        <v/>
      </c>
      <c r="P3037" s="259"/>
      <c r="Q3037" s="171"/>
      <c r="R3037" s="169"/>
    </row>
    <row r="3038" spans="2:18" ht="15.75" customHeight="1">
      <c r="B3038" s="167"/>
      <c r="C3038" s="209" t="str">
        <f>IF(ISBLANK(Transactions!$B3038),"",MONTH(Transactions!$B3038))</f>
        <v/>
      </c>
      <c r="D3038" s="259"/>
      <c r="E3038" s="168"/>
      <c r="F3038" s="169"/>
      <c r="H3038" s="167"/>
      <c r="I3038" s="209" t="str">
        <f>IF(ISBLANK(Transactions!$H3038),"",MONTH(Transactions!$H3038))</f>
        <v/>
      </c>
      <c r="J3038" s="259"/>
      <c r="K3038" s="168"/>
      <c r="L3038" s="169"/>
      <c r="N3038" s="167"/>
      <c r="O3038" s="209" t="str">
        <f>IF(ISBLANK(Transactions!$N3038),"",MONTH(Transactions!$N3038))</f>
        <v/>
      </c>
      <c r="P3038" s="259"/>
      <c r="Q3038" s="171"/>
      <c r="R3038" s="169"/>
    </row>
    <row r="3039" spans="2:18" ht="15.75" customHeight="1">
      <c r="B3039" s="167"/>
      <c r="C3039" s="209" t="str">
        <f>IF(ISBLANK(Transactions!$B3039),"",MONTH(Transactions!$B3039))</f>
        <v/>
      </c>
      <c r="D3039" s="259"/>
      <c r="E3039" s="168"/>
      <c r="F3039" s="169"/>
      <c r="H3039" s="167"/>
      <c r="I3039" s="209" t="str">
        <f>IF(ISBLANK(Transactions!$H3039),"",MONTH(Transactions!$H3039))</f>
        <v/>
      </c>
      <c r="J3039" s="259"/>
      <c r="K3039" s="168"/>
      <c r="L3039" s="169"/>
      <c r="N3039" s="167"/>
      <c r="O3039" s="209" t="str">
        <f>IF(ISBLANK(Transactions!$N3039),"",MONTH(Transactions!$N3039))</f>
        <v/>
      </c>
      <c r="P3039" s="259"/>
      <c r="Q3039" s="171"/>
      <c r="R3039" s="169"/>
    </row>
    <row r="3040" spans="2:18" ht="15.75" customHeight="1">
      <c r="B3040" s="167"/>
      <c r="C3040" s="209" t="str">
        <f>IF(ISBLANK(Transactions!$B3040),"",MONTH(Transactions!$B3040))</f>
        <v/>
      </c>
      <c r="D3040" s="259"/>
      <c r="E3040" s="168"/>
      <c r="F3040" s="169"/>
      <c r="H3040" s="167"/>
      <c r="I3040" s="209" t="str">
        <f>IF(ISBLANK(Transactions!$H3040),"",MONTH(Transactions!$H3040))</f>
        <v/>
      </c>
      <c r="J3040" s="259"/>
      <c r="K3040" s="168"/>
      <c r="L3040" s="169"/>
      <c r="N3040" s="167"/>
      <c r="O3040" s="209" t="str">
        <f>IF(ISBLANK(Transactions!$N3040),"",MONTH(Transactions!$N3040))</f>
        <v/>
      </c>
      <c r="P3040" s="259"/>
      <c r="Q3040" s="171"/>
      <c r="R3040" s="169"/>
    </row>
    <row r="3041" spans="2:18" ht="15.75" customHeight="1">
      <c r="B3041" s="167"/>
      <c r="C3041" s="209" t="str">
        <f>IF(ISBLANK(Transactions!$B3041),"",MONTH(Transactions!$B3041))</f>
        <v/>
      </c>
      <c r="D3041" s="259"/>
      <c r="E3041" s="168"/>
      <c r="F3041" s="169"/>
      <c r="H3041" s="167"/>
      <c r="I3041" s="209" t="str">
        <f>IF(ISBLANK(Transactions!$H3041),"",MONTH(Transactions!$H3041))</f>
        <v/>
      </c>
      <c r="J3041" s="259"/>
      <c r="K3041" s="168"/>
      <c r="L3041" s="169"/>
      <c r="N3041" s="167"/>
      <c r="O3041" s="209" t="str">
        <f>IF(ISBLANK(Transactions!$N3041),"",MONTH(Transactions!$N3041))</f>
        <v/>
      </c>
      <c r="P3041" s="259"/>
      <c r="Q3041" s="171"/>
      <c r="R3041" s="169"/>
    </row>
    <row r="3042" spans="2:18" ht="15.75" customHeight="1">
      <c r="B3042" s="167"/>
      <c r="C3042" s="209" t="str">
        <f>IF(ISBLANK(Transactions!$B3042),"",MONTH(Transactions!$B3042))</f>
        <v/>
      </c>
      <c r="D3042" s="259"/>
      <c r="E3042" s="168"/>
      <c r="F3042" s="169"/>
      <c r="H3042" s="167"/>
      <c r="I3042" s="209" t="str">
        <f>IF(ISBLANK(Transactions!$H3042),"",MONTH(Transactions!$H3042))</f>
        <v/>
      </c>
      <c r="J3042" s="259"/>
      <c r="K3042" s="168"/>
      <c r="L3042" s="169"/>
      <c r="N3042" s="167"/>
      <c r="O3042" s="209" t="str">
        <f>IF(ISBLANK(Transactions!$N3042),"",MONTH(Transactions!$N3042))</f>
        <v/>
      </c>
      <c r="P3042" s="259"/>
      <c r="Q3042" s="171"/>
      <c r="R3042" s="169"/>
    </row>
    <row r="3043" spans="2:18" ht="15.75" customHeight="1">
      <c r="B3043" s="167"/>
      <c r="C3043" s="209" t="str">
        <f>IF(ISBLANK(Transactions!$B3043),"",MONTH(Transactions!$B3043))</f>
        <v/>
      </c>
      <c r="D3043" s="259"/>
      <c r="E3043" s="168"/>
      <c r="F3043" s="169"/>
      <c r="H3043" s="167"/>
      <c r="I3043" s="209" t="str">
        <f>IF(ISBLANK(Transactions!$H3043),"",MONTH(Transactions!$H3043))</f>
        <v/>
      </c>
      <c r="J3043" s="259"/>
      <c r="K3043" s="168"/>
      <c r="L3043" s="169"/>
      <c r="N3043" s="167"/>
      <c r="O3043" s="209" t="str">
        <f>IF(ISBLANK(Transactions!$N3043),"",MONTH(Transactions!$N3043))</f>
        <v/>
      </c>
      <c r="P3043" s="259"/>
      <c r="Q3043" s="171"/>
      <c r="R3043" s="169"/>
    </row>
    <row r="3044" spans="2:18" ht="15.75" customHeight="1">
      <c r="B3044" s="167"/>
      <c r="C3044" s="209" t="str">
        <f>IF(ISBLANK(Transactions!$B3044),"",MONTH(Transactions!$B3044))</f>
        <v/>
      </c>
      <c r="D3044" s="259"/>
      <c r="E3044" s="168"/>
      <c r="F3044" s="169"/>
      <c r="H3044" s="167"/>
      <c r="I3044" s="209" t="str">
        <f>IF(ISBLANK(Transactions!$H3044),"",MONTH(Transactions!$H3044))</f>
        <v/>
      </c>
      <c r="J3044" s="259"/>
      <c r="K3044" s="168"/>
      <c r="L3044" s="169"/>
      <c r="N3044" s="167"/>
      <c r="O3044" s="209" t="str">
        <f>IF(ISBLANK(Transactions!$N3044),"",MONTH(Transactions!$N3044))</f>
        <v/>
      </c>
      <c r="P3044" s="259"/>
      <c r="Q3044" s="171"/>
      <c r="R3044" s="169"/>
    </row>
    <row r="3045" spans="2:18" ht="15.75" customHeight="1">
      <c r="B3045" s="167"/>
      <c r="C3045" s="209" t="str">
        <f>IF(ISBLANK(Transactions!$B3045),"",MONTH(Transactions!$B3045))</f>
        <v/>
      </c>
      <c r="D3045" s="259"/>
      <c r="E3045" s="168"/>
      <c r="F3045" s="169"/>
      <c r="H3045" s="167"/>
      <c r="I3045" s="209" t="str">
        <f>IF(ISBLANK(Transactions!$H3045),"",MONTH(Transactions!$H3045))</f>
        <v/>
      </c>
      <c r="J3045" s="259"/>
      <c r="K3045" s="168"/>
      <c r="L3045" s="169"/>
      <c r="N3045" s="167"/>
      <c r="O3045" s="209" t="str">
        <f>IF(ISBLANK(Transactions!$N3045),"",MONTH(Transactions!$N3045))</f>
        <v/>
      </c>
      <c r="P3045" s="259"/>
      <c r="Q3045" s="171"/>
      <c r="R3045" s="169"/>
    </row>
    <row r="3046" spans="2:18" ht="15.75" customHeight="1">
      <c r="B3046" s="167"/>
      <c r="C3046" s="209" t="str">
        <f>IF(ISBLANK(Transactions!$B3046),"",MONTH(Transactions!$B3046))</f>
        <v/>
      </c>
      <c r="D3046" s="259"/>
      <c r="E3046" s="168"/>
      <c r="F3046" s="169"/>
      <c r="H3046" s="167"/>
      <c r="I3046" s="209" t="str">
        <f>IF(ISBLANK(Transactions!$H3046),"",MONTH(Transactions!$H3046))</f>
        <v/>
      </c>
      <c r="J3046" s="259"/>
      <c r="K3046" s="168"/>
      <c r="L3046" s="169"/>
      <c r="N3046" s="167"/>
      <c r="O3046" s="209" t="str">
        <f>IF(ISBLANK(Transactions!$N3046),"",MONTH(Transactions!$N3046))</f>
        <v/>
      </c>
      <c r="P3046" s="259"/>
      <c r="Q3046" s="171"/>
      <c r="R3046" s="169"/>
    </row>
    <row r="3047" spans="2:18" ht="15.75" customHeight="1">
      <c r="B3047" s="167"/>
      <c r="C3047" s="209" t="str">
        <f>IF(ISBLANK(Transactions!$B3047),"",MONTH(Transactions!$B3047))</f>
        <v/>
      </c>
      <c r="D3047" s="259"/>
      <c r="E3047" s="168"/>
      <c r="F3047" s="169"/>
      <c r="H3047" s="167"/>
      <c r="I3047" s="209" t="str">
        <f>IF(ISBLANK(Transactions!$H3047),"",MONTH(Transactions!$H3047))</f>
        <v/>
      </c>
      <c r="J3047" s="259"/>
      <c r="K3047" s="168"/>
      <c r="L3047" s="169"/>
      <c r="N3047" s="167"/>
      <c r="O3047" s="209" t="str">
        <f>IF(ISBLANK(Transactions!$N3047),"",MONTH(Transactions!$N3047))</f>
        <v/>
      </c>
      <c r="P3047" s="259"/>
      <c r="Q3047" s="171"/>
      <c r="R3047" s="169"/>
    </row>
    <row r="3048" spans="2:18" ht="15.75" customHeight="1">
      <c r="B3048" s="167"/>
      <c r="C3048" s="209" t="str">
        <f>IF(ISBLANK(Transactions!$B3048),"",MONTH(Transactions!$B3048))</f>
        <v/>
      </c>
      <c r="D3048" s="259"/>
      <c r="E3048" s="168"/>
      <c r="F3048" s="169"/>
      <c r="H3048" s="167"/>
      <c r="I3048" s="209" t="str">
        <f>IF(ISBLANK(Transactions!$H3048),"",MONTH(Transactions!$H3048))</f>
        <v/>
      </c>
      <c r="J3048" s="259"/>
      <c r="K3048" s="168"/>
      <c r="L3048" s="169"/>
      <c r="N3048" s="167"/>
      <c r="O3048" s="209" t="str">
        <f>IF(ISBLANK(Transactions!$N3048),"",MONTH(Transactions!$N3048))</f>
        <v/>
      </c>
      <c r="P3048" s="259"/>
      <c r="Q3048" s="171"/>
      <c r="R3048" s="169"/>
    </row>
    <row r="3049" spans="2:18" ht="15.75" customHeight="1">
      <c r="B3049" s="167"/>
      <c r="C3049" s="209" t="str">
        <f>IF(ISBLANK(Transactions!$B3049),"",MONTH(Transactions!$B3049))</f>
        <v/>
      </c>
      <c r="D3049" s="259"/>
      <c r="E3049" s="168"/>
      <c r="F3049" s="169"/>
      <c r="H3049" s="167"/>
      <c r="I3049" s="209" t="str">
        <f>IF(ISBLANK(Transactions!$H3049),"",MONTH(Transactions!$H3049))</f>
        <v/>
      </c>
      <c r="J3049" s="259"/>
      <c r="K3049" s="168"/>
      <c r="L3049" s="169"/>
      <c r="N3049" s="167"/>
      <c r="O3049" s="209" t="str">
        <f>IF(ISBLANK(Transactions!$N3049),"",MONTH(Transactions!$N3049))</f>
        <v/>
      </c>
      <c r="P3049" s="259"/>
      <c r="Q3049" s="171"/>
      <c r="R3049" s="169"/>
    </row>
    <row r="3050" spans="2:18" ht="15.75" customHeight="1">
      <c r="B3050" s="167"/>
      <c r="C3050" s="209" t="str">
        <f>IF(ISBLANK(Transactions!$B3050),"",MONTH(Transactions!$B3050))</f>
        <v/>
      </c>
      <c r="D3050" s="259"/>
      <c r="E3050" s="168"/>
      <c r="F3050" s="169"/>
      <c r="H3050" s="167"/>
      <c r="I3050" s="209" t="str">
        <f>IF(ISBLANK(Transactions!$H3050),"",MONTH(Transactions!$H3050))</f>
        <v/>
      </c>
      <c r="J3050" s="259"/>
      <c r="K3050" s="168"/>
      <c r="L3050" s="169"/>
      <c r="N3050" s="167"/>
      <c r="O3050" s="209" t="str">
        <f>IF(ISBLANK(Transactions!$N3050),"",MONTH(Transactions!$N3050))</f>
        <v/>
      </c>
      <c r="P3050" s="259"/>
      <c r="Q3050" s="171"/>
      <c r="R3050" s="169"/>
    </row>
    <row r="3051" spans="2:18" ht="15.75" customHeight="1">
      <c r="B3051" s="167"/>
      <c r="C3051" s="209" t="str">
        <f>IF(ISBLANK(Transactions!$B3051),"",MONTH(Transactions!$B3051))</f>
        <v/>
      </c>
      <c r="D3051" s="259"/>
      <c r="E3051" s="168"/>
      <c r="F3051" s="169"/>
      <c r="H3051" s="167"/>
      <c r="I3051" s="209" t="str">
        <f>IF(ISBLANK(Transactions!$H3051),"",MONTH(Transactions!$H3051))</f>
        <v/>
      </c>
      <c r="J3051" s="259"/>
      <c r="K3051" s="168"/>
      <c r="L3051" s="169"/>
      <c r="N3051" s="167"/>
      <c r="O3051" s="209" t="str">
        <f>IF(ISBLANK(Transactions!$N3051),"",MONTH(Transactions!$N3051))</f>
        <v/>
      </c>
      <c r="P3051" s="259"/>
      <c r="Q3051" s="171"/>
      <c r="R3051" s="169"/>
    </row>
    <row r="3052" spans="2:18" ht="15.75" customHeight="1">
      <c r="B3052" s="167"/>
      <c r="C3052" s="209" t="str">
        <f>IF(ISBLANK(Transactions!$B3052),"",MONTH(Transactions!$B3052))</f>
        <v/>
      </c>
      <c r="D3052" s="259"/>
      <c r="E3052" s="168"/>
      <c r="F3052" s="169"/>
      <c r="H3052" s="167"/>
      <c r="I3052" s="209" t="str">
        <f>IF(ISBLANK(Transactions!$H3052),"",MONTH(Transactions!$H3052))</f>
        <v/>
      </c>
      <c r="J3052" s="259"/>
      <c r="K3052" s="168"/>
      <c r="L3052" s="169"/>
      <c r="N3052" s="167"/>
      <c r="O3052" s="209" t="str">
        <f>IF(ISBLANK(Transactions!$N3052),"",MONTH(Transactions!$N3052))</f>
        <v/>
      </c>
      <c r="P3052" s="259"/>
      <c r="Q3052" s="171"/>
      <c r="R3052" s="169"/>
    </row>
    <row r="3053" spans="2:18" ht="15.75" customHeight="1">
      <c r="B3053" s="167"/>
      <c r="C3053" s="209" t="str">
        <f>IF(ISBLANK(Transactions!$B3053),"",MONTH(Transactions!$B3053))</f>
        <v/>
      </c>
      <c r="D3053" s="259"/>
      <c r="E3053" s="168"/>
      <c r="F3053" s="169"/>
      <c r="H3053" s="167"/>
      <c r="I3053" s="209" t="str">
        <f>IF(ISBLANK(Transactions!$H3053),"",MONTH(Transactions!$H3053))</f>
        <v/>
      </c>
      <c r="J3053" s="259"/>
      <c r="K3053" s="168"/>
      <c r="L3053" s="169"/>
      <c r="N3053" s="167"/>
      <c r="O3053" s="209" t="str">
        <f>IF(ISBLANK(Transactions!$N3053),"",MONTH(Transactions!$N3053))</f>
        <v/>
      </c>
      <c r="P3053" s="259"/>
      <c r="Q3053" s="171"/>
      <c r="R3053" s="169"/>
    </row>
    <row r="3054" spans="2:18" ht="15.75" customHeight="1">
      <c r="B3054" s="167"/>
      <c r="C3054" s="209" t="str">
        <f>IF(ISBLANK(Transactions!$B3054),"",MONTH(Transactions!$B3054))</f>
        <v/>
      </c>
      <c r="D3054" s="259"/>
      <c r="E3054" s="168"/>
      <c r="F3054" s="169"/>
      <c r="H3054" s="167"/>
      <c r="I3054" s="209" t="str">
        <f>IF(ISBLANK(Transactions!$H3054),"",MONTH(Transactions!$H3054))</f>
        <v/>
      </c>
      <c r="J3054" s="259"/>
      <c r="K3054" s="168"/>
      <c r="L3054" s="169"/>
      <c r="N3054" s="167"/>
      <c r="O3054" s="209" t="str">
        <f>IF(ISBLANK(Transactions!$N3054),"",MONTH(Transactions!$N3054))</f>
        <v/>
      </c>
      <c r="P3054" s="259"/>
      <c r="Q3054" s="171"/>
      <c r="R3054" s="169"/>
    </row>
    <row r="3055" spans="2:18" ht="15.75" customHeight="1">
      <c r="B3055" s="167"/>
      <c r="C3055" s="209" t="str">
        <f>IF(ISBLANK(Transactions!$B3055),"",MONTH(Transactions!$B3055))</f>
        <v/>
      </c>
      <c r="D3055" s="259"/>
      <c r="E3055" s="168"/>
      <c r="F3055" s="169"/>
      <c r="H3055" s="167"/>
      <c r="I3055" s="209" t="str">
        <f>IF(ISBLANK(Transactions!$H3055),"",MONTH(Transactions!$H3055))</f>
        <v/>
      </c>
      <c r="J3055" s="259"/>
      <c r="K3055" s="168"/>
      <c r="L3055" s="169"/>
      <c r="N3055" s="167"/>
      <c r="O3055" s="209" t="str">
        <f>IF(ISBLANK(Transactions!$N3055),"",MONTH(Transactions!$N3055))</f>
        <v/>
      </c>
      <c r="P3055" s="259"/>
      <c r="Q3055" s="171"/>
      <c r="R3055" s="169"/>
    </row>
    <row r="3056" spans="2:18" ht="15.75" customHeight="1">
      <c r="B3056" s="167"/>
      <c r="C3056" s="209" t="str">
        <f>IF(ISBLANK(Transactions!$B3056),"",MONTH(Transactions!$B3056))</f>
        <v/>
      </c>
      <c r="D3056" s="259"/>
      <c r="E3056" s="168"/>
      <c r="F3056" s="169"/>
      <c r="H3056" s="167"/>
      <c r="I3056" s="209" t="str">
        <f>IF(ISBLANK(Transactions!$H3056),"",MONTH(Transactions!$H3056))</f>
        <v/>
      </c>
      <c r="J3056" s="259"/>
      <c r="K3056" s="168"/>
      <c r="L3056" s="169"/>
      <c r="N3056" s="167"/>
      <c r="O3056" s="209" t="str">
        <f>IF(ISBLANK(Transactions!$N3056),"",MONTH(Transactions!$N3056))</f>
        <v/>
      </c>
      <c r="P3056" s="259"/>
      <c r="Q3056" s="171"/>
      <c r="R3056" s="169"/>
    </row>
    <row r="3057" spans="2:18" ht="15.75" customHeight="1">
      <c r="B3057" s="167"/>
      <c r="C3057" s="209" t="str">
        <f>IF(ISBLANK(Transactions!$B3057),"",MONTH(Transactions!$B3057))</f>
        <v/>
      </c>
      <c r="D3057" s="259"/>
      <c r="E3057" s="168"/>
      <c r="F3057" s="169"/>
      <c r="H3057" s="167"/>
      <c r="I3057" s="209" t="str">
        <f>IF(ISBLANK(Transactions!$H3057),"",MONTH(Transactions!$H3057))</f>
        <v/>
      </c>
      <c r="J3057" s="259"/>
      <c r="K3057" s="168"/>
      <c r="L3057" s="169"/>
      <c r="N3057" s="167"/>
      <c r="O3057" s="209" t="str">
        <f>IF(ISBLANK(Transactions!$N3057),"",MONTH(Transactions!$N3057))</f>
        <v/>
      </c>
      <c r="P3057" s="259"/>
      <c r="Q3057" s="171"/>
      <c r="R3057" s="169"/>
    </row>
    <row r="3058" spans="2:18" ht="15.75" customHeight="1">
      <c r="B3058" s="167"/>
      <c r="C3058" s="209" t="str">
        <f>IF(ISBLANK(Transactions!$B3058),"",MONTH(Transactions!$B3058))</f>
        <v/>
      </c>
      <c r="D3058" s="259"/>
      <c r="E3058" s="168"/>
      <c r="F3058" s="169"/>
      <c r="H3058" s="167"/>
      <c r="I3058" s="209" t="str">
        <f>IF(ISBLANK(Transactions!$H3058),"",MONTH(Transactions!$H3058))</f>
        <v/>
      </c>
      <c r="J3058" s="259"/>
      <c r="K3058" s="168"/>
      <c r="L3058" s="169"/>
      <c r="N3058" s="167"/>
      <c r="O3058" s="209" t="str">
        <f>IF(ISBLANK(Transactions!$N3058),"",MONTH(Transactions!$N3058))</f>
        <v/>
      </c>
      <c r="P3058" s="259"/>
      <c r="Q3058" s="171"/>
      <c r="R3058" s="169"/>
    </row>
    <row r="3059" spans="2:18" ht="15.75" customHeight="1">
      <c r="B3059" s="167"/>
      <c r="C3059" s="209" t="str">
        <f>IF(ISBLANK(Transactions!$B3059),"",MONTH(Transactions!$B3059))</f>
        <v/>
      </c>
      <c r="D3059" s="259"/>
      <c r="E3059" s="168"/>
      <c r="F3059" s="169"/>
      <c r="H3059" s="167"/>
      <c r="I3059" s="209" t="str">
        <f>IF(ISBLANK(Transactions!$H3059),"",MONTH(Transactions!$H3059))</f>
        <v/>
      </c>
      <c r="J3059" s="259"/>
      <c r="K3059" s="168"/>
      <c r="L3059" s="169"/>
      <c r="N3059" s="167"/>
      <c r="O3059" s="209" t="str">
        <f>IF(ISBLANK(Transactions!$N3059),"",MONTH(Transactions!$N3059))</f>
        <v/>
      </c>
      <c r="P3059" s="259"/>
      <c r="Q3059" s="171"/>
      <c r="R3059" s="169"/>
    </row>
    <row r="3060" spans="2:18" ht="15.75" customHeight="1">
      <c r="B3060" s="167"/>
      <c r="C3060" s="209" t="str">
        <f>IF(ISBLANK(Transactions!$B3060),"",MONTH(Transactions!$B3060))</f>
        <v/>
      </c>
      <c r="D3060" s="259"/>
      <c r="E3060" s="168"/>
      <c r="F3060" s="169"/>
      <c r="H3060" s="167"/>
      <c r="I3060" s="209" t="str">
        <f>IF(ISBLANK(Transactions!$H3060),"",MONTH(Transactions!$H3060))</f>
        <v/>
      </c>
      <c r="J3060" s="259"/>
      <c r="K3060" s="168"/>
      <c r="L3060" s="169"/>
      <c r="N3060" s="167"/>
      <c r="O3060" s="209" t="str">
        <f>IF(ISBLANK(Transactions!$N3060),"",MONTH(Transactions!$N3060))</f>
        <v/>
      </c>
      <c r="P3060" s="259"/>
      <c r="Q3060" s="171"/>
      <c r="R3060" s="169"/>
    </row>
    <row r="3061" spans="2:18" ht="15.75" customHeight="1">
      <c r="B3061" s="167"/>
      <c r="C3061" s="209" t="str">
        <f>IF(ISBLANK(Transactions!$B3061),"",MONTH(Transactions!$B3061))</f>
        <v/>
      </c>
      <c r="D3061" s="259"/>
      <c r="E3061" s="168"/>
      <c r="F3061" s="169"/>
      <c r="H3061" s="167"/>
      <c r="I3061" s="209" t="str">
        <f>IF(ISBLANK(Transactions!$H3061),"",MONTH(Transactions!$H3061))</f>
        <v/>
      </c>
      <c r="J3061" s="259"/>
      <c r="K3061" s="168"/>
      <c r="L3061" s="169"/>
      <c r="N3061" s="167"/>
      <c r="O3061" s="209" t="str">
        <f>IF(ISBLANK(Transactions!$N3061),"",MONTH(Transactions!$N3061))</f>
        <v/>
      </c>
      <c r="P3061" s="259"/>
      <c r="Q3061" s="171"/>
      <c r="R3061" s="169"/>
    </row>
    <row r="3062" spans="2:18" ht="15.75" customHeight="1">
      <c r="B3062" s="167"/>
      <c r="C3062" s="209" t="str">
        <f>IF(ISBLANK(Transactions!$B3062),"",MONTH(Transactions!$B3062))</f>
        <v/>
      </c>
      <c r="D3062" s="259"/>
      <c r="E3062" s="168"/>
      <c r="F3062" s="169"/>
      <c r="H3062" s="167"/>
      <c r="I3062" s="209" t="str">
        <f>IF(ISBLANK(Transactions!$H3062),"",MONTH(Transactions!$H3062))</f>
        <v/>
      </c>
      <c r="J3062" s="259"/>
      <c r="K3062" s="168"/>
      <c r="L3062" s="169"/>
      <c r="N3062" s="167"/>
      <c r="O3062" s="209" t="str">
        <f>IF(ISBLANK(Transactions!$N3062),"",MONTH(Transactions!$N3062))</f>
        <v/>
      </c>
      <c r="P3062" s="259"/>
      <c r="Q3062" s="171"/>
      <c r="R3062" s="169"/>
    </row>
    <row r="3063" spans="2:18" ht="15.75" customHeight="1">
      <c r="B3063" s="167"/>
      <c r="C3063" s="209" t="str">
        <f>IF(ISBLANK(Transactions!$B3063),"",MONTH(Transactions!$B3063))</f>
        <v/>
      </c>
      <c r="D3063" s="259"/>
      <c r="E3063" s="168"/>
      <c r="F3063" s="169"/>
      <c r="H3063" s="167"/>
      <c r="I3063" s="209" t="str">
        <f>IF(ISBLANK(Transactions!$H3063),"",MONTH(Transactions!$H3063))</f>
        <v/>
      </c>
      <c r="J3063" s="259"/>
      <c r="K3063" s="168"/>
      <c r="L3063" s="169"/>
      <c r="N3063" s="167"/>
      <c r="O3063" s="209" t="str">
        <f>IF(ISBLANK(Transactions!$N3063),"",MONTH(Transactions!$N3063))</f>
        <v/>
      </c>
      <c r="P3063" s="259"/>
      <c r="Q3063" s="171"/>
      <c r="R3063" s="169"/>
    </row>
    <row r="3064" spans="2:18" ht="15.75" customHeight="1">
      <c r="B3064" s="167"/>
      <c r="C3064" s="209" t="str">
        <f>IF(ISBLANK(Transactions!$B3064),"",MONTH(Transactions!$B3064))</f>
        <v/>
      </c>
      <c r="D3064" s="259"/>
      <c r="E3064" s="168"/>
      <c r="F3064" s="169"/>
      <c r="H3064" s="167"/>
      <c r="I3064" s="209" t="str">
        <f>IF(ISBLANK(Transactions!$H3064),"",MONTH(Transactions!$H3064))</f>
        <v/>
      </c>
      <c r="J3064" s="259"/>
      <c r="K3064" s="168"/>
      <c r="L3064" s="169"/>
      <c r="N3064" s="167"/>
      <c r="O3064" s="209" t="str">
        <f>IF(ISBLANK(Transactions!$N3064),"",MONTH(Transactions!$N3064))</f>
        <v/>
      </c>
      <c r="P3064" s="259"/>
      <c r="Q3064" s="171"/>
      <c r="R3064" s="169"/>
    </row>
    <row r="3065" spans="2:18" ht="15.75" customHeight="1">
      <c r="B3065" s="167"/>
      <c r="C3065" s="209" t="str">
        <f>IF(ISBLANK(Transactions!$B3065),"",MONTH(Transactions!$B3065))</f>
        <v/>
      </c>
      <c r="D3065" s="259"/>
      <c r="E3065" s="168"/>
      <c r="F3065" s="169"/>
      <c r="H3065" s="167"/>
      <c r="I3065" s="209" t="str">
        <f>IF(ISBLANK(Transactions!$H3065),"",MONTH(Transactions!$H3065))</f>
        <v/>
      </c>
      <c r="J3065" s="259"/>
      <c r="K3065" s="168"/>
      <c r="L3065" s="169"/>
      <c r="N3065" s="167"/>
      <c r="O3065" s="209" t="str">
        <f>IF(ISBLANK(Transactions!$N3065),"",MONTH(Transactions!$N3065))</f>
        <v/>
      </c>
      <c r="P3065" s="259"/>
      <c r="Q3065" s="171"/>
      <c r="R3065" s="169"/>
    </row>
    <row r="3066" spans="2:18" ht="15.75" customHeight="1">
      <c r="B3066" s="167"/>
      <c r="C3066" s="209" t="str">
        <f>IF(ISBLANK(Transactions!$B3066),"",MONTH(Transactions!$B3066))</f>
        <v/>
      </c>
      <c r="D3066" s="259"/>
      <c r="E3066" s="168"/>
      <c r="F3066" s="169"/>
      <c r="H3066" s="167"/>
      <c r="I3066" s="209" t="str">
        <f>IF(ISBLANK(Transactions!$H3066),"",MONTH(Transactions!$H3066))</f>
        <v/>
      </c>
      <c r="J3066" s="259"/>
      <c r="K3066" s="168"/>
      <c r="L3066" s="169"/>
      <c r="N3066" s="167"/>
      <c r="O3066" s="209" t="str">
        <f>IF(ISBLANK(Transactions!$N3066),"",MONTH(Transactions!$N3066))</f>
        <v/>
      </c>
      <c r="P3066" s="259"/>
      <c r="Q3066" s="171"/>
      <c r="R3066" s="169"/>
    </row>
    <row r="3067" spans="2:18" ht="15.75" customHeight="1">
      <c r="B3067" s="167"/>
      <c r="C3067" s="209" t="str">
        <f>IF(ISBLANK(Transactions!$B3067),"",MONTH(Transactions!$B3067))</f>
        <v/>
      </c>
      <c r="D3067" s="259"/>
      <c r="E3067" s="168"/>
      <c r="F3067" s="169"/>
      <c r="H3067" s="167"/>
      <c r="I3067" s="209" t="str">
        <f>IF(ISBLANK(Transactions!$H3067),"",MONTH(Transactions!$H3067))</f>
        <v/>
      </c>
      <c r="J3067" s="259"/>
      <c r="K3067" s="168"/>
      <c r="L3067" s="169"/>
      <c r="N3067" s="167"/>
      <c r="O3067" s="209" t="str">
        <f>IF(ISBLANK(Transactions!$N3067),"",MONTH(Transactions!$N3067))</f>
        <v/>
      </c>
      <c r="P3067" s="259"/>
      <c r="Q3067" s="171"/>
      <c r="R3067" s="169"/>
    </row>
    <row r="3068" spans="2:18" ht="15.75" customHeight="1">
      <c r="B3068" s="167"/>
      <c r="C3068" s="209" t="str">
        <f>IF(ISBLANK(Transactions!$B3068),"",MONTH(Transactions!$B3068))</f>
        <v/>
      </c>
      <c r="D3068" s="259"/>
      <c r="E3068" s="168"/>
      <c r="F3068" s="169"/>
      <c r="H3068" s="167"/>
      <c r="I3068" s="209" t="str">
        <f>IF(ISBLANK(Transactions!$H3068),"",MONTH(Transactions!$H3068))</f>
        <v/>
      </c>
      <c r="J3068" s="259"/>
      <c r="K3068" s="168"/>
      <c r="L3068" s="169"/>
      <c r="N3068" s="167"/>
      <c r="O3068" s="209" t="str">
        <f>IF(ISBLANK(Transactions!$N3068),"",MONTH(Transactions!$N3068))</f>
        <v/>
      </c>
      <c r="P3068" s="259"/>
      <c r="Q3068" s="171"/>
      <c r="R3068" s="169"/>
    </row>
    <row r="3069" spans="2:18" ht="15.75" customHeight="1">
      <c r="B3069" s="167"/>
      <c r="C3069" s="209" t="str">
        <f>IF(ISBLANK(Transactions!$B3069),"",MONTH(Transactions!$B3069))</f>
        <v/>
      </c>
      <c r="D3069" s="259"/>
      <c r="E3069" s="168"/>
      <c r="F3069" s="169"/>
      <c r="H3069" s="167"/>
      <c r="I3069" s="209" t="str">
        <f>IF(ISBLANK(Transactions!$H3069),"",MONTH(Transactions!$H3069))</f>
        <v/>
      </c>
      <c r="J3069" s="259"/>
      <c r="K3069" s="168"/>
      <c r="L3069" s="169"/>
      <c r="N3069" s="167"/>
      <c r="O3069" s="209" t="str">
        <f>IF(ISBLANK(Transactions!$N3069),"",MONTH(Transactions!$N3069))</f>
        <v/>
      </c>
      <c r="P3069" s="259"/>
      <c r="Q3069" s="171"/>
      <c r="R3069" s="169"/>
    </row>
    <row r="3070" spans="2:18" ht="15.75" customHeight="1">
      <c r="B3070" s="167"/>
      <c r="C3070" s="209" t="str">
        <f>IF(ISBLANK(Transactions!$B3070),"",MONTH(Transactions!$B3070))</f>
        <v/>
      </c>
      <c r="D3070" s="259"/>
      <c r="E3070" s="168"/>
      <c r="F3070" s="169"/>
      <c r="H3070" s="167"/>
      <c r="I3070" s="209" t="str">
        <f>IF(ISBLANK(Transactions!$H3070),"",MONTH(Transactions!$H3070))</f>
        <v/>
      </c>
      <c r="J3070" s="259"/>
      <c r="K3070" s="168"/>
      <c r="L3070" s="169"/>
      <c r="N3070" s="167"/>
      <c r="O3070" s="209" t="str">
        <f>IF(ISBLANK(Transactions!$N3070),"",MONTH(Transactions!$N3070))</f>
        <v/>
      </c>
      <c r="P3070" s="259"/>
      <c r="Q3070" s="171"/>
      <c r="R3070" s="169"/>
    </row>
    <row r="3071" spans="2:18" ht="15.75" customHeight="1">
      <c r="B3071" s="167"/>
      <c r="C3071" s="209" t="str">
        <f>IF(ISBLANK(Transactions!$B3071),"",MONTH(Transactions!$B3071))</f>
        <v/>
      </c>
      <c r="D3071" s="259"/>
      <c r="E3071" s="168"/>
      <c r="F3071" s="169"/>
      <c r="H3071" s="167"/>
      <c r="I3071" s="209" t="str">
        <f>IF(ISBLANK(Transactions!$H3071),"",MONTH(Transactions!$H3071))</f>
        <v/>
      </c>
      <c r="J3071" s="259"/>
      <c r="K3071" s="168"/>
      <c r="L3071" s="169"/>
      <c r="N3071" s="167"/>
      <c r="O3071" s="209" t="str">
        <f>IF(ISBLANK(Transactions!$N3071),"",MONTH(Transactions!$N3071))</f>
        <v/>
      </c>
      <c r="P3071" s="259"/>
      <c r="Q3071" s="171"/>
      <c r="R3071" s="169"/>
    </row>
    <row r="3072" spans="2:18" ht="15.75" customHeight="1">
      <c r="B3072" s="167"/>
      <c r="C3072" s="209" t="str">
        <f>IF(ISBLANK(Transactions!$B3072),"",MONTH(Transactions!$B3072))</f>
        <v/>
      </c>
      <c r="D3072" s="259"/>
      <c r="E3072" s="168"/>
      <c r="F3072" s="169"/>
      <c r="H3072" s="167"/>
      <c r="I3072" s="209" t="str">
        <f>IF(ISBLANK(Transactions!$H3072),"",MONTH(Transactions!$H3072))</f>
        <v/>
      </c>
      <c r="J3072" s="259"/>
      <c r="K3072" s="168"/>
      <c r="L3072" s="169"/>
      <c r="N3072" s="167"/>
      <c r="O3072" s="209" t="str">
        <f>IF(ISBLANK(Transactions!$N3072),"",MONTH(Transactions!$N3072))</f>
        <v/>
      </c>
      <c r="P3072" s="259"/>
      <c r="Q3072" s="171"/>
      <c r="R3072" s="169"/>
    </row>
    <row r="3073" spans="2:18" ht="15.75" customHeight="1">
      <c r="B3073" s="167"/>
      <c r="C3073" s="209" t="str">
        <f>IF(ISBLANK(Transactions!$B3073),"",MONTH(Transactions!$B3073))</f>
        <v/>
      </c>
      <c r="D3073" s="259"/>
      <c r="E3073" s="168"/>
      <c r="F3073" s="169"/>
      <c r="H3073" s="167"/>
      <c r="I3073" s="209" t="str">
        <f>IF(ISBLANK(Transactions!$H3073),"",MONTH(Transactions!$H3073))</f>
        <v/>
      </c>
      <c r="J3073" s="259"/>
      <c r="K3073" s="168"/>
      <c r="L3073" s="169"/>
      <c r="N3073" s="167"/>
      <c r="O3073" s="209" t="str">
        <f>IF(ISBLANK(Transactions!$N3073),"",MONTH(Transactions!$N3073))</f>
        <v/>
      </c>
      <c r="P3073" s="259"/>
      <c r="Q3073" s="171"/>
      <c r="R3073" s="169"/>
    </row>
    <row r="3074" spans="2:18" ht="15.75" customHeight="1">
      <c r="B3074" s="167"/>
      <c r="C3074" s="209" t="str">
        <f>IF(ISBLANK(Transactions!$B3074),"",MONTH(Transactions!$B3074))</f>
        <v/>
      </c>
      <c r="D3074" s="259"/>
      <c r="E3074" s="168"/>
      <c r="F3074" s="169"/>
      <c r="H3074" s="167"/>
      <c r="I3074" s="209" t="str">
        <f>IF(ISBLANK(Transactions!$H3074),"",MONTH(Transactions!$H3074))</f>
        <v/>
      </c>
      <c r="J3074" s="259"/>
      <c r="K3074" s="168"/>
      <c r="L3074" s="169"/>
      <c r="N3074" s="167"/>
      <c r="O3074" s="209" t="str">
        <f>IF(ISBLANK(Transactions!$N3074),"",MONTH(Transactions!$N3074))</f>
        <v/>
      </c>
      <c r="P3074" s="259"/>
      <c r="Q3074" s="171"/>
      <c r="R3074" s="169"/>
    </row>
    <row r="3075" spans="2:18" ht="15.75" customHeight="1">
      <c r="B3075" s="167"/>
      <c r="C3075" s="209" t="str">
        <f>IF(ISBLANK(Transactions!$B3075),"",MONTH(Transactions!$B3075))</f>
        <v/>
      </c>
      <c r="D3075" s="259"/>
      <c r="E3075" s="168"/>
      <c r="F3075" s="169"/>
      <c r="H3075" s="167"/>
      <c r="I3075" s="209" t="str">
        <f>IF(ISBLANK(Transactions!$H3075),"",MONTH(Transactions!$H3075))</f>
        <v/>
      </c>
      <c r="J3075" s="259"/>
      <c r="K3075" s="168"/>
      <c r="L3075" s="169"/>
      <c r="N3075" s="167"/>
      <c r="O3075" s="209" t="str">
        <f>IF(ISBLANK(Transactions!$N3075),"",MONTH(Transactions!$N3075))</f>
        <v/>
      </c>
      <c r="P3075" s="259"/>
      <c r="Q3075" s="171"/>
      <c r="R3075" s="169"/>
    </row>
    <row r="3076" spans="2:18" ht="15.75" customHeight="1">
      <c r="B3076" s="167"/>
      <c r="C3076" s="209" t="str">
        <f>IF(ISBLANK(Transactions!$B3076),"",MONTH(Transactions!$B3076))</f>
        <v/>
      </c>
      <c r="D3076" s="259"/>
      <c r="E3076" s="168"/>
      <c r="F3076" s="169"/>
      <c r="H3076" s="167"/>
      <c r="I3076" s="209" t="str">
        <f>IF(ISBLANK(Transactions!$H3076),"",MONTH(Transactions!$H3076))</f>
        <v/>
      </c>
      <c r="J3076" s="259"/>
      <c r="K3076" s="168"/>
      <c r="L3076" s="169"/>
      <c r="N3076" s="167"/>
      <c r="O3076" s="209" t="str">
        <f>IF(ISBLANK(Transactions!$N3076),"",MONTH(Transactions!$N3076))</f>
        <v/>
      </c>
      <c r="P3076" s="259"/>
      <c r="Q3076" s="171"/>
      <c r="R3076" s="169"/>
    </row>
    <row r="3077" spans="2:18" ht="15.75" customHeight="1">
      <c r="B3077" s="167"/>
      <c r="C3077" s="209" t="str">
        <f>IF(ISBLANK(Transactions!$B3077),"",MONTH(Transactions!$B3077))</f>
        <v/>
      </c>
      <c r="D3077" s="259"/>
      <c r="E3077" s="168"/>
      <c r="F3077" s="169"/>
      <c r="H3077" s="167"/>
      <c r="I3077" s="209" t="str">
        <f>IF(ISBLANK(Transactions!$H3077),"",MONTH(Transactions!$H3077))</f>
        <v/>
      </c>
      <c r="J3077" s="259"/>
      <c r="K3077" s="168"/>
      <c r="L3077" s="169"/>
      <c r="N3077" s="167"/>
      <c r="O3077" s="209" t="str">
        <f>IF(ISBLANK(Transactions!$N3077),"",MONTH(Transactions!$N3077))</f>
        <v/>
      </c>
      <c r="P3077" s="259"/>
      <c r="Q3077" s="171"/>
      <c r="R3077" s="169"/>
    </row>
    <row r="3078" spans="2:18" ht="15.75" customHeight="1">
      <c r="B3078" s="167"/>
      <c r="C3078" s="209" t="str">
        <f>IF(ISBLANK(Transactions!$B3078),"",MONTH(Transactions!$B3078))</f>
        <v/>
      </c>
      <c r="D3078" s="259"/>
      <c r="E3078" s="168"/>
      <c r="F3078" s="169"/>
      <c r="H3078" s="167"/>
      <c r="I3078" s="209" t="str">
        <f>IF(ISBLANK(Transactions!$H3078),"",MONTH(Transactions!$H3078))</f>
        <v/>
      </c>
      <c r="J3078" s="259"/>
      <c r="K3078" s="168"/>
      <c r="L3078" s="169"/>
      <c r="N3078" s="167"/>
      <c r="O3078" s="209" t="str">
        <f>IF(ISBLANK(Transactions!$N3078),"",MONTH(Transactions!$N3078))</f>
        <v/>
      </c>
      <c r="P3078" s="259"/>
      <c r="Q3078" s="171"/>
      <c r="R3078" s="169"/>
    </row>
    <row r="3079" spans="2:18" ht="15.75" customHeight="1">
      <c r="B3079" s="167"/>
      <c r="C3079" s="209" t="str">
        <f>IF(ISBLANK(Transactions!$B3079),"",MONTH(Transactions!$B3079))</f>
        <v/>
      </c>
      <c r="D3079" s="259"/>
      <c r="E3079" s="168"/>
      <c r="F3079" s="169"/>
      <c r="H3079" s="167"/>
      <c r="I3079" s="209" t="str">
        <f>IF(ISBLANK(Transactions!$H3079),"",MONTH(Transactions!$H3079))</f>
        <v/>
      </c>
      <c r="J3079" s="259"/>
      <c r="K3079" s="168"/>
      <c r="L3079" s="169"/>
      <c r="N3079" s="167"/>
      <c r="O3079" s="209" t="str">
        <f>IF(ISBLANK(Transactions!$N3079),"",MONTH(Transactions!$N3079))</f>
        <v/>
      </c>
      <c r="P3079" s="259"/>
      <c r="Q3079" s="171"/>
      <c r="R3079" s="169"/>
    </row>
    <row r="3080" spans="2:18" ht="15.75" customHeight="1">
      <c r="B3080" s="167"/>
      <c r="C3080" s="209" t="str">
        <f>IF(ISBLANK(Transactions!$B3080),"",MONTH(Transactions!$B3080))</f>
        <v/>
      </c>
      <c r="D3080" s="259"/>
      <c r="E3080" s="168"/>
      <c r="F3080" s="169"/>
      <c r="H3080" s="167"/>
      <c r="I3080" s="209" t="str">
        <f>IF(ISBLANK(Transactions!$H3080),"",MONTH(Transactions!$H3080))</f>
        <v/>
      </c>
      <c r="J3080" s="259"/>
      <c r="K3080" s="168"/>
      <c r="L3080" s="169"/>
      <c r="N3080" s="167"/>
      <c r="O3080" s="209" t="str">
        <f>IF(ISBLANK(Transactions!$N3080),"",MONTH(Transactions!$N3080))</f>
        <v/>
      </c>
      <c r="P3080" s="259"/>
      <c r="Q3080" s="171"/>
      <c r="R3080" s="169"/>
    </row>
    <row r="3081" spans="2:18" ht="15.75" customHeight="1">
      <c r="B3081" s="167"/>
      <c r="C3081" s="209" t="str">
        <f>IF(ISBLANK(Transactions!$B3081),"",MONTH(Transactions!$B3081))</f>
        <v/>
      </c>
      <c r="D3081" s="259"/>
      <c r="E3081" s="168"/>
      <c r="F3081" s="169"/>
      <c r="H3081" s="167"/>
      <c r="I3081" s="209" t="str">
        <f>IF(ISBLANK(Transactions!$H3081),"",MONTH(Transactions!$H3081))</f>
        <v/>
      </c>
      <c r="J3081" s="259"/>
      <c r="K3081" s="168"/>
      <c r="L3081" s="169"/>
      <c r="N3081" s="167"/>
      <c r="O3081" s="209" t="str">
        <f>IF(ISBLANK(Transactions!$N3081),"",MONTH(Transactions!$N3081))</f>
        <v/>
      </c>
      <c r="P3081" s="259"/>
      <c r="Q3081" s="171"/>
      <c r="R3081" s="169"/>
    </row>
    <row r="3082" spans="2:18" ht="15.75" customHeight="1">
      <c r="B3082" s="167"/>
      <c r="C3082" s="209" t="str">
        <f>IF(ISBLANK(Transactions!$B3082),"",MONTH(Transactions!$B3082))</f>
        <v/>
      </c>
      <c r="D3082" s="259"/>
      <c r="E3082" s="168"/>
      <c r="F3082" s="169"/>
      <c r="H3082" s="167"/>
      <c r="I3082" s="209" t="str">
        <f>IF(ISBLANK(Transactions!$H3082),"",MONTH(Transactions!$H3082))</f>
        <v/>
      </c>
      <c r="J3082" s="259"/>
      <c r="K3082" s="168"/>
      <c r="L3082" s="169"/>
      <c r="N3082" s="167"/>
      <c r="O3082" s="209" t="str">
        <f>IF(ISBLANK(Transactions!$N3082),"",MONTH(Transactions!$N3082))</f>
        <v/>
      </c>
      <c r="P3082" s="259"/>
      <c r="Q3082" s="171"/>
      <c r="R3082" s="169"/>
    </row>
    <row r="3083" spans="2:18" ht="15.75" customHeight="1">
      <c r="B3083" s="167"/>
      <c r="C3083" s="209" t="str">
        <f>IF(ISBLANK(Transactions!$B3083),"",MONTH(Transactions!$B3083))</f>
        <v/>
      </c>
      <c r="D3083" s="259"/>
      <c r="E3083" s="168"/>
      <c r="F3083" s="169"/>
      <c r="H3083" s="167"/>
      <c r="I3083" s="209" t="str">
        <f>IF(ISBLANK(Transactions!$H3083),"",MONTH(Transactions!$H3083))</f>
        <v/>
      </c>
      <c r="J3083" s="259"/>
      <c r="K3083" s="168"/>
      <c r="L3083" s="169"/>
      <c r="N3083" s="167"/>
      <c r="O3083" s="209" t="str">
        <f>IF(ISBLANK(Transactions!$N3083),"",MONTH(Transactions!$N3083))</f>
        <v/>
      </c>
      <c r="P3083" s="259"/>
      <c r="Q3083" s="171"/>
      <c r="R3083" s="169"/>
    </row>
    <row r="3084" spans="2:18" ht="15.75" customHeight="1">
      <c r="B3084" s="167"/>
      <c r="C3084" s="209" t="str">
        <f>IF(ISBLANK(Transactions!$B3084),"",MONTH(Transactions!$B3084))</f>
        <v/>
      </c>
      <c r="D3084" s="259"/>
      <c r="E3084" s="168"/>
      <c r="F3084" s="169"/>
      <c r="H3084" s="167"/>
      <c r="I3084" s="209" t="str">
        <f>IF(ISBLANK(Transactions!$H3084),"",MONTH(Transactions!$H3084))</f>
        <v/>
      </c>
      <c r="J3084" s="259"/>
      <c r="K3084" s="168"/>
      <c r="L3084" s="169"/>
      <c r="N3084" s="167"/>
      <c r="O3084" s="209" t="str">
        <f>IF(ISBLANK(Transactions!$N3084),"",MONTH(Transactions!$N3084))</f>
        <v/>
      </c>
      <c r="P3084" s="259"/>
      <c r="Q3084" s="171"/>
      <c r="R3084" s="169"/>
    </row>
    <row r="3085" spans="2:18" ht="15.75" customHeight="1">
      <c r="B3085" s="167"/>
      <c r="C3085" s="209" t="str">
        <f>IF(ISBLANK(Transactions!$B3085),"",MONTH(Transactions!$B3085))</f>
        <v/>
      </c>
      <c r="D3085" s="259"/>
      <c r="E3085" s="168"/>
      <c r="F3085" s="169"/>
      <c r="H3085" s="167"/>
      <c r="I3085" s="209" t="str">
        <f>IF(ISBLANK(Transactions!$H3085),"",MONTH(Transactions!$H3085))</f>
        <v/>
      </c>
      <c r="J3085" s="259"/>
      <c r="K3085" s="168"/>
      <c r="L3085" s="169"/>
      <c r="N3085" s="167"/>
      <c r="O3085" s="209" t="str">
        <f>IF(ISBLANK(Transactions!$N3085),"",MONTH(Transactions!$N3085))</f>
        <v/>
      </c>
      <c r="P3085" s="259"/>
      <c r="Q3085" s="171"/>
      <c r="R3085" s="169"/>
    </row>
    <row r="3086" spans="2:18" ht="15.75" customHeight="1">
      <c r="B3086" s="167"/>
      <c r="C3086" s="209" t="str">
        <f>IF(ISBLANK(Transactions!$B3086),"",MONTH(Transactions!$B3086))</f>
        <v/>
      </c>
      <c r="D3086" s="259"/>
      <c r="E3086" s="168"/>
      <c r="F3086" s="169"/>
      <c r="H3086" s="167"/>
      <c r="I3086" s="209" t="str">
        <f>IF(ISBLANK(Transactions!$H3086),"",MONTH(Transactions!$H3086))</f>
        <v/>
      </c>
      <c r="J3086" s="259"/>
      <c r="K3086" s="168"/>
      <c r="L3086" s="169"/>
      <c r="N3086" s="167"/>
      <c r="O3086" s="209" t="str">
        <f>IF(ISBLANK(Transactions!$N3086),"",MONTH(Transactions!$N3086))</f>
        <v/>
      </c>
      <c r="P3086" s="259"/>
      <c r="Q3086" s="171"/>
      <c r="R3086" s="169"/>
    </row>
    <row r="3087" spans="2:18" ht="15.75" customHeight="1">
      <c r="B3087" s="167"/>
      <c r="C3087" s="209" t="str">
        <f>IF(ISBLANK(Transactions!$B3087),"",MONTH(Transactions!$B3087))</f>
        <v/>
      </c>
      <c r="D3087" s="259"/>
      <c r="E3087" s="168"/>
      <c r="F3087" s="169"/>
      <c r="H3087" s="167"/>
      <c r="I3087" s="209" t="str">
        <f>IF(ISBLANK(Transactions!$H3087),"",MONTH(Transactions!$H3087))</f>
        <v/>
      </c>
      <c r="J3087" s="259"/>
      <c r="K3087" s="168"/>
      <c r="L3087" s="169"/>
      <c r="N3087" s="167"/>
      <c r="O3087" s="209" t="str">
        <f>IF(ISBLANK(Transactions!$N3087),"",MONTH(Transactions!$N3087))</f>
        <v/>
      </c>
      <c r="P3087" s="259"/>
      <c r="Q3087" s="171"/>
      <c r="R3087" s="169"/>
    </row>
    <row r="3088" spans="2:18" ht="15.75" customHeight="1">
      <c r="B3088" s="167"/>
      <c r="C3088" s="209" t="str">
        <f>IF(ISBLANK(Transactions!$B3088),"",MONTH(Transactions!$B3088))</f>
        <v/>
      </c>
      <c r="D3088" s="259"/>
      <c r="E3088" s="168"/>
      <c r="F3088" s="169"/>
      <c r="H3088" s="167"/>
      <c r="I3088" s="209" t="str">
        <f>IF(ISBLANK(Transactions!$H3088),"",MONTH(Transactions!$H3088))</f>
        <v/>
      </c>
      <c r="J3088" s="259"/>
      <c r="K3088" s="168"/>
      <c r="L3088" s="169"/>
      <c r="N3088" s="167"/>
      <c r="O3088" s="209" t="str">
        <f>IF(ISBLANK(Transactions!$N3088),"",MONTH(Transactions!$N3088))</f>
        <v/>
      </c>
      <c r="P3088" s="259"/>
      <c r="Q3088" s="171"/>
      <c r="R3088" s="169"/>
    </row>
    <row r="3089" spans="2:18" ht="15.75" customHeight="1">
      <c r="B3089" s="167"/>
      <c r="C3089" s="209" t="str">
        <f>IF(ISBLANK(Transactions!$B3089),"",MONTH(Transactions!$B3089))</f>
        <v/>
      </c>
      <c r="D3089" s="259"/>
      <c r="E3089" s="168"/>
      <c r="F3089" s="169"/>
      <c r="H3089" s="167"/>
      <c r="I3089" s="209" t="str">
        <f>IF(ISBLANK(Transactions!$H3089),"",MONTH(Transactions!$H3089))</f>
        <v/>
      </c>
      <c r="J3089" s="259"/>
      <c r="K3089" s="168"/>
      <c r="L3089" s="169"/>
      <c r="N3089" s="167"/>
      <c r="O3089" s="209" t="str">
        <f>IF(ISBLANK(Transactions!$N3089),"",MONTH(Transactions!$N3089))</f>
        <v/>
      </c>
      <c r="P3089" s="259"/>
      <c r="Q3089" s="171"/>
      <c r="R3089" s="169"/>
    </row>
    <row r="3090" spans="2:18" ht="15.75" customHeight="1">
      <c r="B3090" s="167"/>
      <c r="C3090" s="209" t="str">
        <f>IF(ISBLANK(Transactions!$B3090),"",MONTH(Transactions!$B3090))</f>
        <v/>
      </c>
      <c r="D3090" s="259"/>
      <c r="E3090" s="168"/>
      <c r="F3090" s="169"/>
      <c r="H3090" s="167"/>
      <c r="I3090" s="209" t="str">
        <f>IF(ISBLANK(Transactions!$H3090),"",MONTH(Transactions!$H3090))</f>
        <v/>
      </c>
      <c r="J3090" s="259"/>
      <c r="K3090" s="168"/>
      <c r="L3090" s="169"/>
      <c r="N3090" s="167"/>
      <c r="O3090" s="209" t="str">
        <f>IF(ISBLANK(Transactions!$N3090),"",MONTH(Transactions!$N3090))</f>
        <v/>
      </c>
      <c r="P3090" s="259"/>
      <c r="Q3090" s="171"/>
      <c r="R3090" s="169"/>
    </row>
    <row r="3091" spans="2:18" ht="15.75" customHeight="1">
      <c r="B3091" s="167"/>
      <c r="C3091" s="209" t="str">
        <f>IF(ISBLANK(Transactions!$B3091),"",MONTH(Transactions!$B3091))</f>
        <v/>
      </c>
      <c r="D3091" s="259"/>
      <c r="E3091" s="168"/>
      <c r="F3091" s="169"/>
      <c r="H3091" s="167"/>
      <c r="I3091" s="209" t="str">
        <f>IF(ISBLANK(Transactions!$H3091),"",MONTH(Transactions!$H3091))</f>
        <v/>
      </c>
      <c r="J3091" s="259"/>
      <c r="K3091" s="168"/>
      <c r="L3091" s="169"/>
      <c r="N3091" s="167"/>
      <c r="O3091" s="209" t="str">
        <f>IF(ISBLANK(Transactions!$N3091),"",MONTH(Transactions!$N3091))</f>
        <v/>
      </c>
      <c r="P3091" s="259"/>
      <c r="Q3091" s="171"/>
      <c r="R3091" s="169"/>
    </row>
    <row r="3092" spans="2:18" ht="15.75" customHeight="1">
      <c r="B3092" s="167"/>
      <c r="C3092" s="209" t="str">
        <f>IF(ISBLANK(Transactions!$B3092),"",MONTH(Transactions!$B3092))</f>
        <v/>
      </c>
      <c r="D3092" s="259"/>
      <c r="E3092" s="168"/>
      <c r="F3092" s="169"/>
      <c r="H3092" s="167"/>
      <c r="I3092" s="209" t="str">
        <f>IF(ISBLANK(Transactions!$H3092),"",MONTH(Transactions!$H3092))</f>
        <v/>
      </c>
      <c r="J3092" s="259"/>
      <c r="K3092" s="168"/>
      <c r="L3092" s="169"/>
      <c r="N3092" s="167"/>
      <c r="O3092" s="209" t="str">
        <f>IF(ISBLANK(Transactions!$N3092),"",MONTH(Transactions!$N3092))</f>
        <v/>
      </c>
      <c r="P3092" s="259"/>
      <c r="Q3092" s="171"/>
      <c r="R3092" s="169"/>
    </row>
    <row r="3093" spans="2:18" ht="15.75" customHeight="1">
      <c r="B3093" s="167"/>
      <c r="C3093" s="209" t="str">
        <f>IF(ISBLANK(Transactions!$B3093),"",MONTH(Transactions!$B3093))</f>
        <v/>
      </c>
      <c r="D3093" s="259"/>
      <c r="E3093" s="168"/>
      <c r="F3093" s="169"/>
      <c r="H3093" s="167"/>
      <c r="I3093" s="209" t="str">
        <f>IF(ISBLANK(Transactions!$H3093),"",MONTH(Transactions!$H3093))</f>
        <v/>
      </c>
      <c r="J3093" s="259"/>
      <c r="K3093" s="168"/>
      <c r="L3093" s="169"/>
      <c r="N3093" s="167"/>
      <c r="O3093" s="209" t="str">
        <f>IF(ISBLANK(Transactions!$N3093),"",MONTH(Transactions!$N3093))</f>
        <v/>
      </c>
      <c r="P3093" s="259"/>
      <c r="Q3093" s="171"/>
      <c r="R3093" s="169"/>
    </row>
    <row r="3094" spans="2:18" ht="15.75" customHeight="1">
      <c r="B3094" s="167"/>
      <c r="C3094" s="209" t="str">
        <f>IF(ISBLANK(Transactions!$B3094),"",MONTH(Transactions!$B3094))</f>
        <v/>
      </c>
      <c r="D3094" s="259"/>
      <c r="E3094" s="168"/>
      <c r="F3094" s="169"/>
      <c r="H3094" s="167"/>
      <c r="I3094" s="209" t="str">
        <f>IF(ISBLANK(Transactions!$H3094),"",MONTH(Transactions!$H3094))</f>
        <v/>
      </c>
      <c r="J3094" s="259"/>
      <c r="K3094" s="168"/>
      <c r="L3094" s="169"/>
      <c r="N3094" s="167"/>
      <c r="O3094" s="209" t="str">
        <f>IF(ISBLANK(Transactions!$N3094),"",MONTH(Transactions!$N3094))</f>
        <v/>
      </c>
      <c r="P3094" s="259"/>
      <c r="Q3094" s="171"/>
      <c r="R3094" s="169"/>
    </row>
    <row r="3095" spans="2:18" ht="15.75" customHeight="1">
      <c r="B3095" s="167"/>
      <c r="C3095" s="209" t="str">
        <f>IF(ISBLANK(Transactions!$B3095),"",MONTH(Transactions!$B3095))</f>
        <v/>
      </c>
      <c r="D3095" s="259"/>
      <c r="E3095" s="168"/>
      <c r="F3095" s="169"/>
      <c r="H3095" s="167"/>
      <c r="I3095" s="209" t="str">
        <f>IF(ISBLANK(Transactions!$H3095),"",MONTH(Transactions!$H3095))</f>
        <v/>
      </c>
      <c r="J3095" s="259"/>
      <c r="K3095" s="168"/>
      <c r="L3095" s="169"/>
      <c r="N3095" s="167"/>
      <c r="O3095" s="209" t="str">
        <f>IF(ISBLANK(Transactions!$N3095),"",MONTH(Transactions!$N3095))</f>
        <v/>
      </c>
      <c r="P3095" s="259"/>
      <c r="Q3095" s="171"/>
      <c r="R3095" s="169"/>
    </row>
    <row r="3096" spans="2:18" ht="15.75" customHeight="1">
      <c r="B3096" s="167"/>
      <c r="C3096" s="209" t="str">
        <f>IF(ISBLANK(Transactions!$B3096),"",MONTH(Transactions!$B3096))</f>
        <v/>
      </c>
      <c r="D3096" s="259"/>
      <c r="E3096" s="168"/>
      <c r="F3096" s="169"/>
      <c r="H3096" s="167"/>
      <c r="I3096" s="209" t="str">
        <f>IF(ISBLANK(Transactions!$H3096),"",MONTH(Transactions!$H3096))</f>
        <v/>
      </c>
      <c r="J3096" s="259"/>
      <c r="K3096" s="168"/>
      <c r="L3096" s="169"/>
      <c r="N3096" s="167"/>
      <c r="O3096" s="209" t="str">
        <f>IF(ISBLANK(Transactions!$N3096),"",MONTH(Transactions!$N3096))</f>
        <v/>
      </c>
      <c r="P3096" s="259"/>
      <c r="Q3096" s="171"/>
      <c r="R3096" s="169"/>
    </row>
    <row r="3097" spans="2:18" ht="15.75" customHeight="1">
      <c r="B3097" s="167"/>
      <c r="C3097" s="209" t="str">
        <f>IF(ISBLANK(Transactions!$B3097),"",MONTH(Transactions!$B3097))</f>
        <v/>
      </c>
      <c r="D3097" s="259"/>
      <c r="E3097" s="168"/>
      <c r="F3097" s="169"/>
      <c r="H3097" s="167"/>
      <c r="I3097" s="209" t="str">
        <f>IF(ISBLANK(Transactions!$H3097),"",MONTH(Transactions!$H3097))</f>
        <v/>
      </c>
      <c r="J3097" s="259"/>
      <c r="K3097" s="168"/>
      <c r="L3097" s="169"/>
      <c r="N3097" s="167"/>
      <c r="O3097" s="209" t="str">
        <f>IF(ISBLANK(Transactions!$N3097),"",MONTH(Transactions!$N3097))</f>
        <v/>
      </c>
      <c r="P3097" s="259"/>
      <c r="Q3097" s="171"/>
      <c r="R3097" s="169"/>
    </row>
    <row r="3098" spans="2:18" ht="15.75" customHeight="1">
      <c r="B3098" s="167"/>
      <c r="C3098" s="209" t="str">
        <f>IF(ISBLANK(Transactions!$B3098),"",MONTH(Transactions!$B3098))</f>
        <v/>
      </c>
      <c r="D3098" s="259"/>
      <c r="E3098" s="168"/>
      <c r="F3098" s="169"/>
      <c r="H3098" s="167"/>
      <c r="I3098" s="209" t="str">
        <f>IF(ISBLANK(Transactions!$H3098),"",MONTH(Transactions!$H3098))</f>
        <v/>
      </c>
      <c r="J3098" s="259"/>
      <c r="K3098" s="168"/>
      <c r="L3098" s="169"/>
      <c r="N3098" s="167"/>
      <c r="O3098" s="209" t="str">
        <f>IF(ISBLANK(Transactions!$N3098),"",MONTH(Transactions!$N3098))</f>
        <v/>
      </c>
      <c r="P3098" s="259"/>
      <c r="Q3098" s="171"/>
      <c r="R3098" s="169"/>
    </row>
    <row r="3099" spans="2:18" ht="15.75" customHeight="1">
      <c r="B3099" s="167"/>
      <c r="C3099" s="209" t="str">
        <f>IF(ISBLANK(Transactions!$B3099),"",MONTH(Transactions!$B3099))</f>
        <v/>
      </c>
      <c r="D3099" s="259"/>
      <c r="E3099" s="168"/>
      <c r="F3099" s="169"/>
      <c r="H3099" s="167"/>
      <c r="I3099" s="209" t="str">
        <f>IF(ISBLANK(Transactions!$H3099),"",MONTH(Transactions!$H3099))</f>
        <v/>
      </c>
      <c r="J3099" s="259"/>
      <c r="K3099" s="168"/>
      <c r="L3099" s="169"/>
      <c r="N3099" s="167"/>
      <c r="O3099" s="209" t="str">
        <f>IF(ISBLANK(Transactions!$N3099),"",MONTH(Transactions!$N3099))</f>
        <v/>
      </c>
      <c r="P3099" s="259"/>
      <c r="Q3099" s="171"/>
      <c r="R3099" s="169"/>
    </row>
    <row r="3100" spans="2:18" ht="15.75" customHeight="1">
      <c r="B3100" s="167"/>
      <c r="C3100" s="209" t="str">
        <f>IF(ISBLANK(Transactions!$B3100),"",MONTH(Transactions!$B3100))</f>
        <v/>
      </c>
      <c r="D3100" s="259"/>
      <c r="E3100" s="168"/>
      <c r="F3100" s="169"/>
      <c r="H3100" s="167"/>
      <c r="I3100" s="209" t="str">
        <f>IF(ISBLANK(Transactions!$H3100),"",MONTH(Transactions!$H3100))</f>
        <v/>
      </c>
      <c r="J3100" s="259"/>
      <c r="K3100" s="168"/>
      <c r="L3100" s="169"/>
      <c r="N3100" s="167"/>
      <c r="O3100" s="209" t="str">
        <f>IF(ISBLANK(Transactions!$N3100),"",MONTH(Transactions!$N3100))</f>
        <v/>
      </c>
      <c r="P3100" s="259"/>
      <c r="Q3100" s="171"/>
      <c r="R3100" s="169"/>
    </row>
    <row r="3101" spans="2:18" ht="15.75" customHeight="1">
      <c r="B3101" s="167"/>
      <c r="C3101" s="209" t="str">
        <f>IF(ISBLANK(Transactions!$B3101),"",MONTH(Transactions!$B3101))</f>
        <v/>
      </c>
      <c r="D3101" s="259"/>
      <c r="E3101" s="168"/>
      <c r="F3101" s="169"/>
      <c r="H3101" s="167"/>
      <c r="I3101" s="209" t="str">
        <f>IF(ISBLANK(Transactions!$H3101),"",MONTH(Transactions!$H3101))</f>
        <v/>
      </c>
      <c r="J3101" s="259"/>
      <c r="K3101" s="168"/>
      <c r="L3101" s="169"/>
      <c r="N3101" s="167"/>
      <c r="O3101" s="209" t="str">
        <f>IF(ISBLANK(Transactions!$N3101),"",MONTH(Transactions!$N3101))</f>
        <v/>
      </c>
      <c r="P3101" s="259"/>
      <c r="Q3101" s="171"/>
      <c r="R3101" s="169"/>
    </row>
    <row r="3102" spans="2:18" ht="15.75" customHeight="1">
      <c r="B3102" s="167"/>
      <c r="C3102" s="209" t="str">
        <f>IF(ISBLANK(Transactions!$B3102),"",MONTH(Transactions!$B3102))</f>
        <v/>
      </c>
      <c r="D3102" s="259"/>
      <c r="E3102" s="168"/>
      <c r="F3102" s="169"/>
      <c r="H3102" s="167"/>
      <c r="I3102" s="209" t="str">
        <f>IF(ISBLANK(Transactions!$H3102),"",MONTH(Transactions!$H3102))</f>
        <v/>
      </c>
      <c r="J3102" s="259"/>
      <c r="K3102" s="168"/>
      <c r="L3102" s="169"/>
      <c r="N3102" s="167"/>
      <c r="O3102" s="209" t="str">
        <f>IF(ISBLANK(Transactions!$N3102),"",MONTH(Transactions!$N3102))</f>
        <v/>
      </c>
      <c r="P3102" s="259"/>
      <c r="Q3102" s="171"/>
      <c r="R3102" s="169"/>
    </row>
    <row r="3103" spans="2:18" ht="15.75" customHeight="1">
      <c r="B3103" s="167"/>
      <c r="C3103" s="209" t="str">
        <f>IF(ISBLANK(Transactions!$B3103),"",MONTH(Transactions!$B3103))</f>
        <v/>
      </c>
      <c r="D3103" s="259"/>
      <c r="E3103" s="168"/>
      <c r="F3103" s="169"/>
      <c r="H3103" s="167"/>
      <c r="I3103" s="209" t="str">
        <f>IF(ISBLANK(Transactions!$H3103),"",MONTH(Transactions!$H3103))</f>
        <v/>
      </c>
      <c r="J3103" s="259"/>
      <c r="K3103" s="168"/>
      <c r="L3103" s="169"/>
      <c r="N3103" s="167"/>
      <c r="O3103" s="209" t="str">
        <f>IF(ISBLANK(Transactions!$N3103),"",MONTH(Transactions!$N3103))</f>
        <v/>
      </c>
      <c r="P3103" s="259"/>
      <c r="Q3103" s="171"/>
      <c r="R3103" s="169"/>
    </row>
    <row r="3104" spans="2:18" ht="15.75" customHeight="1">
      <c r="B3104" s="167"/>
      <c r="C3104" s="209" t="str">
        <f>IF(ISBLANK(Transactions!$B3104),"",MONTH(Transactions!$B3104))</f>
        <v/>
      </c>
      <c r="D3104" s="259"/>
      <c r="E3104" s="168"/>
      <c r="F3104" s="169"/>
      <c r="H3104" s="167"/>
      <c r="I3104" s="209" t="str">
        <f>IF(ISBLANK(Transactions!$H3104),"",MONTH(Transactions!$H3104))</f>
        <v/>
      </c>
      <c r="J3104" s="259"/>
      <c r="K3104" s="168"/>
      <c r="L3104" s="169"/>
      <c r="N3104" s="167"/>
      <c r="O3104" s="209" t="str">
        <f>IF(ISBLANK(Transactions!$N3104),"",MONTH(Transactions!$N3104))</f>
        <v/>
      </c>
      <c r="P3104" s="259"/>
      <c r="Q3104" s="171"/>
      <c r="R3104" s="169"/>
    </row>
    <row r="3105" spans="2:18" ht="15.75" customHeight="1">
      <c r="B3105" s="167"/>
      <c r="C3105" s="209" t="str">
        <f>IF(ISBLANK(Transactions!$B3105),"",MONTH(Transactions!$B3105))</f>
        <v/>
      </c>
      <c r="D3105" s="259"/>
      <c r="E3105" s="168"/>
      <c r="F3105" s="169"/>
      <c r="H3105" s="167"/>
      <c r="I3105" s="209" t="str">
        <f>IF(ISBLANK(Transactions!$H3105),"",MONTH(Transactions!$H3105))</f>
        <v/>
      </c>
      <c r="J3105" s="259"/>
      <c r="K3105" s="168"/>
      <c r="L3105" s="169"/>
      <c r="N3105" s="167"/>
      <c r="O3105" s="209" t="str">
        <f>IF(ISBLANK(Transactions!$N3105),"",MONTH(Transactions!$N3105))</f>
        <v/>
      </c>
      <c r="P3105" s="259"/>
      <c r="Q3105" s="171"/>
      <c r="R3105" s="169"/>
    </row>
    <row r="3106" spans="2:18" ht="15.75" customHeight="1">
      <c r="B3106" s="167"/>
      <c r="C3106" s="209" t="str">
        <f>IF(ISBLANK(Transactions!$B3106),"",MONTH(Transactions!$B3106))</f>
        <v/>
      </c>
      <c r="D3106" s="259"/>
      <c r="E3106" s="168"/>
      <c r="F3106" s="169"/>
      <c r="H3106" s="167"/>
      <c r="I3106" s="209" t="str">
        <f>IF(ISBLANK(Transactions!$H3106),"",MONTH(Transactions!$H3106))</f>
        <v/>
      </c>
      <c r="J3106" s="259"/>
      <c r="K3106" s="168"/>
      <c r="L3106" s="169"/>
      <c r="N3106" s="167"/>
      <c r="O3106" s="209" t="str">
        <f>IF(ISBLANK(Transactions!$N3106),"",MONTH(Transactions!$N3106))</f>
        <v/>
      </c>
      <c r="P3106" s="259"/>
      <c r="Q3106" s="171"/>
      <c r="R3106" s="169"/>
    </row>
    <row r="3107" spans="2:18" ht="15.75" customHeight="1">
      <c r="B3107" s="167"/>
      <c r="C3107" s="209" t="str">
        <f>IF(ISBLANK(Transactions!$B3107),"",MONTH(Transactions!$B3107))</f>
        <v/>
      </c>
      <c r="D3107" s="259"/>
      <c r="E3107" s="168"/>
      <c r="F3107" s="169"/>
      <c r="H3107" s="167"/>
      <c r="I3107" s="209" t="str">
        <f>IF(ISBLANK(Transactions!$H3107),"",MONTH(Transactions!$H3107))</f>
        <v/>
      </c>
      <c r="J3107" s="259"/>
      <c r="K3107" s="168"/>
      <c r="L3107" s="169"/>
      <c r="N3107" s="167"/>
      <c r="O3107" s="209" t="str">
        <f>IF(ISBLANK(Transactions!$N3107),"",MONTH(Transactions!$N3107))</f>
        <v/>
      </c>
      <c r="P3107" s="259"/>
      <c r="Q3107" s="171"/>
      <c r="R3107" s="169"/>
    </row>
    <row r="3108" spans="2:18" ht="15.75" customHeight="1">
      <c r="B3108" s="167"/>
      <c r="C3108" s="209" t="str">
        <f>IF(ISBLANK(Transactions!$B3108),"",MONTH(Transactions!$B3108))</f>
        <v/>
      </c>
      <c r="D3108" s="259"/>
      <c r="E3108" s="168"/>
      <c r="F3108" s="169"/>
      <c r="H3108" s="167"/>
      <c r="I3108" s="209" t="str">
        <f>IF(ISBLANK(Transactions!$H3108),"",MONTH(Transactions!$H3108))</f>
        <v/>
      </c>
      <c r="J3108" s="259"/>
      <c r="K3108" s="168"/>
      <c r="L3108" s="169"/>
      <c r="N3108" s="167"/>
      <c r="O3108" s="209" t="str">
        <f>IF(ISBLANK(Transactions!$N3108),"",MONTH(Transactions!$N3108))</f>
        <v/>
      </c>
      <c r="P3108" s="259"/>
      <c r="Q3108" s="171"/>
      <c r="R3108" s="169"/>
    </row>
    <row r="3109" spans="2:18" ht="15.75" customHeight="1">
      <c r="B3109" s="167"/>
      <c r="C3109" s="209" t="str">
        <f>IF(ISBLANK(Transactions!$B3109),"",MONTH(Transactions!$B3109))</f>
        <v/>
      </c>
      <c r="D3109" s="259"/>
      <c r="E3109" s="168"/>
      <c r="F3109" s="169"/>
      <c r="H3109" s="167"/>
      <c r="I3109" s="209" t="str">
        <f>IF(ISBLANK(Transactions!$H3109),"",MONTH(Transactions!$H3109))</f>
        <v/>
      </c>
      <c r="J3109" s="259"/>
      <c r="K3109" s="168"/>
      <c r="L3109" s="169"/>
      <c r="N3109" s="167"/>
      <c r="O3109" s="209" t="str">
        <f>IF(ISBLANK(Transactions!$N3109),"",MONTH(Transactions!$N3109))</f>
        <v/>
      </c>
      <c r="P3109" s="259"/>
      <c r="Q3109" s="171"/>
      <c r="R3109" s="169"/>
    </row>
    <row r="3110" spans="2:18" ht="15.75" customHeight="1">
      <c r="B3110" s="167"/>
      <c r="C3110" s="209" t="str">
        <f>IF(ISBLANK(Transactions!$B3110),"",MONTH(Transactions!$B3110))</f>
        <v/>
      </c>
      <c r="D3110" s="259"/>
      <c r="E3110" s="168"/>
      <c r="F3110" s="169"/>
      <c r="H3110" s="167"/>
      <c r="I3110" s="209" t="str">
        <f>IF(ISBLANK(Transactions!$H3110),"",MONTH(Transactions!$H3110))</f>
        <v/>
      </c>
      <c r="J3110" s="259"/>
      <c r="K3110" s="168"/>
      <c r="L3110" s="169"/>
      <c r="N3110" s="167"/>
      <c r="O3110" s="209" t="str">
        <f>IF(ISBLANK(Transactions!$N3110),"",MONTH(Transactions!$N3110))</f>
        <v/>
      </c>
      <c r="P3110" s="259"/>
      <c r="Q3110" s="171"/>
      <c r="R3110" s="169"/>
    </row>
    <row r="3111" spans="2:18" ht="15.75" customHeight="1">
      <c r="B3111" s="167"/>
      <c r="C3111" s="209" t="str">
        <f>IF(ISBLANK(Transactions!$B3111),"",MONTH(Transactions!$B3111))</f>
        <v/>
      </c>
      <c r="D3111" s="259"/>
      <c r="E3111" s="168"/>
      <c r="F3111" s="169"/>
      <c r="H3111" s="167"/>
      <c r="I3111" s="209" t="str">
        <f>IF(ISBLANK(Transactions!$H3111),"",MONTH(Transactions!$H3111))</f>
        <v/>
      </c>
      <c r="J3111" s="259"/>
      <c r="K3111" s="168"/>
      <c r="L3111" s="169"/>
      <c r="N3111" s="167"/>
      <c r="O3111" s="209" t="str">
        <f>IF(ISBLANK(Transactions!$N3111),"",MONTH(Transactions!$N3111))</f>
        <v/>
      </c>
      <c r="P3111" s="259"/>
      <c r="Q3111" s="171"/>
      <c r="R3111" s="169"/>
    </row>
    <row r="3112" spans="2:18" ht="15.75" customHeight="1">
      <c r="B3112" s="167"/>
      <c r="C3112" s="209" t="str">
        <f>IF(ISBLANK(Transactions!$B3112),"",MONTH(Transactions!$B3112))</f>
        <v/>
      </c>
      <c r="D3112" s="259"/>
      <c r="E3112" s="168"/>
      <c r="F3112" s="169"/>
      <c r="H3112" s="167"/>
      <c r="I3112" s="209" t="str">
        <f>IF(ISBLANK(Transactions!$H3112),"",MONTH(Transactions!$H3112))</f>
        <v/>
      </c>
      <c r="J3112" s="259"/>
      <c r="K3112" s="168"/>
      <c r="L3112" s="169"/>
      <c r="N3112" s="167"/>
      <c r="O3112" s="209" t="str">
        <f>IF(ISBLANK(Transactions!$N3112),"",MONTH(Transactions!$N3112))</f>
        <v/>
      </c>
      <c r="P3112" s="259"/>
      <c r="Q3112" s="171"/>
      <c r="R3112" s="169"/>
    </row>
    <row r="3113" spans="2:18" ht="15.75" customHeight="1">
      <c r="B3113" s="167"/>
      <c r="C3113" s="209" t="str">
        <f>IF(ISBLANK(Transactions!$B3113),"",MONTH(Transactions!$B3113))</f>
        <v/>
      </c>
      <c r="D3113" s="259"/>
      <c r="E3113" s="168"/>
      <c r="F3113" s="169"/>
      <c r="H3113" s="167"/>
      <c r="I3113" s="209" t="str">
        <f>IF(ISBLANK(Transactions!$H3113),"",MONTH(Transactions!$H3113))</f>
        <v/>
      </c>
      <c r="J3113" s="259"/>
      <c r="K3113" s="168"/>
      <c r="L3113" s="169"/>
      <c r="N3113" s="167"/>
      <c r="O3113" s="209" t="str">
        <f>IF(ISBLANK(Transactions!$N3113),"",MONTH(Transactions!$N3113))</f>
        <v/>
      </c>
      <c r="P3113" s="259"/>
      <c r="Q3113" s="171"/>
      <c r="R3113" s="169"/>
    </row>
    <row r="3114" spans="2:18" ht="15.75" customHeight="1">
      <c r="B3114" s="167"/>
      <c r="C3114" s="209" t="str">
        <f>IF(ISBLANK(Transactions!$B3114),"",MONTH(Transactions!$B3114))</f>
        <v/>
      </c>
      <c r="D3114" s="259"/>
      <c r="E3114" s="168"/>
      <c r="F3114" s="169"/>
      <c r="H3114" s="167"/>
      <c r="I3114" s="209" t="str">
        <f>IF(ISBLANK(Transactions!$H3114),"",MONTH(Transactions!$H3114))</f>
        <v/>
      </c>
      <c r="J3114" s="259"/>
      <c r="K3114" s="168"/>
      <c r="L3114" s="169"/>
      <c r="N3114" s="167"/>
      <c r="O3114" s="209" t="str">
        <f>IF(ISBLANK(Transactions!$N3114),"",MONTH(Transactions!$N3114))</f>
        <v/>
      </c>
      <c r="P3114" s="259"/>
      <c r="Q3114" s="171"/>
      <c r="R3114" s="169"/>
    </row>
    <row r="3115" spans="2:18" ht="15.75" customHeight="1">
      <c r="B3115" s="167"/>
      <c r="C3115" s="209" t="str">
        <f>IF(ISBLANK(Transactions!$B3115),"",MONTH(Transactions!$B3115))</f>
        <v/>
      </c>
      <c r="D3115" s="259"/>
      <c r="E3115" s="168"/>
      <c r="F3115" s="169"/>
      <c r="H3115" s="167"/>
      <c r="I3115" s="209" t="str">
        <f>IF(ISBLANK(Transactions!$H3115),"",MONTH(Transactions!$H3115))</f>
        <v/>
      </c>
      <c r="J3115" s="259"/>
      <c r="K3115" s="168"/>
      <c r="L3115" s="169"/>
      <c r="N3115" s="167"/>
      <c r="O3115" s="209" t="str">
        <f>IF(ISBLANK(Transactions!$N3115),"",MONTH(Transactions!$N3115))</f>
        <v/>
      </c>
      <c r="P3115" s="259"/>
      <c r="Q3115" s="171"/>
      <c r="R3115" s="169"/>
    </row>
    <row r="3116" spans="2:18" ht="15.75" customHeight="1">
      <c r="B3116" s="167"/>
      <c r="C3116" s="209" t="str">
        <f>IF(ISBLANK(Transactions!$B3116),"",MONTH(Transactions!$B3116))</f>
        <v/>
      </c>
      <c r="D3116" s="259"/>
      <c r="E3116" s="168"/>
      <c r="F3116" s="169"/>
      <c r="H3116" s="167"/>
      <c r="I3116" s="209" t="str">
        <f>IF(ISBLANK(Transactions!$H3116),"",MONTH(Transactions!$H3116))</f>
        <v/>
      </c>
      <c r="J3116" s="259"/>
      <c r="K3116" s="168"/>
      <c r="L3116" s="169"/>
      <c r="N3116" s="167"/>
      <c r="O3116" s="209" t="str">
        <f>IF(ISBLANK(Transactions!$N3116),"",MONTH(Transactions!$N3116))</f>
        <v/>
      </c>
      <c r="P3116" s="259"/>
      <c r="Q3116" s="171"/>
      <c r="R3116" s="169"/>
    </row>
    <row r="3117" spans="2:18" ht="15.75" customHeight="1">
      <c r="B3117" s="167"/>
      <c r="C3117" s="209" t="str">
        <f>IF(ISBLANK(Transactions!$B3117),"",MONTH(Transactions!$B3117))</f>
        <v/>
      </c>
      <c r="D3117" s="259"/>
      <c r="E3117" s="168"/>
      <c r="F3117" s="169"/>
      <c r="H3117" s="167"/>
      <c r="I3117" s="209" t="str">
        <f>IF(ISBLANK(Transactions!$H3117),"",MONTH(Transactions!$H3117))</f>
        <v/>
      </c>
      <c r="J3117" s="259"/>
      <c r="K3117" s="168"/>
      <c r="L3117" s="169"/>
      <c r="N3117" s="167"/>
      <c r="O3117" s="209" t="str">
        <f>IF(ISBLANK(Transactions!$N3117),"",MONTH(Transactions!$N3117))</f>
        <v/>
      </c>
      <c r="P3117" s="259"/>
      <c r="Q3117" s="171"/>
      <c r="R3117" s="169"/>
    </row>
    <row r="3118" spans="2:18" ht="15.75" customHeight="1">
      <c r="B3118" s="167"/>
      <c r="C3118" s="209" t="str">
        <f>IF(ISBLANK(Transactions!$B3118),"",MONTH(Transactions!$B3118))</f>
        <v/>
      </c>
      <c r="D3118" s="259"/>
      <c r="E3118" s="168"/>
      <c r="F3118" s="169"/>
      <c r="H3118" s="167"/>
      <c r="I3118" s="209" t="str">
        <f>IF(ISBLANK(Transactions!$H3118),"",MONTH(Transactions!$H3118))</f>
        <v/>
      </c>
      <c r="J3118" s="259"/>
      <c r="K3118" s="168"/>
      <c r="L3118" s="169"/>
      <c r="N3118" s="167"/>
      <c r="O3118" s="209" t="str">
        <f>IF(ISBLANK(Transactions!$N3118),"",MONTH(Transactions!$N3118))</f>
        <v/>
      </c>
      <c r="P3118" s="259"/>
      <c r="Q3118" s="171"/>
      <c r="R3118" s="169"/>
    </row>
    <row r="3119" spans="2:18" ht="15.75" customHeight="1">
      <c r="B3119" s="167"/>
      <c r="C3119" s="209" t="str">
        <f>IF(ISBLANK(Transactions!$B3119),"",MONTH(Transactions!$B3119))</f>
        <v/>
      </c>
      <c r="D3119" s="259"/>
      <c r="E3119" s="168"/>
      <c r="F3119" s="169"/>
      <c r="H3119" s="167"/>
      <c r="I3119" s="209" t="str">
        <f>IF(ISBLANK(Transactions!$H3119),"",MONTH(Transactions!$H3119))</f>
        <v/>
      </c>
      <c r="J3119" s="259"/>
      <c r="K3119" s="168"/>
      <c r="L3119" s="169"/>
      <c r="N3119" s="167"/>
      <c r="O3119" s="209" t="str">
        <f>IF(ISBLANK(Transactions!$N3119),"",MONTH(Transactions!$N3119))</f>
        <v/>
      </c>
      <c r="P3119" s="259"/>
      <c r="Q3119" s="171"/>
      <c r="R3119" s="169"/>
    </row>
    <row r="3120" spans="2:18" ht="15.75" customHeight="1">
      <c r="B3120" s="167"/>
      <c r="C3120" s="209" t="str">
        <f>IF(ISBLANK(Transactions!$B3120),"",MONTH(Transactions!$B3120))</f>
        <v/>
      </c>
      <c r="D3120" s="259"/>
      <c r="E3120" s="168"/>
      <c r="F3120" s="169"/>
      <c r="H3120" s="167"/>
      <c r="I3120" s="209" t="str">
        <f>IF(ISBLANK(Transactions!$H3120),"",MONTH(Transactions!$H3120))</f>
        <v/>
      </c>
      <c r="J3120" s="259"/>
      <c r="K3120" s="168"/>
      <c r="L3120" s="169"/>
      <c r="N3120" s="167"/>
      <c r="O3120" s="209" t="str">
        <f>IF(ISBLANK(Transactions!$N3120),"",MONTH(Transactions!$N3120))</f>
        <v/>
      </c>
      <c r="P3120" s="259"/>
      <c r="Q3120" s="171"/>
      <c r="R3120" s="169"/>
    </row>
    <row r="3121" spans="2:18" ht="15.75" customHeight="1">
      <c r="B3121" s="167"/>
      <c r="C3121" s="209" t="str">
        <f>IF(ISBLANK(Transactions!$B3121),"",MONTH(Transactions!$B3121))</f>
        <v/>
      </c>
      <c r="D3121" s="259"/>
      <c r="E3121" s="168"/>
      <c r="F3121" s="169"/>
      <c r="H3121" s="167"/>
      <c r="I3121" s="209" t="str">
        <f>IF(ISBLANK(Transactions!$H3121),"",MONTH(Transactions!$H3121))</f>
        <v/>
      </c>
      <c r="J3121" s="259"/>
      <c r="K3121" s="168"/>
      <c r="L3121" s="169"/>
      <c r="N3121" s="167"/>
      <c r="O3121" s="209" t="str">
        <f>IF(ISBLANK(Transactions!$N3121),"",MONTH(Transactions!$N3121))</f>
        <v/>
      </c>
      <c r="P3121" s="259"/>
      <c r="Q3121" s="171"/>
      <c r="R3121" s="169"/>
    </row>
    <row r="3122" spans="2:18" ht="15.75" customHeight="1">
      <c r="B3122" s="167"/>
      <c r="C3122" s="209" t="str">
        <f>IF(ISBLANK(Transactions!$B3122),"",MONTH(Transactions!$B3122))</f>
        <v/>
      </c>
      <c r="D3122" s="259"/>
      <c r="E3122" s="168"/>
      <c r="F3122" s="169"/>
      <c r="H3122" s="167"/>
      <c r="I3122" s="209" t="str">
        <f>IF(ISBLANK(Transactions!$H3122),"",MONTH(Transactions!$H3122))</f>
        <v/>
      </c>
      <c r="J3122" s="259"/>
      <c r="K3122" s="168"/>
      <c r="L3122" s="169"/>
      <c r="N3122" s="167"/>
      <c r="O3122" s="209" t="str">
        <f>IF(ISBLANK(Transactions!$N3122),"",MONTH(Transactions!$N3122))</f>
        <v/>
      </c>
      <c r="P3122" s="259"/>
      <c r="Q3122" s="171"/>
      <c r="R3122" s="169"/>
    </row>
    <row r="3123" spans="2:18" ht="15.75" customHeight="1">
      <c r="B3123" s="167"/>
      <c r="C3123" s="209" t="str">
        <f>IF(ISBLANK(Transactions!$B3123),"",MONTH(Transactions!$B3123))</f>
        <v/>
      </c>
      <c r="D3123" s="259"/>
      <c r="E3123" s="168"/>
      <c r="F3123" s="169"/>
      <c r="H3123" s="167"/>
      <c r="I3123" s="209" t="str">
        <f>IF(ISBLANK(Transactions!$H3123),"",MONTH(Transactions!$H3123))</f>
        <v/>
      </c>
      <c r="J3123" s="259"/>
      <c r="K3123" s="168"/>
      <c r="L3123" s="169"/>
      <c r="N3123" s="167"/>
      <c r="O3123" s="209" t="str">
        <f>IF(ISBLANK(Transactions!$N3123),"",MONTH(Transactions!$N3123))</f>
        <v/>
      </c>
      <c r="P3123" s="259"/>
      <c r="Q3123" s="171"/>
      <c r="R3123" s="169"/>
    </row>
    <row r="3124" spans="2:18" ht="15.75" customHeight="1">
      <c r="B3124" s="167"/>
      <c r="C3124" s="209" t="str">
        <f>IF(ISBLANK(Transactions!$B3124),"",MONTH(Transactions!$B3124))</f>
        <v/>
      </c>
      <c r="D3124" s="259"/>
      <c r="E3124" s="168"/>
      <c r="F3124" s="169"/>
      <c r="H3124" s="167"/>
      <c r="I3124" s="209" t="str">
        <f>IF(ISBLANK(Transactions!$H3124),"",MONTH(Transactions!$H3124))</f>
        <v/>
      </c>
      <c r="J3124" s="259"/>
      <c r="K3124" s="168"/>
      <c r="L3124" s="169"/>
      <c r="N3124" s="167"/>
      <c r="O3124" s="209" t="str">
        <f>IF(ISBLANK(Transactions!$N3124),"",MONTH(Transactions!$N3124))</f>
        <v/>
      </c>
      <c r="P3124" s="259"/>
      <c r="Q3124" s="171"/>
      <c r="R3124" s="169"/>
    </row>
    <row r="3125" spans="2:18" ht="15.75" customHeight="1">
      <c r="B3125" s="167"/>
      <c r="C3125" s="209" t="str">
        <f>IF(ISBLANK(Transactions!$B3125),"",MONTH(Transactions!$B3125))</f>
        <v/>
      </c>
      <c r="D3125" s="259"/>
      <c r="E3125" s="168"/>
      <c r="F3125" s="169"/>
      <c r="H3125" s="167"/>
      <c r="I3125" s="209" t="str">
        <f>IF(ISBLANK(Transactions!$H3125),"",MONTH(Transactions!$H3125))</f>
        <v/>
      </c>
      <c r="J3125" s="259"/>
      <c r="K3125" s="168"/>
      <c r="L3125" s="169"/>
      <c r="N3125" s="167"/>
      <c r="O3125" s="209" t="str">
        <f>IF(ISBLANK(Transactions!$N3125),"",MONTH(Transactions!$N3125))</f>
        <v/>
      </c>
      <c r="P3125" s="259"/>
      <c r="Q3125" s="171"/>
      <c r="R3125" s="169"/>
    </row>
    <row r="3126" spans="2:18" ht="15.75" customHeight="1">
      <c r="B3126" s="167"/>
      <c r="C3126" s="209" t="str">
        <f>IF(ISBLANK(Transactions!$B3126),"",MONTH(Transactions!$B3126))</f>
        <v/>
      </c>
      <c r="D3126" s="259"/>
      <c r="E3126" s="168"/>
      <c r="F3126" s="169"/>
      <c r="H3126" s="167"/>
      <c r="I3126" s="209" t="str">
        <f>IF(ISBLANK(Transactions!$H3126),"",MONTH(Transactions!$H3126))</f>
        <v/>
      </c>
      <c r="J3126" s="259"/>
      <c r="K3126" s="168"/>
      <c r="L3126" s="169"/>
      <c r="N3126" s="167"/>
      <c r="O3126" s="209" t="str">
        <f>IF(ISBLANK(Transactions!$N3126),"",MONTH(Transactions!$N3126))</f>
        <v/>
      </c>
      <c r="P3126" s="259"/>
      <c r="Q3126" s="171"/>
      <c r="R3126" s="169"/>
    </row>
    <row r="3127" spans="2:18" ht="15.75" customHeight="1">
      <c r="B3127" s="167"/>
      <c r="C3127" s="209" t="str">
        <f>IF(ISBLANK(Transactions!$B3127),"",MONTH(Transactions!$B3127))</f>
        <v/>
      </c>
      <c r="D3127" s="259"/>
      <c r="E3127" s="168"/>
      <c r="F3127" s="169"/>
      <c r="H3127" s="167"/>
      <c r="I3127" s="209" t="str">
        <f>IF(ISBLANK(Transactions!$H3127),"",MONTH(Transactions!$H3127))</f>
        <v/>
      </c>
      <c r="J3127" s="259"/>
      <c r="K3127" s="168"/>
      <c r="L3127" s="169"/>
      <c r="N3127" s="167"/>
      <c r="O3127" s="209" t="str">
        <f>IF(ISBLANK(Transactions!$N3127),"",MONTH(Transactions!$N3127))</f>
        <v/>
      </c>
      <c r="P3127" s="259"/>
      <c r="Q3127" s="171"/>
      <c r="R3127" s="169"/>
    </row>
    <row r="3128" spans="2:18" ht="15.75" customHeight="1">
      <c r="B3128" s="167"/>
      <c r="C3128" s="209" t="str">
        <f>IF(ISBLANK(Transactions!$B3128),"",MONTH(Transactions!$B3128))</f>
        <v/>
      </c>
      <c r="D3128" s="259"/>
      <c r="E3128" s="168"/>
      <c r="F3128" s="169"/>
      <c r="H3128" s="167"/>
      <c r="I3128" s="209" t="str">
        <f>IF(ISBLANK(Transactions!$H3128),"",MONTH(Transactions!$H3128))</f>
        <v/>
      </c>
      <c r="J3128" s="259"/>
      <c r="K3128" s="168"/>
      <c r="L3128" s="169"/>
      <c r="N3128" s="167"/>
      <c r="O3128" s="209" t="str">
        <f>IF(ISBLANK(Transactions!$N3128),"",MONTH(Transactions!$N3128))</f>
        <v/>
      </c>
      <c r="P3128" s="259"/>
      <c r="Q3128" s="171"/>
      <c r="R3128" s="169"/>
    </row>
    <row r="3129" spans="2:18" ht="15.75" customHeight="1">
      <c r="B3129" s="167"/>
      <c r="C3129" s="209" t="str">
        <f>IF(ISBLANK(Transactions!$B3129),"",MONTH(Transactions!$B3129))</f>
        <v/>
      </c>
      <c r="D3129" s="259"/>
      <c r="E3129" s="168"/>
      <c r="F3129" s="169"/>
      <c r="H3129" s="167"/>
      <c r="I3129" s="209" t="str">
        <f>IF(ISBLANK(Transactions!$H3129),"",MONTH(Transactions!$H3129))</f>
        <v/>
      </c>
      <c r="J3129" s="259"/>
      <c r="K3129" s="168"/>
      <c r="L3129" s="169"/>
      <c r="N3129" s="167"/>
      <c r="O3129" s="209" t="str">
        <f>IF(ISBLANK(Transactions!$N3129),"",MONTH(Transactions!$N3129))</f>
        <v/>
      </c>
      <c r="P3129" s="259"/>
      <c r="Q3129" s="171"/>
      <c r="R3129" s="169"/>
    </row>
    <row r="3130" spans="2:18" ht="15.75" customHeight="1">
      <c r="B3130" s="167"/>
      <c r="C3130" s="209" t="str">
        <f>IF(ISBLANK(Transactions!$B3130),"",MONTH(Transactions!$B3130))</f>
        <v/>
      </c>
      <c r="D3130" s="259"/>
      <c r="E3130" s="168"/>
      <c r="F3130" s="169"/>
      <c r="H3130" s="167"/>
      <c r="I3130" s="209" t="str">
        <f>IF(ISBLANK(Transactions!$H3130),"",MONTH(Transactions!$H3130))</f>
        <v/>
      </c>
      <c r="J3130" s="259"/>
      <c r="K3130" s="168"/>
      <c r="L3130" s="169"/>
      <c r="N3130" s="167"/>
      <c r="O3130" s="209" t="str">
        <f>IF(ISBLANK(Transactions!$N3130),"",MONTH(Transactions!$N3130))</f>
        <v/>
      </c>
      <c r="P3130" s="259"/>
      <c r="Q3130" s="171"/>
      <c r="R3130" s="169"/>
    </row>
    <row r="3131" spans="2:18" ht="15.75" customHeight="1">
      <c r="B3131" s="167"/>
      <c r="C3131" s="209" t="str">
        <f>IF(ISBLANK(Transactions!$B3131),"",MONTH(Transactions!$B3131))</f>
        <v/>
      </c>
      <c r="D3131" s="259"/>
      <c r="E3131" s="168"/>
      <c r="F3131" s="169"/>
      <c r="H3131" s="167"/>
      <c r="I3131" s="209" t="str">
        <f>IF(ISBLANK(Transactions!$H3131),"",MONTH(Transactions!$H3131))</f>
        <v/>
      </c>
      <c r="J3131" s="259"/>
      <c r="K3131" s="168"/>
      <c r="L3131" s="169"/>
      <c r="N3131" s="167"/>
      <c r="O3131" s="209" t="str">
        <f>IF(ISBLANK(Transactions!$N3131),"",MONTH(Transactions!$N3131))</f>
        <v/>
      </c>
      <c r="P3131" s="259"/>
      <c r="Q3131" s="171"/>
      <c r="R3131" s="169"/>
    </row>
    <row r="3132" spans="2:18" ht="15.75" customHeight="1">
      <c r="B3132" s="167"/>
      <c r="C3132" s="209" t="str">
        <f>IF(ISBLANK(Transactions!$B3132),"",MONTH(Transactions!$B3132))</f>
        <v/>
      </c>
      <c r="D3132" s="259"/>
      <c r="E3132" s="168"/>
      <c r="F3132" s="169"/>
      <c r="H3132" s="167"/>
      <c r="I3132" s="209" t="str">
        <f>IF(ISBLANK(Transactions!$H3132),"",MONTH(Transactions!$H3132))</f>
        <v/>
      </c>
      <c r="J3132" s="259"/>
      <c r="K3132" s="168"/>
      <c r="L3132" s="169"/>
      <c r="N3132" s="167"/>
      <c r="O3132" s="209" t="str">
        <f>IF(ISBLANK(Transactions!$N3132),"",MONTH(Transactions!$N3132))</f>
        <v/>
      </c>
      <c r="P3132" s="259"/>
      <c r="Q3132" s="171"/>
      <c r="R3132" s="169"/>
    </row>
    <row r="3133" spans="2:18" ht="15.75" customHeight="1">
      <c r="B3133" s="167"/>
      <c r="C3133" s="209" t="str">
        <f>IF(ISBLANK(Transactions!$B3133),"",MONTH(Transactions!$B3133))</f>
        <v/>
      </c>
      <c r="D3133" s="259"/>
      <c r="E3133" s="168"/>
      <c r="F3133" s="169"/>
      <c r="H3133" s="167"/>
      <c r="I3133" s="209" t="str">
        <f>IF(ISBLANK(Transactions!$H3133),"",MONTH(Transactions!$H3133))</f>
        <v/>
      </c>
      <c r="J3133" s="259"/>
      <c r="K3133" s="168"/>
      <c r="L3133" s="169"/>
      <c r="N3133" s="167"/>
      <c r="O3133" s="209" t="str">
        <f>IF(ISBLANK(Transactions!$N3133),"",MONTH(Transactions!$N3133))</f>
        <v/>
      </c>
      <c r="P3133" s="259"/>
      <c r="Q3133" s="171"/>
      <c r="R3133" s="169"/>
    </row>
    <row r="3134" spans="2:18" ht="15.75" customHeight="1">
      <c r="B3134" s="167"/>
      <c r="C3134" s="209" t="str">
        <f>IF(ISBLANK(Transactions!$B3134),"",MONTH(Transactions!$B3134))</f>
        <v/>
      </c>
      <c r="D3134" s="259"/>
      <c r="E3134" s="168"/>
      <c r="F3134" s="169"/>
      <c r="H3134" s="167"/>
      <c r="I3134" s="209" t="str">
        <f>IF(ISBLANK(Transactions!$H3134),"",MONTH(Transactions!$H3134))</f>
        <v/>
      </c>
      <c r="J3134" s="259"/>
      <c r="K3134" s="168"/>
      <c r="L3134" s="169"/>
      <c r="N3134" s="167"/>
      <c r="O3134" s="209" t="str">
        <f>IF(ISBLANK(Transactions!$N3134),"",MONTH(Transactions!$N3134))</f>
        <v/>
      </c>
      <c r="P3134" s="259"/>
      <c r="Q3134" s="171"/>
      <c r="R3134" s="169"/>
    </row>
    <row r="3135" spans="2:18" ht="15.75" customHeight="1">
      <c r="B3135" s="167"/>
      <c r="C3135" s="209" t="str">
        <f>IF(ISBLANK(Transactions!$B3135),"",MONTH(Transactions!$B3135))</f>
        <v/>
      </c>
      <c r="D3135" s="259"/>
      <c r="E3135" s="168"/>
      <c r="F3135" s="169"/>
      <c r="H3135" s="167"/>
      <c r="I3135" s="209" t="str">
        <f>IF(ISBLANK(Transactions!$H3135),"",MONTH(Transactions!$H3135))</f>
        <v/>
      </c>
      <c r="J3135" s="259"/>
      <c r="K3135" s="168"/>
      <c r="L3135" s="169"/>
      <c r="N3135" s="167"/>
      <c r="O3135" s="209" t="str">
        <f>IF(ISBLANK(Transactions!$N3135),"",MONTH(Transactions!$N3135))</f>
        <v/>
      </c>
      <c r="P3135" s="259"/>
      <c r="Q3135" s="171"/>
      <c r="R3135" s="169"/>
    </row>
    <row r="3136" spans="2:18" ht="15.75" customHeight="1">
      <c r="B3136" s="167"/>
      <c r="C3136" s="209" t="str">
        <f>IF(ISBLANK(Transactions!$B3136),"",MONTH(Transactions!$B3136))</f>
        <v/>
      </c>
      <c r="D3136" s="259"/>
      <c r="E3136" s="168"/>
      <c r="F3136" s="169"/>
      <c r="H3136" s="167"/>
      <c r="I3136" s="209" t="str">
        <f>IF(ISBLANK(Transactions!$H3136),"",MONTH(Transactions!$H3136))</f>
        <v/>
      </c>
      <c r="J3136" s="259"/>
      <c r="K3136" s="168"/>
      <c r="L3136" s="169"/>
      <c r="N3136" s="167"/>
      <c r="O3136" s="209" t="str">
        <f>IF(ISBLANK(Transactions!$N3136),"",MONTH(Transactions!$N3136))</f>
        <v/>
      </c>
      <c r="P3136" s="259"/>
      <c r="Q3136" s="171"/>
      <c r="R3136" s="169"/>
    </row>
    <row r="3137" spans="2:18" ht="15.75" customHeight="1">
      <c r="B3137" s="167"/>
      <c r="C3137" s="209" t="str">
        <f>IF(ISBLANK(Transactions!$B3137),"",MONTH(Transactions!$B3137))</f>
        <v/>
      </c>
      <c r="D3137" s="259"/>
      <c r="E3137" s="168"/>
      <c r="F3137" s="169"/>
      <c r="H3137" s="167"/>
      <c r="I3137" s="209" t="str">
        <f>IF(ISBLANK(Transactions!$H3137),"",MONTH(Transactions!$H3137))</f>
        <v/>
      </c>
      <c r="J3137" s="259"/>
      <c r="K3137" s="168"/>
      <c r="L3137" s="169"/>
      <c r="N3137" s="167"/>
      <c r="O3137" s="209" t="str">
        <f>IF(ISBLANK(Transactions!$N3137),"",MONTH(Transactions!$N3137))</f>
        <v/>
      </c>
      <c r="P3137" s="259"/>
      <c r="Q3137" s="171"/>
      <c r="R3137" s="169"/>
    </row>
    <row r="3138" spans="2:18" ht="15.75" customHeight="1">
      <c r="B3138" s="167"/>
      <c r="C3138" s="209" t="str">
        <f>IF(ISBLANK(Transactions!$B3138),"",MONTH(Transactions!$B3138))</f>
        <v/>
      </c>
      <c r="D3138" s="259"/>
      <c r="E3138" s="168"/>
      <c r="F3138" s="169"/>
      <c r="H3138" s="167"/>
      <c r="I3138" s="209" t="str">
        <f>IF(ISBLANK(Transactions!$H3138),"",MONTH(Transactions!$H3138))</f>
        <v/>
      </c>
      <c r="J3138" s="259"/>
      <c r="K3138" s="168"/>
      <c r="L3138" s="169"/>
      <c r="N3138" s="167"/>
      <c r="O3138" s="209" t="str">
        <f>IF(ISBLANK(Transactions!$N3138),"",MONTH(Transactions!$N3138))</f>
        <v/>
      </c>
      <c r="P3138" s="259"/>
      <c r="Q3138" s="171"/>
      <c r="R3138" s="169"/>
    </row>
    <row r="3139" spans="2:18" ht="15.75" customHeight="1">
      <c r="B3139" s="167"/>
      <c r="C3139" s="209" t="str">
        <f>IF(ISBLANK(Transactions!$B3139),"",MONTH(Transactions!$B3139))</f>
        <v/>
      </c>
      <c r="D3139" s="259"/>
      <c r="E3139" s="168"/>
      <c r="F3139" s="169"/>
      <c r="H3139" s="167"/>
      <c r="I3139" s="209" t="str">
        <f>IF(ISBLANK(Transactions!$H3139),"",MONTH(Transactions!$H3139))</f>
        <v/>
      </c>
      <c r="J3139" s="259"/>
      <c r="K3139" s="168"/>
      <c r="L3139" s="169"/>
      <c r="N3139" s="167"/>
      <c r="O3139" s="209" t="str">
        <f>IF(ISBLANK(Transactions!$N3139),"",MONTH(Transactions!$N3139))</f>
        <v/>
      </c>
      <c r="P3139" s="259"/>
      <c r="Q3139" s="171"/>
      <c r="R3139" s="169"/>
    </row>
    <row r="3140" spans="2:18" ht="15.75" customHeight="1">
      <c r="B3140" s="167"/>
      <c r="C3140" s="209" t="str">
        <f>IF(ISBLANK(Transactions!$B3140),"",MONTH(Transactions!$B3140))</f>
        <v/>
      </c>
      <c r="D3140" s="259"/>
      <c r="E3140" s="168"/>
      <c r="F3140" s="169"/>
      <c r="H3140" s="167"/>
      <c r="I3140" s="209" t="str">
        <f>IF(ISBLANK(Transactions!$H3140),"",MONTH(Transactions!$H3140))</f>
        <v/>
      </c>
      <c r="J3140" s="259"/>
      <c r="K3140" s="168"/>
      <c r="L3140" s="169"/>
      <c r="N3140" s="167"/>
      <c r="O3140" s="209" t="str">
        <f>IF(ISBLANK(Transactions!$N3140),"",MONTH(Transactions!$N3140))</f>
        <v/>
      </c>
      <c r="P3140" s="259"/>
      <c r="Q3140" s="171"/>
      <c r="R3140" s="169"/>
    </row>
    <row r="3141" spans="2:18" ht="15.75" customHeight="1">
      <c r="B3141" s="167"/>
      <c r="C3141" s="209" t="str">
        <f>IF(ISBLANK(Transactions!$B3141),"",MONTH(Transactions!$B3141))</f>
        <v/>
      </c>
      <c r="D3141" s="259"/>
      <c r="E3141" s="168"/>
      <c r="F3141" s="169"/>
      <c r="H3141" s="167"/>
      <c r="I3141" s="209" t="str">
        <f>IF(ISBLANK(Transactions!$H3141),"",MONTH(Transactions!$H3141))</f>
        <v/>
      </c>
      <c r="J3141" s="259"/>
      <c r="K3141" s="168"/>
      <c r="L3141" s="169"/>
      <c r="N3141" s="167"/>
      <c r="O3141" s="209" t="str">
        <f>IF(ISBLANK(Transactions!$N3141),"",MONTH(Transactions!$N3141))</f>
        <v/>
      </c>
      <c r="P3141" s="259"/>
      <c r="Q3141" s="171"/>
      <c r="R3141" s="169"/>
    </row>
    <row r="3142" spans="2:18" ht="15.75" customHeight="1">
      <c r="B3142" s="167"/>
      <c r="C3142" s="209" t="str">
        <f>IF(ISBLANK(Transactions!$B3142),"",MONTH(Transactions!$B3142))</f>
        <v/>
      </c>
      <c r="D3142" s="259"/>
      <c r="E3142" s="168"/>
      <c r="F3142" s="169"/>
      <c r="H3142" s="167"/>
      <c r="I3142" s="209" t="str">
        <f>IF(ISBLANK(Transactions!$H3142),"",MONTH(Transactions!$H3142))</f>
        <v/>
      </c>
      <c r="J3142" s="259"/>
      <c r="K3142" s="168"/>
      <c r="L3142" s="169"/>
      <c r="N3142" s="167"/>
      <c r="O3142" s="209" t="str">
        <f>IF(ISBLANK(Transactions!$N3142),"",MONTH(Transactions!$N3142))</f>
        <v/>
      </c>
      <c r="P3142" s="259"/>
      <c r="Q3142" s="171"/>
      <c r="R3142" s="169"/>
    </row>
    <row r="3143" spans="2:18" ht="15.75" customHeight="1">
      <c r="B3143" s="167"/>
      <c r="C3143" s="209" t="str">
        <f>IF(ISBLANK(Transactions!$B3143),"",MONTH(Transactions!$B3143))</f>
        <v/>
      </c>
      <c r="D3143" s="259"/>
      <c r="E3143" s="168"/>
      <c r="F3143" s="169"/>
      <c r="H3143" s="167"/>
      <c r="I3143" s="209" t="str">
        <f>IF(ISBLANK(Transactions!$H3143),"",MONTH(Transactions!$H3143))</f>
        <v/>
      </c>
      <c r="J3143" s="259"/>
      <c r="K3143" s="168"/>
      <c r="L3143" s="169"/>
      <c r="N3143" s="167"/>
      <c r="O3143" s="209" t="str">
        <f>IF(ISBLANK(Transactions!$N3143),"",MONTH(Transactions!$N3143))</f>
        <v/>
      </c>
      <c r="P3143" s="259"/>
      <c r="Q3143" s="171"/>
      <c r="R3143" s="169"/>
    </row>
    <row r="3144" spans="2:18" ht="15.75" customHeight="1">
      <c r="B3144" s="167"/>
      <c r="C3144" s="209" t="str">
        <f>IF(ISBLANK(Transactions!$B3144),"",MONTH(Transactions!$B3144))</f>
        <v/>
      </c>
      <c r="D3144" s="259"/>
      <c r="E3144" s="168"/>
      <c r="F3144" s="169"/>
      <c r="H3144" s="167"/>
      <c r="I3144" s="209" t="str">
        <f>IF(ISBLANK(Transactions!$H3144),"",MONTH(Transactions!$H3144))</f>
        <v/>
      </c>
      <c r="J3144" s="259"/>
      <c r="K3144" s="168"/>
      <c r="L3144" s="169"/>
      <c r="N3144" s="167"/>
      <c r="O3144" s="209" t="str">
        <f>IF(ISBLANK(Transactions!$N3144),"",MONTH(Transactions!$N3144))</f>
        <v/>
      </c>
      <c r="P3144" s="259"/>
      <c r="Q3144" s="171"/>
      <c r="R3144" s="169"/>
    </row>
    <row r="3145" spans="2:18" ht="15.75" customHeight="1">
      <c r="B3145" s="167"/>
      <c r="C3145" s="209" t="str">
        <f>IF(ISBLANK(Transactions!$B3145),"",MONTH(Transactions!$B3145))</f>
        <v/>
      </c>
      <c r="D3145" s="259"/>
      <c r="E3145" s="168"/>
      <c r="F3145" s="169"/>
      <c r="H3145" s="167"/>
      <c r="I3145" s="209" t="str">
        <f>IF(ISBLANK(Transactions!$H3145),"",MONTH(Transactions!$H3145))</f>
        <v/>
      </c>
      <c r="J3145" s="259"/>
      <c r="K3145" s="168"/>
      <c r="L3145" s="169"/>
      <c r="N3145" s="167"/>
      <c r="O3145" s="209" t="str">
        <f>IF(ISBLANK(Transactions!$N3145),"",MONTH(Transactions!$N3145))</f>
        <v/>
      </c>
      <c r="P3145" s="259"/>
      <c r="Q3145" s="171"/>
      <c r="R3145" s="169"/>
    </row>
    <row r="3146" spans="2:18" ht="15.75" customHeight="1">
      <c r="B3146" s="167"/>
      <c r="C3146" s="209" t="str">
        <f>IF(ISBLANK(Transactions!$B3146),"",MONTH(Transactions!$B3146))</f>
        <v/>
      </c>
      <c r="D3146" s="259"/>
      <c r="E3146" s="168"/>
      <c r="F3146" s="169"/>
      <c r="H3146" s="167"/>
      <c r="I3146" s="209" t="str">
        <f>IF(ISBLANK(Transactions!$H3146),"",MONTH(Transactions!$H3146))</f>
        <v/>
      </c>
      <c r="J3146" s="259"/>
      <c r="K3146" s="168"/>
      <c r="L3146" s="169"/>
      <c r="N3146" s="167"/>
      <c r="O3146" s="209" t="str">
        <f>IF(ISBLANK(Transactions!$N3146),"",MONTH(Transactions!$N3146))</f>
        <v/>
      </c>
      <c r="P3146" s="259"/>
      <c r="Q3146" s="171"/>
      <c r="R3146" s="169"/>
    </row>
    <row r="3147" spans="2:18" ht="15.75" customHeight="1">
      <c r="B3147" s="167"/>
      <c r="C3147" s="209" t="str">
        <f>IF(ISBLANK(Transactions!$B3147),"",MONTH(Transactions!$B3147))</f>
        <v/>
      </c>
      <c r="D3147" s="259"/>
      <c r="E3147" s="168"/>
      <c r="F3147" s="169"/>
      <c r="H3147" s="167"/>
      <c r="I3147" s="209" t="str">
        <f>IF(ISBLANK(Transactions!$H3147),"",MONTH(Transactions!$H3147))</f>
        <v/>
      </c>
      <c r="J3147" s="259"/>
      <c r="K3147" s="168"/>
      <c r="L3147" s="169"/>
      <c r="N3147" s="167"/>
      <c r="O3147" s="209" t="str">
        <f>IF(ISBLANK(Transactions!$N3147),"",MONTH(Transactions!$N3147))</f>
        <v/>
      </c>
      <c r="P3147" s="259"/>
      <c r="Q3147" s="171"/>
      <c r="R3147" s="169"/>
    </row>
    <row r="3148" spans="2:18" ht="15.75" customHeight="1">
      <c r="B3148" s="167"/>
      <c r="C3148" s="209" t="str">
        <f>IF(ISBLANK(Transactions!$B3148),"",MONTH(Transactions!$B3148))</f>
        <v/>
      </c>
      <c r="D3148" s="259"/>
      <c r="E3148" s="168"/>
      <c r="F3148" s="169"/>
      <c r="H3148" s="167"/>
      <c r="I3148" s="209" t="str">
        <f>IF(ISBLANK(Transactions!$H3148),"",MONTH(Transactions!$H3148))</f>
        <v/>
      </c>
      <c r="J3148" s="259"/>
      <c r="K3148" s="168"/>
      <c r="L3148" s="169"/>
      <c r="N3148" s="167"/>
      <c r="O3148" s="209" t="str">
        <f>IF(ISBLANK(Transactions!$N3148),"",MONTH(Transactions!$N3148))</f>
        <v/>
      </c>
      <c r="P3148" s="259"/>
      <c r="Q3148" s="171"/>
      <c r="R3148" s="169"/>
    </row>
    <row r="3149" spans="2:18" ht="15.75" customHeight="1">
      <c r="B3149" s="167"/>
      <c r="C3149" s="209" t="str">
        <f>IF(ISBLANK(Transactions!$B3149),"",MONTH(Transactions!$B3149))</f>
        <v/>
      </c>
      <c r="D3149" s="259"/>
      <c r="E3149" s="168"/>
      <c r="F3149" s="169"/>
      <c r="H3149" s="167"/>
      <c r="I3149" s="209" t="str">
        <f>IF(ISBLANK(Transactions!$H3149),"",MONTH(Transactions!$H3149))</f>
        <v/>
      </c>
      <c r="J3149" s="259"/>
      <c r="K3149" s="168"/>
      <c r="L3149" s="169"/>
      <c r="N3149" s="167"/>
      <c r="O3149" s="209" t="str">
        <f>IF(ISBLANK(Transactions!$N3149),"",MONTH(Transactions!$N3149))</f>
        <v/>
      </c>
      <c r="P3149" s="259"/>
      <c r="Q3149" s="171"/>
      <c r="R3149" s="169"/>
    </row>
    <row r="3150" spans="2:18" ht="15.75" customHeight="1">
      <c r="B3150" s="167"/>
      <c r="C3150" s="209" t="str">
        <f>IF(ISBLANK(Transactions!$B3150),"",MONTH(Transactions!$B3150))</f>
        <v/>
      </c>
      <c r="D3150" s="259"/>
      <c r="E3150" s="168"/>
      <c r="F3150" s="169"/>
      <c r="H3150" s="167"/>
      <c r="I3150" s="209" t="str">
        <f>IF(ISBLANK(Transactions!$H3150),"",MONTH(Transactions!$H3150))</f>
        <v/>
      </c>
      <c r="J3150" s="259"/>
      <c r="K3150" s="168"/>
      <c r="L3150" s="169"/>
      <c r="N3150" s="167"/>
      <c r="O3150" s="209" t="str">
        <f>IF(ISBLANK(Transactions!$N3150),"",MONTH(Transactions!$N3150))</f>
        <v/>
      </c>
      <c r="P3150" s="259"/>
      <c r="Q3150" s="171"/>
      <c r="R3150" s="169"/>
    </row>
    <row r="3151" spans="2:18" ht="15.75" customHeight="1">
      <c r="B3151" s="167"/>
      <c r="C3151" s="209" t="str">
        <f>IF(ISBLANK(Transactions!$B3151),"",MONTH(Transactions!$B3151))</f>
        <v/>
      </c>
      <c r="D3151" s="259"/>
      <c r="E3151" s="168"/>
      <c r="F3151" s="169"/>
      <c r="H3151" s="167"/>
      <c r="I3151" s="209" t="str">
        <f>IF(ISBLANK(Transactions!$H3151),"",MONTH(Transactions!$H3151))</f>
        <v/>
      </c>
      <c r="J3151" s="259"/>
      <c r="K3151" s="168"/>
      <c r="L3151" s="169"/>
      <c r="N3151" s="167"/>
      <c r="O3151" s="209" t="str">
        <f>IF(ISBLANK(Transactions!$N3151),"",MONTH(Transactions!$N3151))</f>
        <v/>
      </c>
      <c r="P3151" s="259"/>
      <c r="Q3151" s="171"/>
      <c r="R3151" s="169"/>
    </row>
    <row r="3152" spans="2:18" ht="15.75" customHeight="1">
      <c r="B3152" s="167"/>
      <c r="C3152" s="209" t="str">
        <f>IF(ISBLANK(Transactions!$B3152),"",MONTH(Transactions!$B3152))</f>
        <v/>
      </c>
      <c r="D3152" s="259"/>
      <c r="E3152" s="168"/>
      <c r="F3152" s="169"/>
      <c r="H3152" s="167"/>
      <c r="I3152" s="209" t="str">
        <f>IF(ISBLANK(Transactions!$H3152),"",MONTH(Transactions!$H3152))</f>
        <v/>
      </c>
      <c r="J3152" s="259"/>
      <c r="K3152" s="168"/>
      <c r="L3152" s="169"/>
      <c r="N3152" s="167"/>
      <c r="O3152" s="209" t="str">
        <f>IF(ISBLANK(Transactions!$N3152),"",MONTH(Transactions!$N3152))</f>
        <v/>
      </c>
      <c r="P3152" s="259"/>
      <c r="Q3152" s="171"/>
      <c r="R3152" s="169"/>
    </row>
    <row r="3153" spans="2:18" ht="15.75" customHeight="1">
      <c r="B3153" s="167"/>
      <c r="C3153" s="209" t="str">
        <f>IF(ISBLANK(Transactions!$B3153),"",MONTH(Transactions!$B3153))</f>
        <v/>
      </c>
      <c r="D3153" s="259"/>
      <c r="E3153" s="168"/>
      <c r="F3153" s="169"/>
      <c r="H3153" s="167"/>
      <c r="I3153" s="209" t="str">
        <f>IF(ISBLANK(Transactions!$H3153),"",MONTH(Transactions!$H3153))</f>
        <v/>
      </c>
      <c r="J3153" s="259"/>
      <c r="K3153" s="168"/>
      <c r="L3153" s="169"/>
      <c r="N3153" s="167"/>
      <c r="O3153" s="209" t="str">
        <f>IF(ISBLANK(Transactions!$N3153),"",MONTH(Transactions!$N3153))</f>
        <v/>
      </c>
      <c r="P3153" s="259"/>
      <c r="Q3153" s="171"/>
      <c r="R3153" s="169"/>
    </row>
    <row r="3154" spans="2:18" ht="15.75" customHeight="1">
      <c r="B3154" s="167"/>
      <c r="C3154" s="209" t="str">
        <f>IF(ISBLANK(Transactions!$B3154),"",MONTH(Transactions!$B3154))</f>
        <v/>
      </c>
      <c r="D3154" s="259"/>
      <c r="E3154" s="168"/>
      <c r="F3154" s="169"/>
      <c r="H3154" s="167"/>
      <c r="I3154" s="209" t="str">
        <f>IF(ISBLANK(Transactions!$H3154),"",MONTH(Transactions!$H3154))</f>
        <v/>
      </c>
      <c r="J3154" s="259"/>
      <c r="K3154" s="168"/>
      <c r="L3154" s="169"/>
      <c r="N3154" s="167"/>
      <c r="O3154" s="209" t="str">
        <f>IF(ISBLANK(Transactions!$N3154),"",MONTH(Transactions!$N3154))</f>
        <v/>
      </c>
      <c r="P3154" s="259"/>
      <c r="Q3154" s="171"/>
      <c r="R3154" s="169"/>
    </row>
    <row r="3155" spans="2:18" ht="15.75" customHeight="1">
      <c r="B3155" s="167"/>
      <c r="C3155" s="209" t="str">
        <f>IF(ISBLANK(Transactions!$B3155),"",MONTH(Transactions!$B3155))</f>
        <v/>
      </c>
      <c r="D3155" s="259"/>
      <c r="E3155" s="168"/>
      <c r="F3155" s="169"/>
      <c r="H3155" s="167"/>
      <c r="I3155" s="209" t="str">
        <f>IF(ISBLANK(Transactions!$H3155),"",MONTH(Transactions!$H3155))</f>
        <v/>
      </c>
      <c r="J3155" s="259"/>
      <c r="K3155" s="168"/>
      <c r="L3155" s="169"/>
      <c r="N3155" s="167"/>
      <c r="O3155" s="209" t="str">
        <f>IF(ISBLANK(Transactions!$N3155),"",MONTH(Transactions!$N3155))</f>
        <v/>
      </c>
      <c r="P3155" s="259"/>
      <c r="Q3155" s="171"/>
      <c r="R3155" s="169"/>
    </row>
    <row r="3156" spans="2:18" ht="15.75" customHeight="1">
      <c r="B3156" s="167"/>
      <c r="C3156" s="209" t="str">
        <f>IF(ISBLANK(Transactions!$B3156),"",MONTH(Transactions!$B3156))</f>
        <v/>
      </c>
      <c r="D3156" s="259"/>
      <c r="E3156" s="168"/>
      <c r="F3156" s="169"/>
      <c r="H3156" s="167"/>
      <c r="I3156" s="209" t="str">
        <f>IF(ISBLANK(Transactions!$H3156),"",MONTH(Transactions!$H3156))</f>
        <v/>
      </c>
      <c r="J3156" s="259"/>
      <c r="K3156" s="168"/>
      <c r="L3156" s="169"/>
      <c r="N3156" s="167"/>
      <c r="O3156" s="209" t="str">
        <f>IF(ISBLANK(Transactions!$N3156),"",MONTH(Transactions!$N3156))</f>
        <v/>
      </c>
      <c r="P3156" s="259"/>
      <c r="Q3156" s="171"/>
      <c r="R3156" s="169"/>
    </row>
    <row r="3157" spans="2:18" ht="15.75" customHeight="1">
      <c r="B3157" s="167"/>
      <c r="C3157" s="209" t="str">
        <f>IF(ISBLANK(Transactions!$B3157),"",MONTH(Transactions!$B3157))</f>
        <v/>
      </c>
      <c r="D3157" s="259"/>
      <c r="E3157" s="168"/>
      <c r="F3157" s="169"/>
      <c r="H3157" s="167"/>
      <c r="I3157" s="209" t="str">
        <f>IF(ISBLANK(Transactions!$H3157),"",MONTH(Transactions!$H3157))</f>
        <v/>
      </c>
      <c r="J3157" s="259"/>
      <c r="K3157" s="168"/>
      <c r="L3157" s="169"/>
      <c r="N3157" s="167"/>
      <c r="O3157" s="209" t="str">
        <f>IF(ISBLANK(Transactions!$N3157),"",MONTH(Transactions!$N3157))</f>
        <v/>
      </c>
      <c r="P3157" s="259"/>
      <c r="Q3157" s="171"/>
      <c r="R3157" s="169"/>
    </row>
    <row r="3158" spans="2:18" ht="15.75" customHeight="1">
      <c r="B3158" s="167"/>
      <c r="C3158" s="209" t="str">
        <f>IF(ISBLANK(Transactions!$B3158),"",MONTH(Transactions!$B3158))</f>
        <v/>
      </c>
      <c r="D3158" s="259"/>
      <c r="E3158" s="168"/>
      <c r="F3158" s="169"/>
      <c r="H3158" s="167"/>
      <c r="I3158" s="209" t="str">
        <f>IF(ISBLANK(Transactions!$H3158),"",MONTH(Transactions!$H3158))</f>
        <v/>
      </c>
      <c r="J3158" s="259"/>
      <c r="K3158" s="168"/>
      <c r="L3158" s="169"/>
      <c r="N3158" s="167"/>
      <c r="O3158" s="209" t="str">
        <f>IF(ISBLANK(Transactions!$N3158),"",MONTH(Transactions!$N3158))</f>
        <v/>
      </c>
      <c r="P3158" s="259"/>
      <c r="Q3158" s="171"/>
      <c r="R3158" s="169"/>
    </row>
    <row r="3159" spans="2:18" ht="15.75" customHeight="1">
      <c r="B3159" s="167"/>
      <c r="C3159" s="209" t="str">
        <f>IF(ISBLANK(Transactions!$B3159),"",MONTH(Transactions!$B3159))</f>
        <v/>
      </c>
      <c r="D3159" s="259"/>
      <c r="E3159" s="168"/>
      <c r="F3159" s="169"/>
      <c r="H3159" s="167"/>
      <c r="I3159" s="209" t="str">
        <f>IF(ISBLANK(Transactions!$H3159),"",MONTH(Transactions!$H3159))</f>
        <v/>
      </c>
      <c r="J3159" s="259"/>
      <c r="K3159" s="168"/>
      <c r="L3159" s="169"/>
      <c r="N3159" s="167"/>
      <c r="O3159" s="209" t="str">
        <f>IF(ISBLANK(Transactions!$N3159),"",MONTH(Transactions!$N3159))</f>
        <v/>
      </c>
      <c r="P3159" s="259"/>
      <c r="Q3159" s="171"/>
      <c r="R3159" s="169"/>
    </row>
    <row r="3160" spans="2:18" ht="15.75" customHeight="1">
      <c r="B3160" s="167"/>
      <c r="C3160" s="209" t="str">
        <f>IF(ISBLANK(Transactions!$B3160),"",MONTH(Transactions!$B3160))</f>
        <v/>
      </c>
      <c r="D3160" s="259"/>
      <c r="E3160" s="168"/>
      <c r="F3160" s="169"/>
      <c r="H3160" s="167"/>
      <c r="I3160" s="209" t="str">
        <f>IF(ISBLANK(Transactions!$H3160),"",MONTH(Transactions!$H3160))</f>
        <v/>
      </c>
      <c r="J3160" s="259"/>
      <c r="K3160" s="168"/>
      <c r="L3160" s="169"/>
      <c r="N3160" s="167"/>
      <c r="O3160" s="209" t="str">
        <f>IF(ISBLANK(Transactions!$N3160),"",MONTH(Transactions!$N3160))</f>
        <v/>
      </c>
      <c r="P3160" s="259"/>
      <c r="Q3160" s="171"/>
      <c r="R3160" s="169"/>
    </row>
    <row r="3161" spans="2:18" ht="15.75" customHeight="1">
      <c r="B3161" s="167"/>
      <c r="C3161" s="209" t="str">
        <f>IF(ISBLANK(Transactions!$B3161),"",MONTH(Transactions!$B3161))</f>
        <v/>
      </c>
      <c r="D3161" s="259"/>
      <c r="E3161" s="168"/>
      <c r="F3161" s="169"/>
      <c r="H3161" s="167"/>
      <c r="I3161" s="209" t="str">
        <f>IF(ISBLANK(Transactions!$H3161),"",MONTH(Transactions!$H3161))</f>
        <v/>
      </c>
      <c r="J3161" s="259"/>
      <c r="K3161" s="168"/>
      <c r="L3161" s="169"/>
      <c r="N3161" s="167"/>
      <c r="O3161" s="209" t="str">
        <f>IF(ISBLANK(Transactions!$N3161),"",MONTH(Transactions!$N3161))</f>
        <v/>
      </c>
      <c r="P3161" s="259"/>
      <c r="Q3161" s="171"/>
      <c r="R3161" s="169"/>
    </row>
    <row r="3162" spans="2:18" ht="15.75" customHeight="1">
      <c r="B3162" s="167"/>
      <c r="C3162" s="209" t="str">
        <f>IF(ISBLANK(Transactions!$B3162),"",MONTH(Transactions!$B3162))</f>
        <v/>
      </c>
      <c r="D3162" s="259"/>
      <c r="E3162" s="168"/>
      <c r="F3162" s="169"/>
      <c r="H3162" s="167"/>
      <c r="I3162" s="209" t="str">
        <f>IF(ISBLANK(Transactions!$H3162),"",MONTH(Transactions!$H3162))</f>
        <v/>
      </c>
      <c r="J3162" s="259"/>
      <c r="K3162" s="168"/>
      <c r="L3162" s="169"/>
      <c r="N3162" s="167"/>
      <c r="O3162" s="209" t="str">
        <f>IF(ISBLANK(Transactions!$N3162),"",MONTH(Transactions!$N3162))</f>
        <v/>
      </c>
      <c r="P3162" s="259"/>
      <c r="Q3162" s="171"/>
      <c r="R3162" s="169"/>
    </row>
    <row r="3163" spans="2:18" ht="15.75" customHeight="1">
      <c r="B3163" s="167"/>
      <c r="C3163" s="209" t="str">
        <f>IF(ISBLANK(Transactions!$B3163),"",MONTH(Transactions!$B3163))</f>
        <v/>
      </c>
      <c r="D3163" s="259"/>
      <c r="E3163" s="168"/>
      <c r="F3163" s="169"/>
      <c r="H3163" s="167"/>
      <c r="I3163" s="209" t="str">
        <f>IF(ISBLANK(Transactions!$H3163),"",MONTH(Transactions!$H3163))</f>
        <v/>
      </c>
      <c r="J3163" s="259"/>
      <c r="K3163" s="168"/>
      <c r="L3163" s="169"/>
      <c r="N3163" s="167"/>
      <c r="O3163" s="209" t="str">
        <f>IF(ISBLANK(Transactions!$N3163),"",MONTH(Transactions!$N3163))</f>
        <v/>
      </c>
      <c r="P3163" s="259"/>
      <c r="Q3163" s="171"/>
      <c r="R3163" s="169"/>
    </row>
    <row r="3164" spans="2:18" ht="15.75" customHeight="1">
      <c r="B3164" s="167"/>
      <c r="C3164" s="209" t="str">
        <f>IF(ISBLANK(Transactions!$B3164),"",MONTH(Transactions!$B3164))</f>
        <v/>
      </c>
      <c r="D3164" s="259"/>
      <c r="E3164" s="168"/>
      <c r="F3164" s="169"/>
      <c r="H3164" s="167"/>
      <c r="I3164" s="209" t="str">
        <f>IF(ISBLANK(Transactions!$H3164),"",MONTH(Transactions!$H3164))</f>
        <v/>
      </c>
      <c r="J3164" s="259"/>
      <c r="K3164" s="168"/>
      <c r="L3164" s="169"/>
      <c r="N3164" s="167"/>
      <c r="O3164" s="209" t="str">
        <f>IF(ISBLANK(Transactions!$N3164),"",MONTH(Transactions!$N3164))</f>
        <v/>
      </c>
      <c r="P3164" s="259"/>
      <c r="Q3164" s="171"/>
      <c r="R3164" s="169"/>
    </row>
    <row r="3165" spans="2:18" ht="15.75" customHeight="1">
      <c r="B3165" s="167"/>
      <c r="C3165" s="209" t="str">
        <f>IF(ISBLANK(Transactions!$B3165),"",MONTH(Transactions!$B3165))</f>
        <v/>
      </c>
      <c r="D3165" s="259"/>
      <c r="E3165" s="168"/>
      <c r="F3165" s="169"/>
      <c r="H3165" s="167"/>
      <c r="I3165" s="209" t="str">
        <f>IF(ISBLANK(Transactions!$H3165),"",MONTH(Transactions!$H3165))</f>
        <v/>
      </c>
      <c r="J3165" s="259"/>
      <c r="K3165" s="168"/>
      <c r="L3165" s="169"/>
      <c r="N3165" s="167"/>
      <c r="O3165" s="209" t="str">
        <f>IF(ISBLANK(Transactions!$N3165),"",MONTH(Transactions!$N3165))</f>
        <v/>
      </c>
      <c r="P3165" s="259"/>
      <c r="Q3165" s="171"/>
      <c r="R3165" s="169"/>
    </row>
    <row r="3166" spans="2:18" ht="15.75" customHeight="1">
      <c r="B3166" s="167"/>
      <c r="C3166" s="209" t="str">
        <f>IF(ISBLANK(Transactions!$B3166),"",MONTH(Transactions!$B3166))</f>
        <v/>
      </c>
      <c r="D3166" s="259"/>
      <c r="E3166" s="168"/>
      <c r="F3166" s="169"/>
      <c r="H3166" s="167"/>
      <c r="I3166" s="209" t="str">
        <f>IF(ISBLANK(Transactions!$H3166),"",MONTH(Transactions!$H3166))</f>
        <v/>
      </c>
      <c r="J3166" s="259"/>
      <c r="K3166" s="168"/>
      <c r="L3166" s="169"/>
      <c r="N3166" s="167"/>
      <c r="O3166" s="209" t="str">
        <f>IF(ISBLANK(Transactions!$N3166),"",MONTH(Transactions!$N3166))</f>
        <v/>
      </c>
      <c r="P3166" s="259"/>
      <c r="Q3166" s="171"/>
      <c r="R3166" s="169"/>
    </row>
    <row r="3167" spans="2:18" ht="15.75" customHeight="1">
      <c r="B3167" s="167"/>
      <c r="C3167" s="209" t="str">
        <f>IF(ISBLANK(Transactions!$B3167),"",MONTH(Transactions!$B3167))</f>
        <v/>
      </c>
      <c r="D3167" s="259"/>
      <c r="E3167" s="168"/>
      <c r="F3167" s="169"/>
      <c r="H3167" s="167"/>
      <c r="I3167" s="209" t="str">
        <f>IF(ISBLANK(Transactions!$H3167),"",MONTH(Transactions!$H3167))</f>
        <v/>
      </c>
      <c r="J3167" s="259"/>
      <c r="K3167" s="168"/>
      <c r="L3167" s="169"/>
      <c r="N3167" s="167"/>
      <c r="O3167" s="209" t="str">
        <f>IF(ISBLANK(Transactions!$N3167),"",MONTH(Transactions!$N3167))</f>
        <v/>
      </c>
      <c r="P3167" s="259"/>
      <c r="Q3167" s="171"/>
      <c r="R3167" s="169"/>
    </row>
    <row r="3168" spans="2:18" ht="15.75" customHeight="1">
      <c r="B3168" s="167"/>
      <c r="C3168" s="209" t="str">
        <f>IF(ISBLANK(Transactions!$B3168),"",MONTH(Transactions!$B3168))</f>
        <v/>
      </c>
      <c r="D3168" s="259"/>
      <c r="E3168" s="168"/>
      <c r="F3168" s="169"/>
      <c r="H3168" s="167"/>
      <c r="I3168" s="209" t="str">
        <f>IF(ISBLANK(Transactions!$H3168),"",MONTH(Transactions!$H3168))</f>
        <v/>
      </c>
      <c r="J3168" s="259"/>
      <c r="K3168" s="168"/>
      <c r="L3168" s="169"/>
      <c r="N3168" s="167"/>
      <c r="O3168" s="209" t="str">
        <f>IF(ISBLANK(Transactions!$N3168),"",MONTH(Transactions!$N3168))</f>
        <v/>
      </c>
      <c r="P3168" s="259"/>
      <c r="Q3168" s="171"/>
      <c r="R3168" s="169"/>
    </row>
    <row r="3169" spans="2:18" ht="15.75" customHeight="1">
      <c r="B3169" s="167"/>
      <c r="C3169" s="209" t="str">
        <f>IF(ISBLANK(Transactions!$B3169),"",MONTH(Transactions!$B3169))</f>
        <v/>
      </c>
      <c r="D3169" s="259"/>
      <c r="E3169" s="168"/>
      <c r="F3169" s="169"/>
      <c r="H3169" s="167"/>
      <c r="I3169" s="209" t="str">
        <f>IF(ISBLANK(Transactions!$H3169),"",MONTH(Transactions!$H3169))</f>
        <v/>
      </c>
      <c r="J3169" s="259"/>
      <c r="K3169" s="168"/>
      <c r="L3169" s="169"/>
      <c r="N3169" s="167"/>
      <c r="O3169" s="209" t="str">
        <f>IF(ISBLANK(Transactions!$N3169),"",MONTH(Transactions!$N3169))</f>
        <v/>
      </c>
      <c r="P3169" s="259"/>
      <c r="Q3169" s="171"/>
      <c r="R3169" s="169"/>
    </row>
    <row r="3170" spans="2:18" ht="15.75" customHeight="1">
      <c r="B3170" s="167"/>
      <c r="C3170" s="209" t="str">
        <f>IF(ISBLANK(Transactions!$B3170),"",MONTH(Transactions!$B3170))</f>
        <v/>
      </c>
      <c r="D3170" s="259"/>
      <c r="E3170" s="168"/>
      <c r="F3170" s="169"/>
      <c r="H3170" s="167"/>
      <c r="I3170" s="209" t="str">
        <f>IF(ISBLANK(Transactions!$H3170),"",MONTH(Transactions!$H3170))</f>
        <v/>
      </c>
      <c r="J3170" s="259"/>
      <c r="K3170" s="168"/>
      <c r="L3170" s="169"/>
      <c r="N3170" s="167"/>
      <c r="O3170" s="209" t="str">
        <f>IF(ISBLANK(Transactions!$N3170),"",MONTH(Transactions!$N3170))</f>
        <v/>
      </c>
      <c r="P3170" s="259"/>
      <c r="Q3170" s="171"/>
      <c r="R3170" s="169"/>
    </row>
    <row r="3171" spans="2:18" ht="15.75" customHeight="1">
      <c r="B3171" s="167"/>
      <c r="C3171" s="209" t="str">
        <f>IF(ISBLANK(Transactions!$B3171),"",MONTH(Transactions!$B3171))</f>
        <v/>
      </c>
      <c r="D3171" s="259"/>
      <c r="E3171" s="168"/>
      <c r="F3171" s="169"/>
      <c r="H3171" s="167"/>
      <c r="I3171" s="209" t="str">
        <f>IF(ISBLANK(Transactions!$H3171),"",MONTH(Transactions!$H3171))</f>
        <v/>
      </c>
      <c r="J3171" s="259"/>
      <c r="K3171" s="168"/>
      <c r="L3171" s="169"/>
      <c r="N3171" s="167"/>
      <c r="O3171" s="209" t="str">
        <f>IF(ISBLANK(Transactions!$N3171),"",MONTH(Transactions!$N3171))</f>
        <v/>
      </c>
      <c r="P3171" s="259"/>
      <c r="Q3171" s="171"/>
      <c r="R3171" s="169"/>
    </row>
    <row r="3172" spans="2:18" ht="15.75" customHeight="1">
      <c r="B3172" s="167"/>
      <c r="C3172" s="209" t="str">
        <f>IF(ISBLANK(Transactions!$B3172),"",MONTH(Transactions!$B3172))</f>
        <v/>
      </c>
      <c r="D3172" s="259"/>
      <c r="E3172" s="168"/>
      <c r="F3172" s="169"/>
      <c r="H3172" s="167"/>
      <c r="I3172" s="209" t="str">
        <f>IF(ISBLANK(Transactions!$H3172),"",MONTH(Transactions!$H3172))</f>
        <v/>
      </c>
      <c r="J3172" s="259"/>
      <c r="K3172" s="168"/>
      <c r="L3172" s="169"/>
      <c r="N3172" s="167"/>
      <c r="O3172" s="209" t="str">
        <f>IF(ISBLANK(Transactions!$N3172),"",MONTH(Transactions!$N3172))</f>
        <v/>
      </c>
      <c r="P3172" s="259"/>
      <c r="Q3172" s="171"/>
      <c r="R3172" s="169"/>
    </row>
    <row r="3173" spans="2:18" ht="15.75" customHeight="1">
      <c r="B3173" s="167"/>
      <c r="C3173" s="209" t="str">
        <f>IF(ISBLANK(Transactions!$B3173),"",MONTH(Transactions!$B3173))</f>
        <v/>
      </c>
      <c r="D3173" s="259"/>
      <c r="E3173" s="168"/>
      <c r="F3173" s="169"/>
      <c r="H3173" s="167"/>
      <c r="I3173" s="209" t="str">
        <f>IF(ISBLANK(Transactions!$H3173),"",MONTH(Transactions!$H3173))</f>
        <v/>
      </c>
      <c r="J3173" s="259"/>
      <c r="K3173" s="168"/>
      <c r="L3173" s="169"/>
      <c r="N3173" s="167"/>
      <c r="O3173" s="209" t="str">
        <f>IF(ISBLANK(Transactions!$N3173),"",MONTH(Transactions!$N3173))</f>
        <v/>
      </c>
      <c r="P3173" s="259"/>
      <c r="Q3173" s="171"/>
      <c r="R3173" s="169"/>
    </row>
    <row r="3174" spans="2:18" ht="15.75" customHeight="1">
      <c r="B3174" s="167"/>
      <c r="C3174" s="209" t="str">
        <f>IF(ISBLANK(Transactions!$B3174),"",MONTH(Transactions!$B3174))</f>
        <v/>
      </c>
      <c r="D3174" s="259"/>
      <c r="E3174" s="168"/>
      <c r="F3174" s="169"/>
      <c r="H3174" s="167"/>
      <c r="I3174" s="209" t="str">
        <f>IF(ISBLANK(Transactions!$H3174),"",MONTH(Transactions!$H3174))</f>
        <v/>
      </c>
      <c r="J3174" s="259"/>
      <c r="K3174" s="168"/>
      <c r="L3174" s="169"/>
      <c r="N3174" s="167"/>
      <c r="O3174" s="209" t="str">
        <f>IF(ISBLANK(Transactions!$N3174),"",MONTH(Transactions!$N3174))</f>
        <v/>
      </c>
      <c r="P3174" s="259"/>
      <c r="Q3174" s="171"/>
      <c r="R3174" s="169"/>
    </row>
    <row r="3175" spans="2:18" ht="15.75" customHeight="1">
      <c r="B3175" s="167"/>
      <c r="C3175" s="209" t="str">
        <f>IF(ISBLANK(Transactions!$B3175),"",MONTH(Transactions!$B3175))</f>
        <v/>
      </c>
      <c r="D3175" s="259"/>
      <c r="E3175" s="168"/>
      <c r="F3175" s="169"/>
      <c r="H3175" s="167"/>
      <c r="I3175" s="209" t="str">
        <f>IF(ISBLANK(Transactions!$H3175),"",MONTH(Transactions!$H3175))</f>
        <v/>
      </c>
      <c r="J3175" s="259"/>
      <c r="K3175" s="168"/>
      <c r="L3175" s="169"/>
      <c r="N3175" s="167"/>
      <c r="O3175" s="209" t="str">
        <f>IF(ISBLANK(Transactions!$N3175),"",MONTH(Transactions!$N3175))</f>
        <v/>
      </c>
      <c r="P3175" s="259"/>
      <c r="Q3175" s="171"/>
      <c r="R3175" s="169"/>
    </row>
    <row r="3176" spans="2:18" ht="15.75" customHeight="1">
      <c r="B3176" s="167"/>
      <c r="C3176" s="209" t="str">
        <f>IF(ISBLANK(Transactions!$B3176),"",MONTH(Transactions!$B3176))</f>
        <v/>
      </c>
      <c r="D3176" s="259"/>
      <c r="E3176" s="168"/>
      <c r="F3176" s="169"/>
      <c r="H3176" s="167"/>
      <c r="I3176" s="209" t="str">
        <f>IF(ISBLANK(Transactions!$H3176),"",MONTH(Transactions!$H3176))</f>
        <v/>
      </c>
      <c r="J3176" s="259"/>
      <c r="K3176" s="168"/>
      <c r="L3176" s="169"/>
      <c r="N3176" s="167"/>
      <c r="O3176" s="209" t="str">
        <f>IF(ISBLANK(Transactions!$N3176),"",MONTH(Transactions!$N3176))</f>
        <v/>
      </c>
      <c r="P3176" s="259"/>
      <c r="Q3176" s="171"/>
      <c r="R3176" s="169"/>
    </row>
    <row r="3177" spans="2:18" ht="15.75" customHeight="1">
      <c r="B3177" s="167"/>
      <c r="C3177" s="209" t="str">
        <f>IF(ISBLANK(Transactions!$B3177),"",MONTH(Transactions!$B3177))</f>
        <v/>
      </c>
      <c r="D3177" s="259"/>
      <c r="E3177" s="168"/>
      <c r="F3177" s="169"/>
      <c r="H3177" s="167"/>
      <c r="I3177" s="209" t="str">
        <f>IF(ISBLANK(Transactions!$H3177),"",MONTH(Transactions!$H3177))</f>
        <v/>
      </c>
      <c r="J3177" s="259"/>
      <c r="K3177" s="168"/>
      <c r="L3177" s="169"/>
      <c r="N3177" s="167"/>
      <c r="O3177" s="209" t="str">
        <f>IF(ISBLANK(Transactions!$N3177),"",MONTH(Transactions!$N3177))</f>
        <v/>
      </c>
      <c r="P3177" s="259"/>
      <c r="Q3177" s="171"/>
      <c r="R3177" s="169"/>
    </row>
    <row r="3178" spans="2:18" ht="15.75" customHeight="1">
      <c r="B3178" s="167"/>
      <c r="C3178" s="209" t="str">
        <f>IF(ISBLANK(Transactions!$B3178),"",MONTH(Transactions!$B3178))</f>
        <v/>
      </c>
      <c r="D3178" s="259"/>
      <c r="E3178" s="168"/>
      <c r="F3178" s="169"/>
      <c r="H3178" s="167"/>
      <c r="I3178" s="209" t="str">
        <f>IF(ISBLANK(Transactions!$H3178),"",MONTH(Transactions!$H3178))</f>
        <v/>
      </c>
      <c r="J3178" s="259"/>
      <c r="K3178" s="168"/>
      <c r="L3178" s="169"/>
      <c r="N3178" s="167"/>
      <c r="O3178" s="209" t="str">
        <f>IF(ISBLANK(Transactions!$N3178),"",MONTH(Transactions!$N3178))</f>
        <v/>
      </c>
      <c r="P3178" s="259"/>
      <c r="Q3178" s="171"/>
      <c r="R3178" s="169"/>
    </row>
    <row r="3179" spans="2:18" ht="15.75" customHeight="1">
      <c r="B3179" s="167"/>
      <c r="C3179" s="209" t="str">
        <f>IF(ISBLANK(Transactions!$B3179),"",MONTH(Transactions!$B3179))</f>
        <v/>
      </c>
      <c r="D3179" s="259"/>
      <c r="E3179" s="168"/>
      <c r="F3179" s="169"/>
      <c r="H3179" s="167"/>
      <c r="I3179" s="209" t="str">
        <f>IF(ISBLANK(Transactions!$H3179),"",MONTH(Transactions!$H3179))</f>
        <v/>
      </c>
      <c r="J3179" s="259"/>
      <c r="K3179" s="168"/>
      <c r="L3179" s="169"/>
      <c r="N3179" s="167"/>
      <c r="O3179" s="209" t="str">
        <f>IF(ISBLANK(Transactions!$N3179),"",MONTH(Transactions!$N3179))</f>
        <v/>
      </c>
      <c r="P3179" s="259"/>
      <c r="Q3179" s="171"/>
      <c r="R3179" s="169"/>
    </row>
    <row r="3180" spans="2:18" ht="15.75" customHeight="1">
      <c r="B3180" s="167"/>
      <c r="C3180" s="209" t="str">
        <f>IF(ISBLANK(Transactions!$B3180),"",MONTH(Transactions!$B3180))</f>
        <v/>
      </c>
      <c r="D3180" s="259"/>
      <c r="E3180" s="168"/>
      <c r="F3180" s="169"/>
      <c r="H3180" s="167"/>
      <c r="I3180" s="209" t="str">
        <f>IF(ISBLANK(Transactions!$H3180),"",MONTH(Transactions!$H3180))</f>
        <v/>
      </c>
      <c r="J3180" s="259"/>
      <c r="K3180" s="168"/>
      <c r="L3180" s="169"/>
      <c r="N3180" s="167"/>
      <c r="O3180" s="209" t="str">
        <f>IF(ISBLANK(Transactions!$N3180),"",MONTH(Transactions!$N3180))</f>
        <v/>
      </c>
      <c r="P3180" s="259"/>
      <c r="Q3180" s="171"/>
      <c r="R3180" s="169"/>
    </row>
    <row r="3181" spans="2:18" ht="15.75" customHeight="1">
      <c r="B3181" s="167"/>
      <c r="C3181" s="209" t="str">
        <f>IF(ISBLANK(Transactions!$B3181),"",MONTH(Transactions!$B3181))</f>
        <v/>
      </c>
      <c r="D3181" s="259"/>
      <c r="E3181" s="168"/>
      <c r="F3181" s="169"/>
      <c r="H3181" s="167"/>
      <c r="I3181" s="209" t="str">
        <f>IF(ISBLANK(Transactions!$H3181),"",MONTH(Transactions!$H3181))</f>
        <v/>
      </c>
      <c r="J3181" s="259"/>
      <c r="K3181" s="168"/>
      <c r="L3181" s="169"/>
      <c r="N3181" s="167"/>
      <c r="O3181" s="209" t="str">
        <f>IF(ISBLANK(Transactions!$N3181),"",MONTH(Transactions!$N3181))</f>
        <v/>
      </c>
      <c r="P3181" s="259"/>
      <c r="Q3181" s="171"/>
      <c r="R3181" s="169"/>
    </row>
    <row r="3182" spans="2:18" ht="15.75" customHeight="1">
      <c r="B3182" s="167"/>
      <c r="C3182" s="209" t="str">
        <f>IF(ISBLANK(Transactions!$B3182),"",MONTH(Transactions!$B3182))</f>
        <v/>
      </c>
      <c r="D3182" s="259"/>
      <c r="E3182" s="168"/>
      <c r="F3182" s="169"/>
      <c r="H3182" s="167"/>
      <c r="I3182" s="209" t="str">
        <f>IF(ISBLANK(Transactions!$H3182),"",MONTH(Transactions!$H3182))</f>
        <v/>
      </c>
      <c r="J3182" s="259"/>
      <c r="K3182" s="168"/>
      <c r="L3182" s="169"/>
      <c r="N3182" s="167"/>
      <c r="O3182" s="209" t="str">
        <f>IF(ISBLANK(Transactions!$N3182),"",MONTH(Transactions!$N3182))</f>
        <v/>
      </c>
      <c r="P3182" s="259"/>
      <c r="Q3182" s="171"/>
      <c r="R3182" s="169"/>
    </row>
    <row r="3183" spans="2:18" ht="15.75" customHeight="1">
      <c r="B3183" s="167"/>
      <c r="C3183" s="209" t="str">
        <f>IF(ISBLANK(Transactions!$B3183),"",MONTH(Transactions!$B3183))</f>
        <v/>
      </c>
      <c r="D3183" s="259"/>
      <c r="E3183" s="168"/>
      <c r="F3183" s="169"/>
      <c r="H3183" s="167"/>
      <c r="I3183" s="209" t="str">
        <f>IF(ISBLANK(Transactions!$H3183),"",MONTH(Transactions!$H3183))</f>
        <v/>
      </c>
      <c r="J3183" s="259"/>
      <c r="K3183" s="168"/>
      <c r="L3183" s="169"/>
      <c r="N3183" s="167"/>
      <c r="O3183" s="209" t="str">
        <f>IF(ISBLANK(Transactions!$N3183),"",MONTH(Transactions!$N3183))</f>
        <v/>
      </c>
      <c r="P3183" s="259"/>
      <c r="Q3183" s="171"/>
      <c r="R3183" s="169"/>
    </row>
    <row r="3184" spans="2:18" ht="15.75" customHeight="1">
      <c r="B3184" s="167"/>
      <c r="C3184" s="209" t="str">
        <f>IF(ISBLANK(Transactions!$B3184),"",MONTH(Transactions!$B3184))</f>
        <v/>
      </c>
      <c r="D3184" s="259"/>
      <c r="E3184" s="168"/>
      <c r="F3184" s="169"/>
      <c r="H3184" s="167"/>
      <c r="I3184" s="209" t="str">
        <f>IF(ISBLANK(Transactions!$H3184),"",MONTH(Transactions!$H3184))</f>
        <v/>
      </c>
      <c r="J3184" s="259"/>
      <c r="K3184" s="168"/>
      <c r="L3184" s="169"/>
      <c r="N3184" s="167"/>
      <c r="O3184" s="209" t="str">
        <f>IF(ISBLANK(Transactions!$N3184),"",MONTH(Transactions!$N3184))</f>
        <v/>
      </c>
      <c r="P3184" s="259"/>
      <c r="Q3184" s="171"/>
      <c r="R3184" s="169"/>
    </row>
    <row r="3185" spans="2:18" ht="15.75" customHeight="1">
      <c r="B3185" s="167"/>
      <c r="C3185" s="209" t="str">
        <f>IF(ISBLANK(Transactions!$B3185),"",MONTH(Transactions!$B3185))</f>
        <v/>
      </c>
      <c r="D3185" s="259"/>
      <c r="E3185" s="168"/>
      <c r="F3185" s="169"/>
      <c r="H3185" s="167"/>
      <c r="I3185" s="209" t="str">
        <f>IF(ISBLANK(Transactions!$H3185),"",MONTH(Transactions!$H3185))</f>
        <v/>
      </c>
      <c r="J3185" s="259"/>
      <c r="K3185" s="168"/>
      <c r="L3185" s="169"/>
      <c r="N3185" s="167"/>
      <c r="O3185" s="209" t="str">
        <f>IF(ISBLANK(Transactions!$N3185),"",MONTH(Transactions!$N3185))</f>
        <v/>
      </c>
      <c r="P3185" s="259"/>
      <c r="Q3185" s="171"/>
      <c r="R3185" s="169"/>
    </row>
    <row r="3186" spans="2:18" ht="15.75" customHeight="1">
      <c r="B3186" s="167"/>
      <c r="C3186" s="209" t="str">
        <f>IF(ISBLANK(Transactions!$B3186),"",MONTH(Transactions!$B3186))</f>
        <v/>
      </c>
      <c r="D3186" s="259"/>
      <c r="E3186" s="168"/>
      <c r="F3186" s="169"/>
      <c r="H3186" s="167"/>
      <c r="I3186" s="209" t="str">
        <f>IF(ISBLANK(Transactions!$H3186),"",MONTH(Transactions!$H3186))</f>
        <v/>
      </c>
      <c r="J3186" s="259"/>
      <c r="K3186" s="168"/>
      <c r="L3186" s="169"/>
      <c r="N3186" s="167"/>
      <c r="O3186" s="209" t="str">
        <f>IF(ISBLANK(Transactions!$N3186),"",MONTH(Transactions!$N3186))</f>
        <v/>
      </c>
      <c r="P3186" s="259"/>
      <c r="Q3186" s="171"/>
      <c r="R3186" s="169"/>
    </row>
    <row r="3187" spans="2:18" ht="15.75" customHeight="1">
      <c r="B3187" s="167"/>
      <c r="C3187" s="209" t="str">
        <f>IF(ISBLANK(Transactions!$B3187),"",MONTH(Transactions!$B3187))</f>
        <v/>
      </c>
      <c r="D3187" s="259"/>
      <c r="E3187" s="168"/>
      <c r="F3187" s="169"/>
      <c r="H3187" s="167"/>
      <c r="I3187" s="209" t="str">
        <f>IF(ISBLANK(Transactions!$H3187),"",MONTH(Transactions!$H3187))</f>
        <v/>
      </c>
      <c r="J3187" s="259"/>
      <c r="K3187" s="168"/>
      <c r="L3187" s="169"/>
      <c r="N3187" s="167"/>
      <c r="O3187" s="209" t="str">
        <f>IF(ISBLANK(Transactions!$N3187),"",MONTH(Transactions!$N3187))</f>
        <v/>
      </c>
      <c r="P3187" s="259"/>
      <c r="Q3187" s="171"/>
      <c r="R3187" s="169"/>
    </row>
    <row r="3188" spans="2:18" ht="15.75" customHeight="1">
      <c r="B3188" s="167"/>
      <c r="C3188" s="209" t="str">
        <f>IF(ISBLANK(Transactions!$B3188),"",MONTH(Transactions!$B3188))</f>
        <v/>
      </c>
      <c r="D3188" s="259"/>
      <c r="E3188" s="168"/>
      <c r="F3188" s="169"/>
      <c r="H3188" s="167"/>
      <c r="I3188" s="209" t="str">
        <f>IF(ISBLANK(Transactions!$H3188),"",MONTH(Transactions!$H3188))</f>
        <v/>
      </c>
      <c r="J3188" s="259"/>
      <c r="K3188" s="168"/>
      <c r="L3188" s="169"/>
      <c r="N3188" s="167"/>
      <c r="O3188" s="209" t="str">
        <f>IF(ISBLANK(Transactions!$N3188),"",MONTH(Transactions!$N3188))</f>
        <v/>
      </c>
      <c r="P3188" s="259"/>
      <c r="Q3188" s="171"/>
      <c r="R3188" s="169"/>
    </row>
    <row r="3189" spans="2:18" ht="15.75" customHeight="1">
      <c r="B3189" s="167"/>
      <c r="C3189" s="209" t="str">
        <f>IF(ISBLANK(Transactions!$B3189),"",MONTH(Transactions!$B3189))</f>
        <v/>
      </c>
      <c r="D3189" s="259"/>
      <c r="E3189" s="168"/>
      <c r="F3189" s="169"/>
      <c r="H3189" s="167"/>
      <c r="I3189" s="209" t="str">
        <f>IF(ISBLANK(Transactions!$H3189),"",MONTH(Transactions!$H3189))</f>
        <v/>
      </c>
      <c r="J3189" s="259"/>
      <c r="K3189" s="168"/>
      <c r="L3189" s="169"/>
      <c r="N3189" s="167"/>
      <c r="O3189" s="209" t="str">
        <f>IF(ISBLANK(Transactions!$N3189),"",MONTH(Transactions!$N3189))</f>
        <v/>
      </c>
      <c r="P3189" s="259"/>
      <c r="Q3189" s="171"/>
      <c r="R3189" s="169"/>
    </row>
    <row r="3190" spans="2:18" ht="15.75" customHeight="1">
      <c r="B3190" s="167"/>
      <c r="C3190" s="209" t="str">
        <f>IF(ISBLANK(Transactions!$B3190),"",MONTH(Transactions!$B3190))</f>
        <v/>
      </c>
      <c r="D3190" s="259"/>
      <c r="E3190" s="168"/>
      <c r="F3190" s="169"/>
      <c r="H3190" s="167"/>
      <c r="I3190" s="209" t="str">
        <f>IF(ISBLANK(Transactions!$H3190),"",MONTH(Transactions!$H3190))</f>
        <v/>
      </c>
      <c r="J3190" s="259"/>
      <c r="K3190" s="168"/>
      <c r="L3190" s="169"/>
      <c r="N3190" s="167"/>
      <c r="O3190" s="209" t="str">
        <f>IF(ISBLANK(Transactions!$N3190),"",MONTH(Transactions!$N3190))</f>
        <v/>
      </c>
      <c r="P3190" s="259"/>
      <c r="Q3190" s="171"/>
      <c r="R3190" s="169"/>
    </row>
    <row r="3191" spans="2:18" ht="15.75" customHeight="1">
      <c r="B3191" s="167"/>
      <c r="C3191" s="209" t="str">
        <f>IF(ISBLANK(Transactions!$B3191),"",MONTH(Transactions!$B3191))</f>
        <v/>
      </c>
      <c r="D3191" s="259"/>
      <c r="E3191" s="168"/>
      <c r="F3191" s="169"/>
      <c r="H3191" s="167"/>
      <c r="I3191" s="209" t="str">
        <f>IF(ISBLANK(Transactions!$H3191),"",MONTH(Transactions!$H3191))</f>
        <v/>
      </c>
      <c r="J3191" s="259"/>
      <c r="K3191" s="168"/>
      <c r="L3191" s="169"/>
      <c r="N3191" s="167"/>
      <c r="O3191" s="209" t="str">
        <f>IF(ISBLANK(Transactions!$N3191),"",MONTH(Transactions!$N3191))</f>
        <v/>
      </c>
      <c r="P3191" s="259"/>
      <c r="Q3191" s="171"/>
      <c r="R3191" s="169"/>
    </row>
    <row r="3192" spans="2:18" ht="15.75" customHeight="1">
      <c r="B3192" s="167"/>
      <c r="C3192" s="209" t="str">
        <f>IF(ISBLANK(Transactions!$B3192),"",MONTH(Transactions!$B3192))</f>
        <v/>
      </c>
      <c r="D3192" s="259"/>
      <c r="E3192" s="168"/>
      <c r="F3192" s="169"/>
      <c r="H3192" s="167"/>
      <c r="I3192" s="209" t="str">
        <f>IF(ISBLANK(Transactions!$H3192),"",MONTH(Transactions!$H3192))</f>
        <v/>
      </c>
      <c r="J3192" s="259"/>
      <c r="K3192" s="168"/>
      <c r="L3192" s="169"/>
      <c r="N3192" s="167"/>
      <c r="O3192" s="209" t="str">
        <f>IF(ISBLANK(Transactions!$N3192),"",MONTH(Transactions!$N3192))</f>
        <v/>
      </c>
      <c r="P3192" s="259"/>
      <c r="Q3192" s="171"/>
      <c r="R3192" s="169"/>
    </row>
    <row r="3193" spans="2:18" ht="15.75" customHeight="1">
      <c r="B3193" s="167"/>
      <c r="C3193" s="209" t="str">
        <f>IF(ISBLANK(Transactions!$B3193),"",MONTH(Transactions!$B3193))</f>
        <v/>
      </c>
      <c r="D3193" s="259"/>
      <c r="E3193" s="168"/>
      <c r="F3193" s="169"/>
      <c r="H3193" s="167"/>
      <c r="I3193" s="209" t="str">
        <f>IF(ISBLANK(Transactions!$H3193),"",MONTH(Transactions!$H3193))</f>
        <v/>
      </c>
      <c r="J3193" s="259"/>
      <c r="K3193" s="168"/>
      <c r="L3193" s="169"/>
      <c r="N3193" s="167"/>
      <c r="O3193" s="209" t="str">
        <f>IF(ISBLANK(Transactions!$N3193),"",MONTH(Transactions!$N3193))</f>
        <v/>
      </c>
      <c r="P3193" s="259"/>
      <c r="Q3193" s="171"/>
      <c r="R3193" s="169"/>
    </row>
    <row r="3194" spans="2:18" ht="15.75" customHeight="1">
      <c r="B3194" s="167"/>
      <c r="C3194" s="209" t="str">
        <f>IF(ISBLANK(Transactions!$B3194),"",MONTH(Transactions!$B3194))</f>
        <v/>
      </c>
      <c r="D3194" s="259"/>
      <c r="E3194" s="168"/>
      <c r="F3194" s="169"/>
      <c r="H3194" s="167"/>
      <c r="I3194" s="209" t="str">
        <f>IF(ISBLANK(Transactions!$H3194),"",MONTH(Transactions!$H3194))</f>
        <v/>
      </c>
      <c r="J3194" s="259"/>
      <c r="K3194" s="168"/>
      <c r="L3194" s="169"/>
      <c r="N3194" s="167"/>
      <c r="O3194" s="209" t="str">
        <f>IF(ISBLANK(Transactions!$N3194),"",MONTH(Transactions!$N3194))</f>
        <v/>
      </c>
      <c r="P3194" s="259"/>
      <c r="Q3194" s="171"/>
      <c r="R3194" s="169"/>
    </row>
    <row r="3195" spans="2:18" ht="15.75" customHeight="1">
      <c r="B3195" s="167"/>
      <c r="C3195" s="209" t="str">
        <f>IF(ISBLANK(Transactions!$B3195),"",MONTH(Transactions!$B3195))</f>
        <v/>
      </c>
      <c r="D3195" s="259"/>
      <c r="E3195" s="168"/>
      <c r="F3195" s="169"/>
      <c r="H3195" s="167"/>
      <c r="I3195" s="209" t="str">
        <f>IF(ISBLANK(Transactions!$H3195),"",MONTH(Transactions!$H3195))</f>
        <v/>
      </c>
      <c r="J3195" s="259"/>
      <c r="K3195" s="168"/>
      <c r="L3195" s="169"/>
      <c r="N3195" s="167"/>
      <c r="O3195" s="209" t="str">
        <f>IF(ISBLANK(Transactions!$N3195),"",MONTH(Transactions!$N3195))</f>
        <v/>
      </c>
      <c r="P3195" s="259"/>
      <c r="Q3195" s="171"/>
      <c r="R3195" s="169"/>
    </row>
    <row r="3196" spans="2:18" ht="15.75" customHeight="1">
      <c r="B3196" s="167"/>
      <c r="C3196" s="209" t="str">
        <f>IF(ISBLANK(Transactions!$B3196),"",MONTH(Transactions!$B3196))</f>
        <v/>
      </c>
      <c r="D3196" s="259"/>
      <c r="E3196" s="168"/>
      <c r="F3196" s="169"/>
      <c r="H3196" s="167"/>
      <c r="I3196" s="209" t="str">
        <f>IF(ISBLANK(Transactions!$H3196),"",MONTH(Transactions!$H3196))</f>
        <v/>
      </c>
      <c r="J3196" s="259"/>
      <c r="K3196" s="168"/>
      <c r="L3196" s="169"/>
      <c r="N3196" s="167"/>
      <c r="O3196" s="209" t="str">
        <f>IF(ISBLANK(Transactions!$N3196),"",MONTH(Transactions!$N3196))</f>
        <v/>
      </c>
      <c r="P3196" s="259"/>
      <c r="Q3196" s="171"/>
      <c r="R3196" s="169"/>
    </row>
    <row r="3197" spans="2:18" ht="15.75" customHeight="1">
      <c r="B3197" s="167"/>
      <c r="C3197" s="209" t="str">
        <f>IF(ISBLANK(Transactions!$B3197),"",MONTH(Transactions!$B3197))</f>
        <v/>
      </c>
      <c r="D3197" s="259"/>
      <c r="E3197" s="168"/>
      <c r="F3197" s="169"/>
      <c r="H3197" s="167"/>
      <c r="I3197" s="209" t="str">
        <f>IF(ISBLANK(Transactions!$H3197),"",MONTH(Transactions!$H3197))</f>
        <v/>
      </c>
      <c r="J3197" s="259"/>
      <c r="K3197" s="168"/>
      <c r="L3197" s="169"/>
      <c r="N3197" s="167"/>
      <c r="O3197" s="209" t="str">
        <f>IF(ISBLANK(Transactions!$N3197),"",MONTH(Transactions!$N3197))</f>
        <v/>
      </c>
      <c r="P3197" s="259"/>
      <c r="Q3197" s="171"/>
      <c r="R3197" s="169"/>
    </row>
    <row r="3198" spans="2:18" ht="15.75" customHeight="1">
      <c r="B3198" s="167"/>
      <c r="C3198" s="209" t="str">
        <f>IF(ISBLANK(Transactions!$B3198),"",MONTH(Transactions!$B3198))</f>
        <v/>
      </c>
      <c r="D3198" s="259"/>
      <c r="E3198" s="168"/>
      <c r="F3198" s="169"/>
      <c r="H3198" s="167"/>
      <c r="I3198" s="209" t="str">
        <f>IF(ISBLANK(Transactions!$H3198),"",MONTH(Transactions!$H3198))</f>
        <v/>
      </c>
      <c r="J3198" s="259"/>
      <c r="K3198" s="168"/>
      <c r="L3198" s="169"/>
      <c r="N3198" s="167"/>
      <c r="O3198" s="209" t="str">
        <f>IF(ISBLANK(Transactions!$N3198),"",MONTH(Transactions!$N3198))</f>
        <v/>
      </c>
      <c r="P3198" s="259"/>
      <c r="Q3198" s="171"/>
      <c r="R3198" s="169"/>
    </row>
    <row r="3199" spans="2:18" ht="15.75" customHeight="1">
      <c r="B3199" s="167"/>
      <c r="C3199" s="209" t="str">
        <f>IF(ISBLANK(Transactions!$B3199),"",MONTH(Transactions!$B3199))</f>
        <v/>
      </c>
      <c r="D3199" s="259"/>
      <c r="E3199" s="168"/>
      <c r="F3199" s="169"/>
      <c r="H3199" s="167"/>
      <c r="I3199" s="209" t="str">
        <f>IF(ISBLANK(Transactions!$H3199),"",MONTH(Transactions!$H3199))</f>
        <v/>
      </c>
      <c r="J3199" s="259"/>
      <c r="K3199" s="168"/>
      <c r="L3199" s="169"/>
      <c r="N3199" s="167"/>
      <c r="O3199" s="209" t="str">
        <f>IF(ISBLANK(Transactions!$N3199),"",MONTH(Transactions!$N3199))</f>
        <v/>
      </c>
      <c r="P3199" s="259"/>
      <c r="Q3199" s="171"/>
      <c r="R3199" s="169"/>
    </row>
    <row r="3200" spans="2:18" ht="15.75" customHeight="1">
      <c r="B3200" s="167"/>
      <c r="C3200" s="209" t="str">
        <f>IF(ISBLANK(Transactions!$B3200),"",MONTH(Transactions!$B3200))</f>
        <v/>
      </c>
      <c r="D3200" s="259"/>
      <c r="E3200" s="168"/>
      <c r="F3200" s="169"/>
      <c r="H3200" s="167"/>
      <c r="I3200" s="209" t="str">
        <f>IF(ISBLANK(Transactions!$H3200),"",MONTH(Transactions!$H3200))</f>
        <v/>
      </c>
      <c r="J3200" s="259"/>
      <c r="K3200" s="168"/>
      <c r="L3200" s="169"/>
      <c r="N3200" s="167"/>
      <c r="O3200" s="209" t="str">
        <f>IF(ISBLANK(Transactions!$N3200),"",MONTH(Transactions!$N3200))</f>
        <v/>
      </c>
      <c r="P3200" s="259"/>
      <c r="Q3200" s="171"/>
      <c r="R3200" s="169"/>
    </row>
    <row r="3201" spans="2:18" ht="15.75" customHeight="1">
      <c r="B3201" s="167"/>
      <c r="C3201" s="209" t="str">
        <f>IF(ISBLANK(Transactions!$B3201),"",MONTH(Transactions!$B3201))</f>
        <v/>
      </c>
      <c r="D3201" s="259"/>
      <c r="E3201" s="168"/>
      <c r="F3201" s="169"/>
      <c r="H3201" s="167"/>
      <c r="I3201" s="209" t="str">
        <f>IF(ISBLANK(Transactions!$H3201),"",MONTH(Transactions!$H3201))</f>
        <v/>
      </c>
      <c r="J3201" s="259"/>
      <c r="K3201" s="168"/>
      <c r="L3201" s="169"/>
      <c r="N3201" s="167"/>
      <c r="O3201" s="209" t="str">
        <f>IF(ISBLANK(Transactions!$N3201),"",MONTH(Transactions!$N3201))</f>
        <v/>
      </c>
      <c r="P3201" s="259"/>
      <c r="Q3201" s="171"/>
      <c r="R3201" s="169"/>
    </row>
    <row r="3202" spans="2:18" ht="15.75" customHeight="1">
      <c r="B3202" s="167"/>
      <c r="C3202" s="209" t="str">
        <f>IF(ISBLANK(Transactions!$B3202),"",MONTH(Transactions!$B3202))</f>
        <v/>
      </c>
      <c r="D3202" s="259"/>
      <c r="E3202" s="168"/>
      <c r="F3202" s="169"/>
      <c r="H3202" s="167"/>
      <c r="I3202" s="209" t="str">
        <f>IF(ISBLANK(Transactions!$H3202),"",MONTH(Transactions!$H3202))</f>
        <v/>
      </c>
      <c r="J3202" s="259"/>
      <c r="K3202" s="168"/>
      <c r="L3202" s="169"/>
      <c r="N3202" s="167"/>
      <c r="O3202" s="209" t="str">
        <f>IF(ISBLANK(Transactions!$N3202),"",MONTH(Transactions!$N3202))</f>
        <v/>
      </c>
      <c r="P3202" s="259"/>
      <c r="Q3202" s="171"/>
      <c r="R3202" s="169"/>
    </row>
    <row r="3203" spans="2:18" ht="15.75" customHeight="1">
      <c r="B3203" s="167"/>
      <c r="C3203" s="209" t="str">
        <f>IF(ISBLANK(Transactions!$B3203),"",MONTH(Transactions!$B3203))</f>
        <v/>
      </c>
      <c r="D3203" s="259"/>
      <c r="E3203" s="168"/>
      <c r="F3203" s="169"/>
      <c r="H3203" s="167"/>
      <c r="I3203" s="209" t="str">
        <f>IF(ISBLANK(Transactions!$H3203),"",MONTH(Transactions!$H3203))</f>
        <v/>
      </c>
      <c r="J3203" s="259"/>
      <c r="K3203" s="168"/>
      <c r="L3203" s="169"/>
      <c r="N3203" s="167"/>
      <c r="O3203" s="209" t="str">
        <f>IF(ISBLANK(Transactions!$N3203),"",MONTH(Transactions!$N3203))</f>
        <v/>
      </c>
      <c r="P3203" s="259"/>
      <c r="Q3203" s="171"/>
      <c r="R3203" s="169"/>
    </row>
    <row r="3204" spans="2:18" ht="15.75" customHeight="1">
      <c r="B3204" s="167"/>
      <c r="C3204" s="209" t="str">
        <f>IF(ISBLANK(Transactions!$B3204),"",MONTH(Transactions!$B3204))</f>
        <v/>
      </c>
      <c r="D3204" s="259"/>
      <c r="E3204" s="168"/>
      <c r="F3204" s="169"/>
      <c r="H3204" s="167"/>
      <c r="I3204" s="209" t="str">
        <f>IF(ISBLANK(Transactions!$H3204),"",MONTH(Transactions!$H3204))</f>
        <v/>
      </c>
      <c r="J3204" s="259"/>
      <c r="K3204" s="168"/>
      <c r="L3204" s="169"/>
      <c r="N3204" s="167"/>
      <c r="O3204" s="209" t="str">
        <f>IF(ISBLANK(Transactions!$N3204),"",MONTH(Transactions!$N3204))</f>
        <v/>
      </c>
      <c r="P3204" s="259"/>
      <c r="Q3204" s="171"/>
      <c r="R3204" s="169"/>
    </row>
    <row r="3205" spans="2:18" ht="15.75" customHeight="1">
      <c r="B3205" s="167"/>
      <c r="C3205" s="209" t="str">
        <f>IF(ISBLANK(Transactions!$B3205),"",MONTH(Transactions!$B3205))</f>
        <v/>
      </c>
      <c r="D3205" s="259"/>
      <c r="E3205" s="168"/>
      <c r="F3205" s="169"/>
      <c r="H3205" s="167"/>
      <c r="I3205" s="209" t="str">
        <f>IF(ISBLANK(Transactions!$H3205),"",MONTH(Transactions!$H3205))</f>
        <v/>
      </c>
      <c r="J3205" s="259"/>
      <c r="K3205" s="168"/>
      <c r="L3205" s="169"/>
      <c r="N3205" s="167"/>
      <c r="O3205" s="209" t="str">
        <f>IF(ISBLANK(Transactions!$N3205),"",MONTH(Transactions!$N3205))</f>
        <v/>
      </c>
      <c r="P3205" s="259"/>
      <c r="Q3205" s="171"/>
      <c r="R3205" s="169"/>
    </row>
    <row r="3206" spans="2:18" ht="15.75" customHeight="1">
      <c r="B3206" s="167"/>
      <c r="C3206" s="209" t="str">
        <f>IF(ISBLANK(Transactions!$B3206),"",MONTH(Transactions!$B3206))</f>
        <v/>
      </c>
      <c r="D3206" s="259"/>
      <c r="E3206" s="168"/>
      <c r="F3206" s="169"/>
      <c r="H3206" s="167"/>
      <c r="I3206" s="209" t="str">
        <f>IF(ISBLANK(Transactions!$H3206),"",MONTH(Transactions!$H3206))</f>
        <v/>
      </c>
      <c r="J3206" s="259"/>
      <c r="K3206" s="168"/>
      <c r="L3206" s="169"/>
      <c r="N3206" s="167"/>
      <c r="O3206" s="209" t="str">
        <f>IF(ISBLANK(Transactions!$N3206),"",MONTH(Transactions!$N3206))</f>
        <v/>
      </c>
      <c r="P3206" s="259"/>
      <c r="Q3206" s="171"/>
      <c r="R3206" s="169"/>
    </row>
    <row r="3207" spans="2:18" ht="15.75" customHeight="1">
      <c r="B3207" s="167"/>
      <c r="C3207" s="209" t="str">
        <f>IF(ISBLANK(Transactions!$B3207),"",MONTH(Transactions!$B3207))</f>
        <v/>
      </c>
      <c r="D3207" s="259"/>
      <c r="E3207" s="168"/>
      <c r="F3207" s="169"/>
      <c r="H3207" s="167"/>
      <c r="I3207" s="209" t="str">
        <f>IF(ISBLANK(Transactions!$H3207),"",MONTH(Transactions!$H3207))</f>
        <v/>
      </c>
      <c r="J3207" s="259"/>
      <c r="K3207" s="168"/>
      <c r="L3207" s="169"/>
      <c r="N3207" s="167"/>
      <c r="O3207" s="209" t="str">
        <f>IF(ISBLANK(Transactions!$N3207),"",MONTH(Transactions!$N3207))</f>
        <v/>
      </c>
      <c r="P3207" s="259"/>
      <c r="Q3207" s="171"/>
      <c r="R3207" s="169"/>
    </row>
    <row r="3208" spans="2:18" ht="15.75" customHeight="1">
      <c r="B3208" s="167"/>
      <c r="C3208" s="209" t="str">
        <f>IF(ISBLANK(Transactions!$B3208),"",MONTH(Transactions!$B3208))</f>
        <v/>
      </c>
      <c r="D3208" s="259"/>
      <c r="E3208" s="168"/>
      <c r="F3208" s="169"/>
      <c r="H3208" s="167"/>
      <c r="I3208" s="209" t="str">
        <f>IF(ISBLANK(Transactions!$H3208),"",MONTH(Transactions!$H3208))</f>
        <v/>
      </c>
      <c r="J3208" s="259"/>
      <c r="K3208" s="168"/>
      <c r="L3208" s="169"/>
      <c r="N3208" s="167"/>
      <c r="O3208" s="209" t="str">
        <f>IF(ISBLANK(Transactions!$N3208),"",MONTH(Transactions!$N3208))</f>
        <v/>
      </c>
      <c r="P3208" s="259"/>
      <c r="Q3208" s="171"/>
      <c r="R3208" s="169"/>
    </row>
    <row r="3209" spans="2:18" ht="15.75" customHeight="1">
      <c r="B3209" s="167"/>
      <c r="C3209" s="209" t="str">
        <f>IF(ISBLANK(Transactions!$B3209),"",MONTH(Transactions!$B3209))</f>
        <v/>
      </c>
      <c r="D3209" s="259"/>
      <c r="E3209" s="168"/>
      <c r="F3209" s="169"/>
      <c r="H3209" s="167"/>
      <c r="I3209" s="209" t="str">
        <f>IF(ISBLANK(Transactions!$H3209),"",MONTH(Transactions!$H3209))</f>
        <v/>
      </c>
      <c r="J3209" s="259"/>
      <c r="K3209" s="168"/>
      <c r="L3209" s="169"/>
      <c r="N3209" s="167"/>
      <c r="O3209" s="209" t="str">
        <f>IF(ISBLANK(Transactions!$N3209),"",MONTH(Transactions!$N3209))</f>
        <v/>
      </c>
      <c r="P3209" s="259"/>
      <c r="Q3209" s="171"/>
      <c r="R3209" s="169"/>
    </row>
    <row r="3210" spans="2:18" ht="15.75" customHeight="1">
      <c r="B3210" s="167"/>
      <c r="C3210" s="209" t="str">
        <f>IF(ISBLANK(Transactions!$B3210),"",MONTH(Transactions!$B3210))</f>
        <v/>
      </c>
      <c r="D3210" s="259"/>
      <c r="E3210" s="168"/>
      <c r="F3210" s="169"/>
      <c r="H3210" s="167"/>
      <c r="I3210" s="209" t="str">
        <f>IF(ISBLANK(Transactions!$H3210),"",MONTH(Transactions!$H3210))</f>
        <v/>
      </c>
      <c r="J3210" s="259"/>
      <c r="K3210" s="168"/>
      <c r="L3210" s="169"/>
      <c r="N3210" s="167"/>
      <c r="O3210" s="209" t="str">
        <f>IF(ISBLANK(Transactions!$N3210),"",MONTH(Transactions!$N3210))</f>
        <v/>
      </c>
      <c r="P3210" s="259"/>
      <c r="Q3210" s="171"/>
      <c r="R3210" s="169"/>
    </row>
    <row r="3211" spans="2:18" ht="15.75" customHeight="1">
      <c r="B3211" s="167"/>
      <c r="C3211" s="209" t="str">
        <f>IF(ISBLANK(Transactions!$B3211),"",MONTH(Transactions!$B3211))</f>
        <v/>
      </c>
      <c r="D3211" s="259"/>
      <c r="E3211" s="168"/>
      <c r="F3211" s="169"/>
      <c r="H3211" s="167"/>
      <c r="I3211" s="209" t="str">
        <f>IF(ISBLANK(Transactions!$H3211),"",MONTH(Transactions!$H3211))</f>
        <v/>
      </c>
      <c r="J3211" s="259"/>
      <c r="K3211" s="168"/>
      <c r="L3211" s="169"/>
      <c r="N3211" s="167"/>
      <c r="O3211" s="209" t="str">
        <f>IF(ISBLANK(Transactions!$N3211),"",MONTH(Transactions!$N3211))</f>
        <v/>
      </c>
      <c r="P3211" s="259"/>
      <c r="Q3211" s="171"/>
      <c r="R3211" s="169"/>
    </row>
    <row r="3212" spans="2:18" ht="15.75" customHeight="1">
      <c r="B3212" s="167"/>
      <c r="C3212" s="209" t="str">
        <f>IF(ISBLANK(Transactions!$B3212),"",MONTH(Transactions!$B3212))</f>
        <v/>
      </c>
      <c r="D3212" s="259"/>
      <c r="E3212" s="168"/>
      <c r="F3212" s="169"/>
      <c r="H3212" s="167"/>
      <c r="I3212" s="209" t="str">
        <f>IF(ISBLANK(Transactions!$H3212),"",MONTH(Transactions!$H3212))</f>
        <v/>
      </c>
      <c r="J3212" s="259"/>
      <c r="K3212" s="168"/>
      <c r="L3212" s="169"/>
      <c r="N3212" s="167"/>
      <c r="O3212" s="209" t="str">
        <f>IF(ISBLANK(Transactions!$N3212),"",MONTH(Transactions!$N3212))</f>
        <v/>
      </c>
      <c r="P3212" s="259"/>
      <c r="Q3212" s="171"/>
      <c r="R3212" s="169"/>
    </row>
    <row r="3213" spans="2:18" ht="15.75" customHeight="1">
      <c r="B3213" s="167"/>
      <c r="C3213" s="209" t="str">
        <f>IF(ISBLANK(Transactions!$B3213),"",MONTH(Transactions!$B3213))</f>
        <v/>
      </c>
      <c r="D3213" s="259"/>
      <c r="E3213" s="168"/>
      <c r="F3213" s="169"/>
      <c r="H3213" s="167"/>
      <c r="I3213" s="209" t="str">
        <f>IF(ISBLANK(Transactions!$H3213),"",MONTH(Transactions!$H3213))</f>
        <v/>
      </c>
      <c r="J3213" s="259"/>
      <c r="K3213" s="168"/>
      <c r="L3213" s="169"/>
      <c r="N3213" s="167"/>
      <c r="O3213" s="209" t="str">
        <f>IF(ISBLANK(Transactions!$N3213),"",MONTH(Transactions!$N3213))</f>
        <v/>
      </c>
      <c r="P3213" s="259"/>
      <c r="Q3213" s="171"/>
      <c r="R3213" s="169"/>
    </row>
    <row r="3214" spans="2:18" ht="15.75" customHeight="1">
      <c r="B3214" s="167"/>
      <c r="C3214" s="209" t="str">
        <f>IF(ISBLANK(Transactions!$B3214),"",MONTH(Transactions!$B3214))</f>
        <v/>
      </c>
      <c r="D3214" s="259"/>
      <c r="E3214" s="168"/>
      <c r="F3214" s="169"/>
      <c r="H3214" s="167"/>
      <c r="I3214" s="209" t="str">
        <f>IF(ISBLANK(Transactions!$H3214),"",MONTH(Transactions!$H3214))</f>
        <v/>
      </c>
      <c r="J3214" s="259"/>
      <c r="K3214" s="168"/>
      <c r="L3214" s="169"/>
      <c r="N3214" s="167"/>
      <c r="O3214" s="209" t="str">
        <f>IF(ISBLANK(Transactions!$N3214),"",MONTH(Transactions!$N3214))</f>
        <v/>
      </c>
      <c r="P3214" s="259"/>
      <c r="Q3214" s="171"/>
      <c r="R3214" s="169"/>
    </row>
    <row r="3215" spans="2:18" ht="15.75" customHeight="1">
      <c r="B3215" s="167"/>
      <c r="C3215" s="209" t="str">
        <f>IF(ISBLANK(Transactions!$B3215),"",MONTH(Transactions!$B3215))</f>
        <v/>
      </c>
      <c r="D3215" s="259"/>
      <c r="E3215" s="168"/>
      <c r="F3215" s="169"/>
      <c r="H3215" s="167"/>
      <c r="I3215" s="209" t="str">
        <f>IF(ISBLANK(Transactions!$H3215),"",MONTH(Transactions!$H3215))</f>
        <v/>
      </c>
      <c r="J3215" s="259"/>
      <c r="K3215" s="168"/>
      <c r="L3215" s="169"/>
      <c r="N3215" s="167"/>
      <c r="O3215" s="209" t="str">
        <f>IF(ISBLANK(Transactions!$N3215),"",MONTH(Transactions!$N3215))</f>
        <v/>
      </c>
      <c r="P3215" s="259"/>
      <c r="Q3215" s="171"/>
      <c r="R3215" s="169"/>
    </row>
    <row r="3216" spans="2:18" ht="15.75" customHeight="1">
      <c r="B3216" s="167"/>
      <c r="C3216" s="209" t="str">
        <f>IF(ISBLANK(Transactions!$B3216),"",MONTH(Transactions!$B3216))</f>
        <v/>
      </c>
      <c r="D3216" s="259"/>
      <c r="E3216" s="168"/>
      <c r="F3216" s="169"/>
      <c r="H3216" s="167"/>
      <c r="I3216" s="209" t="str">
        <f>IF(ISBLANK(Transactions!$H3216),"",MONTH(Transactions!$H3216))</f>
        <v/>
      </c>
      <c r="J3216" s="259"/>
      <c r="K3216" s="168"/>
      <c r="L3216" s="169"/>
      <c r="N3216" s="167"/>
      <c r="O3216" s="209" t="str">
        <f>IF(ISBLANK(Transactions!$N3216),"",MONTH(Transactions!$N3216))</f>
        <v/>
      </c>
      <c r="P3216" s="259"/>
      <c r="Q3216" s="171"/>
      <c r="R3216" s="169"/>
    </row>
    <row r="3217" spans="2:18" ht="15.75" customHeight="1">
      <c r="B3217" s="167"/>
      <c r="C3217" s="209" t="str">
        <f>IF(ISBLANK(Transactions!$B3217),"",MONTH(Transactions!$B3217))</f>
        <v/>
      </c>
      <c r="D3217" s="259"/>
      <c r="E3217" s="168"/>
      <c r="F3217" s="169"/>
      <c r="H3217" s="167"/>
      <c r="I3217" s="209" t="str">
        <f>IF(ISBLANK(Transactions!$H3217),"",MONTH(Transactions!$H3217))</f>
        <v/>
      </c>
      <c r="J3217" s="259"/>
      <c r="K3217" s="168"/>
      <c r="L3217" s="169"/>
      <c r="N3217" s="167"/>
      <c r="O3217" s="209" t="str">
        <f>IF(ISBLANK(Transactions!$N3217),"",MONTH(Transactions!$N3217))</f>
        <v/>
      </c>
      <c r="P3217" s="259"/>
      <c r="Q3217" s="171"/>
      <c r="R3217" s="169"/>
    </row>
    <row r="3218" spans="2:18" ht="15.75" customHeight="1">
      <c r="B3218" s="167"/>
      <c r="C3218" s="209" t="str">
        <f>IF(ISBLANK(Transactions!$B3218),"",MONTH(Transactions!$B3218))</f>
        <v/>
      </c>
      <c r="D3218" s="259"/>
      <c r="E3218" s="168"/>
      <c r="F3218" s="169"/>
      <c r="H3218" s="167"/>
      <c r="I3218" s="209" t="str">
        <f>IF(ISBLANK(Transactions!$H3218),"",MONTH(Transactions!$H3218))</f>
        <v/>
      </c>
      <c r="J3218" s="259"/>
      <c r="K3218" s="168"/>
      <c r="L3218" s="169"/>
      <c r="N3218" s="167"/>
      <c r="O3218" s="209" t="str">
        <f>IF(ISBLANK(Transactions!$N3218),"",MONTH(Transactions!$N3218))</f>
        <v/>
      </c>
      <c r="P3218" s="259"/>
      <c r="Q3218" s="171"/>
      <c r="R3218" s="169"/>
    </row>
    <row r="3219" spans="2:18" ht="15.75" customHeight="1">
      <c r="B3219" s="167"/>
      <c r="C3219" s="209" t="str">
        <f>IF(ISBLANK(Transactions!$B3219),"",MONTH(Transactions!$B3219))</f>
        <v/>
      </c>
      <c r="D3219" s="259"/>
      <c r="E3219" s="168"/>
      <c r="F3219" s="169"/>
      <c r="H3219" s="167"/>
      <c r="I3219" s="209" t="str">
        <f>IF(ISBLANK(Transactions!$H3219),"",MONTH(Transactions!$H3219))</f>
        <v/>
      </c>
      <c r="J3219" s="259"/>
      <c r="K3219" s="168"/>
      <c r="L3219" s="169"/>
      <c r="N3219" s="167"/>
      <c r="O3219" s="209" t="str">
        <f>IF(ISBLANK(Transactions!$N3219),"",MONTH(Transactions!$N3219))</f>
        <v/>
      </c>
      <c r="P3219" s="259"/>
      <c r="Q3219" s="171"/>
      <c r="R3219" s="169"/>
    </row>
    <row r="3220" spans="2:18" ht="15.75" customHeight="1">
      <c r="B3220" s="167"/>
      <c r="C3220" s="209" t="str">
        <f>IF(ISBLANK(Transactions!$B3220),"",MONTH(Transactions!$B3220))</f>
        <v/>
      </c>
      <c r="D3220" s="259"/>
      <c r="E3220" s="168"/>
      <c r="F3220" s="169"/>
      <c r="H3220" s="167"/>
      <c r="I3220" s="209" t="str">
        <f>IF(ISBLANK(Transactions!$H3220),"",MONTH(Transactions!$H3220))</f>
        <v/>
      </c>
      <c r="J3220" s="259"/>
      <c r="K3220" s="168"/>
      <c r="L3220" s="169"/>
      <c r="N3220" s="167"/>
      <c r="O3220" s="209" t="str">
        <f>IF(ISBLANK(Transactions!$N3220),"",MONTH(Transactions!$N3220))</f>
        <v/>
      </c>
      <c r="P3220" s="259"/>
      <c r="Q3220" s="171"/>
      <c r="R3220" s="169"/>
    </row>
    <row r="3221" spans="2:18" ht="15.75" customHeight="1">
      <c r="B3221" s="167"/>
      <c r="C3221" s="209" t="str">
        <f>IF(ISBLANK(Transactions!$B3221),"",MONTH(Transactions!$B3221))</f>
        <v/>
      </c>
      <c r="D3221" s="259"/>
      <c r="E3221" s="168"/>
      <c r="F3221" s="169"/>
      <c r="H3221" s="167"/>
      <c r="I3221" s="209" t="str">
        <f>IF(ISBLANK(Transactions!$H3221),"",MONTH(Transactions!$H3221))</f>
        <v/>
      </c>
      <c r="J3221" s="259"/>
      <c r="K3221" s="168"/>
      <c r="L3221" s="169"/>
      <c r="N3221" s="167"/>
      <c r="O3221" s="209" t="str">
        <f>IF(ISBLANK(Transactions!$N3221),"",MONTH(Transactions!$N3221))</f>
        <v/>
      </c>
      <c r="P3221" s="259"/>
      <c r="Q3221" s="171"/>
      <c r="R3221" s="169"/>
    </row>
    <row r="3222" spans="2:18" ht="15.75" customHeight="1">
      <c r="B3222" s="167"/>
      <c r="C3222" s="209" t="str">
        <f>IF(ISBLANK(Transactions!$B3222),"",MONTH(Transactions!$B3222))</f>
        <v/>
      </c>
      <c r="D3222" s="259"/>
      <c r="E3222" s="168"/>
      <c r="F3222" s="169"/>
      <c r="H3222" s="167"/>
      <c r="I3222" s="209" t="str">
        <f>IF(ISBLANK(Transactions!$H3222),"",MONTH(Transactions!$H3222))</f>
        <v/>
      </c>
      <c r="J3222" s="259"/>
      <c r="K3222" s="168"/>
      <c r="L3222" s="169"/>
      <c r="N3222" s="167"/>
      <c r="O3222" s="209" t="str">
        <f>IF(ISBLANK(Transactions!$N3222),"",MONTH(Transactions!$N3222))</f>
        <v/>
      </c>
      <c r="P3222" s="259"/>
      <c r="Q3222" s="171"/>
      <c r="R3222" s="169"/>
    </row>
    <row r="3223" spans="2:18" ht="15.75" customHeight="1">
      <c r="B3223" s="167"/>
      <c r="C3223" s="209" t="str">
        <f>IF(ISBLANK(Transactions!$B3223),"",MONTH(Transactions!$B3223))</f>
        <v/>
      </c>
      <c r="D3223" s="259"/>
      <c r="E3223" s="168"/>
      <c r="F3223" s="169"/>
      <c r="H3223" s="167"/>
      <c r="I3223" s="209" t="str">
        <f>IF(ISBLANK(Transactions!$H3223),"",MONTH(Transactions!$H3223))</f>
        <v/>
      </c>
      <c r="J3223" s="259"/>
      <c r="K3223" s="168"/>
      <c r="L3223" s="169"/>
      <c r="N3223" s="167"/>
      <c r="O3223" s="209" t="str">
        <f>IF(ISBLANK(Transactions!$N3223),"",MONTH(Transactions!$N3223))</f>
        <v/>
      </c>
      <c r="P3223" s="259"/>
      <c r="Q3223" s="171"/>
      <c r="R3223" s="169"/>
    </row>
    <row r="3224" spans="2:18" ht="15.75" customHeight="1">
      <c r="B3224" s="167"/>
      <c r="C3224" s="209" t="str">
        <f>IF(ISBLANK(Transactions!$B3224),"",MONTH(Transactions!$B3224))</f>
        <v/>
      </c>
      <c r="D3224" s="259"/>
      <c r="E3224" s="168"/>
      <c r="F3224" s="169"/>
      <c r="H3224" s="167"/>
      <c r="I3224" s="209" t="str">
        <f>IF(ISBLANK(Transactions!$H3224),"",MONTH(Transactions!$H3224))</f>
        <v/>
      </c>
      <c r="J3224" s="259"/>
      <c r="K3224" s="168"/>
      <c r="L3224" s="169"/>
      <c r="N3224" s="167"/>
      <c r="O3224" s="209" t="str">
        <f>IF(ISBLANK(Transactions!$N3224),"",MONTH(Transactions!$N3224))</f>
        <v/>
      </c>
      <c r="P3224" s="259"/>
      <c r="Q3224" s="171"/>
      <c r="R3224" s="169"/>
    </row>
    <row r="3225" spans="2:18" ht="15.75" customHeight="1">
      <c r="B3225" s="167"/>
      <c r="C3225" s="209" t="str">
        <f>IF(ISBLANK(Transactions!$B3225),"",MONTH(Transactions!$B3225))</f>
        <v/>
      </c>
      <c r="D3225" s="259"/>
      <c r="E3225" s="168"/>
      <c r="F3225" s="169"/>
      <c r="H3225" s="167"/>
      <c r="I3225" s="209" t="str">
        <f>IF(ISBLANK(Transactions!$H3225),"",MONTH(Transactions!$H3225))</f>
        <v/>
      </c>
      <c r="J3225" s="259"/>
      <c r="K3225" s="168"/>
      <c r="L3225" s="169"/>
      <c r="N3225" s="167"/>
      <c r="O3225" s="209" t="str">
        <f>IF(ISBLANK(Transactions!$N3225),"",MONTH(Transactions!$N3225))</f>
        <v/>
      </c>
      <c r="P3225" s="259"/>
      <c r="Q3225" s="171"/>
      <c r="R3225" s="169"/>
    </row>
    <row r="3226" spans="2:18" ht="15.75" customHeight="1">
      <c r="B3226" s="167"/>
      <c r="C3226" s="209" t="str">
        <f>IF(ISBLANK(Transactions!$B3226),"",MONTH(Transactions!$B3226))</f>
        <v/>
      </c>
      <c r="D3226" s="259"/>
      <c r="E3226" s="168"/>
      <c r="F3226" s="169"/>
      <c r="H3226" s="167"/>
      <c r="I3226" s="209" t="str">
        <f>IF(ISBLANK(Transactions!$H3226),"",MONTH(Transactions!$H3226))</f>
        <v/>
      </c>
      <c r="J3226" s="259"/>
      <c r="K3226" s="168"/>
      <c r="L3226" s="169"/>
      <c r="N3226" s="167"/>
      <c r="O3226" s="209" t="str">
        <f>IF(ISBLANK(Transactions!$N3226),"",MONTH(Transactions!$N3226))</f>
        <v/>
      </c>
      <c r="P3226" s="259"/>
      <c r="Q3226" s="171"/>
      <c r="R3226" s="169"/>
    </row>
    <row r="3227" spans="2:18" ht="15.75" customHeight="1">
      <c r="B3227" s="167"/>
      <c r="C3227" s="209" t="str">
        <f>IF(ISBLANK(Transactions!$B3227),"",MONTH(Transactions!$B3227))</f>
        <v/>
      </c>
      <c r="D3227" s="259"/>
      <c r="E3227" s="168"/>
      <c r="F3227" s="169"/>
      <c r="H3227" s="167"/>
      <c r="I3227" s="209" t="str">
        <f>IF(ISBLANK(Transactions!$H3227),"",MONTH(Transactions!$H3227))</f>
        <v/>
      </c>
      <c r="J3227" s="259"/>
      <c r="K3227" s="168"/>
      <c r="L3227" s="169"/>
      <c r="N3227" s="167"/>
      <c r="O3227" s="209" t="str">
        <f>IF(ISBLANK(Transactions!$N3227),"",MONTH(Transactions!$N3227))</f>
        <v/>
      </c>
      <c r="P3227" s="259"/>
      <c r="Q3227" s="171"/>
      <c r="R3227" s="169"/>
    </row>
    <row r="3228" spans="2:18" ht="15.75" customHeight="1">
      <c r="B3228" s="167"/>
      <c r="C3228" s="209" t="str">
        <f>IF(ISBLANK(Transactions!$B3228),"",MONTH(Transactions!$B3228))</f>
        <v/>
      </c>
      <c r="D3228" s="259"/>
      <c r="E3228" s="168"/>
      <c r="F3228" s="169"/>
      <c r="H3228" s="167"/>
      <c r="I3228" s="209" t="str">
        <f>IF(ISBLANK(Transactions!$H3228),"",MONTH(Transactions!$H3228))</f>
        <v/>
      </c>
      <c r="J3228" s="259"/>
      <c r="K3228" s="168"/>
      <c r="L3228" s="169"/>
      <c r="N3228" s="167"/>
      <c r="O3228" s="209" t="str">
        <f>IF(ISBLANK(Transactions!$N3228),"",MONTH(Transactions!$N3228))</f>
        <v/>
      </c>
      <c r="P3228" s="259"/>
      <c r="Q3228" s="171"/>
      <c r="R3228" s="169"/>
    </row>
    <row r="3229" spans="2:18" ht="15.75" customHeight="1">
      <c r="B3229" s="167"/>
      <c r="C3229" s="209" t="str">
        <f>IF(ISBLANK(Transactions!$B3229),"",MONTH(Transactions!$B3229))</f>
        <v/>
      </c>
      <c r="D3229" s="259"/>
      <c r="E3229" s="168"/>
      <c r="F3229" s="169"/>
      <c r="H3229" s="167"/>
      <c r="I3229" s="209" t="str">
        <f>IF(ISBLANK(Transactions!$H3229),"",MONTH(Transactions!$H3229))</f>
        <v/>
      </c>
      <c r="J3229" s="259"/>
      <c r="K3229" s="168"/>
      <c r="L3229" s="169"/>
      <c r="N3229" s="167"/>
      <c r="O3229" s="209" t="str">
        <f>IF(ISBLANK(Transactions!$N3229),"",MONTH(Transactions!$N3229))</f>
        <v/>
      </c>
      <c r="P3229" s="259"/>
      <c r="Q3229" s="171"/>
      <c r="R3229" s="169"/>
    </row>
    <row r="3230" spans="2:18" ht="15.75" customHeight="1">
      <c r="B3230" s="167"/>
      <c r="C3230" s="209" t="str">
        <f>IF(ISBLANK(Transactions!$B3230),"",MONTH(Transactions!$B3230))</f>
        <v/>
      </c>
      <c r="D3230" s="259"/>
      <c r="E3230" s="168"/>
      <c r="F3230" s="169"/>
      <c r="H3230" s="167"/>
      <c r="I3230" s="209" t="str">
        <f>IF(ISBLANK(Transactions!$H3230),"",MONTH(Transactions!$H3230))</f>
        <v/>
      </c>
      <c r="J3230" s="259"/>
      <c r="K3230" s="168"/>
      <c r="L3230" s="169"/>
      <c r="N3230" s="167"/>
      <c r="O3230" s="209" t="str">
        <f>IF(ISBLANK(Transactions!$N3230),"",MONTH(Transactions!$N3230))</f>
        <v/>
      </c>
      <c r="P3230" s="259"/>
      <c r="Q3230" s="171"/>
      <c r="R3230" s="169"/>
    </row>
    <row r="3231" spans="2:18" ht="15.75" customHeight="1">
      <c r="B3231" s="167"/>
      <c r="C3231" s="209" t="str">
        <f>IF(ISBLANK(Transactions!$B3231),"",MONTH(Transactions!$B3231))</f>
        <v/>
      </c>
      <c r="D3231" s="259"/>
      <c r="E3231" s="168"/>
      <c r="F3231" s="169"/>
      <c r="H3231" s="167"/>
      <c r="I3231" s="209" t="str">
        <f>IF(ISBLANK(Transactions!$H3231),"",MONTH(Transactions!$H3231))</f>
        <v/>
      </c>
      <c r="J3231" s="259"/>
      <c r="K3231" s="168"/>
      <c r="L3231" s="169"/>
      <c r="N3231" s="167"/>
      <c r="O3231" s="209" t="str">
        <f>IF(ISBLANK(Transactions!$N3231),"",MONTH(Transactions!$N3231))</f>
        <v/>
      </c>
      <c r="P3231" s="259"/>
      <c r="Q3231" s="171"/>
      <c r="R3231" s="169"/>
    </row>
    <row r="3232" spans="2:18" ht="15.75" customHeight="1">
      <c r="B3232" s="167"/>
      <c r="C3232" s="209" t="str">
        <f>IF(ISBLANK(Transactions!$B3232),"",MONTH(Transactions!$B3232))</f>
        <v/>
      </c>
      <c r="D3232" s="259"/>
      <c r="E3232" s="168"/>
      <c r="F3232" s="169"/>
      <c r="H3232" s="167"/>
      <c r="I3232" s="209" t="str">
        <f>IF(ISBLANK(Transactions!$H3232),"",MONTH(Transactions!$H3232))</f>
        <v/>
      </c>
      <c r="J3232" s="259"/>
      <c r="K3232" s="168"/>
      <c r="L3232" s="169"/>
      <c r="N3232" s="167"/>
      <c r="O3232" s="209" t="str">
        <f>IF(ISBLANK(Transactions!$N3232),"",MONTH(Transactions!$N3232))</f>
        <v/>
      </c>
      <c r="P3232" s="259"/>
      <c r="Q3232" s="171"/>
      <c r="R3232" s="169"/>
    </row>
    <row r="3233" spans="2:18" ht="15.75" customHeight="1">
      <c r="B3233" s="167"/>
      <c r="C3233" s="209" t="str">
        <f>IF(ISBLANK(Transactions!$B3233),"",MONTH(Transactions!$B3233))</f>
        <v/>
      </c>
      <c r="D3233" s="259"/>
      <c r="E3233" s="168"/>
      <c r="F3233" s="169"/>
      <c r="H3233" s="167"/>
      <c r="I3233" s="209" t="str">
        <f>IF(ISBLANK(Transactions!$H3233),"",MONTH(Transactions!$H3233))</f>
        <v/>
      </c>
      <c r="J3233" s="259"/>
      <c r="K3233" s="168"/>
      <c r="L3233" s="169"/>
      <c r="N3233" s="167"/>
      <c r="O3233" s="209" t="str">
        <f>IF(ISBLANK(Transactions!$N3233),"",MONTH(Transactions!$N3233))</f>
        <v/>
      </c>
      <c r="P3233" s="259"/>
      <c r="Q3233" s="171"/>
      <c r="R3233" s="169"/>
    </row>
    <row r="3234" spans="2:18" ht="15.75" customHeight="1">
      <c r="B3234" s="167"/>
      <c r="C3234" s="209" t="str">
        <f>IF(ISBLANK(Transactions!$B3234),"",MONTH(Transactions!$B3234))</f>
        <v/>
      </c>
      <c r="D3234" s="259"/>
      <c r="E3234" s="168"/>
      <c r="F3234" s="169"/>
      <c r="H3234" s="167"/>
      <c r="I3234" s="209" t="str">
        <f>IF(ISBLANK(Transactions!$H3234),"",MONTH(Transactions!$H3234))</f>
        <v/>
      </c>
      <c r="J3234" s="259"/>
      <c r="K3234" s="168"/>
      <c r="L3234" s="169"/>
      <c r="N3234" s="167"/>
      <c r="O3234" s="209" t="str">
        <f>IF(ISBLANK(Transactions!$N3234),"",MONTH(Transactions!$N3234))</f>
        <v/>
      </c>
      <c r="P3234" s="259"/>
      <c r="Q3234" s="171"/>
      <c r="R3234" s="169"/>
    </row>
    <row r="3235" spans="2:18" ht="15.75" customHeight="1">
      <c r="B3235" s="167"/>
      <c r="C3235" s="209" t="str">
        <f>IF(ISBLANK(Transactions!$B3235),"",MONTH(Transactions!$B3235))</f>
        <v/>
      </c>
      <c r="D3235" s="259"/>
      <c r="E3235" s="168"/>
      <c r="F3235" s="169"/>
      <c r="H3235" s="167"/>
      <c r="I3235" s="209" t="str">
        <f>IF(ISBLANK(Transactions!$H3235),"",MONTH(Transactions!$H3235))</f>
        <v/>
      </c>
      <c r="J3235" s="259"/>
      <c r="K3235" s="168"/>
      <c r="L3235" s="169"/>
      <c r="N3235" s="167"/>
      <c r="O3235" s="209" t="str">
        <f>IF(ISBLANK(Transactions!$N3235),"",MONTH(Transactions!$N3235))</f>
        <v/>
      </c>
      <c r="P3235" s="259"/>
      <c r="Q3235" s="171"/>
      <c r="R3235" s="169"/>
    </row>
    <row r="3236" spans="2:18" ht="15.75" customHeight="1">
      <c r="B3236" s="167"/>
      <c r="C3236" s="209" t="str">
        <f>IF(ISBLANK(Transactions!$B3236),"",MONTH(Transactions!$B3236))</f>
        <v/>
      </c>
      <c r="D3236" s="259"/>
      <c r="E3236" s="168"/>
      <c r="F3236" s="169"/>
      <c r="H3236" s="167"/>
      <c r="I3236" s="209" t="str">
        <f>IF(ISBLANK(Transactions!$H3236),"",MONTH(Transactions!$H3236))</f>
        <v/>
      </c>
      <c r="J3236" s="259"/>
      <c r="K3236" s="168"/>
      <c r="L3236" s="169"/>
      <c r="N3236" s="167"/>
      <c r="O3236" s="209" t="str">
        <f>IF(ISBLANK(Transactions!$N3236),"",MONTH(Transactions!$N3236))</f>
        <v/>
      </c>
      <c r="P3236" s="259"/>
      <c r="Q3236" s="171"/>
      <c r="R3236" s="169"/>
    </row>
    <row r="3237" spans="2:18" ht="15.75" customHeight="1">
      <c r="B3237" s="167"/>
      <c r="C3237" s="209" t="str">
        <f>IF(ISBLANK(Transactions!$B3237),"",MONTH(Transactions!$B3237))</f>
        <v/>
      </c>
      <c r="D3237" s="259"/>
      <c r="E3237" s="168"/>
      <c r="F3237" s="169"/>
      <c r="H3237" s="167"/>
      <c r="I3237" s="209" t="str">
        <f>IF(ISBLANK(Transactions!$H3237),"",MONTH(Transactions!$H3237))</f>
        <v/>
      </c>
      <c r="J3237" s="259"/>
      <c r="K3237" s="168"/>
      <c r="L3237" s="169"/>
      <c r="N3237" s="167"/>
      <c r="O3237" s="209" t="str">
        <f>IF(ISBLANK(Transactions!$N3237),"",MONTH(Transactions!$N3237))</f>
        <v/>
      </c>
      <c r="P3237" s="259"/>
      <c r="Q3237" s="171"/>
      <c r="R3237" s="169"/>
    </row>
    <row r="3238" spans="2:18" ht="15.75" customHeight="1">
      <c r="B3238" s="167"/>
      <c r="C3238" s="209" t="str">
        <f>IF(ISBLANK(Transactions!$B3238),"",MONTH(Transactions!$B3238))</f>
        <v/>
      </c>
      <c r="D3238" s="259"/>
      <c r="E3238" s="168"/>
      <c r="F3238" s="169"/>
      <c r="H3238" s="167"/>
      <c r="I3238" s="209" t="str">
        <f>IF(ISBLANK(Transactions!$H3238),"",MONTH(Transactions!$H3238))</f>
        <v/>
      </c>
      <c r="J3238" s="259"/>
      <c r="K3238" s="168"/>
      <c r="L3238" s="169"/>
      <c r="N3238" s="167"/>
      <c r="O3238" s="209" t="str">
        <f>IF(ISBLANK(Transactions!$N3238),"",MONTH(Transactions!$N3238))</f>
        <v/>
      </c>
      <c r="P3238" s="259"/>
      <c r="Q3238" s="171"/>
      <c r="R3238" s="169"/>
    </row>
    <row r="3239" spans="2:18" ht="15.75" customHeight="1">
      <c r="B3239" s="167"/>
      <c r="C3239" s="209" t="str">
        <f>IF(ISBLANK(Transactions!$B3239),"",MONTH(Transactions!$B3239))</f>
        <v/>
      </c>
      <c r="D3239" s="259"/>
      <c r="E3239" s="168"/>
      <c r="F3239" s="169"/>
      <c r="H3239" s="167"/>
      <c r="I3239" s="209" t="str">
        <f>IF(ISBLANK(Transactions!$H3239),"",MONTH(Transactions!$H3239))</f>
        <v/>
      </c>
      <c r="J3239" s="259"/>
      <c r="K3239" s="168"/>
      <c r="L3239" s="169"/>
      <c r="N3239" s="167"/>
      <c r="O3239" s="209" t="str">
        <f>IF(ISBLANK(Transactions!$N3239),"",MONTH(Transactions!$N3239))</f>
        <v/>
      </c>
      <c r="P3239" s="259"/>
      <c r="Q3239" s="171"/>
      <c r="R3239" s="169"/>
    </row>
    <row r="3240" spans="2:18" ht="15.75" customHeight="1">
      <c r="B3240" s="167"/>
      <c r="C3240" s="209" t="str">
        <f>IF(ISBLANK(Transactions!$B3240),"",MONTH(Transactions!$B3240))</f>
        <v/>
      </c>
      <c r="D3240" s="259"/>
      <c r="E3240" s="168"/>
      <c r="F3240" s="169"/>
      <c r="H3240" s="167"/>
      <c r="I3240" s="209" t="str">
        <f>IF(ISBLANK(Transactions!$H3240),"",MONTH(Transactions!$H3240))</f>
        <v/>
      </c>
      <c r="J3240" s="259"/>
      <c r="K3240" s="168"/>
      <c r="L3240" s="169"/>
      <c r="N3240" s="167"/>
      <c r="O3240" s="209" t="str">
        <f>IF(ISBLANK(Transactions!$N3240),"",MONTH(Transactions!$N3240))</f>
        <v/>
      </c>
      <c r="P3240" s="259"/>
      <c r="Q3240" s="171"/>
      <c r="R3240" s="169"/>
    </row>
    <row r="3241" spans="2:18" ht="15.75" customHeight="1">
      <c r="B3241" s="167"/>
      <c r="C3241" s="209" t="str">
        <f>IF(ISBLANK(Transactions!$B3241),"",MONTH(Transactions!$B3241))</f>
        <v/>
      </c>
      <c r="D3241" s="259"/>
      <c r="E3241" s="168"/>
      <c r="F3241" s="169"/>
      <c r="H3241" s="167"/>
      <c r="I3241" s="209" t="str">
        <f>IF(ISBLANK(Transactions!$H3241),"",MONTH(Transactions!$H3241))</f>
        <v/>
      </c>
      <c r="J3241" s="259"/>
      <c r="K3241" s="168"/>
      <c r="L3241" s="169"/>
      <c r="N3241" s="167"/>
      <c r="O3241" s="209" t="str">
        <f>IF(ISBLANK(Transactions!$N3241),"",MONTH(Transactions!$N3241))</f>
        <v/>
      </c>
      <c r="P3241" s="259"/>
      <c r="Q3241" s="171"/>
      <c r="R3241" s="169"/>
    </row>
    <row r="3242" spans="2:18" ht="15.75" customHeight="1">
      <c r="B3242" s="167"/>
      <c r="C3242" s="209" t="str">
        <f>IF(ISBLANK(Transactions!$B3242),"",MONTH(Transactions!$B3242))</f>
        <v/>
      </c>
      <c r="D3242" s="259"/>
      <c r="E3242" s="168"/>
      <c r="F3242" s="169"/>
      <c r="H3242" s="167"/>
      <c r="I3242" s="209" t="str">
        <f>IF(ISBLANK(Transactions!$H3242),"",MONTH(Transactions!$H3242))</f>
        <v/>
      </c>
      <c r="J3242" s="259"/>
      <c r="K3242" s="168"/>
      <c r="L3242" s="169"/>
      <c r="N3242" s="167"/>
      <c r="O3242" s="209" t="str">
        <f>IF(ISBLANK(Transactions!$N3242),"",MONTH(Transactions!$N3242))</f>
        <v/>
      </c>
      <c r="P3242" s="259"/>
      <c r="Q3242" s="171"/>
      <c r="R3242" s="169"/>
    </row>
    <row r="3243" spans="2:18" ht="15.75" customHeight="1">
      <c r="B3243" s="167"/>
      <c r="C3243" s="209" t="str">
        <f>IF(ISBLANK(Transactions!$B3243),"",MONTH(Transactions!$B3243))</f>
        <v/>
      </c>
      <c r="D3243" s="259"/>
      <c r="E3243" s="168"/>
      <c r="F3243" s="169"/>
      <c r="H3243" s="167"/>
      <c r="I3243" s="209" t="str">
        <f>IF(ISBLANK(Transactions!$H3243),"",MONTH(Transactions!$H3243))</f>
        <v/>
      </c>
      <c r="J3243" s="259"/>
      <c r="K3243" s="168"/>
      <c r="L3243" s="169"/>
      <c r="N3243" s="167"/>
      <c r="O3243" s="209" t="str">
        <f>IF(ISBLANK(Transactions!$N3243),"",MONTH(Transactions!$N3243))</f>
        <v/>
      </c>
      <c r="P3243" s="259"/>
      <c r="Q3243" s="171"/>
      <c r="R3243" s="169"/>
    </row>
    <row r="3244" spans="2:18" ht="15.75" customHeight="1">
      <c r="B3244" s="167"/>
      <c r="C3244" s="209" t="str">
        <f>IF(ISBLANK(Transactions!$B3244),"",MONTH(Transactions!$B3244))</f>
        <v/>
      </c>
      <c r="D3244" s="259"/>
      <c r="E3244" s="168"/>
      <c r="F3244" s="169"/>
      <c r="H3244" s="167"/>
      <c r="I3244" s="209" t="str">
        <f>IF(ISBLANK(Transactions!$H3244),"",MONTH(Transactions!$H3244))</f>
        <v/>
      </c>
      <c r="J3244" s="259"/>
      <c r="K3244" s="168"/>
      <c r="L3244" s="169"/>
      <c r="N3244" s="167"/>
      <c r="O3244" s="209" t="str">
        <f>IF(ISBLANK(Transactions!$N3244),"",MONTH(Transactions!$N3244))</f>
        <v/>
      </c>
      <c r="P3244" s="259"/>
      <c r="Q3244" s="171"/>
      <c r="R3244" s="169"/>
    </row>
    <row r="3245" spans="2:18" ht="15.75" customHeight="1">
      <c r="B3245" s="167"/>
      <c r="C3245" s="209" t="str">
        <f>IF(ISBLANK(Transactions!$B3245),"",MONTH(Transactions!$B3245))</f>
        <v/>
      </c>
      <c r="D3245" s="259"/>
      <c r="E3245" s="168"/>
      <c r="F3245" s="169"/>
      <c r="H3245" s="167"/>
      <c r="I3245" s="209" t="str">
        <f>IF(ISBLANK(Transactions!$H3245),"",MONTH(Transactions!$H3245))</f>
        <v/>
      </c>
      <c r="J3245" s="259"/>
      <c r="K3245" s="168"/>
      <c r="L3245" s="169"/>
      <c r="N3245" s="167"/>
      <c r="O3245" s="209" t="str">
        <f>IF(ISBLANK(Transactions!$N3245),"",MONTH(Transactions!$N3245))</f>
        <v/>
      </c>
      <c r="P3245" s="259"/>
      <c r="Q3245" s="171"/>
      <c r="R3245" s="169"/>
    </row>
    <row r="3246" spans="2:18" ht="15.75" customHeight="1">
      <c r="B3246" s="167"/>
      <c r="C3246" s="209" t="str">
        <f>IF(ISBLANK(Transactions!$B3246),"",MONTH(Transactions!$B3246))</f>
        <v/>
      </c>
      <c r="D3246" s="259"/>
      <c r="E3246" s="168"/>
      <c r="F3246" s="169"/>
      <c r="H3246" s="167"/>
      <c r="I3246" s="209" t="str">
        <f>IF(ISBLANK(Transactions!$H3246),"",MONTH(Transactions!$H3246))</f>
        <v/>
      </c>
      <c r="J3246" s="259"/>
      <c r="K3246" s="168"/>
      <c r="L3246" s="169"/>
      <c r="N3246" s="167"/>
      <c r="O3246" s="209" t="str">
        <f>IF(ISBLANK(Transactions!$N3246),"",MONTH(Transactions!$N3246))</f>
        <v/>
      </c>
      <c r="P3246" s="259"/>
      <c r="Q3246" s="171"/>
      <c r="R3246" s="169"/>
    </row>
    <row r="3247" spans="2:18" ht="15.75" customHeight="1">
      <c r="B3247" s="167"/>
      <c r="C3247" s="209" t="str">
        <f>IF(ISBLANK(Transactions!$B3247),"",MONTH(Transactions!$B3247))</f>
        <v/>
      </c>
      <c r="D3247" s="259"/>
      <c r="E3247" s="168"/>
      <c r="F3247" s="169"/>
      <c r="H3247" s="167"/>
      <c r="I3247" s="209" t="str">
        <f>IF(ISBLANK(Transactions!$H3247),"",MONTH(Transactions!$H3247))</f>
        <v/>
      </c>
      <c r="J3247" s="259"/>
      <c r="K3247" s="168"/>
      <c r="L3247" s="169"/>
      <c r="N3247" s="167"/>
      <c r="O3247" s="209" t="str">
        <f>IF(ISBLANK(Transactions!$N3247),"",MONTH(Transactions!$N3247))</f>
        <v/>
      </c>
      <c r="P3247" s="259"/>
      <c r="Q3247" s="171"/>
      <c r="R3247" s="169"/>
    </row>
    <row r="3248" spans="2:18" ht="15.75" customHeight="1">
      <c r="B3248" s="167"/>
      <c r="C3248" s="209" t="str">
        <f>IF(ISBLANK(Transactions!$B3248),"",MONTH(Transactions!$B3248))</f>
        <v/>
      </c>
      <c r="D3248" s="259"/>
      <c r="E3248" s="168"/>
      <c r="F3248" s="169"/>
      <c r="H3248" s="167"/>
      <c r="I3248" s="209" t="str">
        <f>IF(ISBLANK(Transactions!$H3248),"",MONTH(Transactions!$H3248))</f>
        <v/>
      </c>
      <c r="J3248" s="259"/>
      <c r="K3248" s="168"/>
      <c r="L3248" s="169"/>
      <c r="N3248" s="167"/>
      <c r="O3248" s="209" t="str">
        <f>IF(ISBLANK(Transactions!$N3248),"",MONTH(Transactions!$N3248))</f>
        <v/>
      </c>
      <c r="P3248" s="259"/>
      <c r="Q3248" s="171"/>
      <c r="R3248" s="169"/>
    </row>
    <row r="3249" spans="2:18" ht="15.75" customHeight="1">
      <c r="B3249" s="167"/>
      <c r="C3249" s="209" t="str">
        <f>IF(ISBLANK(Transactions!$B3249),"",MONTH(Transactions!$B3249))</f>
        <v/>
      </c>
      <c r="D3249" s="259"/>
      <c r="E3249" s="168"/>
      <c r="F3249" s="169"/>
      <c r="H3249" s="167"/>
      <c r="I3249" s="209" t="str">
        <f>IF(ISBLANK(Transactions!$H3249),"",MONTH(Transactions!$H3249))</f>
        <v/>
      </c>
      <c r="J3249" s="259"/>
      <c r="K3249" s="168"/>
      <c r="L3249" s="169"/>
      <c r="N3249" s="167"/>
      <c r="O3249" s="209" t="str">
        <f>IF(ISBLANK(Transactions!$N3249),"",MONTH(Transactions!$N3249))</f>
        <v/>
      </c>
      <c r="P3249" s="259"/>
      <c r="Q3249" s="171"/>
      <c r="R3249" s="169"/>
    </row>
    <row r="3250" spans="2:18" ht="15.75" customHeight="1">
      <c r="B3250" s="167"/>
      <c r="C3250" s="209" t="str">
        <f>IF(ISBLANK(Transactions!$B3250),"",MONTH(Transactions!$B3250))</f>
        <v/>
      </c>
      <c r="D3250" s="259"/>
      <c r="E3250" s="168"/>
      <c r="F3250" s="169"/>
      <c r="H3250" s="167"/>
      <c r="I3250" s="209" t="str">
        <f>IF(ISBLANK(Transactions!$H3250),"",MONTH(Transactions!$H3250))</f>
        <v/>
      </c>
      <c r="J3250" s="259"/>
      <c r="K3250" s="168"/>
      <c r="L3250" s="169"/>
      <c r="N3250" s="167"/>
      <c r="O3250" s="209" t="str">
        <f>IF(ISBLANK(Transactions!$N3250),"",MONTH(Transactions!$N3250))</f>
        <v/>
      </c>
      <c r="P3250" s="259"/>
      <c r="Q3250" s="171"/>
      <c r="R3250" s="169"/>
    </row>
    <row r="3251" spans="2:18" ht="15.75" customHeight="1">
      <c r="B3251" s="167"/>
      <c r="C3251" s="209" t="str">
        <f>IF(ISBLANK(Transactions!$B3251),"",MONTH(Transactions!$B3251))</f>
        <v/>
      </c>
      <c r="D3251" s="259"/>
      <c r="E3251" s="168"/>
      <c r="F3251" s="169"/>
      <c r="H3251" s="167"/>
      <c r="I3251" s="209" t="str">
        <f>IF(ISBLANK(Transactions!$H3251),"",MONTH(Transactions!$H3251))</f>
        <v/>
      </c>
      <c r="J3251" s="259"/>
      <c r="K3251" s="168"/>
      <c r="L3251" s="169"/>
      <c r="N3251" s="167"/>
      <c r="O3251" s="209" t="str">
        <f>IF(ISBLANK(Transactions!$N3251),"",MONTH(Transactions!$N3251))</f>
        <v/>
      </c>
      <c r="P3251" s="259"/>
      <c r="Q3251" s="171"/>
      <c r="R3251" s="169"/>
    </row>
    <row r="3252" spans="2:18" ht="15.75" customHeight="1">
      <c r="B3252" s="167"/>
      <c r="C3252" s="209" t="str">
        <f>IF(ISBLANK(Transactions!$B3252),"",MONTH(Transactions!$B3252))</f>
        <v/>
      </c>
      <c r="D3252" s="259"/>
      <c r="E3252" s="168"/>
      <c r="F3252" s="169"/>
      <c r="H3252" s="167"/>
      <c r="I3252" s="209" t="str">
        <f>IF(ISBLANK(Transactions!$H3252),"",MONTH(Transactions!$H3252))</f>
        <v/>
      </c>
      <c r="J3252" s="259"/>
      <c r="K3252" s="168"/>
      <c r="L3252" s="169"/>
      <c r="N3252" s="167"/>
      <c r="O3252" s="209" t="str">
        <f>IF(ISBLANK(Transactions!$N3252),"",MONTH(Transactions!$N3252))</f>
        <v/>
      </c>
      <c r="P3252" s="259"/>
      <c r="Q3252" s="171"/>
      <c r="R3252" s="169"/>
    </row>
    <row r="3253" spans="2:18" ht="15.75" customHeight="1">
      <c r="B3253" s="167"/>
      <c r="C3253" s="209" t="str">
        <f>IF(ISBLANK(Transactions!$B3253),"",MONTH(Transactions!$B3253))</f>
        <v/>
      </c>
      <c r="D3253" s="259"/>
      <c r="E3253" s="168"/>
      <c r="F3253" s="169"/>
      <c r="H3253" s="167"/>
      <c r="I3253" s="209" t="str">
        <f>IF(ISBLANK(Transactions!$H3253),"",MONTH(Transactions!$H3253))</f>
        <v/>
      </c>
      <c r="J3253" s="259"/>
      <c r="K3253" s="168"/>
      <c r="L3253" s="169"/>
      <c r="N3253" s="167"/>
      <c r="O3253" s="209" t="str">
        <f>IF(ISBLANK(Transactions!$N3253),"",MONTH(Transactions!$N3253))</f>
        <v/>
      </c>
      <c r="P3253" s="259"/>
      <c r="Q3253" s="171"/>
      <c r="R3253" s="169"/>
    </row>
    <row r="3254" spans="2:18" ht="15.75" customHeight="1">
      <c r="B3254" s="167"/>
      <c r="C3254" s="209" t="str">
        <f>IF(ISBLANK(Transactions!$B3254),"",MONTH(Transactions!$B3254))</f>
        <v/>
      </c>
      <c r="D3254" s="259"/>
      <c r="E3254" s="168"/>
      <c r="F3254" s="169"/>
      <c r="H3254" s="167"/>
      <c r="I3254" s="209" t="str">
        <f>IF(ISBLANK(Transactions!$H3254),"",MONTH(Transactions!$H3254))</f>
        <v/>
      </c>
      <c r="J3254" s="259"/>
      <c r="K3254" s="168"/>
      <c r="L3254" s="169"/>
      <c r="N3254" s="167"/>
      <c r="O3254" s="209" t="str">
        <f>IF(ISBLANK(Transactions!$N3254),"",MONTH(Transactions!$N3254))</f>
        <v/>
      </c>
      <c r="P3254" s="259"/>
      <c r="Q3254" s="171"/>
      <c r="R3254" s="169"/>
    </row>
    <row r="3255" spans="2:18" ht="15.75" customHeight="1">
      <c r="B3255" s="167"/>
      <c r="C3255" s="209" t="str">
        <f>IF(ISBLANK(Transactions!$B3255),"",MONTH(Transactions!$B3255))</f>
        <v/>
      </c>
      <c r="D3255" s="259"/>
      <c r="E3255" s="168"/>
      <c r="F3255" s="169"/>
      <c r="H3255" s="167"/>
      <c r="I3255" s="209" t="str">
        <f>IF(ISBLANK(Transactions!$H3255),"",MONTH(Transactions!$H3255))</f>
        <v/>
      </c>
      <c r="J3255" s="259"/>
      <c r="K3255" s="168"/>
      <c r="L3255" s="169"/>
      <c r="N3255" s="167"/>
      <c r="O3255" s="209" t="str">
        <f>IF(ISBLANK(Transactions!$N3255),"",MONTH(Transactions!$N3255))</f>
        <v/>
      </c>
      <c r="P3255" s="259"/>
      <c r="Q3255" s="171"/>
      <c r="R3255" s="169"/>
    </row>
    <row r="3256" spans="2:18" ht="15.75" customHeight="1">
      <c r="B3256" s="167"/>
      <c r="C3256" s="209" t="str">
        <f>IF(ISBLANK(Transactions!$B3256),"",MONTH(Transactions!$B3256))</f>
        <v/>
      </c>
      <c r="D3256" s="259"/>
      <c r="E3256" s="168"/>
      <c r="F3256" s="169"/>
      <c r="H3256" s="167"/>
      <c r="I3256" s="209" t="str">
        <f>IF(ISBLANK(Transactions!$H3256),"",MONTH(Transactions!$H3256))</f>
        <v/>
      </c>
      <c r="J3256" s="259"/>
      <c r="K3256" s="168"/>
      <c r="L3256" s="169"/>
      <c r="N3256" s="167"/>
      <c r="O3256" s="209" t="str">
        <f>IF(ISBLANK(Transactions!$N3256),"",MONTH(Transactions!$N3256))</f>
        <v/>
      </c>
      <c r="P3256" s="259"/>
      <c r="Q3256" s="171"/>
      <c r="R3256" s="169"/>
    </row>
    <row r="3257" spans="2:18" ht="15.75" customHeight="1">
      <c r="B3257" s="167"/>
      <c r="C3257" s="209" t="str">
        <f>IF(ISBLANK(Transactions!$B3257),"",MONTH(Transactions!$B3257))</f>
        <v/>
      </c>
      <c r="D3257" s="259"/>
      <c r="E3257" s="168"/>
      <c r="F3257" s="169"/>
      <c r="H3257" s="167"/>
      <c r="I3257" s="209" t="str">
        <f>IF(ISBLANK(Transactions!$H3257),"",MONTH(Transactions!$H3257))</f>
        <v/>
      </c>
      <c r="J3257" s="259"/>
      <c r="K3257" s="168"/>
      <c r="L3257" s="169"/>
      <c r="N3257" s="167"/>
      <c r="O3257" s="209" t="str">
        <f>IF(ISBLANK(Transactions!$N3257),"",MONTH(Transactions!$N3257))</f>
        <v/>
      </c>
      <c r="P3257" s="259"/>
      <c r="Q3257" s="171"/>
      <c r="R3257" s="169"/>
    </row>
    <row r="3258" spans="2:18" ht="15.75" customHeight="1">
      <c r="B3258" s="167"/>
      <c r="C3258" s="209" t="str">
        <f>IF(ISBLANK(Transactions!$B3258),"",MONTH(Transactions!$B3258))</f>
        <v/>
      </c>
      <c r="D3258" s="259"/>
      <c r="E3258" s="168"/>
      <c r="F3258" s="169"/>
      <c r="H3258" s="167"/>
      <c r="I3258" s="209" t="str">
        <f>IF(ISBLANK(Transactions!$H3258),"",MONTH(Transactions!$H3258))</f>
        <v/>
      </c>
      <c r="J3258" s="259"/>
      <c r="K3258" s="168"/>
      <c r="L3258" s="169"/>
      <c r="N3258" s="167"/>
      <c r="O3258" s="209" t="str">
        <f>IF(ISBLANK(Transactions!$N3258),"",MONTH(Transactions!$N3258))</f>
        <v/>
      </c>
      <c r="P3258" s="259"/>
      <c r="Q3258" s="171"/>
      <c r="R3258" s="169"/>
    </row>
    <row r="3259" spans="2:18" ht="15.75" customHeight="1">
      <c r="B3259" s="167"/>
      <c r="C3259" s="209" t="str">
        <f>IF(ISBLANK(Transactions!$B3259),"",MONTH(Transactions!$B3259))</f>
        <v/>
      </c>
      <c r="D3259" s="259"/>
      <c r="E3259" s="168"/>
      <c r="F3259" s="169"/>
      <c r="H3259" s="167"/>
      <c r="I3259" s="209" t="str">
        <f>IF(ISBLANK(Transactions!$H3259),"",MONTH(Transactions!$H3259))</f>
        <v/>
      </c>
      <c r="J3259" s="259"/>
      <c r="K3259" s="168"/>
      <c r="L3259" s="169"/>
      <c r="N3259" s="167"/>
      <c r="O3259" s="209" t="str">
        <f>IF(ISBLANK(Transactions!$N3259),"",MONTH(Transactions!$N3259))</f>
        <v/>
      </c>
      <c r="P3259" s="259"/>
      <c r="Q3259" s="171"/>
      <c r="R3259" s="169"/>
    </row>
    <row r="3260" spans="2:18" ht="15.75" customHeight="1">
      <c r="B3260" s="167"/>
      <c r="C3260" s="209" t="str">
        <f>IF(ISBLANK(Transactions!$B3260),"",MONTH(Transactions!$B3260))</f>
        <v/>
      </c>
      <c r="D3260" s="259"/>
      <c r="E3260" s="168"/>
      <c r="F3260" s="169"/>
      <c r="H3260" s="167"/>
      <c r="I3260" s="209" t="str">
        <f>IF(ISBLANK(Transactions!$H3260),"",MONTH(Transactions!$H3260))</f>
        <v/>
      </c>
      <c r="J3260" s="259"/>
      <c r="K3260" s="168"/>
      <c r="L3260" s="169"/>
      <c r="N3260" s="167"/>
      <c r="O3260" s="209" t="str">
        <f>IF(ISBLANK(Transactions!$N3260),"",MONTH(Transactions!$N3260))</f>
        <v/>
      </c>
      <c r="P3260" s="259"/>
      <c r="Q3260" s="171"/>
      <c r="R3260" s="169"/>
    </row>
    <row r="3261" spans="2:18" ht="15.75" customHeight="1">
      <c r="B3261" s="167"/>
      <c r="C3261" s="209" t="str">
        <f>IF(ISBLANK(Transactions!$B3261),"",MONTH(Transactions!$B3261))</f>
        <v/>
      </c>
      <c r="D3261" s="259"/>
      <c r="E3261" s="168"/>
      <c r="F3261" s="169"/>
      <c r="H3261" s="167"/>
      <c r="I3261" s="209" t="str">
        <f>IF(ISBLANK(Transactions!$H3261),"",MONTH(Transactions!$H3261))</f>
        <v/>
      </c>
      <c r="J3261" s="259"/>
      <c r="K3261" s="168"/>
      <c r="L3261" s="169"/>
      <c r="N3261" s="167"/>
      <c r="O3261" s="209" t="str">
        <f>IF(ISBLANK(Transactions!$N3261),"",MONTH(Transactions!$N3261))</f>
        <v/>
      </c>
      <c r="P3261" s="259"/>
      <c r="Q3261" s="171"/>
      <c r="R3261" s="169"/>
    </row>
    <row r="3262" spans="2:18" ht="15.75" customHeight="1">
      <c r="B3262" s="167"/>
      <c r="C3262" s="209" t="str">
        <f>IF(ISBLANK(Transactions!$B3262),"",MONTH(Transactions!$B3262))</f>
        <v/>
      </c>
      <c r="D3262" s="259"/>
      <c r="E3262" s="168"/>
      <c r="F3262" s="169"/>
      <c r="H3262" s="167"/>
      <c r="I3262" s="209" t="str">
        <f>IF(ISBLANK(Transactions!$H3262),"",MONTH(Transactions!$H3262))</f>
        <v/>
      </c>
      <c r="J3262" s="259"/>
      <c r="K3262" s="168"/>
      <c r="L3262" s="169"/>
      <c r="N3262" s="167"/>
      <c r="O3262" s="209" t="str">
        <f>IF(ISBLANK(Transactions!$N3262),"",MONTH(Transactions!$N3262))</f>
        <v/>
      </c>
      <c r="P3262" s="259"/>
      <c r="Q3262" s="171"/>
      <c r="R3262" s="169"/>
    </row>
    <row r="3263" spans="2:18" ht="15.75" customHeight="1">
      <c r="B3263" s="167"/>
      <c r="C3263" s="209" t="str">
        <f>IF(ISBLANK(Transactions!$B3263),"",MONTH(Transactions!$B3263))</f>
        <v/>
      </c>
      <c r="D3263" s="259"/>
      <c r="E3263" s="168"/>
      <c r="F3263" s="169"/>
      <c r="H3263" s="167"/>
      <c r="I3263" s="209" t="str">
        <f>IF(ISBLANK(Transactions!$H3263),"",MONTH(Transactions!$H3263))</f>
        <v/>
      </c>
      <c r="J3263" s="259"/>
      <c r="K3263" s="168"/>
      <c r="L3263" s="169"/>
      <c r="N3263" s="167"/>
      <c r="O3263" s="209" t="str">
        <f>IF(ISBLANK(Transactions!$N3263),"",MONTH(Transactions!$N3263))</f>
        <v/>
      </c>
      <c r="P3263" s="259"/>
      <c r="Q3263" s="171"/>
      <c r="R3263" s="169"/>
    </row>
    <row r="3264" spans="2:18" ht="15.75" customHeight="1">
      <c r="B3264" s="167"/>
      <c r="C3264" s="209" t="str">
        <f>IF(ISBLANK(Transactions!$B3264),"",MONTH(Transactions!$B3264))</f>
        <v/>
      </c>
      <c r="D3264" s="259"/>
      <c r="E3264" s="168"/>
      <c r="F3264" s="169"/>
      <c r="H3264" s="167"/>
      <c r="I3264" s="209" t="str">
        <f>IF(ISBLANK(Transactions!$H3264),"",MONTH(Transactions!$H3264))</f>
        <v/>
      </c>
      <c r="J3264" s="259"/>
      <c r="K3264" s="168"/>
      <c r="L3264" s="169"/>
      <c r="N3264" s="167"/>
      <c r="O3264" s="209" t="str">
        <f>IF(ISBLANK(Transactions!$N3264),"",MONTH(Transactions!$N3264))</f>
        <v/>
      </c>
      <c r="P3264" s="259"/>
      <c r="Q3264" s="171"/>
      <c r="R3264" s="169"/>
    </row>
    <row r="3265" spans="2:18" ht="15.75" customHeight="1">
      <c r="B3265" s="167"/>
      <c r="C3265" s="209" t="str">
        <f>IF(ISBLANK(Transactions!$B3265),"",MONTH(Transactions!$B3265))</f>
        <v/>
      </c>
      <c r="D3265" s="259"/>
      <c r="E3265" s="168"/>
      <c r="F3265" s="169"/>
      <c r="H3265" s="167"/>
      <c r="I3265" s="209" t="str">
        <f>IF(ISBLANK(Transactions!$H3265),"",MONTH(Transactions!$H3265))</f>
        <v/>
      </c>
      <c r="J3265" s="259"/>
      <c r="K3265" s="168"/>
      <c r="L3265" s="169"/>
      <c r="N3265" s="167"/>
      <c r="O3265" s="209" t="str">
        <f>IF(ISBLANK(Transactions!$N3265),"",MONTH(Transactions!$N3265))</f>
        <v/>
      </c>
      <c r="P3265" s="259"/>
      <c r="Q3265" s="171"/>
      <c r="R3265" s="169"/>
    </row>
    <row r="3266" spans="2:18" ht="15.75" customHeight="1">
      <c r="B3266" s="167"/>
      <c r="C3266" s="209" t="str">
        <f>IF(ISBLANK(Transactions!$B3266),"",MONTH(Transactions!$B3266))</f>
        <v/>
      </c>
      <c r="D3266" s="259"/>
      <c r="E3266" s="168"/>
      <c r="F3266" s="169"/>
      <c r="H3266" s="167"/>
      <c r="I3266" s="209" t="str">
        <f>IF(ISBLANK(Transactions!$H3266),"",MONTH(Transactions!$H3266))</f>
        <v/>
      </c>
      <c r="J3266" s="259"/>
      <c r="K3266" s="168"/>
      <c r="L3266" s="169"/>
      <c r="N3266" s="167"/>
      <c r="O3266" s="209" t="str">
        <f>IF(ISBLANK(Transactions!$N3266),"",MONTH(Transactions!$N3266))</f>
        <v/>
      </c>
      <c r="P3266" s="259"/>
      <c r="Q3266" s="171"/>
      <c r="R3266" s="169"/>
    </row>
    <row r="3267" spans="2:18" ht="15.75" customHeight="1">
      <c r="B3267" s="167"/>
      <c r="C3267" s="209" t="str">
        <f>IF(ISBLANK(Transactions!$B3267),"",MONTH(Transactions!$B3267))</f>
        <v/>
      </c>
      <c r="D3267" s="259"/>
      <c r="E3267" s="168"/>
      <c r="F3267" s="169"/>
      <c r="H3267" s="167"/>
      <c r="I3267" s="209" t="str">
        <f>IF(ISBLANK(Transactions!$H3267),"",MONTH(Transactions!$H3267))</f>
        <v/>
      </c>
      <c r="J3267" s="259"/>
      <c r="K3267" s="168"/>
      <c r="L3267" s="169"/>
      <c r="N3267" s="167"/>
      <c r="O3267" s="209" t="str">
        <f>IF(ISBLANK(Transactions!$N3267),"",MONTH(Transactions!$N3267))</f>
        <v/>
      </c>
      <c r="P3267" s="259"/>
      <c r="Q3267" s="171"/>
      <c r="R3267" s="169"/>
    </row>
    <row r="3268" spans="2:18" ht="15.75" customHeight="1">
      <c r="B3268" s="167"/>
      <c r="C3268" s="209" t="str">
        <f>IF(ISBLANK(Transactions!$B3268),"",MONTH(Transactions!$B3268))</f>
        <v/>
      </c>
      <c r="D3268" s="259"/>
      <c r="E3268" s="168"/>
      <c r="F3268" s="169"/>
      <c r="H3268" s="167"/>
      <c r="I3268" s="209" t="str">
        <f>IF(ISBLANK(Transactions!$H3268),"",MONTH(Transactions!$H3268))</f>
        <v/>
      </c>
      <c r="J3268" s="259"/>
      <c r="K3268" s="168"/>
      <c r="L3268" s="169"/>
      <c r="N3268" s="167"/>
      <c r="O3268" s="209" t="str">
        <f>IF(ISBLANK(Transactions!$N3268),"",MONTH(Transactions!$N3268))</f>
        <v/>
      </c>
      <c r="P3268" s="259"/>
      <c r="Q3268" s="171"/>
      <c r="R3268" s="169"/>
    </row>
    <row r="3269" spans="2:18" ht="15.75" customHeight="1">
      <c r="B3269" s="167"/>
      <c r="C3269" s="209" t="str">
        <f>IF(ISBLANK(Transactions!$B3269),"",MONTH(Transactions!$B3269))</f>
        <v/>
      </c>
      <c r="D3269" s="259"/>
      <c r="E3269" s="168"/>
      <c r="F3269" s="169"/>
      <c r="H3269" s="167"/>
      <c r="I3269" s="209" t="str">
        <f>IF(ISBLANK(Transactions!$H3269),"",MONTH(Transactions!$H3269))</f>
        <v/>
      </c>
      <c r="J3269" s="259"/>
      <c r="K3269" s="168"/>
      <c r="L3269" s="169"/>
      <c r="N3269" s="167"/>
      <c r="O3269" s="209" t="str">
        <f>IF(ISBLANK(Transactions!$N3269),"",MONTH(Transactions!$N3269))</f>
        <v/>
      </c>
      <c r="P3269" s="259"/>
      <c r="Q3269" s="171"/>
      <c r="R3269" s="169"/>
    </row>
    <row r="3270" spans="2:18" ht="15.75" customHeight="1">
      <c r="B3270" s="167"/>
      <c r="C3270" s="209" t="str">
        <f>IF(ISBLANK(Transactions!$B3270),"",MONTH(Transactions!$B3270))</f>
        <v/>
      </c>
      <c r="D3270" s="259"/>
      <c r="E3270" s="168"/>
      <c r="F3270" s="169"/>
      <c r="H3270" s="167"/>
      <c r="I3270" s="209" t="str">
        <f>IF(ISBLANK(Transactions!$H3270),"",MONTH(Transactions!$H3270))</f>
        <v/>
      </c>
      <c r="J3270" s="259"/>
      <c r="K3270" s="168"/>
      <c r="L3270" s="169"/>
      <c r="N3270" s="167"/>
      <c r="O3270" s="209" t="str">
        <f>IF(ISBLANK(Transactions!$N3270),"",MONTH(Transactions!$N3270))</f>
        <v/>
      </c>
      <c r="P3270" s="259"/>
      <c r="Q3270" s="171"/>
      <c r="R3270" s="169"/>
    </row>
    <row r="3271" spans="2:18" ht="15.75" customHeight="1">
      <c r="B3271" s="167"/>
      <c r="C3271" s="209" t="str">
        <f>IF(ISBLANK(Transactions!$B3271),"",MONTH(Transactions!$B3271))</f>
        <v/>
      </c>
      <c r="D3271" s="259"/>
      <c r="E3271" s="168"/>
      <c r="F3271" s="169"/>
      <c r="H3271" s="167"/>
      <c r="I3271" s="209" t="str">
        <f>IF(ISBLANK(Transactions!$H3271),"",MONTH(Transactions!$H3271))</f>
        <v/>
      </c>
      <c r="J3271" s="259"/>
      <c r="K3271" s="168"/>
      <c r="L3271" s="169"/>
      <c r="N3271" s="167"/>
      <c r="O3271" s="209" t="str">
        <f>IF(ISBLANK(Transactions!$N3271),"",MONTH(Transactions!$N3271))</f>
        <v/>
      </c>
      <c r="P3271" s="259"/>
      <c r="Q3271" s="171"/>
      <c r="R3271" s="169"/>
    </row>
    <row r="3272" spans="2:18" ht="15.75" customHeight="1">
      <c r="B3272" s="167"/>
      <c r="C3272" s="209" t="str">
        <f>IF(ISBLANK(Transactions!$B3272),"",MONTH(Transactions!$B3272))</f>
        <v/>
      </c>
      <c r="D3272" s="259"/>
      <c r="E3272" s="168"/>
      <c r="F3272" s="169"/>
      <c r="H3272" s="167"/>
      <c r="I3272" s="209" t="str">
        <f>IF(ISBLANK(Transactions!$H3272),"",MONTH(Transactions!$H3272))</f>
        <v/>
      </c>
      <c r="J3272" s="259"/>
      <c r="K3272" s="168"/>
      <c r="L3272" s="169"/>
      <c r="N3272" s="167"/>
      <c r="O3272" s="209" t="str">
        <f>IF(ISBLANK(Transactions!$N3272),"",MONTH(Transactions!$N3272))</f>
        <v/>
      </c>
      <c r="P3272" s="259"/>
      <c r="Q3272" s="171"/>
      <c r="R3272" s="169"/>
    </row>
    <row r="3273" spans="2:18" ht="15.75" customHeight="1">
      <c r="B3273" s="167"/>
      <c r="C3273" s="209" t="str">
        <f>IF(ISBLANK(Transactions!$B3273),"",MONTH(Transactions!$B3273))</f>
        <v/>
      </c>
      <c r="D3273" s="259"/>
      <c r="E3273" s="168"/>
      <c r="F3273" s="169"/>
      <c r="H3273" s="167"/>
      <c r="I3273" s="209" t="str">
        <f>IF(ISBLANK(Transactions!$H3273),"",MONTH(Transactions!$H3273))</f>
        <v/>
      </c>
      <c r="J3273" s="259"/>
      <c r="K3273" s="168"/>
      <c r="L3273" s="169"/>
      <c r="N3273" s="167"/>
      <c r="O3273" s="209" t="str">
        <f>IF(ISBLANK(Transactions!$N3273),"",MONTH(Transactions!$N3273))</f>
        <v/>
      </c>
      <c r="P3273" s="259"/>
      <c r="Q3273" s="171"/>
      <c r="R3273" s="169"/>
    </row>
    <row r="3274" spans="2:18" ht="15.75" customHeight="1">
      <c r="B3274" s="167"/>
      <c r="C3274" s="209" t="str">
        <f>IF(ISBLANK(Transactions!$B3274),"",MONTH(Transactions!$B3274))</f>
        <v/>
      </c>
      <c r="D3274" s="259"/>
      <c r="E3274" s="168"/>
      <c r="F3274" s="169"/>
      <c r="H3274" s="167"/>
      <c r="I3274" s="209" t="str">
        <f>IF(ISBLANK(Transactions!$H3274),"",MONTH(Transactions!$H3274))</f>
        <v/>
      </c>
      <c r="J3274" s="259"/>
      <c r="K3274" s="168"/>
      <c r="L3274" s="169"/>
      <c r="N3274" s="167"/>
      <c r="O3274" s="209" t="str">
        <f>IF(ISBLANK(Transactions!$N3274),"",MONTH(Transactions!$N3274))</f>
        <v/>
      </c>
      <c r="P3274" s="259"/>
      <c r="Q3274" s="171"/>
      <c r="R3274" s="169"/>
    </row>
    <row r="3275" spans="2:18" ht="15.75" customHeight="1">
      <c r="B3275" s="167"/>
      <c r="C3275" s="209" t="str">
        <f>IF(ISBLANK(Transactions!$B3275),"",MONTH(Transactions!$B3275))</f>
        <v/>
      </c>
      <c r="D3275" s="259"/>
      <c r="E3275" s="168"/>
      <c r="F3275" s="169"/>
      <c r="H3275" s="167"/>
      <c r="I3275" s="209" t="str">
        <f>IF(ISBLANK(Transactions!$H3275),"",MONTH(Transactions!$H3275))</f>
        <v/>
      </c>
      <c r="J3275" s="259"/>
      <c r="K3275" s="168"/>
      <c r="L3275" s="169"/>
      <c r="N3275" s="167"/>
      <c r="O3275" s="209" t="str">
        <f>IF(ISBLANK(Transactions!$N3275),"",MONTH(Transactions!$N3275))</f>
        <v/>
      </c>
      <c r="P3275" s="259"/>
      <c r="Q3275" s="171"/>
      <c r="R3275" s="169"/>
    </row>
    <row r="3276" spans="2:18" ht="15.75" customHeight="1">
      <c r="B3276" s="167"/>
      <c r="C3276" s="209" t="str">
        <f>IF(ISBLANK(Transactions!$B3276),"",MONTH(Transactions!$B3276))</f>
        <v/>
      </c>
      <c r="D3276" s="259"/>
      <c r="E3276" s="168"/>
      <c r="F3276" s="169"/>
      <c r="H3276" s="167"/>
      <c r="I3276" s="209" t="str">
        <f>IF(ISBLANK(Transactions!$H3276),"",MONTH(Transactions!$H3276))</f>
        <v/>
      </c>
      <c r="J3276" s="259"/>
      <c r="K3276" s="168"/>
      <c r="L3276" s="169"/>
      <c r="N3276" s="167"/>
      <c r="O3276" s="209" t="str">
        <f>IF(ISBLANK(Transactions!$N3276),"",MONTH(Transactions!$N3276))</f>
        <v/>
      </c>
      <c r="P3276" s="259"/>
      <c r="Q3276" s="171"/>
      <c r="R3276" s="169"/>
    </row>
    <row r="3277" spans="2:18" ht="15.75" customHeight="1">
      <c r="B3277" s="167"/>
      <c r="C3277" s="209" t="str">
        <f>IF(ISBLANK(Transactions!$B3277),"",MONTH(Transactions!$B3277))</f>
        <v/>
      </c>
      <c r="D3277" s="259"/>
      <c r="E3277" s="168"/>
      <c r="F3277" s="169"/>
      <c r="H3277" s="167"/>
      <c r="I3277" s="209" t="str">
        <f>IF(ISBLANK(Transactions!$H3277),"",MONTH(Transactions!$H3277))</f>
        <v/>
      </c>
      <c r="J3277" s="259"/>
      <c r="K3277" s="168"/>
      <c r="L3277" s="169"/>
      <c r="N3277" s="167"/>
      <c r="O3277" s="209" t="str">
        <f>IF(ISBLANK(Transactions!$N3277),"",MONTH(Transactions!$N3277))</f>
        <v/>
      </c>
      <c r="P3277" s="259"/>
      <c r="Q3277" s="171"/>
      <c r="R3277" s="169"/>
    </row>
    <row r="3278" spans="2:18" ht="15.75" customHeight="1">
      <c r="B3278" s="167"/>
      <c r="C3278" s="209" t="str">
        <f>IF(ISBLANK(Transactions!$B3278),"",MONTH(Transactions!$B3278))</f>
        <v/>
      </c>
      <c r="D3278" s="259"/>
      <c r="E3278" s="168"/>
      <c r="F3278" s="169"/>
      <c r="H3278" s="167"/>
      <c r="I3278" s="209" t="str">
        <f>IF(ISBLANK(Transactions!$H3278),"",MONTH(Transactions!$H3278))</f>
        <v/>
      </c>
      <c r="J3278" s="259"/>
      <c r="K3278" s="168"/>
      <c r="L3278" s="169"/>
      <c r="N3278" s="167"/>
      <c r="O3278" s="209" t="str">
        <f>IF(ISBLANK(Transactions!$N3278),"",MONTH(Transactions!$N3278))</f>
        <v/>
      </c>
      <c r="P3278" s="259"/>
      <c r="Q3278" s="171"/>
      <c r="R3278" s="169"/>
    </row>
    <row r="3279" spans="2:18" ht="15.75" customHeight="1">
      <c r="B3279" s="167"/>
      <c r="C3279" s="209" t="str">
        <f>IF(ISBLANK(Transactions!$B3279),"",MONTH(Transactions!$B3279))</f>
        <v/>
      </c>
      <c r="D3279" s="259"/>
      <c r="E3279" s="168"/>
      <c r="F3279" s="169"/>
      <c r="H3279" s="167"/>
      <c r="I3279" s="209" t="str">
        <f>IF(ISBLANK(Transactions!$H3279),"",MONTH(Transactions!$H3279))</f>
        <v/>
      </c>
      <c r="J3279" s="259"/>
      <c r="K3279" s="168"/>
      <c r="L3279" s="169"/>
      <c r="N3279" s="167"/>
      <c r="O3279" s="209" t="str">
        <f>IF(ISBLANK(Transactions!$N3279),"",MONTH(Transactions!$N3279))</f>
        <v/>
      </c>
      <c r="P3279" s="259"/>
      <c r="Q3279" s="171"/>
      <c r="R3279" s="169"/>
    </row>
    <row r="3280" spans="2:18" ht="15.75" customHeight="1">
      <c r="B3280" s="167"/>
      <c r="C3280" s="209" t="str">
        <f>IF(ISBLANK(Transactions!$B3280),"",MONTH(Transactions!$B3280))</f>
        <v/>
      </c>
      <c r="D3280" s="259"/>
      <c r="E3280" s="168"/>
      <c r="F3280" s="169"/>
      <c r="H3280" s="167"/>
      <c r="I3280" s="209" t="str">
        <f>IF(ISBLANK(Transactions!$H3280),"",MONTH(Transactions!$H3280))</f>
        <v/>
      </c>
      <c r="J3280" s="259"/>
      <c r="K3280" s="168"/>
      <c r="L3280" s="169"/>
      <c r="N3280" s="167"/>
      <c r="O3280" s="209" t="str">
        <f>IF(ISBLANK(Transactions!$N3280),"",MONTH(Transactions!$N3280))</f>
        <v/>
      </c>
      <c r="P3280" s="259"/>
      <c r="Q3280" s="171"/>
      <c r="R3280" s="169"/>
    </row>
    <row r="3281" spans="2:18" ht="15.75" customHeight="1">
      <c r="B3281" s="167"/>
      <c r="C3281" s="209" t="str">
        <f>IF(ISBLANK(Transactions!$B3281),"",MONTH(Transactions!$B3281))</f>
        <v/>
      </c>
      <c r="D3281" s="259"/>
      <c r="E3281" s="168"/>
      <c r="F3281" s="169"/>
      <c r="H3281" s="167"/>
      <c r="I3281" s="209" t="str">
        <f>IF(ISBLANK(Transactions!$H3281),"",MONTH(Transactions!$H3281))</f>
        <v/>
      </c>
      <c r="J3281" s="259"/>
      <c r="K3281" s="168"/>
      <c r="L3281" s="169"/>
      <c r="N3281" s="167"/>
      <c r="O3281" s="209" t="str">
        <f>IF(ISBLANK(Transactions!$N3281),"",MONTH(Transactions!$N3281))</f>
        <v/>
      </c>
      <c r="P3281" s="259"/>
      <c r="Q3281" s="171"/>
      <c r="R3281" s="169"/>
    </row>
    <row r="3282" spans="2:18" ht="15.75" customHeight="1">
      <c r="B3282" s="167"/>
      <c r="C3282" s="209" t="str">
        <f>IF(ISBLANK(Transactions!$B3282),"",MONTH(Transactions!$B3282))</f>
        <v/>
      </c>
      <c r="D3282" s="259"/>
      <c r="E3282" s="168"/>
      <c r="F3282" s="169"/>
      <c r="H3282" s="167"/>
      <c r="I3282" s="209" t="str">
        <f>IF(ISBLANK(Transactions!$H3282),"",MONTH(Transactions!$H3282))</f>
        <v/>
      </c>
      <c r="J3282" s="259"/>
      <c r="K3282" s="168"/>
      <c r="L3282" s="169"/>
      <c r="N3282" s="167"/>
      <c r="O3282" s="209" t="str">
        <f>IF(ISBLANK(Transactions!$N3282),"",MONTH(Transactions!$N3282))</f>
        <v/>
      </c>
      <c r="P3282" s="259"/>
      <c r="Q3282" s="171"/>
      <c r="R3282" s="169"/>
    </row>
    <row r="3283" spans="2:18" ht="15.75" customHeight="1">
      <c r="B3283" s="167"/>
      <c r="C3283" s="209" t="str">
        <f>IF(ISBLANK(Transactions!$B3283),"",MONTH(Transactions!$B3283))</f>
        <v/>
      </c>
      <c r="D3283" s="259"/>
      <c r="E3283" s="168"/>
      <c r="F3283" s="169"/>
      <c r="H3283" s="167"/>
      <c r="I3283" s="209" t="str">
        <f>IF(ISBLANK(Transactions!$H3283),"",MONTH(Transactions!$H3283))</f>
        <v/>
      </c>
      <c r="J3283" s="259"/>
      <c r="K3283" s="168"/>
      <c r="L3283" s="169"/>
      <c r="N3283" s="167"/>
      <c r="O3283" s="209" t="str">
        <f>IF(ISBLANK(Transactions!$N3283),"",MONTH(Transactions!$N3283))</f>
        <v/>
      </c>
      <c r="P3283" s="259"/>
      <c r="Q3283" s="171"/>
      <c r="R3283" s="169"/>
    </row>
    <row r="3284" spans="2:18" ht="15.75" customHeight="1">
      <c r="B3284" s="167"/>
      <c r="C3284" s="209" t="str">
        <f>IF(ISBLANK(Transactions!$B3284),"",MONTH(Transactions!$B3284))</f>
        <v/>
      </c>
      <c r="D3284" s="259"/>
      <c r="E3284" s="168"/>
      <c r="F3284" s="169"/>
      <c r="H3284" s="167"/>
      <c r="I3284" s="209" t="str">
        <f>IF(ISBLANK(Transactions!$H3284),"",MONTH(Transactions!$H3284))</f>
        <v/>
      </c>
      <c r="J3284" s="259"/>
      <c r="K3284" s="168"/>
      <c r="L3284" s="169"/>
      <c r="N3284" s="167"/>
      <c r="O3284" s="209" t="str">
        <f>IF(ISBLANK(Transactions!$N3284),"",MONTH(Transactions!$N3284))</f>
        <v/>
      </c>
      <c r="P3284" s="259"/>
      <c r="Q3284" s="171"/>
      <c r="R3284" s="169"/>
    </row>
    <row r="3285" spans="2:18" ht="15.75" customHeight="1">
      <c r="B3285" s="167"/>
      <c r="C3285" s="209" t="str">
        <f>IF(ISBLANK(Transactions!$B3285),"",MONTH(Transactions!$B3285))</f>
        <v/>
      </c>
      <c r="D3285" s="259"/>
      <c r="E3285" s="168"/>
      <c r="F3285" s="169"/>
      <c r="H3285" s="167"/>
      <c r="I3285" s="209" t="str">
        <f>IF(ISBLANK(Transactions!$H3285),"",MONTH(Transactions!$H3285))</f>
        <v/>
      </c>
      <c r="J3285" s="259"/>
      <c r="K3285" s="168"/>
      <c r="L3285" s="169"/>
      <c r="N3285" s="167"/>
      <c r="O3285" s="209" t="str">
        <f>IF(ISBLANK(Transactions!$N3285),"",MONTH(Transactions!$N3285))</f>
        <v/>
      </c>
      <c r="P3285" s="259"/>
      <c r="Q3285" s="171"/>
      <c r="R3285" s="169"/>
    </row>
    <row r="3286" spans="2:18" ht="15.75" customHeight="1">
      <c r="B3286" s="167"/>
      <c r="C3286" s="209" t="str">
        <f>IF(ISBLANK(Transactions!$B3286),"",MONTH(Transactions!$B3286))</f>
        <v/>
      </c>
      <c r="D3286" s="259"/>
      <c r="E3286" s="168"/>
      <c r="F3286" s="169"/>
      <c r="H3286" s="167"/>
      <c r="I3286" s="209" t="str">
        <f>IF(ISBLANK(Transactions!$H3286),"",MONTH(Transactions!$H3286))</f>
        <v/>
      </c>
      <c r="J3286" s="259"/>
      <c r="K3286" s="168"/>
      <c r="L3286" s="169"/>
      <c r="N3286" s="167"/>
      <c r="O3286" s="209" t="str">
        <f>IF(ISBLANK(Transactions!$N3286),"",MONTH(Transactions!$N3286))</f>
        <v/>
      </c>
      <c r="P3286" s="259"/>
      <c r="Q3286" s="171"/>
      <c r="R3286" s="169"/>
    </row>
    <row r="3287" spans="2:18" ht="15.75" customHeight="1">
      <c r="B3287" s="167"/>
      <c r="C3287" s="209" t="str">
        <f>IF(ISBLANK(Transactions!$B3287),"",MONTH(Transactions!$B3287))</f>
        <v/>
      </c>
      <c r="D3287" s="259"/>
      <c r="E3287" s="168"/>
      <c r="F3287" s="169"/>
      <c r="H3287" s="167"/>
      <c r="I3287" s="209" t="str">
        <f>IF(ISBLANK(Transactions!$H3287),"",MONTH(Transactions!$H3287))</f>
        <v/>
      </c>
      <c r="J3287" s="259"/>
      <c r="K3287" s="168"/>
      <c r="L3287" s="169"/>
      <c r="N3287" s="167"/>
      <c r="O3287" s="209" t="str">
        <f>IF(ISBLANK(Transactions!$N3287),"",MONTH(Transactions!$N3287))</f>
        <v/>
      </c>
      <c r="P3287" s="259"/>
      <c r="Q3287" s="171"/>
      <c r="R3287" s="169"/>
    </row>
    <row r="3288" spans="2:18" ht="15.75" customHeight="1">
      <c r="B3288" s="167"/>
      <c r="C3288" s="209" t="str">
        <f>IF(ISBLANK(Transactions!$B3288),"",MONTH(Transactions!$B3288))</f>
        <v/>
      </c>
      <c r="D3288" s="259"/>
      <c r="E3288" s="168"/>
      <c r="F3288" s="169"/>
      <c r="H3288" s="167"/>
      <c r="I3288" s="209" t="str">
        <f>IF(ISBLANK(Transactions!$H3288),"",MONTH(Transactions!$H3288))</f>
        <v/>
      </c>
      <c r="J3288" s="259"/>
      <c r="K3288" s="168"/>
      <c r="L3288" s="169"/>
      <c r="N3288" s="167"/>
      <c r="O3288" s="209" t="str">
        <f>IF(ISBLANK(Transactions!$N3288),"",MONTH(Transactions!$N3288))</f>
        <v/>
      </c>
      <c r="P3288" s="259"/>
      <c r="Q3288" s="171"/>
      <c r="R3288" s="169"/>
    </row>
    <row r="3289" spans="2:18" ht="15.75" customHeight="1">
      <c r="B3289" s="167"/>
      <c r="C3289" s="209" t="str">
        <f>IF(ISBLANK(Transactions!$B3289),"",MONTH(Transactions!$B3289))</f>
        <v/>
      </c>
      <c r="D3289" s="259"/>
      <c r="E3289" s="168"/>
      <c r="F3289" s="169"/>
      <c r="H3289" s="167"/>
      <c r="I3289" s="209" t="str">
        <f>IF(ISBLANK(Transactions!$H3289),"",MONTH(Transactions!$H3289))</f>
        <v/>
      </c>
      <c r="J3289" s="259"/>
      <c r="K3289" s="168"/>
      <c r="L3289" s="169"/>
      <c r="N3289" s="167"/>
      <c r="O3289" s="209" t="str">
        <f>IF(ISBLANK(Transactions!$N3289),"",MONTH(Transactions!$N3289))</f>
        <v/>
      </c>
      <c r="P3289" s="259"/>
      <c r="Q3289" s="171"/>
      <c r="R3289" s="169"/>
    </row>
    <row r="3290" spans="2:18" ht="15.75" customHeight="1">
      <c r="B3290" s="167"/>
      <c r="C3290" s="209" t="str">
        <f>IF(ISBLANK(Transactions!$B3290),"",MONTH(Transactions!$B3290))</f>
        <v/>
      </c>
      <c r="D3290" s="259"/>
      <c r="E3290" s="168"/>
      <c r="F3290" s="169"/>
      <c r="H3290" s="167"/>
      <c r="I3290" s="209" t="str">
        <f>IF(ISBLANK(Transactions!$H3290),"",MONTH(Transactions!$H3290))</f>
        <v/>
      </c>
      <c r="J3290" s="259"/>
      <c r="K3290" s="168"/>
      <c r="L3290" s="169"/>
      <c r="N3290" s="167"/>
      <c r="O3290" s="209" t="str">
        <f>IF(ISBLANK(Transactions!$N3290),"",MONTH(Transactions!$N3290))</f>
        <v/>
      </c>
      <c r="P3290" s="259"/>
      <c r="Q3290" s="171"/>
      <c r="R3290" s="169"/>
    </row>
    <row r="3291" spans="2:18" ht="15.75" customHeight="1">
      <c r="B3291" s="167"/>
      <c r="C3291" s="209" t="str">
        <f>IF(ISBLANK(Transactions!$B3291),"",MONTH(Transactions!$B3291))</f>
        <v/>
      </c>
      <c r="D3291" s="259"/>
      <c r="E3291" s="168"/>
      <c r="F3291" s="169"/>
      <c r="H3291" s="167"/>
      <c r="I3291" s="209" t="str">
        <f>IF(ISBLANK(Transactions!$H3291),"",MONTH(Transactions!$H3291))</f>
        <v/>
      </c>
      <c r="J3291" s="259"/>
      <c r="K3291" s="168"/>
      <c r="L3291" s="169"/>
      <c r="N3291" s="167"/>
      <c r="O3291" s="209" t="str">
        <f>IF(ISBLANK(Transactions!$N3291),"",MONTH(Transactions!$N3291))</f>
        <v/>
      </c>
      <c r="P3291" s="259"/>
      <c r="Q3291" s="171"/>
      <c r="R3291" s="169"/>
    </row>
    <row r="3292" spans="2:18" ht="15.75" customHeight="1">
      <c r="B3292" s="167"/>
      <c r="C3292" s="209" t="str">
        <f>IF(ISBLANK(Transactions!$B3292),"",MONTH(Transactions!$B3292))</f>
        <v/>
      </c>
      <c r="D3292" s="259"/>
      <c r="E3292" s="168"/>
      <c r="F3292" s="169"/>
      <c r="H3292" s="167"/>
      <c r="I3292" s="209" t="str">
        <f>IF(ISBLANK(Transactions!$H3292),"",MONTH(Transactions!$H3292))</f>
        <v/>
      </c>
      <c r="J3292" s="259"/>
      <c r="K3292" s="168"/>
      <c r="L3292" s="169"/>
      <c r="N3292" s="167"/>
      <c r="O3292" s="209" t="str">
        <f>IF(ISBLANK(Transactions!$N3292),"",MONTH(Transactions!$N3292))</f>
        <v/>
      </c>
      <c r="P3292" s="259"/>
      <c r="Q3292" s="171"/>
      <c r="R3292" s="169"/>
    </row>
    <row r="3293" spans="2:18" ht="15.75" customHeight="1">
      <c r="B3293" s="167"/>
      <c r="C3293" s="209" t="str">
        <f>IF(ISBLANK(Transactions!$B3293),"",MONTH(Transactions!$B3293))</f>
        <v/>
      </c>
      <c r="D3293" s="259"/>
      <c r="E3293" s="168"/>
      <c r="F3293" s="169"/>
      <c r="H3293" s="167"/>
      <c r="I3293" s="209" t="str">
        <f>IF(ISBLANK(Transactions!$H3293),"",MONTH(Transactions!$H3293))</f>
        <v/>
      </c>
      <c r="J3293" s="259"/>
      <c r="K3293" s="168"/>
      <c r="L3293" s="169"/>
      <c r="N3293" s="167"/>
      <c r="O3293" s="209" t="str">
        <f>IF(ISBLANK(Transactions!$N3293),"",MONTH(Transactions!$N3293))</f>
        <v/>
      </c>
      <c r="P3293" s="259"/>
      <c r="Q3293" s="171"/>
      <c r="R3293" s="169"/>
    </row>
    <row r="3294" spans="2:18" ht="15.75" customHeight="1">
      <c r="B3294" s="167"/>
      <c r="C3294" s="209" t="str">
        <f>IF(ISBLANK(Transactions!$B3294),"",MONTH(Transactions!$B3294))</f>
        <v/>
      </c>
      <c r="D3294" s="259"/>
      <c r="E3294" s="168"/>
      <c r="F3294" s="169"/>
      <c r="H3294" s="167"/>
      <c r="I3294" s="209" t="str">
        <f>IF(ISBLANK(Transactions!$H3294),"",MONTH(Transactions!$H3294))</f>
        <v/>
      </c>
      <c r="J3294" s="259"/>
      <c r="K3294" s="168"/>
      <c r="L3294" s="169"/>
      <c r="N3294" s="167"/>
      <c r="O3294" s="209" t="str">
        <f>IF(ISBLANK(Transactions!$N3294),"",MONTH(Transactions!$N3294))</f>
        <v/>
      </c>
      <c r="P3294" s="259"/>
      <c r="Q3294" s="171"/>
      <c r="R3294" s="169"/>
    </row>
    <row r="3295" spans="2:18" ht="15.75" customHeight="1">
      <c r="B3295" s="167"/>
      <c r="C3295" s="209" t="str">
        <f>IF(ISBLANK(Transactions!$B3295),"",MONTH(Transactions!$B3295))</f>
        <v/>
      </c>
      <c r="D3295" s="259"/>
      <c r="E3295" s="168"/>
      <c r="F3295" s="169"/>
      <c r="H3295" s="167"/>
      <c r="I3295" s="209" t="str">
        <f>IF(ISBLANK(Transactions!$H3295),"",MONTH(Transactions!$H3295))</f>
        <v/>
      </c>
      <c r="J3295" s="259"/>
      <c r="K3295" s="168"/>
      <c r="L3295" s="169"/>
      <c r="N3295" s="167"/>
      <c r="O3295" s="209" t="str">
        <f>IF(ISBLANK(Transactions!$N3295),"",MONTH(Transactions!$N3295))</f>
        <v/>
      </c>
      <c r="P3295" s="259"/>
      <c r="Q3295" s="171"/>
      <c r="R3295" s="169"/>
    </row>
    <row r="3296" spans="2:18" ht="15.75" customHeight="1">
      <c r="B3296" s="167"/>
      <c r="C3296" s="209" t="str">
        <f>IF(ISBLANK(Transactions!$B3296),"",MONTH(Transactions!$B3296))</f>
        <v/>
      </c>
      <c r="D3296" s="259"/>
      <c r="E3296" s="168"/>
      <c r="F3296" s="169"/>
      <c r="H3296" s="167"/>
      <c r="I3296" s="209" t="str">
        <f>IF(ISBLANK(Transactions!$H3296),"",MONTH(Transactions!$H3296))</f>
        <v/>
      </c>
      <c r="J3296" s="259"/>
      <c r="K3296" s="168"/>
      <c r="L3296" s="169"/>
      <c r="N3296" s="167"/>
      <c r="O3296" s="209" t="str">
        <f>IF(ISBLANK(Transactions!$N3296),"",MONTH(Transactions!$N3296))</f>
        <v/>
      </c>
      <c r="P3296" s="259"/>
      <c r="Q3296" s="171"/>
      <c r="R3296" s="169"/>
    </row>
    <row r="3297" spans="2:18" ht="15.75" customHeight="1">
      <c r="B3297" s="167"/>
      <c r="C3297" s="209" t="str">
        <f>IF(ISBLANK(Transactions!$B3297),"",MONTH(Transactions!$B3297))</f>
        <v/>
      </c>
      <c r="D3297" s="259"/>
      <c r="E3297" s="168"/>
      <c r="F3297" s="169"/>
      <c r="H3297" s="167"/>
      <c r="I3297" s="209" t="str">
        <f>IF(ISBLANK(Transactions!$H3297),"",MONTH(Transactions!$H3297))</f>
        <v/>
      </c>
      <c r="J3297" s="259"/>
      <c r="K3297" s="168"/>
      <c r="L3297" s="169"/>
      <c r="N3297" s="167"/>
      <c r="O3297" s="209" t="str">
        <f>IF(ISBLANK(Transactions!$N3297),"",MONTH(Transactions!$N3297))</f>
        <v/>
      </c>
      <c r="P3297" s="259"/>
      <c r="Q3297" s="171"/>
      <c r="R3297" s="169"/>
    </row>
    <row r="3298" spans="2:18" ht="15.75" customHeight="1">
      <c r="B3298" s="167"/>
      <c r="C3298" s="209" t="str">
        <f>IF(ISBLANK(Transactions!$B3298),"",MONTH(Transactions!$B3298))</f>
        <v/>
      </c>
      <c r="D3298" s="259"/>
      <c r="E3298" s="168"/>
      <c r="F3298" s="169"/>
      <c r="H3298" s="167"/>
      <c r="I3298" s="209" t="str">
        <f>IF(ISBLANK(Transactions!$H3298),"",MONTH(Transactions!$H3298))</f>
        <v/>
      </c>
      <c r="J3298" s="259"/>
      <c r="K3298" s="168"/>
      <c r="L3298" s="169"/>
      <c r="N3298" s="167"/>
      <c r="O3298" s="209" t="str">
        <f>IF(ISBLANK(Transactions!$N3298),"",MONTH(Transactions!$N3298))</f>
        <v/>
      </c>
      <c r="P3298" s="259"/>
      <c r="Q3298" s="171"/>
      <c r="R3298" s="169"/>
    </row>
    <row r="3299" spans="2:18" ht="15.75" customHeight="1">
      <c r="B3299" s="167"/>
      <c r="C3299" s="209" t="str">
        <f>IF(ISBLANK(Transactions!$B3299),"",MONTH(Transactions!$B3299))</f>
        <v/>
      </c>
      <c r="D3299" s="259"/>
      <c r="E3299" s="168"/>
      <c r="F3299" s="169"/>
      <c r="H3299" s="167"/>
      <c r="I3299" s="209" t="str">
        <f>IF(ISBLANK(Transactions!$H3299),"",MONTH(Transactions!$H3299))</f>
        <v/>
      </c>
      <c r="J3299" s="259"/>
      <c r="K3299" s="168"/>
      <c r="L3299" s="169"/>
      <c r="N3299" s="167"/>
      <c r="O3299" s="209" t="str">
        <f>IF(ISBLANK(Transactions!$N3299),"",MONTH(Transactions!$N3299))</f>
        <v/>
      </c>
      <c r="P3299" s="259"/>
      <c r="Q3299" s="171"/>
      <c r="R3299" s="169"/>
    </row>
    <row r="3300" spans="2:18" ht="15.75" customHeight="1">
      <c r="B3300" s="167"/>
      <c r="C3300" s="209" t="str">
        <f>IF(ISBLANK(Transactions!$B3300),"",MONTH(Transactions!$B3300))</f>
        <v/>
      </c>
      <c r="D3300" s="259"/>
      <c r="E3300" s="168"/>
      <c r="F3300" s="169"/>
      <c r="H3300" s="167"/>
      <c r="I3300" s="209" t="str">
        <f>IF(ISBLANK(Transactions!$H3300),"",MONTH(Transactions!$H3300))</f>
        <v/>
      </c>
      <c r="J3300" s="259"/>
      <c r="K3300" s="168"/>
      <c r="L3300" s="169"/>
      <c r="N3300" s="167"/>
      <c r="O3300" s="209" t="str">
        <f>IF(ISBLANK(Transactions!$N3300),"",MONTH(Transactions!$N3300))</f>
        <v/>
      </c>
      <c r="P3300" s="259"/>
      <c r="Q3300" s="171"/>
      <c r="R3300" s="169"/>
    </row>
    <row r="3301" spans="2:18" ht="15.75" customHeight="1">
      <c r="B3301" s="167"/>
      <c r="C3301" s="209" t="str">
        <f>IF(ISBLANK(Transactions!$B3301),"",MONTH(Transactions!$B3301))</f>
        <v/>
      </c>
      <c r="D3301" s="259"/>
      <c r="E3301" s="168"/>
      <c r="F3301" s="169"/>
      <c r="H3301" s="167"/>
      <c r="I3301" s="209" t="str">
        <f>IF(ISBLANK(Transactions!$H3301),"",MONTH(Transactions!$H3301))</f>
        <v/>
      </c>
      <c r="J3301" s="259"/>
      <c r="K3301" s="168"/>
      <c r="L3301" s="169"/>
      <c r="N3301" s="167"/>
      <c r="O3301" s="209" t="str">
        <f>IF(ISBLANK(Transactions!$N3301),"",MONTH(Transactions!$N3301))</f>
        <v/>
      </c>
      <c r="P3301" s="259"/>
      <c r="Q3301" s="171"/>
      <c r="R3301" s="169"/>
    </row>
    <row r="3302" spans="2:18" ht="15.75" customHeight="1">
      <c r="B3302" s="167"/>
      <c r="C3302" s="209" t="str">
        <f>IF(ISBLANK(Transactions!$B3302),"",MONTH(Transactions!$B3302))</f>
        <v/>
      </c>
      <c r="D3302" s="259"/>
      <c r="E3302" s="168"/>
      <c r="F3302" s="169"/>
      <c r="H3302" s="167"/>
      <c r="I3302" s="209" t="str">
        <f>IF(ISBLANK(Transactions!$H3302),"",MONTH(Transactions!$H3302))</f>
        <v/>
      </c>
      <c r="J3302" s="259"/>
      <c r="K3302" s="168"/>
      <c r="L3302" s="169"/>
      <c r="N3302" s="167"/>
      <c r="O3302" s="209" t="str">
        <f>IF(ISBLANK(Transactions!$N3302),"",MONTH(Transactions!$N3302))</f>
        <v/>
      </c>
      <c r="P3302" s="259"/>
      <c r="Q3302" s="171"/>
      <c r="R3302" s="169"/>
    </row>
    <row r="3303" spans="2:18" ht="15.75" customHeight="1">
      <c r="B3303" s="167"/>
      <c r="C3303" s="209" t="str">
        <f>IF(ISBLANK(Transactions!$B3303),"",MONTH(Transactions!$B3303))</f>
        <v/>
      </c>
      <c r="D3303" s="259"/>
      <c r="E3303" s="168"/>
      <c r="F3303" s="169"/>
      <c r="H3303" s="167"/>
      <c r="I3303" s="209" t="str">
        <f>IF(ISBLANK(Transactions!$H3303),"",MONTH(Transactions!$H3303))</f>
        <v/>
      </c>
      <c r="J3303" s="259"/>
      <c r="K3303" s="168"/>
      <c r="L3303" s="169"/>
      <c r="N3303" s="167"/>
      <c r="O3303" s="209" t="str">
        <f>IF(ISBLANK(Transactions!$N3303),"",MONTH(Transactions!$N3303))</f>
        <v/>
      </c>
      <c r="P3303" s="259"/>
      <c r="Q3303" s="171"/>
      <c r="R3303" s="169"/>
    </row>
    <row r="3304" spans="2:18" ht="15.75" customHeight="1">
      <c r="B3304" s="167"/>
      <c r="C3304" s="209" t="str">
        <f>IF(ISBLANK(Transactions!$B3304),"",MONTH(Transactions!$B3304))</f>
        <v/>
      </c>
      <c r="D3304" s="259"/>
      <c r="E3304" s="168"/>
      <c r="F3304" s="169"/>
      <c r="H3304" s="167"/>
      <c r="I3304" s="209" t="str">
        <f>IF(ISBLANK(Transactions!$H3304),"",MONTH(Transactions!$H3304))</f>
        <v/>
      </c>
      <c r="J3304" s="259"/>
      <c r="K3304" s="168"/>
      <c r="L3304" s="169"/>
      <c r="N3304" s="167"/>
      <c r="O3304" s="209" t="str">
        <f>IF(ISBLANK(Transactions!$N3304),"",MONTH(Transactions!$N3304))</f>
        <v/>
      </c>
      <c r="P3304" s="259"/>
      <c r="Q3304" s="171"/>
      <c r="R3304" s="169"/>
    </row>
    <row r="3305" spans="2:18" ht="15.75" customHeight="1">
      <c r="B3305" s="167"/>
      <c r="C3305" s="209" t="str">
        <f>IF(ISBLANK(Transactions!$B3305),"",MONTH(Transactions!$B3305))</f>
        <v/>
      </c>
      <c r="D3305" s="259"/>
      <c r="E3305" s="168"/>
      <c r="F3305" s="169"/>
      <c r="H3305" s="167"/>
      <c r="I3305" s="209" t="str">
        <f>IF(ISBLANK(Transactions!$H3305),"",MONTH(Transactions!$H3305))</f>
        <v/>
      </c>
      <c r="J3305" s="259"/>
      <c r="K3305" s="168"/>
      <c r="L3305" s="169"/>
      <c r="N3305" s="167"/>
      <c r="O3305" s="209" t="str">
        <f>IF(ISBLANK(Transactions!$N3305),"",MONTH(Transactions!$N3305))</f>
        <v/>
      </c>
      <c r="P3305" s="259"/>
      <c r="Q3305" s="171"/>
      <c r="R3305" s="169"/>
    </row>
    <row r="3306" spans="2:18" ht="15.75" customHeight="1">
      <c r="B3306" s="167"/>
      <c r="C3306" s="209" t="str">
        <f>IF(ISBLANK(Transactions!$B3306),"",MONTH(Transactions!$B3306))</f>
        <v/>
      </c>
      <c r="D3306" s="259"/>
      <c r="E3306" s="168"/>
      <c r="F3306" s="169"/>
      <c r="H3306" s="167"/>
      <c r="I3306" s="209" t="str">
        <f>IF(ISBLANK(Transactions!$H3306),"",MONTH(Transactions!$H3306))</f>
        <v/>
      </c>
      <c r="J3306" s="259"/>
      <c r="K3306" s="168"/>
      <c r="L3306" s="169"/>
      <c r="N3306" s="167"/>
      <c r="O3306" s="209" t="str">
        <f>IF(ISBLANK(Transactions!$N3306),"",MONTH(Transactions!$N3306))</f>
        <v/>
      </c>
      <c r="P3306" s="259"/>
      <c r="Q3306" s="171"/>
      <c r="R3306" s="169"/>
    </row>
    <row r="3307" spans="2:18" ht="15.75" customHeight="1">
      <c r="B3307" s="167"/>
      <c r="C3307" s="209" t="str">
        <f>IF(ISBLANK(Transactions!$B3307),"",MONTH(Transactions!$B3307))</f>
        <v/>
      </c>
      <c r="D3307" s="259"/>
      <c r="E3307" s="168"/>
      <c r="F3307" s="169"/>
      <c r="H3307" s="167"/>
      <c r="I3307" s="209" t="str">
        <f>IF(ISBLANK(Transactions!$H3307),"",MONTH(Transactions!$H3307))</f>
        <v/>
      </c>
      <c r="J3307" s="259"/>
      <c r="K3307" s="168"/>
      <c r="L3307" s="169"/>
      <c r="N3307" s="167"/>
      <c r="O3307" s="209" t="str">
        <f>IF(ISBLANK(Transactions!$N3307),"",MONTH(Transactions!$N3307))</f>
        <v/>
      </c>
      <c r="P3307" s="259"/>
      <c r="Q3307" s="171"/>
      <c r="R3307" s="169"/>
    </row>
    <row r="3308" spans="2:18" ht="15.75" customHeight="1">
      <c r="B3308" s="167"/>
      <c r="C3308" s="209" t="str">
        <f>IF(ISBLANK(Transactions!$B3308),"",MONTH(Transactions!$B3308))</f>
        <v/>
      </c>
      <c r="D3308" s="259"/>
      <c r="E3308" s="168"/>
      <c r="F3308" s="169"/>
      <c r="H3308" s="167"/>
      <c r="I3308" s="209" t="str">
        <f>IF(ISBLANK(Transactions!$H3308),"",MONTH(Transactions!$H3308))</f>
        <v/>
      </c>
      <c r="J3308" s="259"/>
      <c r="K3308" s="168"/>
      <c r="L3308" s="169"/>
      <c r="N3308" s="167"/>
      <c r="O3308" s="209" t="str">
        <f>IF(ISBLANK(Transactions!$N3308),"",MONTH(Transactions!$N3308))</f>
        <v/>
      </c>
      <c r="P3308" s="259"/>
      <c r="Q3308" s="171"/>
      <c r="R3308" s="169"/>
    </row>
    <row r="3309" spans="2:18" ht="15.75" customHeight="1">
      <c r="B3309" s="167"/>
      <c r="C3309" s="209" t="str">
        <f>IF(ISBLANK(Transactions!$B3309),"",MONTH(Transactions!$B3309))</f>
        <v/>
      </c>
      <c r="D3309" s="259"/>
      <c r="E3309" s="168"/>
      <c r="F3309" s="169"/>
      <c r="H3309" s="167"/>
      <c r="I3309" s="209" t="str">
        <f>IF(ISBLANK(Transactions!$H3309),"",MONTH(Transactions!$H3309))</f>
        <v/>
      </c>
      <c r="J3309" s="259"/>
      <c r="K3309" s="168"/>
      <c r="L3309" s="169"/>
      <c r="N3309" s="167"/>
      <c r="O3309" s="209" t="str">
        <f>IF(ISBLANK(Transactions!$N3309),"",MONTH(Transactions!$N3309))</f>
        <v/>
      </c>
      <c r="P3309" s="259"/>
      <c r="Q3309" s="171"/>
      <c r="R3309" s="169"/>
    </row>
    <row r="3310" spans="2:18" ht="15.75" customHeight="1">
      <c r="B3310" s="167"/>
      <c r="C3310" s="209" t="str">
        <f>IF(ISBLANK(Transactions!$B3310),"",MONTH(Transactions!$B3310))</f>
        <v/>
      </c>
      <c r="D3310" s="259"/>
      <c r="E3310" s="168"/>
      <c r="F3310" s="169"/>
      <c r="H3310" s="167"/>
      <c r="I3310" s="209" t="str">
        <f>IF(ISBLANK(Transactions!$H3310),"",MONTH(Transactions!$H3310))</f>
        <v/>
      </c>
      <c r="J3310" s="259"/>
      <c r="K3310" s="168"/>
      <c r="L3310" s="169"/>
      <c r="N3310" s="167"/>
      <c r="O3310" s="209" t="str">
        <f>IF(ISBLANK(Transactions!$N3310),"",MONTH(Transactions!$N3310))</f>
        <v/>
      </c>
      <c r="P3310" s="259"/>
      <c r="Q3310" s="171"/>
      <c r="R3310" s="169"/>
    </row>
    <row r="3311" spans="2:18" ht="15.75" customHeight="1">
      <c r="B3311" s="167"/>
      <c r="C3311" s="209" t="str">
        <f>IF(ISBLANK(Transactions!$B3311),"",MONTH(Transactions!$B3311))</f>
        <v/>
      </c>
      <c r="D3311" s="259"/>
      <c r="E3311" s="168"/>
      <c r="F3311" s="169"/>
      <c r="H3311" s="167"/>
      <c r="I3311" s="209" t="str">
        <f>IF(ISBLANK(Transactions!$H3311),"",MONTH(Transactions!$H3311))</f>
        <v/>
      </c>
      <c r="J3311" s="259"/>
      <c r="K3311" s="168"/>
      <c r="L3311" s="169"/>
      <c r="N3311" s="167"/>
      <c r="O3311" s="209" t="str">
        <f>IF(ISBLANK(Transactions!$N3311),"",MONTH(Transactions!$N3311))</f>
        <v/>
      </c>
      <c r="P3311" s="259"/>
      <c r="Q3311" s="171"/>
      <c r="R3311" s="169"/>
    </row>
    <row r="3312" spans="2:18" ht="15.75" customHeight="1">
      <c r="B3312" s="167"/>
      <c r="C3312" s="209" t="str">
        <f>IF(ISBLANK(Transactions!$B3312),"",MONTH(Transactions!$B3312))</f>
        <v/>
      </c>
      <c r="D3312" s="259"/>
      <c r="E3312" s="168"/>
      <c r="F3312" s="169"/>
      <c r="H3312" s="167"/>
      <c r="I3312" s="209" t="str">
        <f>IF(ISBLANK(Transactions!$H3312),"",MONTH(Transactions!$H3312))</f>
        <v/>
      </c>
      <c r="J3312" s="259"/>
      <c r="K3312" s="168"/>
      <c r="L3312" s="169"/>
      <c r="N3312" s="167"/>
      <c r="O3312" s="209" t="str">
        <f>IF(ISBLANK(Transactions!$N3312),"",MONTH(Transactions!$N3312))</f>
        <v/>
      </c>
      <c r="P3312" s="259"/>
      <c r="Q3312" s="171"/>
      <c r="R3312" s="169"/>
    </row>
    <row r="3313" spans="2:18" ht="15.75" customHeight="1">
      <c r="B3313" s="167"/>
      <c r="C3313" s="209" t="str">
        <f>IF(ISBLANK(Transactions!$B3313),"",MONTH(Transactions!$B3313))</f>
        <v/>
      </c>
      <c r="D3313" s="259"/>
      <c r="E3313" s="168"/>
      <c r="F3313" s="169"/>
      <c r="H3313" s="167"/>
      <c r="I3313" s="209" t="str">
        <f>IF(ISBLANK(Transactions!$H3313),"",MONTH(Transactions!$H3313))</f>
        <v/>
      </c>
      <c r="J3313" s="259"/>
      <c r="K3313" s="168"/>
      <c r="L3313" s="169"/>
      <c r="N3313" s="167"/>
      <c r="O3313" s="209" t="str">
        <f>IF(ISBLANK(Transactions!$N3313),"",MONTH(Transactions!$N3313))</f>
        <v/>
      </c>
      <c r="P3313" s="259"/>
      <c r="Q3313" s="171"/>
      <c r="R3313" s="169"/>
    </row>
    <row r="3314" spans="2:18" ht="15.75" customHeight="1">
      <c r="B3314" s="167"/>
      <c r="C3314" s="209" t="str">
        <f>IF(ISBLANK(Transactions!$B3314),"",MONTH(Transactions!$B3314))</f>
        <v/>
      </c>
      <c r="D3314" s="259"/>
      <c r="E3314" s="168"/>
      <c r="F3314" s="169"/>
      <c r="H3314" s="167"/>
      <c r="I3314" s="209" t="str">
        <f>IF(ISBLANK(Transactions!$H3314),"",MONTH(Transactions!$H3314))</f>
        <v/>
      </c>
      <c r="J3314" s="259"/>
      <c r="K3314" s="168"/>
      <c r="L3314" s="169"/>
      <c r="N3314" s="167"/>
      <c r="O3314" s="209" t="str">
        <f>IF(ISBLANK(Transactions!$N3314),"",MONTH(Transactions!$N3314))</f>
        <v/>
      </c>
      <c r="P3314" s="259"/>
      <c r="Q3314" s="171"/>
      <c r="R3314" s="169"/>
    </row>
    <row r="3315" spans="2:18" ht="15.75" customHeight="1">
      <c r="B3315" s="167"/>
      <c r="C3315" s="209" t="str">
        <f>IF(ISBLANK(Transactions!$B3315),"",MONTH(Transactions!$B3315))</f>
        <v/>
      </c>
      <c r="D3315" s="259"/>
      <c r="E3315" s="168"/>
      <c r="F3315" s="169"/>
      <c r="H3315" s="167"/>
      <c r="I3315" s="209" t="str">
        <f>IF(ISBLANK(Transactions!$H3315),"",MONTH(Transactions!$H3315))</f>
        <v/>
      </c>
      <c r="J3315" s="259"/>
      <c r="K3315" s="168"/>
      <c r="L3315" s="169"/>
      <c r="N3315" s="167"/>
      <c r="O3315" s="209" t="str">
        <f>IF(ISBLANK(Transactions!$N3315),"",MONTH(Transactions!$N3315))</f>
        <v/>
      </c>
      <c r="P3315" s="259"/>
      <c r="Q3315" s="171"/>
      <c r="R3315" s="169"/>
    </row>
    <row r="3316" spans="2:18" ht="15.75" customHeight="1">
      <c r="B3316" s="167"/>
      <c r="C3316" s="209" t="str">
        <f>IF(ISBLANK(Transactions!$B3316),"",MONTH(Transactions!$B3316))</f>
        <v/>
      </c>
      <c r="D3316" s="259"/>
      <c r="E3316" s="168"/>
      <c r="F3316" s="169"/>
      <c r="H3316" s="167"/>
      <c r="I3316" s="209" t="str">
        <f>IF(ISBLANK(Transactions!$H3316),"",MONTH(Transactions!$H3316))</f>
        <v/>
      </c>
      <c r="J3316" s="259"/>
      <c r="K3316" s="168"/>
      <c r="L3316" s="169"/>
      <c r="N3316" s="167"/>
      <c r="O3316" s="209" t="str">
        <f>IF(ISBLANK(Transactions!$N3316),"",MONTH(Transactions!$N3316))</f>
        <v/>
      </c>
      <c r="P3316" s="259"/>
      <c r="Q3316" s="171"/>
      <c r="R3316" s="169"/>
    </row>
    <row r="3317" spans="2:18" ht="15.75" customHeight="1">
      <c r="B3317" s="167"/>
      <c r="C3317" s="209" t="str">
        <f>IF(ISBLANK(Transactions!$B3317),"",MONTH(Transactions!$B3317))</f>
        <v/>
      </c>
      <c r="D3317" s="259"/>
      <c r="E3317" s="168"/>
      <c r="F3317" s="169"/>
      <c r="H3317" s="167"/>
      <c r="I3317" s="209" t="str">
        <f>IF(ISBLANK(Transactions!$H3317),"",MONTH(Transactions!$H3317))</f>
        <v/>
      </c>
      <c r="J3317" s="259"/>
      <c r="K3317" s="168"/>
      <c r="L3317" s="169"/>
      <c r="N3317" s="167"/>
      <c r="O3317" s="209" t="str">
        <f>IF(ISBLANK(Transactions!$N3317),"",MONTH(Transactions!$N3317))</f>
        <v/>
      </c>
      <c r="P3317" s="259"/>
      <c r="Q3317" s="171"/>
      <c r="R3317" s="169"/>
    </row>
    <row r="3318" spans="2:18" ht="15.75" customHeight="1">
      <c r="B3318" s="167"/>
      <c r="C3318" s="209" t="str">
        <f>IF(ISBLANK(Transactions!$B3318),"",MONTH(Transactions!$B3318))</f>
        <v/>
      </c>
      <c r="D3318" s="259"/>
      <c r="E3318" s="168"/>
      <c r="F3318" s="169"/>
      <c r="H3318" s="167"/>
      <c r="I3318" s="209" t="str">
        <f>IF(ISBLANK(Transactions!$H3318),"",MONTH(Transactions!$H3318))</f>
        <v/>
      </c>
      <c r="J3318" s="259"/>
      <c r="K3318" s="168"/>
      <c r="L3318" s="169"/>
      <c r="N3318" s="167"/>
      <c r="O3318" s="209" t="str">
        <f>IF(ISBLANK(Transactions!$N3318),"",MONTH(Transactions!$N3318))</f>
        <v/>
      </c>
      <c r="P3318" s="259"/>
      <c r="Q3318" s="171"/>
      <c r="R3318" s="169"/>
    </row>
    <row r="3319" spans="2:18" ht="15.75" customHeight="1">
      <c r="B3319" s="167"/>
      <c r="C3319" s="209" t="str">
        <f>IF(ISBLANK(Transactions!$B3319),"",MONTH(Transactions!$B3319))</f>
        <v/>
      </c>
      <c r="D3319" s="259"/>
      <c r="E3319" s="168"/>
      <c r="F3319" s="169"/>
      <c r="H3319" s="167"/>
      <c r="I3319" s="209" t="str">
        <f>IF(ISBLANK(Transactions!$H3319),"",MONTH(Transactions!$H3319))</f>
        <v/>
      </c>
      <c r="J3319" s="259"/>
      <c r="K3319" s="168"/>
      <c r="L3319" s="169"/>
      <c r="N3319" s="167"/>
      <c r="O3319" s="209" t="str">
        <f>IF(ISBLANK(Transactions!$N3319),"",MONTH(Transactions!$N3319))</f>
        <v/>
      </c>
      <c r="P3319" s="259"/>
      <c r="Q3319" s="171"/>
      <c r="R3319" s="169"/>
    </row>
    <row r="3320" spans="2:18" ht="15.75" customHeight="1">
      <c r="B3320" s="167"/>
      <c r="C3320" s="209" t="str">
        <f>IF(ISBLANK(Transactions!$B3320),"",MONTH(Transactions!$B3320))</f>
        <v/>
      </c>
      <c r="D3320" s="259"/>
      <c r="E3320" s="168"/>
      <c r="F3320" s="169"/>
      <c r="H3320" s="167"/>
      <c r="I3320" s="209" t="str">
        <f>IF(ISBLANK(Transactions!$H3320),"",MONTH(Transactions!$H3320))</f>
        <v/>
      </c>
      <c r="J3320" s="259"/>
      <c r="K3320" s="168"/>
      <c r="L3320" s="169"/>
      <c r="N3320" s="167"/>
      <c r="O3320" s="209" t="str">
        <f>IF(ISBLANK(Transactions!$N3320),"",MONTH(Transactions!$N3320))</f>
        <v/>
      </c>
      <c r="P3320" s="259"/>
      <c r="Q3320" s="171"/>
      <c r="R3320" s="169"/>
    </row>
    <row r="3321" spans="2:18" ht="15.75" customHeight="1">
      <c r="B3321" s="167"/>
      <c r="C3321" s="209" t="str">
        <f>IF(ISBLANK(Transactions!$B3321),"",MONTH(Transactions!$B3321))</f>
        <v/>
      </c>
      <c r="D3321" s="259"/>
      <c r="E3321" s="168"/>
      <c r="F3321" s="169"/>
      <c r="H3321" s="167"/>
      <c r="I3321" s="209" t="str">
        <f>IF(ISBLANK(Transactions!$H3321),"",MONTH(Transactions!$H3321))</f>
        <v/>
      </c>
      <c r="J3321" s="259"/>
      <c r="K3321" s="168"/>
      <c r="L3321" s="169"/>
      <c r="N3321" s="167"/>
      <c r="O3321" s="209" t="str">
        <f>IF(ISBLANK(Transactions!$N3321),"",MONTH(Transactions!$N3321))</f>
        <v/>
      </c>
      <c r="P3321" s="259"/>
      <c r="Q3321" s="171"/>
      <c r="R3321" s="169"/>
    </row>
    <row r="3322" spans="2:18" ht="15.75" customHeight="1">
      <c r="B3322" s="167"/>
      <c r="C3322" s="209" t="str">
        <f>IF(ISBLANK(Transactions!$B3322),"",MONTH(Transactions!$B3322))</f>
        <v/>
      </c>
      <c r="D3322" s="259"/>
      <c r="E3322" s="168"/>
      <c r="F3322" s="169"/>
      <c r="H3322" s="167"/>
      <c r="I3322" s="209" t="str">
        <f>IF(ISBLANK(Transactions!$H3322),"",MONTH(Transactions!$H3322))</f>
        <v/>
      </c>
      <c r="J3322" s="259"/>
      <c r="K3322" s="168"/>
      <c r="L3322" s="169"/>
      <c r="N3322" s="167"/>
      <c r="O3322" s="209" t="str">
        <f>IF(ISBLANK(Transactions!$N3322),"",MONTH(Transactions!$N3322))</f>
        <v/>
      </c>
      <c r="P3322" s="259"/>
      <c r="Q3322" s="171"/>
      <c r="R3322" s="169"/>
    </row>
    <row r="3323" spans="2:18" ht="15.75" customHeight="1">
      <c r="B3323" s="167"/>
      <c r="C3323" s="209" t="str">
        <f>IF(ISBLANK(Transactions!$B3323),"",MONTH(Transactions!$B3323))</f>
        <v/>
      </c>
      <c r="D3323" s="259"/>
      <c r="E3323" s="168"/>
      <c r="F3323" s="169"/>
      <c r="H3323" s="167"/>
      <c r="I3323" s="209" t="str">
        <f>IF(ISBLANK(Transactions!$H3323),"",MONTH(Transactions!$H3323))</f>
        <v/>
      </c>
      <c r="J3323" s="259"/>
      <c r="K3323" s="168"/>
      <c r="L3323" s="169"/>
      <c r="N3323" s="167"/>
      <c r="O3323" s="209" t="str">
        <f>IF(ISBLANK(Transactions!$N3323),"",MONTH(Transactions!$N3323))</f>
        <v/>
      </c>
      <c r="P3323" s="259"/>
      <c r="Q3323" s="171"/>
      <c r="R3323" s="169"/>
    </row>
    <row r="3324" spans="2:18" ht="15.75" customHeight="1">
      <c r="B3324" s="167"/>
      <c r="C3324" s="209" t="str">
        <f>IF(ISBLANK(Transactions!$B3324),"",MONTH(Transactions!$B3324))</f>
        <v/>
      </c>
      <c r="D3324" s="259"/>
      <c r="E3324" s="168"/>
      <c r="F3324" s="169"/>
      <c r="H3324" s="167"/>
      <c r="I3324" s="209" t="str">
        <f>IF(ISBLANK(Transactions!$H3324),"",MONTH(Transactions!$H3324))</f>
        <v/>
      </c>
      <c r="J3324" s="259"/>
      <c r="K3324" s="168"/>
      <c r="L3324" s="169"/>
      <c r="N3324" s="167"/>
      <c r="O3324" s="209" t="str">
        <f>IF(ISBLANK(Transactions!$N3324),"",MONTH(Transactions!$N3324))</f>
        <v/>
      </c>
      <c r="P3324" s="259"/>
      <c r="Q3324" s="171"/>
      <c r="R3324" s="169"/>
    </row>
    <row r="3325" spans="2:18" ht="15.75" customHeight="1">
      <c r="B3325" s="167"/>
      <c r="C3325" s="209" t="str">
        <f>IF(ISBLANK(Transactions!$B3325),"",MONTH(Transactions!$B3325))</f>
        <v/>
      </c>
      <c r="D3325" s="259"/>
      <c r="E3325" s="168"/>
      <c r="F3325" s="169"/>
      <c r="H3325" s="167"/>
      <c r="I3325" s="209" t="str">
        <f>IF(ISBLANK(Transactions!$H3325),"",MONTH(Transactions!$H3325))</f>
        <v/>
      </c>
      <c r="J3325" s="259"/>
      <c r="K3325" s="168"/>
      <c r="L3325" s="169"/>
      <c r="N3325" s="167"/>
      <c r="O3325" s="209" t="str">
        <f>IF(ISBLANK(Transactions!$N3325),"",MONTH(Transactions!$N3325))</f>
        <v/>
      </c>
      <c r="P3325" s="259"/>
      <c r="Q3325" s="171"/>
      <c r="R3325" s="169"/>
    </row>
    <row r="3326" spans="2:18" ht="15.75" customHeight="1">
      <c r="B3326" s="167"/>
      <c r="C3326" s="209" t="str">
        <f>IF(ISBLANK(Transactions!$B3326),"",MONTH(Transactions!$B3326))</f>
        <v/>
      </c>
      <c r="D3326" s="259"/>
      <c r="E3326" s="168"/>
      <c r="F3326" s="169"/>
      <c r="H3326" s="167"/>
      <c r="I3326" s="209" t="str">
        <f>IF(ISBLANK(Transactions!$H3326),"",MONTH(Transactions!$H3326))</f>
        <v/>
      </c>
      <c r="J3326" s="259"/>
      <c r="K3326" s="168"/>
      <c r="L3326" s="169"/>
      <c r="N3326" s="167"/>
      <c r="O3326" s="209" t="str">
        <f>IF(ISBLANK(Transactions!$N3326),"",MONTH(Transactions!$N3326))</f>
        <v/>
      </c>
      <c r="P3326" s="259"/>
      <c r="Q3326" s="171"/>
      <c r="R3326" s="169"/>
    </row>
    <row r="3327" spans="2:18" ht="15.75" customHeight="1">
      <c r="B3327" s="167"/>
      <c r="C3327" s="209" t="str">
        <f>IF(ISBLANK(Transactions!$B3327),"",MONTH(Transactions!$B3327))</f>
        <v/>
      </c>
      <c r="D3327" s="259"/>
      <c r="E3327" s="168"/>
      <c r="F3327" s="169"/>
      <c r="H3327" s="167"/>
      <c r="I3327" s="209" t="str">
        <f>IF(ISBLANK(Transactions!$H3327),"",MONTH(Transactions!$H3327))</f>
        <v/>
      </c>
      <c r="J3327" s="259"/>
      <c r="K3327" s="168"/>
      <c r="L3327" s="169"/>
      <c r="N3327" s="167"/>
      <c r="O3327" s="209" t="str">
        <f>IF(ISBLANK(Transactions!$N3327),"",MONTH(Transactions!$N3327))</f>
        <v/>
      </c>
      <c r="P3327" s="259"/>
      <c r="Q3327" s="171"/>
      <c r="R3327" s="169"/>
    </row>
    <row r="3328" spans="2:18" ht="15.75" customHeight="1">
      <c r="B3328" s="167"/>
      <c r="C3328" s="209" t="str">
        <f>IF(ISBLANK(Transactions!$B3328),"",MONTH(Transactions!$B3328))</f>
        <v/>
      </c>
      <c r="D3328" s="259"/>
      <c r="E3328" s="168"/>
      <c r="F3328" s="169"/>
      <c r="H3328" s="167"/>
      <c r="I3328" s="209" t="str">
        <f>IF(ISBLANK(Transactions!$H3328),"",MONTH(Transactions!$H3328))</f>
        <v/>
      </c>
      <c r="J3328" s="259"/>
      <c r="K3328" s="168"/>
      <c r="L3328" s="169"/>
      <c r="N3328" s="167"/>
      <c r="O3328" s="209" t="str">
        <f>IF(ISBLANK(Transactions!$N3328),"",MONTH(Transactions!$N3328))</f>
        <v/>
      </c>
      <c r="P3328" s="259"/>
      <c r="Q3328" s="171"/>
      <c r="R3328" s="169"/>
    </row>
    <row r="3329" spans="2:18" ht="15.75" customHeight="1">
      <c r="B3329" s="167"/>
      <c r="C3329" s="209" t="str">
        <f>IF(ISBLANK(Transactions!$B3329),"",MONTH(Transactions!$B3329))</f>
        <v/>
      </c>
      <c r="D3329" s="259"/>
      <c r="E3329" s="168"/>
      <c r="F3329" s="169"/>
      <c r="H3329" s="167"/>
      <c r="I3329" s="209" t="str">
        <f>IF(ISBLANK(Transactions!$H3329),"",MONTH(Transactions!$H3329))</f>
        <v/>
      </c>
      <c r="J3329" s="259"/>
      <c r="K3329" s="168"/>
      <c r="L3329" s="169"/>
      <c r="N3329" s="167"/>
      <c r="O3329" s="209" t="str">
        <f>IF(ISBLANK(Transactions!$N3329),"",MONTH(Transactions!$N3329))</f>
        <v/>
      </c>
      <c r="P3329" s="259"/>
      <c r="Q3329" s="171"/>
      <c r="R3329" s="169"/>
    </row>
    <row r="3330" spans="2:18" ht="15.75" customHeight="1">
      <c r="B3330" s="167"/>
      <c r="C3330" s="209" t="str">
        <f>IF(ISBLANK(Transactions!$B3330),"",MONTH(Transactions!$B3330))</f>
        <v/>
      </c>
      <c r="D3330" s="259"/>
      <c r="E3330" s="168"/>
      <c r="F3330" s="169"/>
      <c r="H3330" s="167"/>
      <c r="I3330" s="209" t="str">
        <f>IF(ISBLANK(Transactions!$H3330),"",MONTH(Transactions!$H3330))</f>
        <v/>
      </c>
      <c r="J3330" s="259"/>
      <c r="K3330" s="168"/>
      <c r="L3330" s="169"/>
      <c r="N3330" s="167"/>
      <c r="O3330" s="209" t="str">
        <f>IF(ISBLANK(Transactions!$N3330),"",MONTH(Transactions!$N3330))</f>
        <v/>
      </c>
      <c r="P3330" s="259"/>
      <c r="Q3330" s="171"/>
      <c r="R3330" s="169"/>
    </row>
    <row r="3331" spans="2:18" ht="15.75" customHeight="1">
      <c r="B3331" s="167"/>
      <c r="C3331" s="209" t="str">
        <f>IF(ISBLANK(Transactions!$B3331),"",MONTH(Transactions!$B3331))</f>
        <v/>
      </c>
      <c r="D3331" s="259"/>
      <c r="E3331" s="168"/>
      <c r="F3331" s="169"/>
      <c r="H3331" s="167"/>
      <c r="I3331" s="209" t="str">
        <f>IF(ISBLANK(Transactions!$H3331),"",MONTH(Transactions!$H3331))</f>
        <v/>
      </c>
      <c r="J3331" s="259"/>
      <c r="K3331" s="168"/>
      <c r="L3331" s="169"/>
      <c r="N3331" s="167"/>
      <c r="O3331" s="209" t="str">
        <f>IF(ISBLANK(Transactions!$N3331),"",MONTH(Transactions!$N3331))</f>
        <v/>
      </c>
      <c r="P3331" s="259"/>
      <c r="Q3331" s="171"/>
      <c r="R3331" s="169"/>
    </row>
    <row r="3332" spans="2:18" ht="15.75" customHeight="1">
      <c r="B3332" s="167"/>
      <c r="C3332" s="209" t="str">
        <f>IF(ISBLANK(Transactions!$B3332),"",MONTH(Transactions!$B3332))</f>
        <v/>
      </c>
      <c r="D3332" s="259"/>
      <c r="E3332" s="168"/>
      <c r="F3332" s="169"/>
      <c r="H3332" s="167"/>
      <c r="I3332" s="209" t="str">
        <f>IF(ISBLANK(Transactions!$H3332),"",MONTH(Transactions!$H3332))</f>
        <v/>
      </c>
      <c r="J3332" s="259"/>
      <c r="K3332" s="168"/>
      <c r="L3332" s="169"/>
      <c r="N3332" s="167"/>
      <c r="O3332" s="209" t="str">
        <f>IF(ISBLANK(Transactions!$N3332),"",MONTH(Transactions!$N3332))</f>
        <v/>
      </c>
      <c r="P3332" s="259"/>
      <c r="Q3332" s="171"/>
      <c r="R3332" s="169"/>
    </row>
    <row r="3333" spans="2:18" ht="15.75" customHeight="1">
      <c r="B3333" s="167"/>
      <c r="C3333" s="209" t="str">
        <f>IF(ISBLANK(Transactions!$B3333),"",MONTH(Transactions!$B3333))</f>
        <v/>
      </c>
      <c r="D3333" s="259"/>
      <c r="E3333" s="168"/>
      <c r="F3333" s="169"/>
      <c r="H3333" s="167"/>
      <c r="I3333" s="209" t="str">
        <f>IF(ISBLANK(Transactions!$H3333),"",MONTH(Transactions!$H3333))</f>
        <v/>
      </c>
      <c r="J3333" s="259"/>
      <c r="K3333" s="168"/>
      <c r="L3333" s="169"/>
      <c r="N3333" s="167"/>
      <c r="O3333" s="209" t="str">
        <f>IF(ISBLANK(Transactions!$N3333),"",MONTH(Transactions!$N3333))</f>
        <v/>
      </c>
      <c r="P3333" s="259"/>
      <c r="Q3333" s="171"/>
      <c r="R3333" s="169"/>
    </row>
    <row r="3334" spans="2:18" ht="15.75" customHeight="1">
      <c r="B3334" s="167"/>
      <c r="C3334" s="209" t="str">
        <f>IF(ISBLANK(Transactions!$B3334),"",MONTH(Transactions!$B3334))</f>
        <v/>
      </c>
      <c r="D3334" s="259"/>
      <c r="E3334" s="168"/>
      <c r="F3334" s="169"/>
      <c r="H3334" s="167"/>
      <c r="I3334" s="209" t="str">
        <f>IF(ISBLANK(Transactions!$H3334),"",MONTH(Transactions!$H3334))</f>
        <v/>
      </c>
      <c r="J3334" s="259"/>
      <c r="K3334" s="168"/>
      <c r="L3334" s="169"/>
      <c r="N3334" s="167"/>
      <c r="O3334" s="209" t="str">
        <f>IF(ISBLANK(Transactions!$N3334),"",MONTH(Transactions!$N3334))</f>
        <v/>
      </c>
      <c r="P3334" s="259"/>
      <c r="Q3334" s="171"/>
      <c r="R3334" s="169"/>
    </row>
    <row r="3335" spans="2:18" ht="15.75" customHeight="1">
      <c r="B3335" s="167"/>
      <c r="C3335" s="209" t="str">
        <f>IF(ISBLANK(Transactions!$B3335),"",MONTH(Transactions!$B3335))</f>
        <v/>
      </c>
      <c r="D3335" s="259"/>
      <c r="E3335" s="168"/>
      <c r="F3335" s="169"/>
      <c r="H3335" s="167"/>
      <c r="I3335" s="209" t="str">
        <f>IF(ISBLANK(Transactions!$H3335),"",MONTH(Transactions!$H3335))</f>
        <v/>
      </c>
      <c r="J3335" s="259"/>
      <c r="K3335" s="168"/>
      <c r="L3335" s="169"/>
      <c r="N3335" s="167"/>
      <c r="O3335" s="209" t="str">
        <f>IF(ISBLANK(Transactions!$N3335),"",MONTH(Transactions!$N3335))</f>
        <v/>
      </c>
      <c r="P3335" s="259"/>
      <c r="Q3335" s="171"/>
      <c r="R3335" s="169"/>
    </row>
    <row r="3336" spans="2:18" ht="15.75" customHeight="1">
      <c r="B3336" s="167"/>
      <c r="C3336" s="209" t="str">
        <f>IF(ISBLANK(Transactions!$B3336),"",MONTH(Transactions!$B3336))</f>
        <v/>
      </c>
      <c r="D3336" s="259"/>
      <c r="E3336" s="168"/>
      <c r="F3336" s="169"/>
      <c r="H3336" s="167"/>
      <c r="I3336" s="209" t="str">
        <f>IF(ISBLANK(Transactions!$H3336),"",MONTH(Transactions!$H3336))</f>
        <v/>
      </c>
      <c r="J3336" s="259"/>
      <c r="K3336" s="168"/>
      <c r="L3336" s="169"/>
      <c r="N3336" s="167"/>
      <c r="O3336" s="209" t="str">
        <f>IF(ISBLANK(Transactions!$N3336),"",MONTH(Transactions!$N3336))</f>
        <v/>
      </c>
      <c r="P3336" s="259"/>
      <c r="Q3336" s="171"/>
      <c r="R3336" s="169"/>
    </row>
    <row r="3337" spans="2:18" ht="15.75" customHeight="1">
      <c r="B3337" s="167"/>
      <c r="C3337" s="209" t="str">
        <f>IF(ISBLANK(Transactions!$B3337),"",MONTH(Transactions!$B3337))</f>
        <v/>
      </c>
      <c r="D3337" s="259"/>
      <c r="E3337" s="168"/>
      <c r="F3337" s="169"/>
      <c r="H3337" s="167"/>
      <c r="I3337" s="209" t="str">
        <f>IF(ISBLANK(Transactions!$H3337),"",MONTH(Transactions!$H3337))</f>
        <v/>
      </c>
      <c r="J3337" s="259"/>
      <c r="K3337" s="168"/>
      <c r="L3337" s="169"/>
      <c r="N3337" s="167"/>
      <c r="O3337" s="209" t="str">
        <f>IF(ISBLANK(Transactions!$N3337),"",MONTH(Transactions!$N3337))</f>
        <v/>
      </c>
      <c r="P3337" s="259"/>
      <c r="Q3337" s="171"/>
      <c r="R3337" s="169"/>
    </row>
    <row r="3338" spans="2:18" ht="15.75" customHeight="1">
      <c r="B3338" s="167"/>
      <c r="C3338" s="209" t="str">
        <f>IF(ISBLANK(Transactions!$B3338),"",MONTH(Transactions!$B3338))</f>
        <v/>
      </c>
      <c r="D3338" s="259"/>
      <c r="E3338" s="168"/>
      <c r="F3338" s="169"/>
      <c r="H3338" s="167"/>
      <c r="I3338" s="209" t="str">
        <f>IF(ISBLANK(Transactions!$H3338),"",MONTH(Transactions!$H3338))</f>
        <v/>
      </c>
      <c r="J3338" s="259"/>
      <c r="K3338" s="168"/>
      <c r="L3338" s="169"/>
      <c r="N3338" s="167"/>
      <c r="O3338" s="209" t="str">
        <f>IF(ISBLANK(Transactions!$N3338),"",MONTH(Transactions!$N3338))</f>
        <v/>
      </c>
      <c r="P3338" s="259"/>
      <c r="Q3338" s="171"/>
      <c r="R3338" s="169"/>
    </row>
    <row r="3339" spans="2:18" ht="15.75" customHeight="1">
      <c r="B3339" s="167"/>
      <c r="C3339" s="209" t="str">
        <f>IF(ISBLANK(Transactions!$B3339),"",MONTH(Transactions!$B3339))</f>
        <v/>
      </c>
      <c r="D3339" s="259"/>
      <c r="E3339" s="168"/>
      <c r="F3339" s="169"/>
      <c r="H3339" s="167"/>
      <c r="I3339" s="209" t="str">
        <f>IF(ISBLANK(Transactions!$H3339),"",MONTH(Transactions!$H3339))</f>
        <v/>
      </c>
      <c r="J3339" s="259"/>
      <c r="K3339" s="168"/>
      <c r="L3339" s="169"/>
      <c r="N3339" s="167"/>
      <c r="O3339" s="209" t="str">
        <f>IF(ISBLANK(Transactions!$N3339),"",MONTH(Transactions!$N3339))</f>
        <v/>
      </c>
      <c r="P3339" s="259"/>
      <c r="Q3339" s="171"/>
      <c r="R3339" s="169"/>
    </row>
    <row r="3340" spans="2:18" ht="15.75" customHeight="1">
      <c r="B3340" s="167"/>
      <c r="C3340" s="209" t="str">
        <f>IF(ISBLANK(Transactions!$B3340),"",MONTH(Transactions!$B3340))</f>
        <v/>
      </c>
      <c r="D3340" s="259"/>
      <c r="E3340" s="168"/>
      <c r="F3340" s="169"/>
      <c r="H3340" s="167"/>
      <c r="I3340" s="209" t="str">
        <f>IF(ISBLANK(Transactions!$H3340),"",MONTH(Transactions!$H3340))</f>
        <v/>
      </c>
      <c r="J3340" s="259"/>
      <c r="K3340" s="168"/>
      <c r="L3340" s="169"/>
      <c r="N3340" s="167"/>
      <c r="O3340" s="209" t="str">
        <f>IF(ISBLANK(Transactions!$N3340),"",MONTH(Transactions!$N3340))</f>
        <v/>
      </c>
      <c r="P3340" s="259"/>
      <c r="Q3340" s="171"/>
      <c r="R3340" s="169"/>
    </row>
    <row r="3341" spans="2:18" ht="15.75" customHeight="1">
      <c r="B3341" s="167"/>
      <c r="C3341" s="209" t="str">
        <f>IF(ISBLANK(Transactions!$B3341),"",MONTH(Transactions!$B3341))</f>
        <v/>
      </c>
      <c r="D3341" s="259"/>
      <c r="E3341" s="168"/>
      <c r="F3341" s="169"/>
      <c r="H3341" s="167"/>
      <c r="I3341" s="209" t="str">
        <f>IF(ISBLANK(Transactions!$H3341),"",MONTH(Transactions!$H3341))</f>
        <v/>
      </c>
      <c r="J3341" s="259"/>
      <c r="K3341" s="168"/>
      <c r="L3341" s="169"/>
      <c r="N3341" s="167"/>
      <c r="O3341" s="209" t="str">
        <f>IF(ISBLANK(Transactions!$N3341),"",MONTH(Transactions!$N3341))</f>
        <v/>
      </c>
      <c r="P3341" s="259"/>
      <c r="Q3341" s="171"/>
      <c r="R3341" s="169"/>
    </row>
    <row r="3342" spans="2:18" ht="15.75" customHeight="1">
      <c r="B3342" s="167"/>
      <c r="C3342" s="209" t="str">
        <f>IF(ISBLANK(Transactions!$B3342),"",MONTH(Transactions!$B3342))</f>
        <v/>
      </c>
      <c r="D3342" s="259"/>
      <c r="E3342" s="168"/>
      <c r="F3342" s="169"/>
      <c r="H3342" s="167"/>
      <c r="I3342" s="209" t="str">
        <f>IF(ISBLANK(Transactions!$H3342),"",MONTH(Transactions!$H3342))</f>
        <v/>
      </c>
      <c r="J3342" s="259"/>
      <c r="K3342" s="168"/>
      <c r="L3342" s="169"/>
      <c r="N3342" s="167"/>
      <c r="O3342" s="209" t="str">
        <f>IF(ISBLANK(Transactions!$N3342),"",MONTH(Transactions!$N3342))</f>
        <v/>
      </c>
      <c r="P3342" s="259"/>
      <c r="Q3342" s="171"/>
      <c r="R3342" s="169"/>
    </row>
    <row r="3343" spans="2:18" ht="15.75" customHeight="1">
      <c r="B3343" s="167"/>
      <c r="C3343" s="209" t="str">
        <f>IF(ISBLANK(Transactions!$B3343),"",MONTH(Transactions!$B3343))</f>
        <v/>
      </c>
      <c r="D3343" s="259"/>
      <c r="E3343" s="168"/>
      <c r="F3343" s="169"/>
      <c r="H3343" s="167"/>
      <c r="I3343" s="209" t="str">
        <f>IF(ISBLANK(Transactions!$H3343),"",MONTH(Transactions!$H3343))</f>
        <v/>
      </c>
      <c r="J3343" s="259"/>
      <c r="K3343" s="168"/>
      <c r="L3343" s="169"/>
      <c r="N3343" s="167"/>
      <c r="O3343" s="209" t="str">
        <f>IF(ISBLANK(Transactions!$N3343),"",MONTH(Transactions!$N3343))</f>
        <v/>
      </c>
      <c r="P3343" s="259"/>
      <c r="Q3343" s="171"/>
      <c r="R3343" s="169"/>
    </row>
    <row r="3344" spans="2:18" ht="15.75" customHeight="1">
      <c r="B3344" s="167"/>
      <c r="C3344" s="209" t="str">
        <f>IF(ISBLANK(Transactions!$B3344),"",MONTH(Transactions!$B3344))</f>
        <v/>
      </c>
      <c r="D3344" s="259"/>
      <c r="E3344" s="168"/>
      <c r="F3344" s="169"/>
      <c r="H3344" s="167"/>
      <c r="I3344" s="209" t="str">
        <f>IF(ISBLANK(Transactions!$H3344),"",MONTH(Transactions!$H3344))</f>
        <v/>
      </c>
      <c r="J3344" s="259"/>
      <c r="K3344" s="168"/>
      <c r="L3344" s="169"/>
      <c r="N3344" s="167"/>
      <c r="O3344" s="209" t="str">
        <f>IF(ISBLANK(Transactions!$N3344),"",MONTH(Transactions!$N3344))</f>
        <v/>
      </c>
      <c r="P3344" s="259"/>
      <c r="Q3344" s="171"/>
      <c r="R3344" s="169"/>
    </row>
    <row r="3345" spans="2:18" ht="15.75" customHeight="1">
      <c r="B3345" s="167"/>
      <c r="C3345" s="209" t="str">
        <f>IF(ISBLANK(Transactions!$B3345),"",MONTH(Transactions!$B3345))</f>
        <v/>
      </c>
      <c r="D3345" s="259"/>
      <c r="E3345" s="168"/>
      <c r="F3345" s="169"/>
      <c r="H3345" s="167"/>
      <c r="I3345" s="209" t="str">
        <f>IF(ISBLANK(Transactions!$H3345),"",MONTH(Transactions!$H3345))</f>
        <v/>
      </c>
      <c r="J3345" s="259"/>
      <c r="K3345" s="168"/>
      <c r="L3345" s="169"/>
      <c r="N3345" s="167"/>
      <c r="O3345" s="209" t="str">
        <f>IF(ISBLANK(Transactions!$N3345),"",MONTH(Transactions!$N3345))</f>
        <v/>
      </c>
      <c r="P3345" s="259"/>
      <c r="Q3345" s="171"/>
      <c r="R3345" s="169"/>
    </row>
    <row r="3346" spans="2:18" ht="15.75" customHeight="1">
      <c r="B3346" s="167"/>
      <c r="C3346" s="209" t="str">
        <f>IF(ISBLANK(Transactions!$B3346),"",MONTH(Transactions!$B3346))</f>
        <v/>
      </c>
      <c r="D3346" s="259"/>
      <c r="E3346" s="168"/>
      <c r="F3346" s="169"/>
      <c r="H3346" s="167"/>
      <c r="I3346" s="209" t="str">
        <f>IF(ISBLANK(Transactions!$H3346),"",MONTH(Transactions!$H3346))</f>
        <v/>
      </c>
      <c r="J3346" s="259"/>
      <c r="K3346" s="168"/>
      <c r="L3346" s="169"/>
      <c r="N3346" s="167"/>
      <c r="O3346" s="209" t="str">
        <f>IF(ISBLANK(Transactions!$N3346),"",MONTH(Transactions!$N3346))</f>
        <v/>
      </c>
      <c r="P3346" s="259"/>
      <c r="Q3346" s="171"/>
      <c r="R3346" s="169"/>
    </row>
    <row r="3347" spans="2:18" ht="15.75" customHeight="1">
      <c r="B3347" s="167"/>
      <c r="C3347" s="209" t="str">
        <f>IF(ISBLANK(Transactions!$B3347),"",MONTH(Transactions!$B3347))</f>
        <v/>
      </c>
      <c r="D3347" s="259"/>
      <c r="E3347" s="168"/>
      <c r="F3347" s="169"/>
      <c r="H3347" s="167"/>
      <c r="I3347" s="209" t="str">
        <f>IF(ISBLANK(Transactions!$H3347),"",MONTH(Transactions!$H3347))</f>
        <v/>
      </c>
      <c r="J3347" s="259"/>
      <c r="K3347" s="168"/>
      <c r="L3347" s="169"/>
      <c r="N3347" s="167"/>
      <c r="O3347" s="209" t="str">
        <f>IF(ISBLANK(Transactions!$N3347),"",MONTH(Transactions!$N3347))</f>
        <v/>
      </c>
      <c r="P3347" s="259"/>
      <c r="Q3347" s="171"/>
      <c r="R3347" s="169"/>
    </row>
    <row r="3348" spans="2:18" ht="15.75" customHeight="1">
      <c r="B3348" s="167"/>
      <c r="C3348" s="209" t="str">
        <f>IF(ISBLANK(Transactions!$B3348),"",MONTH(Transactions!$B3348))</f>
        <v/>
      </c>
      <c r="D3348" s="259"/>
      <c r="E3348" s="168"/>
      <c r="F3348" s="169"/>
      <c r="H3348" s="167"/>
      <c r="I3348" s="209" t="str">
        <f>IF(ISBLANK(Transactions!$H3348),"",MONTH(Transactions!$H3348))</f>
        <v/>
      </c>
      <c r="J3348" s="259"/>
      <c r="K3348" s="168"/>
      <c r="L3348" s="169"/>
      <c r="N3348" s="167"/>
      <c r="O3348" s="209" t="str">
        <f>IF(ISBLANK(Transactions!$N3348),"",MONTH(Transactions!$N3348))</f>
        <v/>
      </c>
      <c r="P3348" s="259"/>
      <c r="Q3348" s="171"/>
      <c r="R3348" s="169"/>
    </row>
    <row r="3349" spans="2:18" ht="15.75" customHeight="1">
      <c r="B3349" s="167"/>
      <c r="C3349" s="209" t="str">
        <f>IF(ISBLANK(Transactions!$B3349),"",MONTH(Transactions!$B3349))</f>
        <v/>
      </c>
      <c r="D3349" s="259"/>
      <c r="E3349" s="168"/>
      <c r="F3349" s="169"/>
      <c r="H3349" s="167"/>
      <c r="I3349" s="209" t="str">
        <f>IF(ISBLANK(Transactions!$H3349),"",MONTH(Transactions!$H3349))</f>
        <v/>
      </c>
      <c r="J3349" s="259"/>
      <c r="K3349" s="168"/>
      <c r="L3349" s="169"/>
      <c r="N3349" s="167"/>
      <c r="O3349" s="209" t="str">
        <f>IF(ISBLANK(Transactions!$N3349),"",MONTH(Transactions!$N3349))</f>
        <v/>
      </c>
      <c r="P3349" s="259"/>
      <c r="Q3349" s="171"/>
      <c r="R3349" s="169"/>
    </row>
    <row r="3350" spans="2:18" ht="15.75" customHeight="1">
      <c r="B3350" s="167"/>
      <c r="C3350" s="209" t="str">
        <f>IF(ISBLANK(Transactions!$B3350),"",MONTH(Transactions!$B3350))</f>
        <v/>
      </c>
      <c r="D3350" s="259"/>
      <c r="E3350" s="168"/>
      <c r="F3350" s="169"/>
      <c r="H3350" s="167"/>
      <c r="I3350" s="209" t="str">
        <f>IF(ISBLANK(Transactions!$H3350),"",MONTH(Transactions!$H3350))</f>
        <v/>
      </c>
      <c r="J3350" s="259"/>
      <c r="K3350" s="168"/>
      <c r="L3350" s="169"/>
      <c r="N3350" s="167"/>
      <c r="O3350" s="209" t="str">
        <f>IF(ISBLANK(Transactions!$N3350),"",MONTH(Transactions!$N3350))</f>
        <v/>
      </c>
      <c r="P3350" s="259"/>
      <c r="Q3350" s="171"/>
      <c r="R3350" s="169"/>
    </row>
    <row r="3351" spans="2:18" ht="15.75" customHeight="1">
      <c r="B3351" s="167"/>
      <c r="C3351" s="209" t="str">
        <f>IF(ISBLANK(Transactions!$B3351),"",MONTH(Transactions!$B3351))</f>
        <v/>
      </c>
      <c r="D3351" s="259"/>
      <c r="E3351" s="168"/>
      <c r="F3351" s="169"/>
      <c r="H3351" s="167"/>
      <c r="I3351" s="209" t="str">
        <f>IF(ISBLANK(Transactions!$H3351),"",MONTH(Transactions!$H3351))</f>
        <v/>
      </c>
      <c r="J3351" s="259"/>
      <c r="K3351" s="168"/>
      <c r="L3351" s="169"/>
      <c r="N3351" s="167"/>
      <c r="O3351" s="209" t="str">
        <f>IF(ISBLANK(Transactions!$N3351),"",MONTH(Transactions!$N3351))</f>
        <v/>
      </c>
      <c r="P3351" s="259"/>
      <c r="Q3351" s="171"/>
      <c r="R3351" s="169"/>
    </row>
    <row r="3352" spans="2:18" ht="15.75" customHeight="1">
      <c r="B3352" s="167"/>
      <c r="C3352" s="209" t="str">
        <f>IF(ISBLANK(Transactions!$B3352),"",MONTH(Transactions!$B3352))</f>
        <v/>
      </c>
      <c r="D3352" s="259"/>
      <c r="E3352" s="168"/>
      <c r="F3352" s="169"/>
      <c r="H3352" s="167"/>
      <c r="I3352" s="209" t="str">
        <f>IF(ISBLANK(Transactions!$H3352),"",MONTH(Transactions!$H3352))</f>
        <v/>
      </c>
      <c r="J3352" s="259"/>
      <c r="K3352" s="168"/>
      <c r="L3352" s="169"/>
      <c r="N3352" s="167"/>
      <c r="O3352" s="209" t="str">
        <f>IF(ISBLANK(Transactions!$N3352),"",MONTH(Transactions!$N3352))</f>
        <v/>
      </c>
      <c r="P3352" s="259"/>
      <c r="Q3352" s="171"/>
      <c r="R3352" s="169"/>
    </row>
    <row r="3353" spans="2:18" ht="15.75" customHeight="1">
      <c r="B3353" s="167"/>
      <c r="C3353" s="209" t="str">
        <f>IF(ISBLANK(Transactions!$B3353),"",MONTH(Transactions!$B3353))</f>
        <v/>
      </c>
      <c r="D3353" s="259"/>
      <c r="E3353" s="168"/>
      <c r="F3353" s="169"/>
      <c r="H3353" s="167"/>
      <c r="I3353" s="209" t="str">
        <f>IF(ISBLANK(Transactions!$H3353),"",MONTH(Transactions!$H3353))</f>
        <v/>
      </c>
      <c r="J3353" s="259"/>
      <c r="K3353" s="168"/>
      <c r="L3353" s="169"/>
      <c r="N3353" s="167"/>
      <c r="O3353" s="209" t="str">
        <f>IF(ISBLANK(Transactions!$N3353),"",MONTH(Transactions!$N3353))</f>
        <v/>
      </c>
      <c r="P3353" s="259"/>
      <c r="Q3353" s="171"/>
      <c r="R3353" s="169"/>
    </row>
    <row r="3354" spans="2:18" ht="15.75" customHeight="1">
      <c r="B3354" s="167"/>
      <c r="C3354" s="209" t="str">
        <f>IF(ISBLANK(Transactions!$B3354),"",MONTH(Transactions!$B3354))</f>
        <v/>
      </c>
      <c r="D3354" s="259"/>
      <c r="E3354" s="168"/>
      <c r="F3354" s="169"/>
      <c r="H3354" s="167"/>
      <c r="I3354" s="209" t="str">
        <f>IF(ISBLANK(Transactions!$H3354),"",MONTH(Transactions!$H3354))</f>
        <v/>
      </c>
      <c r="J3354" s="259"/>
      <c r="K3354" s="168"/>
      <c r="L3354" s="169"/>
      <c r="N3354" s="167"/>
      <c r="O3354" s="209" t="str">
        <f>IF(ISBLANK(Transactions!$N3354),"",MONTH(Transactions!$N3354))</f>
        <v/>
      </c>
      <c r="P3354" s="259"/>
      <c r="Q3354" s="171"/>
      <c r="R3354" s="169"/>
    </row>
    <row r="3355" spans="2:18" ht="15.75" customHeight="1">
      <c r="B3355" s="167"/>
      <c r="C3355" s="209" t="str">
        <f>IF(ISBLANK(Transactions!$B3355),"",MONTH(Transactions!$B3355))</f>
        <v/>
      </c>
      <c r="D3355" s="259"/>
      <c r="E3355" s="168"/>
      <c r="F3355" s="169"/>
      <c r="H3355" s="167"/>
      <c r="I3355" s="209" t="str">
        <f>IF(ISBLANK(Transactions!$H3355),"",MONTH(Transactions!$H3355))</f>
        <v/>
      </c>
      <c r="J3355" s="259"/>
      <c r="K3355" s="168"/>
      <c r="L3355" s="169"/>
      <c r="N3355" s="167"/>
      <c r="O3355" s="209" t="str">
        <f>IF(ISBLANK(Transactions!$N3355),"",MONTH(Transactions!$N3355))</f>
        <v/>
      </c>
      <c r="P3355" s="259"/>
      <c r="Q3355" s="171"/>
      <c r="R3355" s="169"/>
    </row>
    <row r="3356" spans="2:18" ht="15.75" customHeight="1">
      <c r="B3356" s="167"/>
      <c r="C3356" s="209" t="str">
        <f>IF(ISBLANK(Transactions!$B3356),"",MONTH(Transactions!$B3356))</f>
        <v/>
      </c>
      <c r="D3356" s="259"/>
      <c r="E3356" s="168"/>
      <c r="F3356" s="169"/>
      <c r="H3356" s="167"/>
      <c r="I3356" s="209" t="str">
        <f>IF(ISBLANK(Transactions!$H3356),"",MONTH(Transactions!$H3356))</f>
        <v/>
      </c>
      <c r="J3356" s="259"/>
      <c r="K3356" s="168"/>
      <c r="L3356" s="169"/>
      <c r="N3356" s="167"/>
      <c r="O3356" s="209" t="str">
        <f>IF(ISBLANK(Transactions!$N3356),"",MONTH(Transactions!$N3356))</f>
        <v/>
      </c>
      <c r="P3356" s="259"/>
      <c r="Q3356" s="171"/>
      <c r="R3356" s="169"/>
    </row>
    <row r="3357" spans="2:18" ht="15.75" customHeight="1">
      <c r="B3357" s="167"/>
      <c r="C3357" s="209" t="str">
        <f>IF(ISBLANK(Transactions!$B3357),"",MONTH(Transactions!$B3357))</f>
        <v/>
      </c>
      <c r="D3357" s="259"/>
      <c r="E3357" s="168"/>
      <c r="F3357" s="169"/>
      <c r="H3357" s="167"/>
      <c r="I3357" s="209" t="str">
        <f>IF(ISBLANK(Transactions!$H3357),"",MONTH(Transactions!$H3357))</f>
        <v/>
      </c>
      <c r="J3357" s="259"/>
      <c r="K3357" s="168"/>
      <c r="L3357" s="169"/>
      <c r="N3357" s="167"/>
      <c r="O3357" s="209" t="str">
        <f>IF(ISBLANK(Transactions!$N3357),"",MONTH(Transactions!$N3357))</f>
        <v/>
      </c>
      <c r="P3357" s="259"/>
      <c r="Q3357" s="171"/>
      <c r="R3357" s="169"/>
    </row>
    <row r="3358" spans="2:18" ht="15.75" customHeight="1">
      <c r="B3358" s="167"/>
      <c r="C3358" s="209" t="str">
        <f>IF(ISBLANK(Transactions!$B3358),"",MONTH(Transactions!$B3358))</f>
        <v/>
      </c>
      <c r="D3358" s="259"/>
      <c r="E3358" s="168"/>
      <c r="F3358" s="169"/>
      <c r="H3358" s="167"/>
      <c r="I3358" s="209" t="str">
        <f>IF(ISBLANK(Transactions!$H3358),"",MONTH(Transactions!$H3358))</f>
        <v/>
      </c>
      <c r="J3358" s="259"/>
      <c r="K3358" s="168"/>
      <c r="L3358" s="169"/>
      <c r="N3358" s="167"/>
      <c r="O3358" s="209" t="str">
        <f>IF(ISBLANK(Transactions!$N3358),"",MONTH(Transactions!$N3358))</f>
        <v/>
      </c>
      <c r="P3358" s="259"/>
      <c r="Q3358" s="171"/>
      <c r="R3358" s="169"/>
    </row>
    <row r="3359" spans="2:18" ht="15.75" customHeight="1">
      <c r="B3359" s="167"/>
      <c r="C3359" s="209" t="str">
        <f>IF(ISBLANK(Transactions!$B3359),"",MONTH(Transactions!$B3359))</f>
        <v/>
      </c>
      <c r="D3359" s="259"/>
      <c r="E3359" s="168"/>
      <c r="F3359" s="169"/>
      <c r="H3359" s="167"/>
      <c r="I3359" s="209" t="str">
        <f>IF(ISBLANK(Transactions!$H3359),"",MONTH(Transactions!$H3359))</f>
        <v/>
      </c>
      <c r="J3359" s="259"/>
      <c r="K3359" s="168"/>
      <c r="L3359" s="169"/>
      <c r="N3359" s="167"/>
      <c r="O3359" s="209" t="str">
        <f>IF(ISBLANK(Transactions!$N3359),"",MONTH(Transactions!$N3359))</f>
        <v/>
      </c>
      <c r="P3359" s="259"/>
      <c r="Q3359" s="171"/>
      <c r="R3359" s="169"/>
    </row>
    <row r="3360" spans="2:18" ht="15.75" customHeight="1">
      <c r="B3360" s="167"/>
      <c r="C3360" s="209" t="str">
        <f>IF(ISBLANK(Transactions!$B3360),"",MONTH(Transactions!$B3360))</f>
        <v/>
      </c>
      <c r="D3360" s="259"/>
      <c r="E3360" s="168"/>
      <c r="F3360" s="169"/>
      <c r="H3360" s="167"/>
      <c r="I3360" s="209" t="str">
        <f>IF(ISBLANK(Transactions!$H3360),"",MONTH(Transactions!$H3360))</f>
        <v/>
      </c>
      <c r="J3360" s="259"/>
      <c r="K3360" s="168"/>
      <c r="L3360" s="169"/>
      <c r="N3360" s="167"/>
      <c r="O3360" s="209" t="str">
        <f>IF(ISBLANK(Transactions!$N3360),"",MONTH(Transactions!$N3360))</f>
        <v/>
      </c>
      <c r="P3360" s="259"/>
      <c r="Q3360" s="171"/>
      <c r="R3360" s="169"/>
    </row>
    <row r="3361" spans="2:18" ht="15.75" customHeight="1">
      <c r="B3361" s="167"/>
      <c r="C3361" s="209" t="str">
        <f>IF(ISBLANK(Transactions!$B3361),"",MONTH(Transactions!$B3361))</f>
        <v/>
      </c>
      <c r="D3361" s="259"/>
      <c r="E3361" s="168"/>
      <c r="F3361" s="169"/>
      <c r="H3361" s="167"/>
      <c r="I3361" s="209" t="str">
        <f>IF(ISBLANK(Transactions!$H3361),"",MONTH(Transactions!$H3361))</f>
        <v/>
      </c>
      <c r="J3361" s="259"/>
      <c r="K3361" s="168"/>
      <c r="L3361" s="169"/>
      <c r="N3361" s="167"/>
      <c r="O3361" s="209" t="str">
        <f>IF(ISBLANK(Transactions!$N3361),"",MONTH(Transactions!$N3361))</f>
        <v/>
      </c>
      <c r="P3361" s="259"/>
      <c r="Q3361" s="171"/>
      <c r="R3361" s="169"/>
    </row>
    <row r="3362" spans="2:18" ht="15.75" customHeight="1">
      <c r="B3362" s="167"/>
      <c r="C3362" s="209" t="str">
        <f>IF(ISBLANK(Transactions!$B3362),"",MONTH(Transactions!$B3362))</f>
        <v/>
      </c>
      <c r="D3362" s="259"/>
      <c r="E3362" s="168"/>
      <c r="F3362" s="169"/>
      <c r="H3362" s="167"/>
      <c r="I3362" s="209" t="str">
        <f>IF(ISBLANK(Transactions!$H3362),"",MONTH(Transactions!$H3362))</f>
        <v/>
      </c>
      <c r="J3362" s="259"/>
      <c r="K3362" s="168"/>
      <c r="L3362" s="169"/>
      <c r="N3362" s="167"/>
      <c r="O3362" s="209" t="str">
        <f>IF(ISBLANK(Transactions!$N3362),"",MONTH(Transactions!$N3362))</f>
        <v/>
      </c>
      <c r="P3362" s="259"/>
      <c r="Q3362" s="171"/>
      <c r="R3362" s="169"/>
    </row>
    <row r="3363" spans="2:18" ht="15.75" customHeight="1">
      <c r="B3363" s="167"/>
      <c r="C3363" s="209" t="str">
        <f>IF(ISBLANK(Transactions!$B3363),"",MONTH(Transactions!$B3363))</f>
        <v/>
      </c>
      <c r="D3363" s="259"/>
      <c r="E3363" s="168"/>
      <c r="F3363" s="169"/>
      <c r="H3363" s="167"/>
      <c r="I3363" s="209" t="str">
        <f>IF(ISBLANK(Transactions!$H3363),"",MONTH(Transactions!$H3363))</f>
        <v/>
      </c>
      <c r="J3363" s="259"/>
      <c r="K3363" s="168"/>
      <c r="L3363" s="169"/>
      <c r="N3363" s="167"/>
      <c r="O3363" s="209" t="str">
        <f>IF(ISBLANK(Transactions!$N3363),"",MONTH(Transactions!$N3363))</f>
        <v/>
      </c>
      <c r="P3363" s="259"/>
      <c r="Q3363" s="171"/>
      <c r="R3363" s="169"/>
    </row>
    <row r="3364" spans="2:18" ht="15.75" customHeight="1">
      <c r="B3364" s="167"/>
      <c r="C3364" s="209" t="str">
        <f>IF(ISBLANK(Transactions!$B3364),"",MONTH(Transactions!$B3364))</f>
        <v/>
      </c>
      <c r="D3364" s="259"/>
      <c r="E3364" s="168"/>
      <c r="F3364" s="169"/>
      <c r="H3364" s="167"/>
      <c r="I3364" s="209" t="str">
        <f>IF(ISBLANK(Transactions!$H3364),"",MONTH(Transactions!$H3364))</f>
        <v/>
      </c>
      <c r="J3364" s="259"/>
      <c r="K3364" s="168"/>
      <c r="L3364" s="169"/>
      <c r="N3364" s="167"/>
      <c r="O3364" s="209" t="str">
        <f>IF(ISBLANK(Transactions!$N3364),"",MONTH(Transactions!$N3364))</f>
        <v/>
      </c>
      <c r="P3364" s="259"/>
      <c r="Q3364" s="171"/>
      <c r="R3364" s="169"/>
    </row>
    <row r="3365" spans="2:18" ht="15.75" customHeight="1">
      <c r="B3365" s="167"/>
      <c r="C3365" s="209" t="str">
        <f>IF(ISBLANK(Transactions!$B3365),"",MONTH(Transactions!$B3365))</f>
        <v/>
      </c>
      <c r="D3365" s="259"/>
      <c r="E3365" s="168"/>
      <c r="F3365" s="169"/>
      <c r="H3365" s="167"/>
      <c r="I3365" s="209" t="str">
        <f>IF(ISBLANK(Transactions!$H3365),"",MONTH(Transactions!$H3365))</f>
        <v/>
      </c>
      <c r="J3365" s="259"/>
      <c r="K3365" s="168"/>
      <c r="L3365" s="169"/>
      <c r="N3365" s="167"/>
      <c r="O3365" s="209" t="str">
        <f>IF(ISBLANK(Transactions!$N3365),"",MONTH(Transactions!$N3365))</f>
        <v/>
      </c>
      <c r="P3365" s="259"/>
      <c r="Q3365" s="171"/>
      <c r="R3365" s="169"/>
    </row>
    <row r="3366" spans="2:18" ht="15.75" customHeight="1">
      <c r="B3366" s="167"/>
      <c r="C3366" s="209" t="str">
        <f>IF(ISBLANK(Transactions!$B3366),"",MONTH(Transactions!$B3366))</f>
        <v/>
      </c>
      <c r="D3366" s="259"/>
      <c r="E3366" s="168"/>
      <c r="F3366" s="169"/>
      <c r="H3366" s="167"/>
      <c r="I3366" s="209" t="str">
        <f>IF(ISBLANK(Transactions!$H3366),"",MONTH(Transactions!$H3366))</f>
        <v/>
      </c>
      <c r="J3366" s="259"/>
      <c r="K3366" s="168"/>
      <c r="L3366" s="169"/>
      <c r="N3366" s="167"/>
      <c r="O3366" s="209" t="str">
        <f>IF(ISBLANK(Transactions!$N3366),"",MONTH(Transactions!$N3366))</f>
        <v/>
      </c>
      <c r="P3366" s="259"/>
      <c r="Q3366" s="171"/>
      <c r="R3366" s="169"/>
    </row>
    <row r="3367" spans="2:18" ht="15.75" customHeight="1">
      <c r="B3367" s="167"/>
      <c r="C3367" s="209" t="str">
        <f>IF(ISBLANK(Transactions!$B3367),"",MONTH(Transactions!$B3367))</f>
        <v/>
      </c>
      <c r="D3367" s="259"/>
      <c r="E3367" s="168"/>
      <c r="F3367" s="169"/>
      <c r="H3367" s="167"/>
      <c r="I3367" s="209" t="str">
        <f>IF(ISBLANK(Transactions!$H3367),"",MONTH(Transactions!$H3367))</f>
        <v/>
      </c>
      <c r="J3367" s="259"/>
      <c r="K3367" s="168"/>
      <c r="L3367" s="169"/>
      <c r="N3367" s="167"/>
      <c r="O3367" s="209" t="str">
        <f>IF(ISBLANK(Transactions!$N3367),"",MONTH(Transactions!$N3367))</f>
        <v/>
      </c>
      <c r="P3367" s="259"/>
      <c r="Q3367" s="171"/>
      <c r="R3367" s="169"/>
    </row>
    <row r="3368" spans="2:18" ht="15.75" customHeight="1">
      <c r="B3368" s="167"/>
      <c r="C3368" s="209" t="str">
        <f>IF(ISBLANK(Transactions!$B3368),"",MONTH(Transactions!$B3368))</f>
        <v/>
      </c>
      <c r="D3368" s="259"/>
      <c r="E3368" s="168"/>
      <c r="F3368" s="169"/>
      <c r="H3368" s="167"/>
      <c r="I3368" s="209" t="str">
        <f>IF(ISBLANK(Transactions!$H3368),"",MONTH(Transactions!$H3368))</f>
        <v/>
      </c>
      <c r="J3368" s="259"/>
      <c r="K3368" s="168"/>
      <c r="L3368" s="169"/>
      <c r="N3368" s="167"/>
      <c r="O3368" s="209" t="str">
        <f>IF(ISBLANK(Transactions!$N3368),"",MONTH(Transactions!$N3368))</f>
        <v/>
      </c>
      <c r="P3368" s="259"/>
      <c r="Q3368" s="171"/>
      <c r="R3368" s="169"/>
    </row>
    <row r="3369" spans="2:18" ht="15.75" customHeight="1">
      <c r="B3369" s="167"/>
      <c r="C3369" s="209" t="str">
        <f>IF(ISBLANK(Transactions!$B3369),"",MONTH(Transactions!$B3369))</f>
        <v/>
      </c>
      <c r="D3369" s="259"/>
      <c r="E3369" s="168"/>
      <c r="F3369" s="169"/>
      <c r="H3369" s="167"/>
      <c r="I3369" s="209" t="str">
        <f>IF(ISBLANK(Transactions!$H3369),"",MONTH(Transactions!$H3369))</f>
        <v/>
      </c>
      <c r="J3369" s="259"/>
      <c r="K3369" s="168"/>
      <c r="L3369" s="169"/>
      <c r="N3369" s="167"/>
      <c r="O3369" s="209" t="str">
        <f>IF(ISBLANK(Transactions!$N3369),"",MONTH(Transactions!$N3369))</f>
        <v/>
      </c>
      <c r="P3369" s="259"/>
      <c r="Q3369" s="171"/>
      <c r="R3369" s="169"/>
    </row>
    <row r="3370" spans="2:18" ht="15.75" customHeight="1">
      <c r="B3370" s="167"/>
      <c r="C3370" s="209" t="str">
        <f>IF(ISBLANK(Transactions!$B3370),"",MONTH(Transactions!$B3370))</f>
        <v/>
      </c>
      <c r="D3370" s="259"/>
      <c r="E3370" s="168"/>
      <c r="F3370" s="169"/>
      <c r="H3370" s="167"/>
      <c r="I3370" s="209" t="str">
        <f>IF(ISBLANK(Transactions!$H3370),"",MONTH(Transactions!$H3370))</f>
        <v/>
      </c>
      <c r="J3370" s="259"/>
      <c r="K3370" s="168"/>
      <c r="L3370" s="169"/>
      <c r="N3370" s="167"/>
      <c r="O3370" s="209" t="str">
        <f>IF(ISBLANK(Transactions!$N3370),"",MONTH(Transactions!$N3370))</f>
        <v/>
      </c>
      <c r="P3370" s="259"/>
      <c r="Q3370" s="171"/>
      <c r="R3370" s="169"/>
    </row>
    <row r="3371" spans="2:18" ht="15.75" customHeight="1">
      <c r="B3371" s="167"/>
      <c r="C3371" s="209" t="str">
        <f>IF(ISBLANK(Transactions!$B3371),"",MONTH(Transactions!$B3371))</f>
        <v/>
      </c>
      <c r="D3371" s="259"/>
      <c r="E3371" s="168"/>
      <c r="F3371" s="169"/>
      <c r="H3371" s="167"/>
      <c r="I3371" s="209" t="str">
        <f>IF(ISBLANK(Transactions!$H3371),"",MONTH(Transactions!$H3371))</f>
        <v/>
      </c>
      <c r="J3371" s="259"/>
      <c r="K3371" s="168"/>
      <c r="L3371" s="169"/>
      <c r="N3371" s="167"/>
      <c r="O3371" s="209" t="str">
        <f>IF(ISBLANK(Transactions!$N3371),"",MONTH(Transactions!$N3371))</f>
        <v/>
      </c>
      <c r="P3371" s="259"/>
      <c r="Q3371" s="171"/>
      <c r="R3371" s="169"/>
    </row>
    <row r="3372" spans="2:18" ht="15.75" customHeight="1">
      <c r="B3372" s="167"/>
      <c r="C3372" s="209" t="str">
        <f>IF(ISBLANK(Transactions!$B3372),"",MONTH(Transactions!$B3372))</f>
        <v/>
      </c>
      <c r="D3372" s="259"/>
      <c r="E3372" s="168"/>
      <c r="F3372" s="169"/>
      <c r="H3372" s="167"/>
      <c r="I3372" s="209" t="str">
        <f>IF(ISBLANK(Transactions!$H3372),"",MONTH(Transactions!$H3372))</f>
        <v/>
      </c>
      <c r="J3372" s="259"/>
      <c r="K3372" s="168"/>
      <c r="L3372" s="169"/>
      <c r="N3372" s="167"/>
      <c r="O3372" s="209" t="str">
        <f>IF(ISBLANK(Transactions!$N3372),"",MONTH(Transactions!$N3372))</f>
        <v/>
      </c>
      <c r="P3372" s="259"/>
      <c r="Q3372" s="171"/>
      <c r="R3372" s="169"/>
    </row>
    <row r="3373" spans="2:18" ht="15.75" customHeight="1">
      <c r="B3373" s="167"/>
      <c r="C3373" s="209" t="str">
        <f>IF(ISBLANK(Transactions!$B3373),"",MONTH(Transactions!$B3373))</f>
        <v/>
      </c>
      <c r="D3373" s="259"/>
      <c r="E3373" s="168"/>
      <c r="F3373" s="169"/>
      <c r="H3373" s="167"/>
      <c r="I3373" s="209" t="str">
        <f>IF(ISBLANK(Transactions!$H3373),"",MONTH(Transactions!$H3373))</f>
        <v/>
      </c>
      <c r="J3373" s="259"/>
      <c r="K3373" s="168"/>
      <c r="L3373" s="169"/>
      <c r="N3373" s="167"/>
      <c r="O3373" s="209" t="str">
        <f>IF(ISBLANK(Transactions!$N3373),"",MONTH(Transactions!$N3373))</f>
        <v/>
      </c>
      <c r="P3373" s="259"/>
      <c r="Q3373" s="171"/>
      <c r="R3373" s="169"/>
    </row>
    <row r="3374" spans="2:18" ht="15.75" customHeight="1">
      <c r="B3374" s="167"/>
      <c r="C3374" s="209" t="str">
        <f>IF(ISBLANK(Transactions!$B3374),"",MONTH(Transactions!$B3374))</f>
        <v/>
      </c>
      <c r="D3374" s="259"/>
      <c r="E3374" s="168"/>
      <c r="F3374" s="169"/>
      <c r="H3374" s="167"/>
      <c r="I3374" s="209" t="str">
        <f>IF(ISBLANK(Transactions!$H3374),"",MONTH(Transactions!$H3374))</f>
        <v/>
      </c>
      <c r="J3374" s="259"/>
      <c r="K3374" s="168"/>
      <c r="L3374" s="169"/>
      <c r="N3374" s="167"/>
      <c r="O3374" s="209" t="str">
        <f>IF(ISBLANK(Transactions!$N3374),"",MONTH(Transactions!$N3374))</f>
        <v/>
      </c>
      <c r="P3374" s="259"/>
      <c r="Q3374" s="171"/>
      <c r="R3374" s="169"/>
    </row>
    <row r="3375" spans="2:18" ht="15.75" customHeight="1">
      <c r="B3375" s="167"/>
      <c r="C3375" s="209" t="str">
        <f>IF(ISBLANK(Transactions!$B3375),"",MONTH(Transactions!$B3375))</f>
        <v/>
      </c>
      <c r="D3375" s="259"/>
      <c r="E3375" s="168"/>
      <c r="F3375" s="169"/>
      <c r="H3375" s="167"/>
      <c r="I3375" s="209" t="str">
        <f>IF(ISBLANK(Transactions!$H3375),"",MONTH(Transactions!$H3375))</f>
        <v/>
      </c>
      <c r="J3375" s="259"/>
      <c r="K3375" s="168"/>
      <c r="L3375" s="169"/>
      <c r="N3375" s="167"/>
      <c r="O3375" s="209" t="str">
        <f>IF(ISBLANK(Transactions!$N3375),"",MONTH(Transactions!$N3375))</f>
        <v/>
      </c>
      <c r="P3375" s="259"/>
      <c r="Q3375" s="171"/>
      <c r="R3375" s="169"/>
    </row>
    <row r="3376" spans="2:18" ht="15.75" customHeight="1">
      <c r="B3376" s="167"/>
      <c r="C3376" s="209" t="str">
        <f>IF(ISBLANK(Transactions!$B3376),"",MONTH(Transactions!$B3376))</f>
        <v/>
      </c>
      <c r="D3376" s="259"/>
      <c r="E3376" s="168"/>
      <c r="F3376" s="169"/>
      <c r="H3376" s="167"/>
      <c r="I3376" s="209" t="str">
        <f>IF(ISBLANK(Transactions!$H3376),"",MONTH(Transactions!$H3376))</f>
        <v/>
      </c>
      <c r="J3376" s="259"/>
      <c r="K3376" s="168"/>
      <c r="L3376" s="169"/>
      <c r="N3376" s="167"/>
      <c r="O3376" s="209" t="str">
        <f>IF(ISBLANK(Transactions!$N3376),"",MONTH(Transactions!$N3376))</f>
        <v/>
      </c>
      <c r="P3376" s="259"/>
      <c r="Q3376" s="171"/>
      <c r="R3376" s="169"/>
    </row>
    <row r="3377" spans="2:18" ht="15.75" customHeight="1">
      <c r="B3377" s="167"/>
      <c r="C3377" s="209" t="str">
        <f>IF(ISBLANK(Transactions!$B3377),"",MONTH(Transactions!$B3377))</f>
        <v/>
      </c>
      <c r="D3377" s="259"/>
      <c r="E3377" s="168"/>
      <c r="F3377" s="169"/>
      <c r="H3377" s="167"/>
      <c r="I3377" s="209" t="str">
        <f>IF(ISBLANK(Transactions!$H3377),"",MONTH(Transactions!$H3377))</f>
        <v/>
      </c>
      <c r="J3377" s="259"/>
      <c r="K3377" s="168"/>
      <c r="L3377" s="169"/>
      <c r="N3377" s="167"/>
      <c r="O3377" s="209" t="str">
        <f>IF(ISBLANK(Transactions!$N3377),"",MONTH(Transactions!$N3377))</f>
        <v/>
      </c>
      <c r="P3377" s="259"/>
      <c r="Q3377" s="171"/>
      <c r="R3377" s="169"/>
    </row>
    <row r="3378" spans="2:18" ht="15.75" customHeight="1">
      <c r="B3378" s="167"/>
      <c r="C3378" s="209" t="str">
        <f>IF(ISBLANK(Transactions!$B3378),"",MONTH(Transactions!$B3378))</f>
        <v/>
      </c>
      <c r="D3378" s="259"/>
      <c r="E3378" s="168"/>
      <c r="F3378" s="169"/>
      <c r="H3378" s="167"/>
      <c r="I3378" s="209" t="str">
        <f>IF(ISBLANK(Transactions!$H3378),"",MONTH(Transactions!$H3378))</f>
        <v/>
      </c>
      <c r="J3378" s="259"/>
      <c r="K3378" s="168"/>
      <c r="L3378" s="169"/>
      <c r="N3378" s="167"/>
      <c r="O3378" s="209" t="str">
        <f>IF(ISBLANK(Transactions!$N3378),"",MONTH(Transactions!$N3378))</f>
        <v/>
      </c>
      <c r="P3378" s="259"/>
      <c r="Q3378" s="171"/>
      <c r="R3378" s="169"/>
    </row>
    <row r="3379" spans="2:18" ht="15.75" customHeight="1">
      <c r="B3379" s="167"/>
      <c r="C3379" s="209" t="str">
        <f>IF(ISBLANK(Transactions!$B3379),"",MONTH(Transactions!$B3379))</f>
        <v/>
      </c>
      <c r="D3379" s="259"/>
      <c r="E3379" s="168"/>
      <c r="F3379" s="169"/>
      <c r="H3379" s="167"/>
      <c r="I3379" s="209" t="str">
        <f>IF(ISBLANK(Transactions!$H3379),"",MONTH(Transactions!$H3379))</f>
        <v/>
      </c>
      <c r="J3379" s="259"/>
      <c r="K3379" s="168"/>
      <c r="L3379" s="169"/>
      <c r="N3379" s="167"/>
      <c r="O3379" s="209" t="str">
        <f>IF(ISBLANK(Transactions!$N3379),"",MONTH(Transactions!$N3379))</f>
        <v/>
      </c>
      <c r="P3379" s="259"/>
      <c r="Q3379" s="171"/>
      <c r="R3379" s="169"/>
    </row>
    <row r="3380" spans="2:18" ht="15.75" customHeight="1">
      <c r="B3380" s="167"/>
      <c r="C3380" s="209" t="str">
        <f>IF(ISBLANK(Transactions!$B3380),"",MONTH(Transactions!$B3380))</f>
        <v/>
      </c>
      <c r="D3380" s="259"/>
      <c r="E3380" s="168"/>
      <c r="F3380" s="169"/>
      <c r="H3380" s="167"/>
      <c r="I3380" s="209" t="str">
        <f>IF(ISBLANK(Transactions!$H3380),"",MONTH(Transactions!$H3380))</f>
        <v/>
      </c>
      <c r="J3380" s="259"/>
      <c r="K3380" s="168"/>
      <c r="L3380" s="169"/>
      <c r="N3380" s="167"/>
      <c r="O3380" s="209" t="str">
        <f>IF(ISBLANK(Transactions!$N3380),"",MONTH(Transactions!$N3380))</f>
        <v/>
      </c>
      <c r="P3380" s="259"/>
      <c r="Q3380" s="171"/>
      <c r="R3380" s="169"/>
    </row>
    <row r="3381" spans="2:18" ht="15.75" customHeight="1">
      <c r="B3381" s="167"/>
      <c r="C3381" s="209" t="str">
        <f>IF(ISBLANK(Transactions!$B3381),"",MONTH(Transactions!$B3381))</f>
        <v/>
      </c>
      <c r="D3381" s="259"/>
      <c r="E3381" s="168"/>
      <c r="F3381" s="169"/>
      <c r="H3381" s="167"/>
      <c r="I3381" s="209" t="str">
        <f>IF(ISBLANK(Transactions!$H3381),"",MONTH(Transactions!$H3381))</f>
        <v/>
      </c>
      <c r="J3381" s="259"/>
      <c r="K3381" s="168"/>
      <c r="L3381" s="169"/>
      <c r="N3381" s="167"/>
      <c r="O3381" s="209" t="str">
        <f>IF(ISBLANK(Transactions!$N3381),"",MONTH(Transactions!$N3381))</f>
        <v/>
      </c>
      <c r="P3381" s="259"/>
      <c r="Q3381" s="171"/>
      <c r="R3381" s="169"/>
    </row>
    <row r="3382" spans="2:18" ht="15.75" customHeight="1">
      <c r="B3382" s="167"/>
      <c r="C3382" s="209" t="str">
        <f>IF(ISBLANK(Transactions!$B3382),"",MONTH(Transactions!$B3382))</f>
        <v/>
      </c>
      <c r="D3382" s="259"/>
      <c r="E3382" s="168"/>
      <c r="F3382" s="169"/>
      <c r="H3382" s="167"/>
      <c r="I3382" s="209" t="str">
        <f>IF(ISBLANK(Transactions!$H3382),"",MONTH(Transactions!$H3382))</f>
        <v/>
      </c>
      <c r="J3382" s="259"/>
      <c r="K3382" s="168"/>
      <c r="L3382" s="169"/>
      <c r="N3382" s="167"/>
      <c r="O3382" s="209" t="str">
        <f>IF(ISBLANK(Transactions!$N3382),"",MONTH(Transactions!$N3382))</f>
        <v/>
      </c>
      <c r="P3382" s="259"/>
      <c r="Q3382" s="171"/>
      <c r="R3382" s="169"/>
    </row>
    <row r="3383" spans="2:18" ht="15.75" customHeight="1">
      <c r="B3383" s="167"/>
      <c r="C3383" s="209" t="str">
        <f>IF(ISBLANK(Transactions!$B3383),"",MONTH(Transactions!$B3383))</f>
        <v/>
      </c>
      <c r="D3383" s="259"/>
      <c r="E3383" s="168"/>
      <c r="F3383" s="169"/>
      <c r="H3383" s="167"/>
      <c r="I3383" s="209" t="str">
        <f>IF(ISBLANK(Transactions!$H3383),"",MONTH(Transactions!$H3383))</f>
        <v/>
      </c>
      <c r="J3383" s="259"/>
      <c r="K3383" s="168"/>
      <c r="L3383" s="169"/>
      <c r="N3383" s="167"/>
      <c r="O3383" s="209" t="str">
        <f>IF(ISBLANK(Transactions!$N3383),"",MONTH(Transactions!$N3383))</f>
        <v/>
      </c>
      <c r="P3383" s="259"/>
      <c r="Q3383" s="171"/>
      <c r="R3383" s="169"/>
    </row>
    <row r="3384" spans="2:18" ht="15.75" customHeight="1">
      <c r="B3384" s="167"/>
      <c r="C3384" s="209" t="str">
        <f>IF(ISBLANK(Transactions!$B3384),"",MONTH(Transactions!$B3384))</f>
        <v/>
      </c>
      <c r="D3384" s="259"/>
      <c r="E3384" s="168"/>
      <c r="F3384" s="169"/>
      <c r="H3384" s="167"/>
      <c r="I3384" s="209" t="str">
        <f>IF(ISBLANK(Transactions!$H3384),"",MONTH(Transactions!$H3384))</f>
        <v/>
      </c>
      <c r="J3384" s="259"/>
      <c r="K3384" s="168"/>
      <c r="L3384" s="169"/>
      <c r="N3384" s="167"/>
      <c r="O3384" s="209" t="str">
        <f>IF(ISBLANK(Transactions!$N3384),"",MONTH(Transactions!$N3384))</f>
        <v/>
      </c>
      <c r="P3384" s="259"/>
      <c r="Q3384" s="171"/>
      <c r="R3384" s="169"/>
    </row>
    <row r="3385" spans="2:18" ht="15.75" customHeight="1">
      <c r="B3385" s="167"/>
      <c r="C3385" s="209" t="str">
        <f>IF(ISBLANK(Transactions!$B3385),"",MONTH(Transactions!$B3385))</f>
        <v/>
      </c>
      <c r="D3385" s="259"/>
      <c r="E3385" s="168"/>
      <c r="F3385" s="169"/>
      <c r="H3385" s="167"/>
      <c r="I3385" s="209" t="str">
        <f>IF(ISBLANK(Transactions!$H3385),"",MONTH(Transactions!$H3385))</f>
        <v/>
      </c>
      <c r="J3385" s="259"/>
      <c r="K3385" s="168"/>
      <c r="L3385" s="169"/>
      <c r="N3385" s="167"/>
      <c r="O3385" s="209" t="str">
        <f>IF(ISBLANK(Transactions!$N3385),"",MONTH(Transactions!$N3385))</f>
        <v/>
      </c>
      <c r="P3385" s="259"/>
      <c r="Q3385" s="171"/>
      <c r="R3385" s="169"/>
    </row>
    <row r="3386" spans="2:18" ht="15.75" customHeight="1">
      <c r="B3386" s="167"/>
      <c r="C3386" s="209" t="str">
        <f>IF(ISBLANK(Transactions!$B3386),"",MONTH(Transactions!$B3386))</f>
        <v/>
      </c>
      <c r="D3386" s="259"/>
      <c r="E3386" s="168"/>
      <c r="F3386" s="169"/>
      <c r="H3386" s="167"/>
      <c r="I3386" s="209" t="str">
        <f>IF(ISBLANK(Transactions!$H3386),"",MONTH(Transactions!$H3386))</f>
        <v/>
      </c>
      <c r="J3386" s="259"/>
      <c r="K3386" s="168"/>
      <c r="L3386" s="169"/>
      <c r="N3386" s="167"/>
      <c r="O3386" s="209" t="str">
        <f>IF(ISBLANK(Transactions!$N3386),"",MONTH(Transactions!$N3386))</f>
        <v/>
      </c>
      <c r="P3386" s="259"/>
      <c r="Q3386" s="171"/>
      <c r="R3386" s="169"/>
    </row>
    <row r="3387" spans="2:18" ht="15.75" customHeight="1">
      <c r="B3387" s="167"/>
      <c r="C3387" s="209" t="str">
        <f>IF(ISBLANK(Transactions!$B3387),"",MONTH(Transactions!$B3387))</f>
        <v/>
      </c>
      <c r="D3387" s="259"/>
      <c r="E3387" s="168"/>
      <c r="F3387" s="169"/>
      <c r="H3387" s="167"/>
      <c r="I3387" s="209" t="str">
        <f>IF(ISBLANK(Transactions!$H3387),"",MONTH(Transactions!$H3387))</f>
        <v/>
      </c>
      <c r="J3387" s="259"/>
      <c r="K3387" s="168"/>
      <c r="L3387" s="169"/>
      <c r="N3387" s="167"/>
      <c r="O3387" s="209" t="str">
        <f>IF(ISBLANK(Transactions!$N3387),"",MONTH(Transactions!$N3387))</f>
        <v/>
      </c>
      <c r="P3387" s="259"/>
      <c r="Q3387" s="171"/>
      <c r="R3387" s="169"/>
    </row>
    <row r="3388" spans="2:18" ht="15.75" customHeight="1">
      <c r="B3388" s="167"/>
      <c r="C3388" s="209" t="str">
        <f>IF(ISBLANK(Transactions!$B3388),"",MONTH(Transactions!$B3388))</f>
        <v/>
      </c>
      <c r="D3388" s="259"/>
      <c r="E3388" s="168"/>
      <c r="F3388" s="169"/>
      <c r="H3388" s="167"/>
      <c r="I3388" s="209" t="str">
        <f>IF(ISBLANK(Transactions!$H3388),"",MONTH(Transactions!$H3388))</f>
        <v/>
      </c>
      <c r="J3388" s="259"/>
      <c r="K3388" s="168"/>
      <c r="L3388" s="169"/>
      <c r="N3388" s="167"/>
      <c r="O3388" s="209" t="str">
        <f>IF(ISBLANK(Transactions!$N3388),"",MONTH(Transactions!$N3388))</f>
        <v/>
      </c>
      <c r="P3388" s="259"/>
      <c r="Q3388" s="171"/>
      <c r="R3388" s="169"/>
    </row>
    <row r="3389" spans="2:18" ht="15.75" customHeight="1">
      <c r="B3389" s="167"/>
      <c r="C3389" s="209" t="str">
        <f>IF(ISBLANK(Transactions!$B3389),"",MONTH(Transactions!$B3389))</f>
        <v/>
      </c>
      <c r="D3389" s="259"/>
      <c r="E3389" s="168"/>
      <c r="F3389" s="169"/>
      <c r="H3389" s="167"/>
      <c r="I3389" s="209" t="str">
        <f>IF(ISBLANK(Transactions!$H3389),"",MONTH(Transactions!$H3389))</f>
        <v/>
      </c>
      <c r="J3389" s="259"/>
      <c r="K3389" s="168"/>
      <c r="L3389" s="169"/>
      <c r="N3389" s="167"/>
      <c r="O3389" s="209" t="str">
        <f>IF(ISBLANK(Transactions!$N3389),"",MONTH(Transactions!$N3389))</f>
        <v/>
      </c>
      <c r="P3389" s="259"/>
      <c r="Q3389" s="171"/>
      <c r="R3389" s="169"/>
    </row>
    <row r="3390" spans="2:18" ht="15.75" customHeight="1">
      <c r="B3390" s="167"/>
      <c r="C3390" s="209" t="str">
        <f>IF(ISBLANK(Transactions!$B3390),"",MONTH(Transactions!$B3390))</f>
        <v/>
      </c>
      <c r="D3390" s="259"/>
      <c r="E3390" s="168"/>
      <c r="F3390" s="169"/>
      <c r="H3390" s="167"/>
      <c r="I3390" s="209" t="str">
        <f>IF(ISBLANK(Transactions!$H3390),"",MONTH(Transactions!$H3390))</f>
        <v/>
      </c>
      <c r="J3390" s="259"/>
      <c r="K3390" s="168"/>
      <c r="L3390" s="169"/>
      <c r="N3390" s="167"/>
      <c r="O3390" s="209" t="str">
        <f>IF(ISBLANK(Transactions!$N3390),"",MONTH(Transactions!$N3390))</f>
        <v/>
      </c>
      <c r="P3390" s="259"/>
      <c r="Q3390" s="171"/>
      <c r="R3390" s="169"/>
    </row>
    <row r="3391" spans="2:18" ht="15.75" customHeight="1">
      <c r="B3391" s="167"/>
      <c r="C3391" s="209" t="str">
        <f>IF(ISBLANK(Transactions!$B3391),"",MONTH(Transactions!$B3391))</f>
        <v/>
      </c>
      <c r="D3391" s="259"/>
      <c r="E3391" s="168"/>
      <c r="F3391" s="169"/>
      <c r="H3391" s="167"/>
      <c r="I3391" s="209" t="str">
        <f>IF(ISBLANK(Transactions!$H3391),"",MONTH(Transactions!$H3391))</f>
        <v/>
      </c>
      <c r="J3391" s="259"/>
      <c r="K3391" s="168"/>
      <c r="L3391" s="169"/>
      <c r="N3391" s="167"/>
      <c r="O3391" s="209" t="str">
        <f>IF(ISBLANK(Transactions!$N3391),"",MONTH(Transactions!$N3391))</f>
        <v/>
      </c>
      <c r="P3391" s="259"/>
      <c r="Q3391" s="171"/>
      <c r="R3391" s="169"/>
    </row>
    <row r="3392" spans="2:18" ht="15.75" customHeight="1">
      <c r="B3392" s="167"/>
      <c r="C3392" s="209" t="str">
        <f>IF(ISBLANK(Transactions!$B3392),"",MONTH(Transactions!$B3392))</f>
        <v/>
      </c>
      <c r="D3392" s="259"/>
      <c r="E3392" s="168"/>
      <c r="F3392" s="169"/>
      <c r="H3392" s="167"/>
      <c r="I3392" s="209" t="str">
        <f>IF(ISBLANK(Transactions!$H3392),"",MONTH(Transactions!$H3392))</f>
        <v/>
      </c>
      <c r="J3392" s="259"/>
      <c r="K3392" s="168"/>
      <c r="L3392" s="169"/>
      <c r="N3392" s="167"/>
      <c r="O3392" s="209" t="str">
        <f>IF(ISBLANK(Transactions!$N3392),"",MONTH(Transactions!$N3392))</f>
        <v/>
      </c>
      <c r="P3392" s="259"/>
      <c r="Q3392" s="171"/>
      <c r="R3392" s="169"/>
    </row>
    <row r="3393" spans="2:18" ht="15.75" customHeight="1">
      <c r="B3393" s="167"/>
      <c r="C3393" s="209" t="str">
        <f>IF(ISBLANK(Transactions!$B3393),"",MONTH(Transactions!$B3393))</f>
        <v/>
      </c>
      <c r="D3393" s="259"/>
      <c r="E3393" s="168"/>
      <c r="F3393" s="169"/>
      <c r="H3393" s="167"/>
      <c r="I3393" s="209" t="str">
        <f>IF(ISBLANK(Transactions!$H3393),"",MONTH(Transactions!$H3393))</f>
        <v/>
      </c>
      <c r="J3393" s="259"/>
      <c r="K3393" s="168"/>
      <c r="L3393" s="169"/>
      <c r="N3393" s="167"/>
      <c r="O3393" s="209" t="str">
        <f>IF(ISBLANK(Transactions!$N3393),"",MONTH(Transactions!$N3393))</f>
        <v/>
      </c>
      <c r="P3393" s="259"/>
      <c r="Q3393" s="171"/>
      <c r="R3393" s="169"/>
    </row>
    <row r="3394" spans="2:18" ht="15.75" customHeight="1">
      <c r="B3394" s="167"/>
      <c r="C3394" s="209" t="str">
        <f>IF(ISBLANK(Transactions!$B3394),"",MONTH(Transactions!$B3394))</f>
        <v/>
      </c>
      <c r="D3394" s="259"/>
      <c r="E3394" s="168"/>
      <c r="F3394" s="169"/>
      <c r="H3394" s="167"/>
      <c r="I3394" s="209" t="str">
        <f>IF(ISBLANK(Transactions!$H3394),"",MONTH(Transactions!$H3394))</f>
        <v/>
      </c>
      <c r="J3394" s="259"/>
      <c r="K3394" s="168"/>
      <c r="L3394" s="169"/>
      <c r="N3394" s="167"/>
      <c r="O3394" s="209" t="str">
        <f>IF(ISBLANK(Transactions!$N3394),"",MONTH(Transactions!$N3394))</f>
        <v/>
      </c>
      <c r="P3394" s="259"/>
      <c r="Q3394" s="171"/>
      <c r="R3394" s="169"/>
    </row>
    <row r="3395" spans="2:18" ht="15.75" customHeight="1">
      <c r="B3395" s="167"/>
      <c r="C3395" s="209" t="str">
        <f>IF(ISBLANK(Transactions!$B3395),"",MONTH(Transactions!$B3395))</f>
        <v/>
      </c>
      <c r="D3395" s="259"/>
      <c r="E3395" s="168"/>
      <c r="F3395" s="169"/>
      <c r="H3395" s="167"/>
      <c r="I3395" s="209" t="str">
        <f>IF(ISBLANK(Transactions!$H3395),"",MONTH(Transactions!$H3395))</f>
        <v/>
      </c>
      <c r="J3395" s="259"/>
      <c r="K3395" s="168"/>
      <c r="L3395" s="169"/>
      <c r="N3395" s="167"/>
      <c r="O3395" s="209" t="str">
        <f>IF(ISBLANK(Transactions!$N3395),"",MONTH(Transactions!$N3395))</f>
        <v/>
      </c>
      <c r="P3395" s="259"/>
      <c r="Q3395" s="171"/>
      <c r="R3395" s="169"/>
    </row>
    <row r="3396" spans="2:18" ht="15.75" customHeight="1">
      <c r="B3396" s="167"/>
      <c r="C3396" s="209" t="str">
        <f>IF(ISBLANK(Transactions!$B3396),"",MONTH(Transactions!$B3396))</f>
        <v/>
      </c>
      <c r="D3396" s="259"/>
      <c r="E3396" s="168"/>
      <c r="F3396" s="169"/>
      <c r="H3396" s="167"/>
      <c r="I3396" s="209" t="str">
        <f>IF(ISBLANK(Transactions!$H3396),"",MONTH(Transactions!$H3396))</f>
        <v/>
      </c>
      <c r="J3396" s="259"/>
      <c r="K3396" s="168"/>
      <c r="L3396" s="169"/>
      <c r="N3396" s="167"/>
      <c r="O3396" s="209" t="str">
        <f>IF(ISBLANK(Transactions!$N3396),"",MONTH(Transactions!$N3396))</f>
        <v/>
      </c>
      <c r="P3396" s="259"/>
      <c r="Q3396" s="171"/>
      <c r="R3396" s="169"/>
    </row>
    <row r="3397" spans="2:18" ht="15.75" customHeight="1">
      <c r="B3397" s="167"/>
      <c r="C3397" s="209" t="str">
        <f>IF(ISBLANK(Transactions!$B3397),"",MONTH(Transactions!$B3397))</f>
        <v/>
      </c>
      <c r="D3397" s="259"/>
      <c r="E3397" s="168"/>
      <c r="F3397" s="169"/>
      <c r="H3397" s="167"/>
      <c r="I3397" s="209" t="str">
        <f>IF(ISBLANK(Transactions!$H3397),"",MONTH(Transactions!$H3397))</f>
        <v/>
      </c>
      <c r="J3397" s="259"/>
      <c r="K3397" s="168"/>
      <c r="L3397" s="169"/>
      <c r="N3397" s="167"/>
      <c r="O3397" s="209" t="str">
        <f>IF(ISBLANK(Transactions!$N3397),"",MONTH(Transactions!$N3397))</f>
        <v/>
      </c>
      <c r="P3397" s="259"/>
      <c r="Q3397" s="171"/>
      <c r="R3397" s="169"/>
    </row>
    <row r="3398" spans="2:18" ht="15.75" customHeight="1">
      <c r="B3398" s="167"/>
      <c r="C3398" s="209" t="str">
        <f>IF(ISBLANK(Transactions!$B3398),"",MONTH(Transactions!$B3398))</f>
        <v/>
      </c>
      <c r="D3398" s="259"/>
      <c r="E3398" s="168"/>
      <c r="F3398" s="169"/>
      <c r="H3398" s="167"/>
      <c r="I3398" s="209" t="str">
        <f>IF(ISBLANK(Transactions!$H3398),"",MONTH(Transactions!$H3398))</f>
        <v/>
      </c>
      <c r="J3398" s="259"/>
      <c r="K3398" s="168"/>
      <c r="L3398" s="169"/>
      <c r="N3398" s="167"/>
      <c r="O3398" s="209" t="str">
        <f>IF(ISBLANK(Transactions!$N3398),"",MONTH(Transactions!$N3398))</f>
        <v/>
      </c>
      <c r="P3398" s="259"/>
      <c r="Q3398" s="171"/>
      <c r="R3398" s="169"/>
    </row>
    <row r="3399" spans="2:18" ht="15.75" customHeight="1">
      <c r="B3399" s="167"/>
      <c r="C3399" s="209" t="str">
        <f>IF(ISBLANK(Transactions!$B3399),"",MONTH(Transactions!$B3399))</f>
        <v/>
      </c>
      <c r="D3399" s="259"/>
      <c r="E3399" s="168"/>
      <c r="F3399" s="169"/>
      <c r="H3399" s="167"/>
      <c r="I3399" s="209" t="str">
        <f>IF(ISBLANK(Transactions!$H3399),"",MONTH(Transactions!$H3399))</f>
        <v/>
      </c>
      <c r="J3399" s="259"/>
      <c r="K3399" s="168"/>
      <c r="L3399" s="169"/>
      <c r="N3399" s="167"/>
      <c r="O3399" s="209" t="str">
        <f>IF(ISBLANK(Transactions!$N3399),"",MONTH(Transactions!$N3399))</f>
        <v/>
      </c>
      <c r="P3399" s="259"/>
      <c r="Q3399" s="171"/>
      <c r="R3399" s="169"/>
    </row>
    <row r="3400" spans="2:18" ht="15.75" customHeight="1">
      <c r="B3400" s="167"/>
      <c r="C3400" s="209" t="str">
        <f>IF(ISBLANK(Transactions!$B3400),"",MONTH(Transactions!$B3400))</f>
        <v/>
      </c>
      <c r="D3400" s="259"/>
      <c r="E3400" s="168"/>
      <c r="F3400" s="169"/>
      <c r="H3400" s="167"/>
      <c r="I3400" s="209" t="str">
        <f>IF(ISBLANK(Transactions!$H3400),"",MONTH(Transactions!$H3400))</f>
        <v/>
      </c>
      <c r="J3400" s="259"/>
      <c r="K3400" s="168"/>
      <c r="L3400" s="169"/>
      <c r="N3400" s="167"/>
      <c r="O3400" s="209" t="str">
        <f>IF(ISBLANK(Transactions!$N3400),"",MONTH(Transactions!$N3400))</f>
        <v/>
      </c>
      <c r="P3400" s="259"/>
      <c r="Q3400" s="171"/>
      <c r="R3400" s="169"/>
    </row>
    <row r="3401" spans="2:18" ht="15.75" customHeight="1">
      <c r="B3401" s="167"/>
      <c r="C3401" s="209" t="str">
        <f>IF(ISBLANK(Transactions!$B3401),"",MONTH(Transactions!$B3401))</f>
        <v/>
      </c>
      <c r="D3401" s="259"/>
      <c r="E3401" s="168"/>
      <c r="F3401" s="169"/>
      <c r="H3401" s="167"/>
      <c r="I3401" s="209" t="str">
        <f>IF(ISBLANK(Transactions!$H3401),"",MONTH(Transactions!$H3401))</f>
        <v/>
      </c>
      <c r="J3401" s="259"/>
      <c r="K3401" s="168"/>
      <c r="L3401" s="169"/>
      <c r="N3401" s="167"/>
      <c r="O3401" s="209" t="str">
        <f>IF(ISBLANK(Transactions!$N3401),"",MONTH(Transactions!$N3401))</f>
        <v/>
      </c>
      <c r="P3401" s="259"/>
      <c r="Q3401" s="171"/>
      <c r="R3401" s="169"/>
    </row>
    <row r="3402" spans="2:18" ht="15.75" customHeight="1">
      <c r="B3402" s="167"/>
      <c r="C3402" s="209" t="str">
        <f>IF(ISBLANK(Transactions!$B3402),"",MONTH(Transactions!$B3402))</f>
        <v/>
      </c>
      <c r="D3402" s="259"/>
      <c r="E3402" s="168"/>
      <c r="F3402" s="169"/>
      <c r="H3402" s="167"/>
      <c r="I3402" s="209" t="str">
        <f>IF(ISBLANK(Transactions!$H3402),"",MONTH(Transactions!$H3402))</f>
        <v/>
      </c>
      <c r="J3402" s="259"/>
      <c r="K3402" s="168"/>
      <c r="L3402" s="169"/>
      <c r="N3402" s="167"/>
      <c r="O3402" s="209" t="str">
        <f>IF(ISBLANK(Transactions!$N3402),"",MONTH(Transactions!$N3402))</f>
        <v/>
      </c>
      <c r="P3402" s="259"/>
      <c r="Q3402" s="171"/>
      <c r="R3402" s="169"/>
    </row>
    <row r="3403" spans="2:18" ht="15.75" customHeight="1">
      <c r="B3403" s="167"/>
      <c r="C3403" s="209" t="str">
        <f>IF(ISBLANK(Transactions!$B3403),"",MONTH(Transactions!$B3403))</f>
        <v/>
      </c>
      <c r="D3403" s="259"/>
      <c r="E3403" s="168"/>
      <c r="F3403" s="169"/>
      <c r="H3403" s="167"/>
      <c r="I3403" s="209" t="str">
        <f>IF(ISBLANK(Transactions!$H3403),"",MONTH(Transactions!$H3403))</f>
        <v/>
      </c>
      <c r="J3403" s="259"/>
      <c r="K3403" s="168"/>
      <c r="L3403" s="169"/>
      <c r="N3403" s="167"/>
      <c r="O3403" s="209" t="str">
        <f>IF(ISBLANK(Transactions!$N3403),"",MONTH(Transactions!$N3403))</f>
        <v/>
      </c>
      <c r="P3403" s="259"/>
      <c r="Q3403" s="171"/>
      <c r="R3403" s="169"/>
    </row>
    <row r="3404" spans="2:18" ht="15.75" customHeight="1">
      <c r="B3404" s="167"/>
      <c r="C3404" s="209" t="str">
        <f>IF(ISBLANK(Transactions!$B3404),"",MONTH(Transactions!$B3404))</f>
        <v/>
      </c>
      <c r="D3404" s="259"/>
      <c r="E3404" s="168"/>
      <c r="F3404" s="169"/>
      <c r="H3404" s="167"/>
      <c r="I3404" s="209" t="str">
        <f>IF(ISBLANK(Transactions!$H3404),"",MONTH(Transactions!$H3404))</f>
        <v/>
      </c>
      <c r="J3404" s="259"/>
      <c r="K3404" s="168"/>
      <c r="L3404" s="169"/>
      <c r="N3404" s="167"/>
      <c r="O3404" s="209" t="str">
        <f>IF(ISBLANK(Transactions!$N3404),"",MONTH(Transactions!$N3404))</f>
        <v/>
      </c>
      <c r="P3404" s="259"/>
      <c r="Q3404" s="171"/>
      <c r="R3404" s="169"/>
    </row>
    <row r="3405" spans="2:18" ht="15.75" customHeight="1">
      <c r="B3405" s="167"/>
      <c r="C3405" s="209" t="str">
        <f>IF(ISBLANK(Transactions!$B3405),"",MONTH(Transactions!$B3405))</f>
        <v/>
      </c>
      <c r="D3405" s="259"/>
      <c r="E3405" s="168"/>
      <c r="F3405" s="169"/>
      <c r="H3405" s="167"/>
      <c r="I3405" s="209" t="str">
        <f>IF(ISBLANK(Transactions!$H3405),"",MONTH(Transactions!$H3405))</f>
        <v/>
      </c>
      <c r="J3405" s="259"/>
      <c r="K3405" s="168"/>
      <c r="L3405" s="169"/>
      <c r="N3405" s="167"/>
      <c r="O3405" s="209" t="str">
        <f>IF(ISBLANK(Transactions!$N3405),"",MONTH(Transactions!$N3405))</f>
        <v/>
      </c>
      <c r="P3405" s="259"/>
      <c r="Q3405" s="171"/>
      <c r="R3405" s="169"/>
    </row>
    <row r="3406" spans="2:18" ht="15.75" customHeight="1">
      <c r="B3406" s="167"/>
      <c r="C3406" s="209" t="str">
        <f>IF(ISBLANK(Transactions!$B3406),"",MONTH(Transactions!$B3406))</f>
        <v/>
      </c>
      <c r="D3406" s="259"/>
      <c r="E3406" s="168"/>
      <c r="F3406" s="169"/>
      <c r="H3406" s="167"/>
      <c r="I3406" s="209" t="str">
        <f>IF(ISBLANK(Transactions!$H3406),"",MONTH(Transactions!$H3406))</f>
        <v/>
      </c>
      <c r="J3406" s="259"/>
      <c r="K3406" s="168"/>
      <c r="L3406" s="169"/>
      <c r="N3406" s="167"/>
      <c r="O3406" s="209" t="str">
        <f>IF(ISBLANK(Transactions!$N3406),"",MONTH(Transactions!$N3406))</f>
        <v/>
      </c>
      <c r="P3406" s="259"/>
      <c r="Q3406" s="171"/>
      <c r="R3406" s="169"/>
    </row>
    <row r="3407" spans="2:18" ht="15.75" customHeight="1">
      <c r="B3407" s="167"/>
      <c r="C3407" s="209" t="str">
        <f>IF(ISBLANK(Transactions!$B3407),"",MONTH(Transactions!$B3407))</f>
        <v/>
      </c>
      <c r="D3407" s="259"/>
      <c r="E3407" s="168"/>
      <c r="F3407" s="169"/>
      <c r="H3407" s="167"/>
      <c r="I3407" s="209" t="str">
        <f>IF(ISBLANK(Transactions!$H3407),"",MONTH(Transactions!$H3407))</f>
        <v/>
      </c>
      <c r="J3407" s="259"/>
      <c r="K3407" s="168"/>
      <c r="L3407" s="169"/>
      <c r="N3407" s="167"/>
      <c r="O3407" s="209" t="str">
        <f>IF(ISBLANK(Transactions!$N3407),"",MONTH(Transactions!$N3407))</f>
        <v/>
      </c>
      <c r="P3407" s="259"/>
      <c r="Q3407" s="171"/>
      <c r="R3407" s="169"/>
    </row>
    <row r="3408" spans="2:18" ht="15.75" customHeight="1">
      <c r="B3408" s="167"/>
      <c r="C3408" s="209" t="str">
        <f>IF(ISBLANK(Transactions!$B3408),"",MONTH(Transactions!$B3408))</f>
        <v/>
      </c>
      <c r="D3408" s="259"/>
      <c r="E3408" s="168"/>
      <c r="F3408" s="169"/>
      <c r="H3408" s="167"/>
      <c r="I3408" s="209" t="str">
        <f>IF(ISBLANK(Transactions!$H3408),"",MONTH(Transactions!$H3408))</f>
        <v/>
      </c>
      <c r="J3408" s="259"/>
      <c r="K3408" s="168"/>
      <c r="L3408" s="169"/>
      <c r="N3408" s="167"/>
      <c r="O3408" s="209" t="str">
        <f>IF(ISBLANK(Transactions!$N3408),"",MONTH(Transactions!$N3408))</f>
        <v/>
      </c>
      <c r="P3408" s="259"/>
      <c r="Q3408" s="171"/>
      <c r="R3408" s="169"/>
    </row>
    <row r="3409" spans="2:18" ht="15.75" customHeight="1">
      <c r="B3409" s="167"/>
      <c r="C3409" s="209" t="str">
        <f>IF(ISBLANK(Transactions!$B3409),"",MONTH(Transactions!$B3409))</f>
        <v/>
      </c>
      <c r="D3409" s="259"/>
      <c r="E3409" s="168"/>
      <c r="F3409" s="169"/>
      <c r="H3409" s="167"/>
      <c r="I3409" s="209" t="str">
        <f>IF(ISBLANK(Transactions!$H3409),"",MONTH(Transactions!$H3409))</f>
        <v/>
      </c>
      <c r="J3409" s="259"/>
      <c r="K3409" s="168"/>
      <c r="L3409" s="169"/>
      <c r="N3409" s="167"/>
      <c r="O3409" s="209" t="str">
        <f>IF(ISBLANK(Transactions!$N3409),"",MONTH(Transactions!$N3409))</f>
        <v/>
      </c>
      <c r="P3409" s="259"/>
      <c r="Q3409" s="171"/>
      <c r="R3409" s="169"/>
    </row>
    <row r="3410" spans="2:18" ht="15.75" customHeight="1">
      <c r="B3410" s="167"/>
      <c r="C3410" s="209" t="str">
        <f>IF(ISBLANK(Transactions!$B3410),"",MONTH(Transactions!$B3410))</f>
        <v/>
      </c>
      <c r="D3410" s="259"/>
      <c r="E3410" s="168"/>
      <c r="F3410" s="169"/>
      <c r="H3410" s="167"/>
      <c r="I3410" s="209" t="str">
        <f>IF(ISBLANK(Transactions!$H3410),"",MONTH(Transactions!$H3410))</f>
        <v/>
      </c>
      <c r="J3410" s="259"/>
      <c r="K3410" s="168"/>
      <c r="L3410" s="169"/>
      <c r="N3410" s="167"/>
      <c r="O3410" s="209" t="str">
        <f>IF(ISBLANK(Transactions!$N3410),"",MONTH(Transactions!$N3410))</f>
        <v/>
      </c>
      <c r="P3410" s="259"/>
      <c r="Q3410" s="171"/>
      <c r="R3410" s="169"/>
    </row>
    <row r="3411" spans="2:18" ht="15.75" customHeight="1">
      <c r="B3411" s="167"/>
      <c r="C3411" s="209" t="str">
        <f>IF(ISBLANK(Transactions!$B3411),"",MONTH(Transactions!$B3411))</f>
        <v/>
      </c>
      <c r="D3411" s="259"/>
      <c r="E3411" s="168"/>
      <c r="F3411" s="169"/>
      <c r="H3411" s="167"/>
      <c r="I3411" s="209" t="str">
        <f>IF(ISBLANK(Transactions!$H3411),"",MONTH(Transactions!$H3411))</f>
        <v/>
      </c>
      <c r="J3411" s="259"/>
      <c r="K3411" s="168"/>
      <c r="L3411" s="169"/>
      <c r="N3411" s="167"/>
      <c r="O3411" s="209" t="str">
        <f>IF(ISBLANK(Transactions!$N3411),"",MONTH(Transactions!$N3411))</f>
        <v/>
      </c>
      <c r="P3411" s="259"/>
      <c r="Q3411" s="171"/>
      <c r="R3411" s="169"/>
    </row>
    <row r="3412" spans="2:18" ht="15.75" customHeight="1">
      <c r="B3412" s="167"/>
      <c r="C3412" s="209" t="str">
        <f>IF(ISBLANK(Transactions!$B3412),"",MONTH(Transactions!$B3412))</f>
        <v/>
      </c>
      <c r="D3412" s="259"/>
      <c r="E3412" s="168"/>
      <c r="F3412" s="169"/>
      <c r="H3412" s="167"/>
      <c r="I3412" s="209" t="str">
        <f>IF(ISBLANK(Transactions!$H3412),"",MONTH(Transactions!$H3412))</f>
        <v/>
      </c>
      <c r="J3412" s="259"/>
      <c r="K3412" s="168"/>
      <c r="L3412" s="169"/>
      <c r="N3412" s="167"/>
      <c r="O3412" s="209" t="str">
        <f>IF(ISBLANK(Transactions!$N3412),"",MONTH(Transactions!$N3412))</f>
        <v/>
      </c>
      <c r="P3412" s="259"/>
      <c r="Q3412" s="171"/>
      <c r="R3412" s="169"/>
    </row>
    <row r="3413" spans="2:18" ht="15.75" customHeight="1">
      <c r="B3413" s="167"/>
      <c r="C3413" s="209" t="str">
        <f>IF(ISBLANK(Transactions!$B3413),"",MONTH(Transactions!$B3413))</f>
        <v/>
      </c>
      <c r="D3413" s="259"/>
      <c r="E3413" s="168"/>
      <c r="F3413" s="169"/>
      <c r="H3413" s="167"/>
      <c r="I3413" s="209" t="str">
        <f>IF(ISBLANK(Transactions!$H3413),"",MONTH(Transactions!$H3413))</f>
        <v/>
      </c>
      <c r="J3413" s="259"/>
      <c r="K3413" s="168"/>
      <c r="L3413" s="169"/>
      <c r="N3413" s="167"/>
      <c r="O3413" s="209" t="str">
        <f>IF(ISBLANK(Transactions!$N3413),"",MONTH(Transactions!$N3413))</f>
        <v/>
      </c>
      <c r="P3413" s="259"/>
      <c r="Q3413" s="171"/>
      <c r="R3413" s="169"/>
    </row>
    <row r="3414" spans="2:18" ht="15.75" customHeight="1">
      <c r="B3414" s="167"/>
      <c r="C3414" s="209" t="str">
        <f>IF(ISBLANK(Transactions!$B3414),"",MONTH(Transactions!$B3414))</f>
        <v/>
      </c>
      <c r="D3414" s="259"/>
      <c r="E3414" s="168"/>
      <c r="F3414" s="169"/>
      <c r="H3414" s="167"/>
      <c r="I3414" s="209" t="str">
        <f>IF(ISBLANK(Transactions!$H3414),"",MONTH(Transactions!$H3414))</f>
        <v/>
      </c>
      <c r="J3414" s="259"/>
      <c r="K3414" s="168"/>
      <c r="L3414" s="169"/>
      <c r="N3414" s="167"/>
      <c r="O3414" s="209" t="str">
        <f>IF(ISBLANK(Transactions!$N3414),"",MONTH(Transactions!$N3414))</f>
        <v/>
      </c>
      <c r="P3414" s="259"/>
      <c r="Q3414" s="171"/>
      <c r="R3414" s="169"/>
    </row>
    <row r="3415" spans="2:18" ht="15.75" customHeight="1">
      <c r="B3415" s="167"/>
      <c r="C3415" s="209" t="str">
        <f>IF(ISBLANK(Transactions!$B3415),"",MONTH(Transactions!$B3415))</f>
        <v/>
      </c>
      <c r="D3415" s="259"/>
      <c r="E3415" s="168"/>
      <c r="F3415" s="169"/>
      <c r="H3415" s="167"/>
      <c r="I3415" s="209" t="str">
        <f>IF(ISBLANK(Transactions!$H3415),"",MONTH(Transactions!$H3415))</f>
        <v/>
      </c>
      <c r="J3415" s="259"/>
      <c r="K3415" s="168"/>
      <c r="L3415" s="169"/>
      <c r="N3415" s="167"/>
      <c r="O3415" s="209" t="str">
        <f>IF(ISBLANK(Transactions!$N3415),"",MONTH(Transactions!$N3415))</f>
        <v/>
      </c>
      <c r="P3415" s="259"/>
      <c r="Q3415" s="171"/>
      <c r="R3415" s="169"/>
    </row>
    <row r="3416" spans="2:18" ht="15.75" customHeight="1">
      <c r="B3416" s="167"/>
      <c r="C3416" s="209" t="str">
        <f>IF(ISBLANK(Transactions!$B3416),"",MONTH(Transactions!$B3416))</f>
        <v/>
      </c>
      <c r="D3416" s="259"/>
      <c r="E3416" s="168"/>
      <c r="F3416" s="169"/>
      <c r="H3416" s="167"/>
      <c r="I3416" s="209" t="str">
        <f>IF(ISBLANK(Transactions!$H3416),"",MONTH(Transactions!$H3416))</f>
        <v/>
      </c>
      <c r="J3416" s="259"/>
      <c r="K3416" s="168"/>
      <c r="L3416" s="169"/>
      <c r="N3416" s="167"/>
      <c r="O3416" s="209" t="str">
        <f>IF(ISBLANK(Transactions!$N3416),"",MONTH(Transactions!$N3416))</f>
        <v/>
      </c>
      <c r="P3416" s="259"/>
      <c r="Q3416" s="171"/>
      <c r="R3416" s="169"/>
    </row>
    <row r="3417" spans="2:18" ht="15.75" customHeight="1">
      <c r="B3417" s="167"/>
      <c r="C3417" s="209" t="str">
        <f>IF(ISBLANK(Transactions!$B3417),"",MONTH(Transactions!$B3417))</f>
        <v/>
      </c>
      <c r="D3417" s="259"/>
      <c r="E3417" s="168"/>
      <c r="F3417" s="169"/>
      <c r="H3417" s="167"/>
      <c r="I3417" s="209" t="str">
        <f>IF(ISBLANK(Transactions!$H3417),"",MONTH(Transactions!$H3417))</f>
        <v/>
      </c>
      <c r="J3417" s="259"/>
      <c r="K3417" s="168"/>
      <c r="L3417" s="169"/>
      <c r="N3417" s="167"/>
      <c r="O3417" s="209" t="str">
        <f>IF(ISBLANK(Transactions!$N3417),"",MONTH(Transactions!$N3417))</f>
        <v/>
      </c>
      <c r="P3417" s="259"/>
      <c r="Q3417" s="171"/>
      <c r="R3417" s="169"/>
    </row>
    <row r="3418" spans="2:18" ht="15.75" customHeight="1">
      <c r="B3418" s="167"/>
      <c r="C3418" s="209" t="str">
        <f>IF(ISBLANK(Transactions!$B3418),"",MONTH(Transactions!$B3418))</f>
        <v/>
      </c>
      <c r="D3418" s="259"/>
      <c r="E3418" s="168"/>
      <c r="F3418" s="169"/>
      <c r="H3418" s="167"/>
      <c r="I3418" s="209" t="str">
        <f>IF(ISBLANK(Transactions!$H3418),"",MONTH(Transactions!$H3418))</f>
        <v/>
      </c>
      <c r="J3418" s="259"/>
      <c r="K3418" s="168"/>
      <c r="L3418" s="169"/>
      <c r="N3418" s="167"/>
      <c r="O3418" s="209" t="str">
        <f>IF(ISBLANK(Transactions!$N3418),"",MONTH(Transactions!$N3418))</f>
        <v/>
      </c>
      <c r="P3418" s="259"/>
      <c r="Q3418" s="171"/>
      <c r="R3418" s="169"/>
    </row>
    <row r="3419" spans="2:18" ht="15.75" customHeight="1">
      <c r="B3419" s="167"/>
      <c r="C3419" s="209" t="str">
        <f>IF(ISBLANK(Transactions!$B3419),"",MONTH(Transactions!$B3419))</f>
        <v/>
      </c>
      <c r="D3419" s="259"/>
      <c r="E3419" s="168"/>
      <c r="F3419" s="169"/>
      <c r="H3419" s="167"/>
      <c r="I3419" s="209" t="str">
        <f>IF(ISBLANK(Transactions!$H3419),"",MONTH(Transactions!$H3419))</f>
        <v/>
      </c>
      <c r="J3419" s="259"/>
      <c r="K3419" s="168"/>
      <c r="L3419" s="169"/>
      <c r="N3419" s="167"/>
      <c r="O3419" s="209" t="str">
        <f>IF(ISBLANK(Transactions!$N3419),"",MONTH(Transactions!$N3419))</f>
        <v/>
      </c>
      <c r="P3419" s="259"/>
      <c r="Q3419" s="171"/>
      <c r="R3419" s="169"/>
    </row>
    <row r="3420" spans="2:18" ht="15.75" customHeight="1">
      <c r="B3420" s="167"/>
      <c r="C3420" s="209" t="str">
        <f>IF(ISBLANK(Transactions!$B3420),"",MONTH(Transactions!$B3420))</f>
        <v/>
      </c>
      <c r="D3420" s="259"/>
      <c r="E3420" s="168"/>
      <c r="F3420" s="169"/>
      <c r="H3420" s="167"/>
      <c r="I3420" s="209" t="str">
        <f>IF(ISBLANK(Transactions!$H3420),"",MONTH(Transactions!$H3420))</f>
        <v/>
      </c>
      <c r="J3420" s="259"/>
      <c r="K3420" s="168"/>
      <c r="L3420" s="169"/>
      <c r="N3420" s="167"/>
      <c r="O3420" s="209" t="str">
        <f>IF(ISBLANK(Transactions!$N3420),"",MONTH(Transactions!$N3420))</f>
        <v/>
      </c>
      <c r="P3420" s="259"/>
      <c r="Q3420" s="171"/>
      <c r="R3420" s="169"/>
    </row>
    <row r="3421" spans="2:18" ht="15.75" customHeight="1">
      <c r="B3421" s="167"/>
      <c r="C3421" s="209" t="str">
        <f>IF(ISBLANK(Transactions!$B3421),"",MONTH(Transactions!$B3421))</f>
        <v/>
      </c>
      <c r="D3421" s="259"/>
      <c r="E3421" s="168"/>
      <c r="F3421" s="169"/>
      <c r="H3421" s="167"/>
      <c r="I3421" s="209" t="str">
        <f>IF(ISBLANK(Transactions!$H3421),"",MONTH(Transactions!$H3421))</f>
        <v/>
      </c>
      <c r="J3421" s="259"/>
      <c r="K3421" s="168"/>
      <c r="L3421" s="169"/>
      <c r="N3421" s="167"/>
      <c r="O3421" s="209" t="str">
        <f>IF(ISBLANK(Transactions!$N3421),"",MONTH(Transactions!$N3421))</f>
        <v/>
      </c>
      <c r="P3421" s="259"/>
      <c r="Q3421" s="171"/>
      <c r="R3421" s="169"/>
    </row>
    <row r="3422" spans="2:18" ht="15.75" customHeight="1">
      <c r="B3422" s="167"/>
      <c r="C3422" s="209" t="str">
        <f>IF(ISBLANK(Transactions!$B3422),"",MONTH(Transactions!$B3422))</f>
        <v/>
      </c>
      <c r="D3422" s="259"/>
      <c r="E3422" s="168"/>
      <c r="F3422" s="169"/>
      <c r="H3422" s="167"/>
      <c r="I3422" s="209" t="str">
        <f>IF(ISBLANK(Transactions!$H3422),"",MONTH(Transactions!$H3422))</f>
        <v/>
      </c>
      <c r="J3422" s="259"/>
      <c r="K3422" s="168"/>
      <c r="L3422" s="169"/>
      <c r="N3422" s="167"/>
      <c r="O3422" s="209" t="str">
        <f>IF(ISBLANK(Transactions!$N3422),"",MONTH(Transactions!$N3422))</f>
        <v/>
      </c>
      <c r="P3422" s="259"/>
      <c r="Q3422" s="171"/>
      <c r="R3422" s="169"/>
    </row>
    <row r="3423" spans="2:18" ht="15.75" customHeight="1">
      <c r="B3423" s="167"/>
      <c r="C3423" s="209" t="str">
        <f>IF(ISBLANK(Transactions!$B3423),"",MONTH(Transactions!$B3423))</f>
        <v/>
      </c>
      <c r="D3423" s="259"/>
      <c r="E3423" s="168"/>
      <c r="F3423" s="169"/>
      <c r="H3423" s="167"/>
      <c r="I3423" s="209" t="str">
        <f>IF(ISBLANK(Transactions!$H3423),"",MONTH(Transactions!$H3423))</f>
        <v/>
      </c>
      <c r="J3423" s="259"/>
      <c r="K3423" s="168"/>
      <c r="L3423" s="169"/>
      <c r="N3423" s="167"/>
      <c r="O3423" s="209" t="str">
        <f>IF(ISBLANK(Transactions!$N3423),"",MONTH(Transactions!$N3423))</f>
        <v/>
      </c>
      <c r="P3423" s="259"/>
      <c r="Q3423" s="171"/>
      <c r="R3423" s="169"/>
    </row>
    <row r="3424" spans="2:18" ht="15.75" customHeight="1">
      <c r="B3424" s="167"/>
      <c r="C3424" s="209" t="str">
        <f>IF(ISBLANK(Transactions!$B3424),"",MONTH(Transactions!$B3424))</f>
        <v/>
      </c>
      <c r="D3424" s="259"/>
      <c r="E3424" s="168"/>
      <c r="F3424" s="169"/>
      <c r="H3424" s="167"/>
      <c r="I3424" s="209" t="str">
        <f>IF(ISBLANK(Transactions!$H3424),"",MONTH(Transactions!$H3424))</f>
        <v/>
      </c>
      <c r="J3424" s="259"/>
      <c r="K3424" s="168"/>
      <c r="L3424" s="169"/>
      <c r="N3424" s="167"/>
      <c r="O3424" s="209" t="str">
        <f>IF(ISBLANK(Transactions!$N3424),"",MONTH(Transactions!$N3424))</f>
        <v/>
      </c>
      <c r="P3424" s="259"/>
      <c r="Q3424" s="171"/>
      <c r="R3424" s="169"/>
    </row>
    <row r="3425" spans="2:18" ht="15.75" customHeight="1">
      <c r="B3425" s="167"/>
      <c r="C3425" s="209" t="str">
        <f>IF(ISBLANK(Transactions!$B3425),"",MONTH(Transactions!$B3425))</f>
        <v/>
      </c>
      <c r="D3425" s="259"/>
      <c r="E3425" s="168"/>
      <c r="F3425" s="169"/>
      <c r="H3425" s="167"/>
      <c r="I3425" s="209" t="str">
        <f>IF(ISBLANK(Transactions!$H3425),"",MONTH(Transactions!$H3425))</f>
        <v/>
      </c>
      <c r="J3425" s="259"/>
      <c r="K3425" s="168"/>
      <c r="L3425" s="169"/>
      <c r="N3425" s="167"/>
      <c r="O3425" s="209" t="str">
        <f>IF(ISBLANK(Transactions!$N3425),"",MONTH(Transactions!$N3425))</f>
        <v/>
      </c>
      <c r="P3425" s="259"/>
      <c r="Q3425" s="171"/>
      <c r="R3425" s="169"/>
    </row>
    <row r="3426" spans="2:18" ht="15.75" customHeight="1">
      <c r="B3426" s="167"/>
      <c r="C3426" s="209" t="str">
        <f>IF(ISBLANK(Transactions!$B3426),"",MONTH(Transactions!$B3426))</f>
        <v/>
      </c>
      <c r="D3426" s="259"/>
      <c r="E3426" s="168"/>
      <c r="F3426" s="169"/>
      <c r="H3426" s="167"/>
      <c r="I3426" s="209" t="str">
        <f>IF(ISBLANK(Transactions!$H3426),"",MONTH(Transactions!$H3426))</f>
        <v/>
      </c>
      <c r="J3426" s="259"/>
      <c r="K3426" s="168"/>
      <c r="L3426" s="169"/>
      <c r="N3426" s="167"/>
      <c r="O3426" s="209" t="str">
        <f>IF(ISBLANK(Transactions!$N3426),"",MONTH(Transactions!$N3426))</f>
        <v/>
      </c>
      <c r="P3426" s="259"/>
      <c r="Q3426" s="171"/>
      <c r="R3426" s="169"/>
    </row>
    <row r="3427" spans="2:18" ht="15.75" customHeight="1">
      <c r="B3427" s="167"/>
      <c r="C3427" s="209" t="str">
        <f>IF(ISBLANK(Transactions!$B3427),"",MONTH(Transactions!$B3427))</f>
        <v/>
      </c>
      <c r="D3427" s="259"/>
      <c r="E3427" s="168"/>
      <c r="F3427" s="169"/>
      <c r="H3427" s="167"/>
      <c r="I3427" s="209" t="str">
        <f>IF(ISBLANK(Transactions!$H3427),"",MONTH(Transactions!$H3427))</f>
        <v/>
      </c>
      <c r="J3427" s="259"/>
      <c r="K3427" s="168"/>
      <c r="L3427" s="169"/>
      <c r="N3427" s="167"/>
      <c r="O3427" s="209" t="str">
        <f>IF(ISBLANK(Transactions!$N3427),"",MONTH(Transactions!$N3427))</f>
        <v/>
      </c>
      <c r="P3427" s="259"/>
      <c r="Q3427" s="171"/>
      <c r="R3427" s="169"/>
    </row>
    <row r="3428" spans="2:18" ht="15.75" customHeight="1">
      <c r="B3428" s="167"/>
      <c r="C3428" s="209" t="str">
        <f>IF(ISBLANK(Transactions!$B3428),"",MONTH(Transactions!$B3428))</f>
        <v/>
      </c>
      <c r="D3428" s="259"/>
      <c r="E3428" s="168"/>
      <c r="F3428" s="169"/>
      <c r="H3428" s="167"/>
      <c r="I3428" s="209" t="str">
        <f>IF(ISBLANK(Transactions!$H3428),"",MONTH(Transactions!$H3428))</f>
        <v/>
      </c>
      <c r="J3428" s="259"/>
      <c r="K3428" s="168"/>
      <c r="L3428" s="169"/>
      <c r="N3428" s="167"/>
      <c r="O3428" s="209" t="str">
        <f>IF(ISBLANK(Transactions!$N3428),"",MONTH(Transactions!$N3428))</f>
        <v/>
      </c>
      <c r="P3428" s="259"/>
      <c r="Q3428" s="171"/>
      <c r="R3428" s="169"/>
    </row>
    <row r="3429" spans="2:18" ht="15.75" customHeight="1">
      <c r="B3429" s="167"/>
      <c r="C3429" s="209" t="str">
        <f>IF(ISBLANK(Transactions!$B3429),"",MONTH(Transactions!$B3429))</f>
        <v/>
      </c>
      <c r="D3429" s="259"/>
      <c r="E3429" s="168"/>
      <c r="F3429" s="169"/>
      <c r="H3429" s="167"/>
      <c r="I3429" s="209" t="str">
        <f>IF(ISBLANK(Transactions!$H3429),"",MONTH(Transactions!$H3429))</f>
        <v/>
      </c>
      <c r="J3429" s="259"/>
      <c r="K3429" s="168"/>
      <c r="L3429" s="169"/>
      <c r="N3429" s="167"/>
      <c r="O3429" s="209" t="str">
        <f>IF(ISBLANK(Transactions!$N3429),"",MONTH(Transactions!$N3429))</f>
        <v/>
      </c>
      <c r="P3429" s="259"/>
      <c r="Q3429" s="171"/>
      <c r="R3429" s="169"/>
    </row>
    <row r="3430" spans="2:18" ht="15.75" customHeight="1">
      <c r="B3430" s="167"/>
      <c r="C3430" s="209" t="str">
        <f>IF(ISBLANK(Transactions!$B3430),"",MONTH(Transactions!$B3430))</f>
        <v/>
      </c>
      <c r="D3430" s="259"/>
      <c r="E3430" s="168"/>
      <c r="F3430" s="169"/>
      <c r="H3430" s="167"/>
      <c r="I3430" s="209" t="str">
        <f>IF(ISBLANK(Transactions!$H3430),"",MONTH(Transactions!$H3430))</f>
        <v/>
      </c>
      <c r="J3430" s="259"/>
      <c r="K3430" s="168"/>
      <c r="L3430" s="169"/>
      <c r="N3430" s="167"/>
      <c r="O3430" s="209" t="str">
        <f>IF(ISBLANK(Transactions!$N3430),"",MONTH(Transactions!$N3430))</f>
        <v/>
      </c>
      <c r="P3430" s="259"/>
      <c r="Q3430" s="171"/>
      <c r="R3430" s="169"/>
    </row>
    <row r="3431" spans="2:18" ht="15.75" customHeight="1">
      <c r="B3431" s="167"/>
      <c r="C3431" s="209" t="str">
        <f>IF(ISBLANK(Transactions!$B3431),"",MONTH(Transactions!$B3431))</f>
        <v/>
      </c>
      <c r="D3431" s="259"/>
      <c r="E3431" s="168"/>
      <c r="F3431" s="169"/>
      <c r="H3431" s="167"/>
      <c r="I3431" s="209" t="str">
        <f>IF(ISBLANK(Transactions!$H3431),"",MONTH(Transactions!$H3431))</f>
        <v/>
      </c>
      <c r="J3431" s="259"/>
      <c r="K3431" s="168"/>
      <c r="L3431" s="169"/>
      <c r="N3431" s="167"/>
      <c r="O3431" s="209" t="str">
        <f>IF(ISBLANK(Transactions!$N3431),"",MONTH(Transactions!$N3431))</f>
        <v/>
      </c>
      <c r="P3431" s="259"/>
      <c r="Q3431" s="171"/>
      <c r="R3431" s="169"/>
    </row>
    <row r="3432" spans="2:18" ht="15.75" customHeight="1">
      <c r="B3432" s="167"/>
      <c r="C3432" s="209" t="str">
        <f>IF(ISBLANK(Transactions!$B3432),"",MONTH(Transactions!$B3432))</f>
        <v/>
      </c>
      <c r="D3432" s="259"/>
      <c r="E3432" s="168"/>
      <c r="F3432" s="169"/>
      <c r="H3432" s="167"/>
      <c r="I3432" s="209" t="str">
        <f>IF(ISBLANK(Transactions!$H3432),"",MONTH(Transactions!$H3432))</f>
        <v/>
      </c>
      <c r="J3432" s="259"/>
      <c r="K3432" s="168"/>
      <c r="L3432" s="169"/>
      <c r="N3432" s="167"/>
      <c r="O3432" s="209" t="str">
        <f>IF(ISBLANK(Transactions!$N3432),"",MONTH(Transactions!$N3432))</f>
        <v/>
      </c>
      <c r="P3432" s="259"/>
      <c r="Q3432" s="171"/>
      <c r="R3432" s="169"/>
    </row>
    <row r="3433" spans="2:18" ht="15.75" customHeight="1">
      <c r="B3433" s="167"/>
      <c r="C3433" s="209" t="str">
        <f>IF(ISBLANK(Transactions!$B3433),"",MONTH(Transactions!$B3433))</f>
        <v/>
      </c>
      <c r="D3433" s="259"/>
      <c r="E3433" s="168"/>
      <c r="F3433" s="169"/>
      <c r="H3433" s="167"/>
      <c r="I3433" s="209" t="str">
        <f>IF(ISBLANK(Transactions!$H3433),"",MONTH(Transactions!$H3433))</f>
        <v/>
      </c>
      <c r="J3433" s="259"/>
      <c r="K3433" s="168"/>
      <c r="L3433" s="169"/>
      <c r="N3433" s="167"/>
      <c r="O3433" s="209" t="str">
        <f>IF(ISBLANK(Transactions!$N3433),"",MONTH(Transactions!$N3433))</f>
        <v/>
      </c>
      <c r="P3433" s="259"/>
      <c r="Q3433" s="171"/>
      <c r="R3433" s="169"/>
    </row>
    <row r="3434" spans="2:18" ht="15.75" customHeight="1">
      <c r="B3434" s="167"/>
      <c r="C3434" s="209" t="str">
        <f>IF(ISBLANK(Transactions!$B3434),"",MONTH(Transactions!$B3434))</f>
        <v/>
      </c>
      <c r="D3434" s="259"/>
      <c r="E3434" s="168"/>
      <c r="F3434" s="169"/>
      <c r="H3434" s="167"/>
      <c r="I3434" s="209" t="str">
        <f>IF(ISBLANK(Transactions!$H3434),"",MONTH(Transactions!$H3434))</f>
        <v/>
      </c>
      <c r="J3434" s="259"/>
      <c r="K3434" s="168"/>
      <c r="L3434" s="169"/>
      <c r="N3434" s="167"/>
      <c r="O3434" s="209" t="str">
        <f>IF(ISBLANK(Transactions!$N3434),"",MONTH(Transactions!$N3434))</f>
        <v/>
      </c>
      <c r="P3434" s="259"/>
      <c r="Q3434" s="171"/>
      <c r="R3434" s="169"/>
    </row>
    <row r="3435" spans="2:18" ht="15.75" customHeight="1">
      <c r="B3435" s="167"/>
      <c r="C3435" s="209" t="str">
        <f>IF(ISBLANK(Transactions!$B3435),"",MONTH(Transactions!$B3435))</f>
        <v/>
      </c>
      <c r="D3435" s="259"/>
      <c r="E3435" s="168"/>
      <c r="F3435" s="169"/>
      <c r="H3435" s="167"/>
      <c r="I3435" s="209" t="str">
        <f>IF(ISBLANK(Transactions!$H3435),"",MONTH(Transactions!$H3435))</f>
        <v/>
      </c>
      <c r="J3435" s="259"/>
      <c r="K3435" s="168"/>
      <c r="L3435" s="169"/>
      <c r="N3435" s="167"/>
      <c r="O3435" s="209" t="str">
        <f>IF(ISBLANK(Transactions!$N3435),"",MONTH(Transactions!$N3435))</f>
        <v/>
      </c>
      <c r="P3435" s="259"/>
      <c r="Q3435" s="171"/>
      <c r="R3435" s="169"/>
    </row>
    <row r="3436" spans="2:18" ht="15.75" customHeight="1">
      <c r="B3436" s="167"/>
      <c r="C3436" s="209" t="str">
        <f>IF(ISBLANK(Transactions!$B3436),"",MONTH(Transactions!$B3436))</f>
        <v/>
      </c>
      <c r="D3436" s="259"/>
      <c r="E3436" s="168"/>
      <c r="F3436" s="169"/>
      <c r="H3436" s="167"/>
      <c r="I3436" s="209" t="str">
        <f>IF(ISBLANK(Transactions!$H3436),"",MONTH(Transactions!$H3436))</f>
        <v/>
      </c>
      <c r="J3436" s="259"/>
      <c r="K3436" s="168"/>
      <c r="L3436" s="169"/>
      <c r="N3436" s="167"/>
      <c r="O3436" s="209" t="str">
        <f>IF(ISBLANK(Transactions!$N3436),"",MONTH(Transactions!$N3436))</f>
        <v/>
      </c>
      <c r="P3436" s="259"/>
      <c r="Q3436" s="171"/>
      <c r="R3436" s="169"/>
    </row>
    <row r="3437" spans="2:18" ht="15.75" customHeight="1">
      <c r="B3437" s="167"/>
      <c r="C3437" s="209" t="str">
        <f>IF(ISBLANK(Transactions!$B3437),"",MONTH(Transactions!$B3437))</f>
        <v/>
      </c>
      <c r="D3437" s="259"/>
      <c r="E3437" s="168"/>
      <c r="F3437" s="169"/>
      <c r="H3437" s="167"/>
      <c r="I3437" s="209" t="str">
        <f>IF(ISBLANK(Transactions!$H3437),"",MONTH(Transactions!$H3437))</f>
        <v/>
      </c>
      <c r="J3437" s="259"/>
      <c r="K3437" s="168"/>
      <c r="L3437" s="169"/>
      <c r="N3437" s="167"/>
      <c r="O3437" s="209" t="str">
        <f>IF(ISBLANK(Transactions!$N3437),"",MONTH(Transactions!$N3437))</f>
        <v/>
      </c>
      <c r="P3437" s="259"/>
      <c r="Q3437" s="171"/>
      <c r="R3437" s="169"/>
    </row>
    <row r="3438" spans="2:18" ht="15.75" customHeight="1">
      <c r="B3438" s="167"/>
      <c r="C3438" s="209" t="str">
        <f>IF(ISBLANK(Transactions!$B3438),"",MONTH(Transactions!$B3438))</f>
        <v/>
      </c>
      <c r="D3438" s="259"/>
      <c r="E3438" s="168"/>
      <c r="F3438" s="169"/>
      <c r="H3438" s="167"/>
      <c r="I3438" s="209" t="str">
        <f>IF(ISBLANK(Transactions!$H3438),"",MONTH(Transactions!$H3438))</f>
        <v/>
      </c>
      <c r="J3438" s="259"/>
      <c r="K3438" s="168"/>
      <c r="L3438" s="169"/>
      <c r="N3438" s="167"/>
      <c r="O3438" s="209" t="str">
        <f>IF(ISBLANK(Transactions!$N3438),"",MONTH(Transactions!$N3438))</f>
        <v/>
      </c>
      <c r="P3438" s="259"/>
      <c r="Q3438" s="171"/>
      <c r="R3438" s="169"/>
    </row>
    <row r="3439" spans="2:18" ht="15.75" customHeight="1">
      <c r="B3439" s="167"/>
      <c r="C3439" s="209" t="str">
        <f>IF(ISBLANK(Transactions!$B3439),"",MONTH(Transactions!$B3439))</f>
        <v/>
      </c>
      <c r="D3439" s="259"/>
      <c r="E3439" s="168"/>
      <c r="F3439" s="169"/>
      <c r="H3439" s="167"/>
      <c r="I3439" s="209" t="str">
        <f>IF(ISBLANK(Transactions!$H3439),"",MONTH(Transactions!$H3439))</f>
        <v/>
      </c>
      <c r="J3439" s="259"/>
      <c r="K3439" s="168"/>
      <c r="L3439" s="169"/>
      <c r="N3439" s="167"/>
      <c r="O3439" s="209" t="str">
        <f>IF(ISBLANK(Transactions!$N3439),"",MONTH(Transactions!$N3439))</f>
        <v/>
      </c>
      <c r="P3439" s="259"/>
      <c r="Q3439" s="171"/>
      <c r="R3439" s="169"/>
    </row>
    <row r="3440" spans="2:18" ht="15.75" customHeight="1">
      <c r="B3440" s="167"/>
      <c r="C3440" s="209" t="str">
        <f>IF(ISBLANK(Transactions!$B3440),"",MONTH(Transactions!$B3440))</f>
        <v/>
      </c>
      <c r="D3440" s="259"/>
      <c r="E3440" s="168"/>
      <c r="F3440" s="169"/>
      <c r="H3440" s="167"/>
      <c r="I3440" s="209" t="str">
        <f>IF(ISBLANK(Transactions!$H3440),"",MONTH(Transactions!$H3440))</f>
        <v/>
      </c>
      <c r="J3440" s="259"/>
      <c r="K3440" s="168"/>
      <c r="L3440" s="169"/>
      <c r="N3440" s="167"/>
      <c r="O3440" s="209" t="str">
        <f>IF(ISBLANK(Transactions!$N3440),"",MONTH(Transactions!$N3440))</f>
        <v/>
      </c>
      <c r="P3440" s="259"/>
      <c r="Q3440" s="171"/>
      <c r="R3440" s="169"/>
    </row>
    <row r="3441" spans="2:18" ht="15.75" customHeight="1">
      <c r="B3441" s="167"/>
      <c r="C3441" s="209" t="str">
        <f>IF(ISBLANK(Transactions!$B3441),"",MONTH(Transactions!$B3441))</f>
        <v/>
      </c>
      <c r="D3441" s="259"/>
      <c r="E3441" s="168"/>
      <c r="F3441" s="169"/>
      <c r="H3441" s="167"/>
      <c r="I3441" s="209" t="str">
        <f>IF(ISBLANK(Transactions!$H3441),"",MONTH(Transactions!$H3441))</f>
        <v/>
      </c>
      <c r="J3441" s="259"/>
      <c r="K3441" s="168"/>
      <c r="L3441" s="169"/>
      <c r="N3441" s="167"/>
      <c r="O3441" s="209" t="str">
        <f>IF(ISBLANK(Transactions!$N3441),"",MONTH(Transactions!$N3441))</f>
        <v/>
      </c>
      <c r="P3441" s="259"/>
      <c r="Q3441" s="171"/>
      <c r="R3441" s="169"/>
    </row>
    <row r="3442" spans="2:18" ht="15.75" customHeight="1">
      <c r="B3442" s="167"/>
      <c r="C3442" s="209" t="str">
        <f>IF(ISBLANK(Transactions!$B3442),"",MONTH(Transactions!$B3442))</f>
        <v/>
      </c>
      <c r="D3442" s="259"/>
      <c r="E3442" s="168"/>
      <c r="F3442" s="169"/>
      <c r="H3442" s="167"/>
      <c r="I3442" s="209" t="str">
        <f>IF(ISBLANK(Transactions!$H3442),"",MONTH(Transactions!$H3442))</f>
        <v/>
      </c>
      <c r="J3442" s="259"/>
      <c r="K3442" s="168"/>
      <c r="L3442" s="169"/>
      <c r="N3442" s="167"/>
      <c r="O3442" s="209" t="str">
        <f>IF(ISBLANK(Transactions!$N3442),"",MONTH(Transactions!$N3442))</f>
        <v/>
      </c>
      <c r="P3442" s="259"/>
      <c r="Q3442" s="171"/>
      <c r="R3442" s="169"/>
    </row>
    <row r="3443" spans="2:18" ht="15.75" customHeight="1">
      <c r="B3443" s="167"/>
      <c r="C3443" s="209" t="str">
        <f>IF(ISBLANK(Transactions!$B3443),"",MONTH(Transactions!$B3443))</f>
        <v/>
      </c>
      <c r="D3443" s="259"/>
      <c r="E3443" s="168"/>
      <c r="F3443" s="169"/>
      <c r="H3443" s="167"/>
      <c r="I3443" s="209" t="str">
        <f>IF(ISBLANK(Transactions!$H3443),"",MONTH(Transactions!$H3443))</f>
        <v/>
      </c>
      <c r="J3443" s="259"/>
      <c r="K3443" s="168"/>
      <c r="L3443" s="169"/>
      <c r="N3443" s="167"/>
      <c r="O3443" s="209" t="str">
        <f>IF(ISBLANK(Transactions!$N3443),"",MONTH(Transactions!$N3443))</f>
        <v/>
      </c>
      <c r="P3443" s="259"/>
      <c r="Q3443" s="171"/>
      <c r="R3443" s="169"/>
    </row>
    <row r="3444" spans="2:18" ht="15.75" customHeight="1">
      <c r="B3444" s="167"/>
      <c r="C3444" s="209" t="str">
        <f>IF(ISBLANK(Transactions!$B3444),"",MONTH(Transactions!$B3444))</f>
        <v/>
      </c>
      <c r="D3444" s="259"/>
      <c r="E3444" s="168"/>
      <c r="F3444" s="169"/>
      <c r="H3444" s="167"/>
      <c r="I3444" s="209" t="str">
        <f>IF(ISBLANK(Transactions!$H3444),"",MONTH(Transactions!$H3444))</f>
        <v/>
      </c>
      <c r="J3444" s="259"/>
      <c r="K3444" s="168"/>
      <c r="L3444" s="169"/>
      <c r="N3444" s="167"/>
      <c r="O3444" s="209" t="str">
        <f>IF(ISBLANK(Transactions!$N3444),"",MONTH(Transactions!$N3444))</f>
        <v/>
      </c>
      <c r="P3444" s="259"/>
      <c r="Q3444" s="171"/>
      <c r="R3444" s="169"/>
    </row>
    <row r="3445" spans="2:18" ht="15.75" customHeight="1">
      <c r="B3445" s="167"/>
      <c r="C3445" s="209" t="str">
        <f>IF(ISBLANK(Transactions!$B3445),"",MONTH(Transactions!$B3445))</f>
        <v/>
      </c>
      <c r="D3445" s="259"/>
      <c r="E3445" s="168"/>
      <c r="F3445" s="169"/>
      <c r="H3445" s="167"/>
      <c r="I3445" s="209" t="str">
        <f>IF(ISBLANK(Transactions!$H3445),"",MONTH(Transactions!$H3445))</f>
        <v/>
      </c>
      <c r="J3445" s="259"/>
      <c r="K3445" s="168"/>
      <c r="L3445" s="169"/>
      <c r="N3445" s="167"/>
      <c r="O3445" s="209" t="str">
        <f>IF(ISBLANK(Transactions!$N3445),"",MONTH(Transactions!$N3445))</f>
        <v/>
      </c>
      <c r="P3445" s="259"/>
      <c r="Q3445" s="171"/>
      <c r="R3445" s="169"/>
    </row>
    <row r="3446" spans="2:18" ht="15.75" customHeight="1">
      <c r="B3446" s="167"/>
      <c r="C3446" s="209" t="str">
        <f>IF(ISBLANK(Transactions!$B3446),"",MONTH(Transactions!$B3446))</f>
        <v/>
      </c>
      <c r="D3446" s="259"/>
      <c r="E3446" s="168"/>
      <c r="F3446" s="169"/>
      <c r="H3446" s="167"/>
      <c r="I3446" s="209" t="str">
        <f>IF(ISBLANK(Transactions!$H3446),"",MONTH(Transactions!$H3446))</f>
        <v/>
      </c>
      <c r="J3446" s="259"/>
      <c r="K3446" s="168"/>
      <c r="L3446" s="169"/>
      <c r="N3446" s="167"/>
      <c r="O3446" s="209" t="str">
        <f>IF(ISBLANK(Transactions!$N3446),"",MONTH(Transactions!$N3446))</f>
        <v/>
      </c>
      <c r="P3446" s="259"/>
      <c r="Q3446" s="171"/>
      <c r="R3446" s="169"/>
    </row>
    <row r="3447" spans="2:18" ht="15.75" customHeight="1">
      <c r="B3447" s="167"/>
      <c r="C3447" s="209" t="str">
        <f>IF(ISBLANK(Transactions!$B3447),"",MONTH(Transactions!$B3447))</f>
        <v/>
      </c>
      <c r="D3447" s="259"/>
      <c r="E3447" s="168"/>
      <c r="F3447" s="169"/>
      <c r="H3447" s="167"/>
      <c r="I3447" s="209" t="str">
        <f>IF(ISBLANK(Transactions!$H3447),"",MONTH(Transactions!$H3447))</f>
        <v/>
      </c>
      <c r="J3447" s="259"/>
      <c r="K3447" s="168"/>
      <c r="L3447" s="169"/>
      <c r="N3447" s="167"/>
      <c r="O3447" s="209" t="str">
        <f>IF(ISBLANK(Transactions!$N3447),"",MONTH(Transactions!$N3447))</f>
        <v/>
      </c>
      <c r="P3447" s="259"/>
      <c r="Q3447" s="171"/>
      <c r="R3447" s="169"/>
    </row>
    <row r="3448" spans="2:18" ht="15.75" customHeight="1">
      <c r="B3448" s="167"/>
      <c r="C3448" s="209" t="str">
        <f>IF(ISBLANK(Transactions!$B3448),"",MONTH(Transactions!$B3448))</f>
        <v/>
      </c>
      <c r="D3448" s="259"/>
      <c r="E3448" s="168"/>
      <c r="F3448" s="169"/>
      <c r="H3448" s="167"/>
      <c r="I3448" s="209" t="str">
        <f>IF(ISBLANK(Transactions!$H3448),"",MONTH(Transactions!$H3448))</f>
        <v/>
      </c>
      <c r="J3448" s="259"/>
      <c r="K3448" s="168"/>
      <c r="L3448" s="169"/>
      <c r="N3448" s="167"/>
      <c r="O3448" s="209" t="str">
        <f>IF(ISBLANK(Transactions!$N3448),"",MONTH(Transactions!$N3448))</f>
        <v/>
      </c>
      <c r="P3448" s="259"/>
      <c r="Q3448" s="171"/>
      <c r="R3448" s="169"/>
    </row>
    <row r="3449" spans="2:18" ht="15.75" customHeight="1">
      <c r="B3449" s="167"/>
      <c r="C3449" s="209" t="str">
        <f>IF(ISBLANK(Transactions!$B3449),"",MONTH(Transactions!$B3449))</f>
        <v/>
      </c>
      <c r="D3449" s="259"/>
      <c r="E3449" s="168"/>
      <c r="F3449" s="169"/>
      <c r="H3449" s="167"/>
      <c r="I3449" s="209" t="str">
        <f>IF(ISBLANK(Transactions!$H3449),"",MONTH(Transactions!$H3449))</f>
        <v/>
      </c>
      <c r="J3449" s="259"/>
      <c r="K3449" s="168"/>
      <c r="L3449" s="169"/>
      <c r="N3449" s="167"/>
      <c r="O3449" s="209" t="str">
        <f>IF(ISBLANK(Transactions!$N3449),"",MONTH(Transactions!$N3449))</f>
        <v/>
      </c>
      <c r="P3449" s="259"/>
      <c r="Q3449" s="171"/>
      <c r="R3449" s="169"/>
    </row>
    <row r="3450" spans="2:18" ht="15.75" customHeight="1">
      <c r="B3450" s="167"/>
      <c r="C3450" s="209" t="str">
        <f>IF(ISBLANK(Transactions!$B3450),"",MONTH(Transactions!$B3450))</f>
        <v/>
      </c>
      <c r="D3450" s="259"/>
      <c r="E3450" s="168"/>
      <c r="F3450" s="169"/>
      <c r="H3450" s="167"/>
      <c r="I3450" s="209" t="str">
        <f>IF(ISBLANK(Transactions!$H3450),"",MONTH(Transactions!$H3450))</f>
        <v/>
      </c>
      <c r="J3450" s="259"/>
      <c r="K3450" s="168"/>
      <c r="L3450" s="169"/>
      <c r="N3450" s="167"/>
      <c r="O3450" s="209" t="str">
        <f>IF(ISBLANK(Transactions!$N3450),"",MONTH(Transactions!$N3450))</f>
        <v/>
      </c>
      <c r="P3450" s="259"/>
      <c r="Q3450" s="171"/>
      <c r="R3450" s="169"/>
    </row>
    <row r="3451" spans="2:18" ht="15.75" customHeight="1">
      <c r="B3451" s="167"/>
      <c r="C3451" s="209" t="str">
        <f>IF(ISBLANK(Transactions!$B3451),"",MONTH(Transactions!$B3451))</f>
        <v/>
      </c>
      <c r="D3451" s="259"/>
      <c r="E3451" s="168"/>
      <c r="F3451" s="169"/>
      <c r="H3451" s="167"/>
      <c r="I3451" s="209" t="str">
        <f>IF(ISBLANK(Transactions!$H3451),"",MONTH(Transactions!$H3451))</f>
        <v/>
      </c>
      <c r="J3451" s="259"/>
      <c r="K3451" s="168"/>
      <c r="L3451" s="169"/>
      <c r="N3451" s="167"/>
      <c r="O3451" s="209" t="str">
        <f>IF(ISBLANK(Transactions!$N3451),"",MONTH(Transactions!$N3451))</f>
        <v/>
      </c>
      <c r="P3451" s="259"/>
      <c r="Q3451" s="171"/>
      <c r="R3451" s="169"/>
    </row>
    <row r="3452" spans="2:18" ht="15.75" customHeight="1">
      <c r="B3452" s="167"/>
      <c r="C3452" s="209" t="str">
        <f>IF(ISBLANK(Transactions!$B3452),"",MONTH(Transactions!$B3452))</f>
        <v/>
      </c>
      <c r="D3452" s="259"/>
      <c r="E3452" s="168"/>
      <c r="F3452" s="169"/>
      <c r="H3452" s="167"/>
      <c r="I3452" s="209" t="str">
        <f>IF(ISBLANK(Transactions!$H3452),"",MONTH(Transactions!$H3452))</f>
        <v/>
      </c>
      <c r="J3452" s="259"/>
      <c r="K3452" s="168"/>
      <c r="L3452" s="169"/>
      <c r="N3452" s="167"/>
      <c r="O3452" s="209" t="str">
        <f>IF(ISBLANK(Transactions!$N3452),"",MONTH(Transactions!$N3452))</f>
        <v/>
      </c>
      <c r="P3452" s="259"/>
      <c r="Q3452" s="171"/>
      <c r="R3452" s="169"/>
    </row>
    <row r="3453" spans="2:18" ht="15.75" customHeight="1">
      <c r="B3453" s="167"/>
      <c r="C3453" s="209" t="str">
        <f>IF(ISBLANK(Transactions!$B3453),"",MONTH(Transactions!$B3453))</f>
        <v/>
      </c>
      <c r="D3453" s="259"/>
      <c r="E3453" s="168"/>
      <c r="F3453" s="169"/>
      <c r="H3453" s="167"/>
      <c r="I3453" s="209" t="str">
        <f>IF(ISBLANK(Transactions!$H3453),"",MONTH(Transactions!$H3453))</f>
        <v/>
      </c>
      <c r="J3453" s="259"/>
      <c r="K3453" s="168"/>
      <c r="L3453" s="169"/>
      <c r="N3453" s="167"/>
      <c r="O3453" s="209" t="str">
        <f>IF(ISBLANK(Transactions!$N3453),"",MONTH(Transactions!$N3453))</f>
        <v/>
      </c>
      <c r="P3453" s="259"/>
      <c r="Q3453" s="171"/>
      <c r="R3453" s="169"/>
    </row>
    <row r="3454" spans="2:18" ht="15.75" customHeight="1">
      <c r="B3454" s="167"/>
      <c r="C3454" s="209" t="str">
        <f>IF(ISBLANK(Transactions!$B3454),"",MONTH(Transactions!$B3454))</f>
        <v/>
      </c>
      <c r="D3454" s="259"/>
      <c r="E3454" s="168"/>
      <c r="F3454" s="169"/>
      <c r="H3454" s="167"/>
      <c r="I3454" s="209" t="str">
        <f>IF(ISBLANK(Transactions!$H3454),"",MONTH(Transactions!$H3454))</f>
        <v/>
      </c>
      <c r="J3454" s="259"/>
      <c r="K3454" s="168"/>
      <c r="L3454" s="169"/>
      <c r="N3454" s="167"/>
      <c r="O3454" s="209" t="str">
        <f>IF(ISBLANK(Transactions!$N3454),"",MONTH(Transactions!$N3454))</f>
        <v/>
      </c>
      <c r="P3454" s="259"/>
      <c r="Q3454" s="171"/>
      <c r="R3454" s="169"/>
    </row>
    <row r="3455" spans="2:18" ht="15.75" customHeight="1">
      <c r="B3455" s="167"/>
      <c r="C3455" s="209" t="str">
        <f>IF(ISBLANK(Transactions!$B3455),"",MONTH(Transactions!$B3455))</f>
        <v/>
      </c>
      <c r="D3455" s="259"/>
      <c r="E3455" s="168"/>
      <c r="F3455" s="169"/>
      <c r="H3455" s="167"/>
      <c r="I3455" s="209" t="str">
        <f>IF(ISBLANK(Transactions!$H3455),"",MONTH(Transactions!$H3455))</f>
        <v/>
      </c>
      <c r="J3455" s="259"/>
      <c r="K3455" s="168"/>
      <c r="L3455" s="169"/>
      <c r="N3455" s="167"/>
      <c r="O3455" s="209" t="str">
        <f>IF(ISBLANK(Transactions!$N3455),"",MONTH(Transactions!$N3455))</f>
        <v/>
      </c>
      <c r="P3455" s="259"/>
      <c r="Q3455" s="171"/>
      <c r="R3455" s="169"/>
    </row>
    <row r="3456" spans="2:18" ht="15.75" customHeight="1">
      <c r="B3456" s="167"/>
      <c r="C3456" s="209" t="str">
        <f>IF(ISBLANK(Transactions!$B3456),"",MONTH(Transactions!$B3456))</f>
        <v/>
      </c>
      <c r="D3456" s="259"/>
      <c r="E3456" s="168"/>
      <c r="F3456" s="169"/>
      <c r="H3456" s="167"/>
      <c r="I3456" s="209" t="str">
        <f>IF(ISBLANK(Transactions!$H3456),"",MONTH(Transactions!$H3456))</f>
        <v/>
      </c>
      <c r="J3456" s="259"/>
      <c r="K3456" s="168"/>
      <c r="L3456" s="169"/>
      <c r="N3456" s="167"/>
      <c r="O3456" s="209" t="str">
        <f>IF(ISBLANK(Transactions!$N3456),"",MONTH(Transactions!$N3456))</f>
        <v/>
      </c>
      <c r="P3456" s="259"/>
      <c r="Q3456" s="171"/>
      <c r="R3456" s="169"/>
    </row>
    <row r="3457" spans="2:18" ht="15.75" customHeight="1">
      <c r="B3457" s="167"/>
      <c r="C3457" s="209" t="str">
        <f>IF(ISBLANK(Transactions!$B3457),"",MONTH(Transactions!$B3457))</f>
        <v/>
      </c>
      <c r="D3457" s="259"/>
      <c r="E3457" s="168"/>
      <c r="F3457" s="169"/>
      <c r="H3457" s="167"/>
      <c r="I3457" s="209" t="str">
        <f>IF(ISBLANK(Transactions!$H3457),"",MONTH(Transactions!$H3457))</f>
        <v/>
      </c>
      <c r="J3457" s="259"/>
      <c r="K3457" s="168"/>
      <c r="L3457" s="169"/>
      <c r="N3457" s="167"/>
      <c r="O3457" s="209" t="str">
        <f>IF(ISBLANK(Transactions!$N3457),"",MONTH(Transactions!$N3457))</f>
        <v/>
      </c>
      <c r="P3457" s="259"/>
      <c r="Q3457" s="171"/>
      <c r="R3457" s="169"/>
    </row>
    <row r="3458" spans="2:18" ht="15.75" customHeight="1">
      <c r="B3458" s="167"/>
      <c r="C3458" s="209" t="str">
        <f>IF(ISBLANK(Transactions!$B3458),"",MONTH(Transactions!$B3458))</f>
        <v/>
      </c>
      <c r="D3458" s="259"/>
      <c r="E3458" s="168"/>
      <c r="F3458" s="169"/>
      <c r="H3458" s="167"/>
      <c r="I3458" s="209" t="str">
        <f>IF(ISBLANK(Transactions!$H3458),"",MONTH(Transactions!$H3458))</f>
        <v/>
      </c>
      <c r="J3458" s="259"/>
      <c r="K3458" s="168"/>
      <c r="L3458" s="169"/>
      <c r="N3458" s="167"/>
      <c r="O3458" s="209" t="str">
        <f>IF(ISBLANK(Transactions!$N3458),"",MONTH(Transactions!$N3458))</f>
        <v/>
      </c>
      <c r="P3458" s="259"/>
      <c r="Q3458" s="171"/>
      <c r="R3458" s="169"/>
    </row>
    <row r="3459" spans="2:18" ht="15.75" customHeight="1">
      <c r="B3459" s="167"/>
      <c r="C3459" s="209" t="str">
        <f>IF(ISBLANK(Transactions!$B3459),"",MONTH(Transactions!$B3459))</f>
        <v/>
      </c>
      <c r="D3459" s="259"/>
      <c r="E3459" s="168"/>
      <c r="F3459" s="169"/>
      <c r="H3459" s="167"/>
      <c r="I3459" s="209" t="str">
        <f>IF(ISBLANK(Transactions!$H3459),"",MONTH(Transactions!$H3459))</f>
        <v/>
      </c>
      <c r="J3459" s="259"/>
      <c r="K3459" s="168"/>
      <c r="L3459" s="169"/>
      <c r="N3459" s="167"/>
      <c r="O3459" s="209" t="str">
        <f>IF(ISBLANK(Transactions!$N3459),"",MONTH(Transactions!$N3459))</f>
        <v/>
      </c>
      <c r="P3459" s="259"/>
      <c r="Q3459" s="171"/>
      <c r="R3459" s="169"/>
    </row>
    <row r="3460" spans="2:18" ht="15.75" customHeight="1">
      <c r="B3460" s="167"/>
      <c r="C3460" s="209" t="str">
        <f>IF(ISBLANK(Transactions!$B3460),"",MONTH(Transactions!$B3460))</f>
        <v/>
      </c>
      <c r="D3460" s="259"/>
      <c r="E3460" s="168"/>
      <c r="F3460" s="169"/>
      <c r="H3460" s="167"/>
      <c r="I3460" s="209" t="str">
        <f>IF(ISBLANK(Transactions!$H3460),"",MONTH(Transactions!$H3460))</f>
        <v/>
      </c>
      <c r="J3460" s="259"/>
      <c r="K3460" s="168"/>
      <c r="L3460" s="169"/>
      <c r="N3460" s="167"/>
      <c r="O3460" s="209" t="str">
        <f>IF(ISBLANK(Transactions!$N3460),"",MONTH(Transactions!$N3460))</f>
        <v/>
      </c>
      <c r="P3460" s="259"/>
      <c r="Q3460" s="171"/>
      <c r="R3460" s="169"/>
    </row>
    <row r="3461" spans="2:18" ht="15.75" customHeight="1">
      <c r="B3461" s="167"/>
      <c r="C3461" s="209" t="str">
        <f>IF(ISBLANK(Transactions!$B3461),"",MONTH(Transactions!$B3461))</f>
        <v/>
      </c>
      <c r="D3461" s="259"/>
      <c r="E3461" s="168"/>
      <c r="F3461" s="169"/>
      <c r="H3461" s="167"/>
      <c r="I3461" s="209" t="str">
        <f>IF(ISBLANK(Transactions!$H3461),"",MONTH(Transactions!$H3461))</f>
        <v/>
      </c>
      <c r="J3461" s="259"/>
      <c r="K3461" s="168"/>
      <c r="L3461" s="169"/>
      <c r="N3461" s="167"/>
      <c r="O3461" s="209" t="str">
        <f>IF(ISBLANK(Transactions!$N3461),"",MONTH(Transactions!$N3461))</f>
        <v/>
      </c>
      <c r="P3461" s="259"/>
      <c r="Q3461" s="171"/>
      <c r="R3461" s="169"/>
    </row>
    <row r="3462" spans="2:18" ht="15.75" customHeight="1">
      <c r="B3462" s="167"/>
      <c r="C3462" s="209" t="str">
        <f>IF(ISBLANK(Transactions!$B3462),"",MONTH(Transactions!$B3462))</f>
        <v/>
      </c>
      <c r="D3462" s="259"/>
      <c r="E3462" s="168"/>
      <c r="F3462" s="169"/>
      <c r="H3462" s="167"/>
      <c r="I3462" s="209" t="str">
        <f>IF(ISBLANK(Transactions!$H3462),"",MONTH(Transactions!$H3462))</f>
        <v/>
      </c>
      <c r="J3462" s="259"/>
      <c r="K3462" s="168"/>
      <c r="L3462" s="169"/>
      <c r="N3462" s="167"/>
      <c r="O3462" s="209" t="str">
        <f>IF(ISBLANK(Transactions!$N3462),"",MONTH(Transactions!$N3462))</f>
        <v/>
      </c>
      <c r="P3462" s="259"/>
      <c r="Q3462" s="171"/>
      <c r="R3462" s="169"/>
    </row>
    <row r="3463" spans="2:18" ht="15.75" customHeight="1">
      <c r="B3463" s="167"/>
      <c r="C3463" s="209" t="str">
        <f>IF(ISBLANK(Transactions!$B3463),"",MONTH(Transactions!$B3463))</f>
        <v/>
      </c>
      <c r="D3463" s="259"/>
      <c r="E3463" s="168"/>
      <c r="F3463" s="169"/>
      <c r="H3463" s="167"/>
      <c r="I3463" s="209" t="str">
        <f>IF(ISBLANK(Transactions!$H3463),"",MONTH(Transactions!$H3463))</f>
        <v/>
      </c>
      <c r="J3463" s="259"/>
      <c r="K3463" s="168"/>
      <c r="L3463" s="169"/>
      <c r="N3463" s="167"/>
      <c r="O3463" s="209" t="str">
        <f>IF(ISBLANK(Transactions!$N3463),"",MONTH(Transactions!$N3463))</f>
        <v/>
      </c>
      <c r="P3463" s="259"/>
      <c r="Q3463" s="171"/>
      <c r="R3463" s="169"/>
    </row>
    <row r="3464" spans="2:18" ht="15.75" customHeight="1">
      <c r="B3464" s="167"/>
      <c r="C3464" s="209" t="str">
        <f>IF(ISBLANK(Transactions!$B3464),"",MONTH(Transactions!$B3464))</f>
        <v/>
      </c>
      <c r="D3464" s="259"/>
      <c r="E3464" s="168"/>
      <c r="F3464" s="169"/>
      <c r="H3464" s="167"/>
      <c r="I3464" s="209" t="str">
        <f>IF(ISBLANK(Transactions!$H3464),"",MONTH(Transactions!$H3464))</f>
        <v/>
      </c>
      <c r="J3464" s="259"/>
      <c r="K3464" s="168"/>
      <c r="L3464" s="169"/>
      <c r="N3464" s="167"/>
      <c r="O3464" s="209" t="str">
        <f>IF(ISBLANK(Transactions!$N3464),"",MONTH(Transactions!$N3464))</f>
        <v/>
      </c>
      <c r="P3464" s="259"/>
      <c r="Q3464" s="171"/>
      <c r="R3464" s="169"/>
    </row>
    <row r="3465" spans="2:18" ht="15.75" customHeight="1">
      <c r="B3465" s="167"/>
      <c r="C3465" s="209" t="str">
        <f>IF(ISBLANK(Transactions!$B3465),"",MONTH(Transactions!$B3465))</f>
        <v/>
      </c>
      <c r="D3465" s="259"/>
      <c r="E3465" s="168"/>
      <c r="F3465" s="169"/>
      <c r="H3465" s="167"/>
      <c r="I3465" s="209" t="str">
        <f>IF(ISBLANK(Transactions!$H3465),"",MONTH(Transactions!$H3465))</f>
        <v/>
      </c>
      <c r="J3465" s="259"/>
      <c r="K3465" s="168"/>
      <c r="L3465" s="169"/>
      <c r="N3465" s="167"/>
      <c r="O3465" s="209" t="str">
        <f>IF(ISBLANK(Transactions!$N3465),"",MONTH(Transactions!$N3465))</f>
        <v/>
      </c>
      <c r="P3465" s="259"/>
      <c r="Q3465" s="171"/>
      <c r="R3465" s="169"/>
    </row>
    <row r="3466" spans="2:18" ht="15.75" customHeight="1">
      <c r="B3466" s="167"/>
      <c r="C3466" s="209" t="str">
        <f>IF(ISBLANK(Transactions!$B3466),"",MONTH(Transactions!$B3466))</f>
        <v/>
      </c>
      <c r="D3466" s="259"/>
      <c r="E3466" s="168"/>
      <c r="F3466" s="169"/>
      <c r="H3466" s="167"/>
      <c r="I3466" s="209" t="str">
        <f>IF(ISBLANK(Transactions!$H3466),"",MONTH(Transactions!$H3466))</f>
        <v/>
      </c>
      <c r="J3466" s="259"/>
      <c r="K3466" s="168"/>
      <c r="L3466" s="169"/>
      <c r="N3466" s="167"/>
      <c r="O3466" s="209" t="str">
        <f>IF(ISBLANK(Transactions!$N3466),"",MONTH(Transactions!$N3466))</f>
        <v/>
      </c>
      <c r="P3466" s="259"/>
      <c r="Q3466" s="171"/>
      <c r="R3466" s="169"/>
    </row>
    <row r="3467" spans="2:18" ht="15.75" customHeight="1">
      <c r="B3467" s="167"/>
      <c r="C3467" s="209" t="str">
        <f>IF(ISBLANK(Transactions!$B3467),"",MONTH(Transactions!$B3467))</f>
        <v/>
      </c>
      <c r="D3467" s="259"/>
      <c r="E3467" s="168"/>
      <c r="F3467" s="169"/>
      <c r="H3467" s="167"/>
      <c r="I3467" s="209" t="str">
        <f>IF(ISBLANK(Transactions!$H3467),"",MONTH(Transactions!$H3467))</f>
        <v/>
      </c>
      <c r="J3467" s="259"/>
      <c r="K3467" s="168"/>
      <c r="L3467" s="169"/>
      <c r="N3467" s="167"/>
      <c r="O3467" s="209" t="str">
        <f>IF(ISBLANK(Transactions!$N3467),"",MONTH(Transactions!$N3467))</f>
        <v/>
      </c>
      <c r="P3467" s="259"/>
      <c r="Q3467" s="171"/>
      <c r="R3467" s="169"/>
    </row>
    <row r="3468" spans="2:18" ht="15.75" customHeight="1">
      <c r="B3468" s="167"/>
      <c r="C3468" s="209" t="str">
        <f>IF(ISBLANK(Transactions!$B3468),"",MONTH(Transactions!$B3468))</f>
        <v/>
      </c>
      <c r="D3468" s="259"/>
      <c r="E3468" s="168"/>
      <c r="F3468" s="169"/>
      <c r="H3468" s="167"/>
      <c r="I3468" s="209" t="str">
        <f>IF(ISBLANK(Transactions!$H3468),"",MONTH(Transactions!$H3468))</f>
        <v/>
      </c>
      <c r="J3468" s="259"/>
      <c r="K3468" s="168"/>
      <c r="L3468" s="169"/>
      <c r="N3468" s="167"/>
      <c r="O3468" s="209" t="str">
        <f>IF(ISBLANK(Transactions!$N3468),"",MONTH(Transactions!$N3468))</f>
        <v/>
      </c>
      <c r="P3468" s="259"/>
      <c r="Q3468" s="171"/>
      <c r="R3468" s="169"/>
    </row>
    <row r="3469" spans="2:18" ht="15.75" customHeight="1">
      <c r="B3469" s="167"/>
      <c r="C3469" s="209" t="str">
        <f>IF(ISBLANK(Transactions!$B3469),"",MONTH(Transactions!$B3469))</f>
        <v/>
      </c>
      <c r="D3469" s="259"/>
      <c r="E3469" s="168"/>
      <c r="F3469" s="169"/>
      <c r="H3469" s="167"/>
      <c r="I3469" s="209" t="str">
        <f>IF(ISBLANK(Transactions!$H3469),"",MONTH(Transactions!$H3469))</f>
        <v/>
      </c>
      <c r="J3469" s="259"/>
      <c r="K3469" s="168"/>
      <c r="L3469" s="169"/>
      <c r="N3469" s="167"/>
      <c r="O3469" s="209" t="str">
        <f>IF(ISBLANK(Transactions!$N3469),"",MONTH(Transactions!$N3469))</f>
        <v/>
      </c>
      <c r="P3469" s="259"/>
      <c r="Q3469" s="171"/>
      <c r="R3469" s="169"/>
    </row>
    <row r="3470" spans="2:18" ht="15.75" customHeight="1">
      <c r="B3470" s="167"/>
      <c r="C3470" s="209" t="str">
        <f>IF(ISBLANK(Transactions!$B3470),"",MONTH(Transactions!$B3470))</f>
        <v/>
      </c>
      <c r="D3470" s="259"/>
      <c r="E3470" s="168"/>
      <c r="F3470" s="169"/>
      <c r="H3470" s="167"/>
      <c r="I3470" s="209" t="str">
        <f>IF(ISBLANK(Transactions!$H3470),"",MONTH(Transactions!$H3470))</f>
        <v/>
      </c>
      <c r="J3470" s="259"/>
      <c r="K3470" s="168"/>
      <c r="L3470" s="169"/>
      <c r="N3470" s="167"/>
      <c r="O3470" s="209" t="str">
        <f>IF(ISBLANK(Transactions!$N3470),"",MONTH(Transactions!$N3470))</f>
        <v/>
      </c>
      <c r="P3470" s="259"/>
      <c r="Q3470" s="171"/>
      <c r="R3470" s="169"/>
    </row>
    <row r="3471" spans="2:18" ht="15.75" customHeight="1">
      <c r="B3471" s="167"/>
      <c r="C3471" s="209" t="str">
        <f>IF(ISBLANK(Transactions!$B3471),"",MONTH(Transactions!$B3471))</f>
        <v/>
      </c>
      <c r="D3471" s="259"/>
      <c r="E3471" s="168"/>
      <c r="F3471" s="169"/>
      <c r="H3471" s="167"/>
      <c r="I3471" s="209" t="str">
        <f>IF(ISBLANK(Transactions!$H3471),"",MONTH(Transactions!$H3471))</f>
        <v/>
      </c>
      <c r="J3471" s="259"/>
      <c r="K3471" s="168"/>
      <c r="L3471" s="169"/>
      <c r="N3471" s="167"/>
      <c r="O3471" s="209" t="str">
        <f>IF(ISBLANK(Transactions!$N3471),"",MONTH(Transactions!$N3471))</f>
        <v/>
      </c>
      <c r="P3471" s="259"/>
      <c r="Q3471" s="171"/>
      <c r="R3471" s="169"/>
    </row>
    <row r="3472" spans="2:18" ht="15.75" customHeight="1">
      <c r="B3472" s="167"/>
      <c r="C3472" s="209" t="str">
        <f>IF(ISBLANK(Transactions!$B3472),"",MONTH(Transactions!$B3472))</f>
        <v/>
      </c>
      <c r="D3472" s="259"/>
      <c r="E3472" s="168"/>
      <c r="F3472" s="169"/>
      <c r="H3472" s="167"/>
      <c r="I3472" s="209" t="str">
        <f>IF(ISBLANK(Transactions!$H3472),"",MONTH(Transactions!$H3472))</f>
        <v/>
      </c>
      <c r="J3472" s="259"/>
      <c r="K3472" s="168"/>
      <c r="L3472" s="169"/>
      <c r="N3472" s="167"/>
      <c r="O3472" s="209" t="str">
        <f>IF(ISBLANK(Transactions!$N3472),"",MONTH(Transactions!$N3472))</f>
        <v/>
      </c>
      <c r="P3472" s="259"/>
      <c r="Q3472" s="171"/>
      <c r="R3472" s="169"/>
    </row>
    <row r="3473" spans="2:18" ht="15.75" customHeight="1">
      <c r="B3473" s="167"/>
      <c r="C3473" s="209" t="str">
        <f>IF(ISBLANK(Transactions!$B3473),"",MONTH(Transactions!$B3473))</f>
        <v/>
      </c>
      <c r="D3473" s="259"/>
      <c r="E3473" s="168"/>
      <c r="F3473" s="169"/>
      <c r="H3473" s="167"/>
      <c r="I3473" s="209" t="str">
        <f>IF(ISBLANK(Transactions!$H3473),"",MONTH(Transactions!$H3473))</f>
        <v/>
      </c>
      <c r="J3473" s="259"/>
      <c r="K3473" s="168"/>
      <c r="L3473" s="169"/>
      <c r="N3473" s="167"/>
      <c r="O3473" s="209" t="str">
        <f>IF(ISBLANK(Transactions!$N3473),"",MONTH(Transactions!$N3473))</f>
        <v/>
      </c>
      <c r="P3473" s="259"/>
      <c r="Q3473" s="171"/>
      <c r="R3473" s="169"/>
    </row>
    <row r="3474" spans="2:18" ht="15.75" customHeight="1">
      <c r="B3474" s="167"/>
      <c r="C3474" s="209" t="str">
        <f>IF(ISBLANK(Transactions!$B3474),"",MONTH(Transactions!$B3474))</f>
        <v/>
      </c>
      <c r="D3474" s="259"/>
      <c r="E3474" s="168"/>
      <c r="F3474" s="169"/>
      <c r="H3474" s="167"/>
      <c r="I3474" s="209" t="str">
        <f>IF(ISBLANK(Transactions!$H3474),"",MONTH(Transactions!$H3474))</f>
        <v/>
      </c>
      <c r="J3474" s="259"/>
      <c r="K3474" s="168"/>
      <c r="L3474" s="169"/>
      <c r="N3474" s="167"/>
      <c r="O3474" s="209" t="str">
        <f>IF(ISBLANK(Transactions!$N3474),"",MONTH(Transactions!$N3474))</f>
        <v/>
      </c>
      <c r="P3474" s="259"/>
      <c r="Q3474" s="171"/>
      <c r="R3474" s="169"/>
    </row>
    <row r="3475" spans="2:18" ht="15.75" customHeight="1">
      <c r="B3475" s="167"/>
      <c r="C3475" s="209" t="str">
        <f>IF(ISBLANK(Transactions!$B3475),"",MONTH(Transactions!$B3475))</f>
        <v/>
      </c>
      <c r="D3475" s="259"/>
      <c r="E3475" s="168"/>
      <c r="F3475" s="169"/>
      <c r="H3475" s="167"/>
      <c r="I3475" s="209" t="str">
        <f>IF(ISBLANK(Transactions!$H3475),"",MONTH(Transactions!$H3475))</f>
        <v/>
      </c>
      <c r="J3475" s="259"/>
      <c r="K3475" s="168"/>
      <c r="L3475" s="169"/>
      <c r="N3475" s="167"/>
      <c r="O3475" s="209" t="str">
        <f>IF(ISBLANK(Transactions!$N3475),"",MONTH(Transactions!$N3475))</f>
        <v/>
      </c>
      <c r="P3475" s="259"/>
      <c r="Q3475" s="171"/>
      <c r="R3475" s="169"/>
    </row>
    <row r="3476" spans="2:18" ht="15.75" customHeight="1">
      <c r="B3476" s="167"/>
      <c r="C3476" s="209" t="str">
        <f>IF(ISBLANK(Transactions!$B3476),"",MONTH(Transactions!$B3476))</f>
        <v/>
      </c>
      <c r="D3476" s="259"/>
      <c r="E3476" s="168"/>
      <c r="F3476" s="169"/>
      <c r="H3476" s="167"/>
      <c r="I3476" s="209" t="str">
        <f>IF(ISBLANK(Transactions!$H3476),"",MONTH(Transactions!$H3476))</f>
        <v/>
      </c>
      <c r="J3476" s="259"/>
      <c r="K3476" s="168"/>
      <c r="L3476" s="169"/>
      <c r="N3476" s="167"/>
      <c r="O3476" s="209" t="str">
        <f>IF(ISBLANK(Transactions!$N3476),"",MONTH(Transactions!$N3476))</f>
        <v/>
      </c>
      <c r="P3476" s="259"/>
      <c r="Q3476" s="171"/>
      <c r="R3476" s="169"/>
    </row>
    <row r="3477" spans="2:18" ht="15.75" customHeight="1">
      <c r="B3477" s="167"/>
      <c r="C3477" s="209" t="str">
        <f>IF(ISBLANK(Transactions!$B3477),"",MONTH(Transactions!$B3477))</f>
        <v/>
      </c>
      <c r="D3477" s="259"/>
      <c r="E3477" s="168"/>
      <c r="F3477" s="169"/>
      <c r="H3477" s="167"/>
      <c r="I3477" s="209" t="str">
        <f>IF(ISBLANK(Transactions!$H3477),"",MONTH(Transactions!$H3477))</f>
        <v/>
      </c>
      <c r="J3477" s="259"/>
      <c r="K3477" s="168"/>
      <c r="L3477" s="169"/>
      <c r="N3477" s="167"/>
      <c r="O3477" s="209" t="str">
        <f>IF(ISBLANK(Transactions!$N3477),"",MONTH(Transactions!$N3477))</f>
        <v/>
      </c>
      <c r="P3477" s="259"/>
      <c r="Q3477" s="171"/>
      <c r="R3477" s="169"/>
    </row>
    <row r="3478" spans="2:18" ht="15.75" customHeight="1">
      <c r="B3478" s="167"/>
      <c r="C3478" s="209" t="str">
        <f>IF(ISBLANK(Transactions!$B3478),"",MONTH(Transactions!$B3478))</f>
        <v/>
      </c>
      <c r="D3478" s="259"/>
      <c r="E3478" s="168"/>
      <c r="F3478" s="169"/>
      <c r="H3478" s="167"/>
      <c r="I3478" s="209" t="str">
        <f>IF(ISBLANK(Transactions!$H3478),"",MONTH(Transactions!$H3478))</f>
        <v/>
      </c>
      <c r="J3478" s="259"/>
      <c r="K3478" s="168"/>
      <c r="L3478" s="169"/>
      <c r="N3478" s="167"/>
      <c r="O3478" s="209" t="str">
        <f>IF(ISBLANK(Transactions!$N3478),"",MONTH(Transactions!$N3478))</f>
        <v/>
      </c>
      <c r="P3478" s="259"/>
      <c r="Q3478" s="171"/>
      <c r="R3478" s="169"/>
    </row>
    <row r="3479" spans="2:18" ht="15.75" customHeight="1">
      <c r="B3479" s="167"/>
      <c r="C3479" s="209" t="str">
        <f>IF(ISBLANK(Transactions!$B3479),"",MONTH(Transactions!$B3479))</f>
        <v/>
      </c>
      <c r="D3479" s="259"/>
      <c r="E3479" s="168"/>
      <c r="F3479" s="169"/>
      <c r="H3479" s="167"/>
      <c r="I3479" s="209" t="str">
        <f>IF(ISBLANK(Transactions!$H3479),"",MONTH(Transactions!$H3479))</f>
        <v/>
      </c>
      <c r="J3479" s="259"/>
      <c r="K3479" s="168"/>
      <c r="L3479" s="169"/>
      <c r="N3479" s="167"/>
      <c r="O3479" s="209" t="str">
        <f>IF(ISBLANK(Transactions!$N3479),"",MONTH(Transactions!$N3479))</f>
        <v/>
      </c>
      <c r="P3479" s="259"/>
      <c r="Q3479" s="171"/>
      <c r="R3479" s="169"/>
    </row>
    <row r="3480" spans="2:18" ht="15.75" customHeight="1">
      <c r="B3480" s="167"/>
      <c r="C3480" s="209" t="str">
        <f>IF(ISBLANK(Transactions!$B3480),"",MONTH(Transactions!$B3480))</f>
        <v/>
      </c>
      <c r="D3480" s="259"/>
      <c r="E3480" s="168"/>
      <c r="F3480" s="169"/>
      <c r="H3480" s="167"/>
      <c r="I3480" s="209" t="str">
        <f>IF(ISBLANK(Transactions!$H3480),"",MONTH(Transactions!$H3480))</f>
        <v/>
      </c>
      <c r="J3480" s="259"/>
      <c r="K3480" s="168"/>
      <c r="L3480" s="169"/>
      <c r="N3480" s="167"/>
      <c r="O3480" s="209" t="str">
        <f>IF(ISBLANK(Transactions!$N3480),"",MONTH(Transactions!$N3480))</f>
        <v/>
      </c>
      <c r="P3480" s="259"/>
      <c r="Q3480" s="171"/>
      <c r="R3480" s="169"/>
    </row>
    <row r="3481" spans="2:18" ht="15.75" customHeight="1">
      <c r="B3481" s="167"/>
      <c r="C3481" s="209" t="str">
        <f>IF(ISBLANK(Transactions!$B3481),"",MONTH(Transactions!$B3481))</f>
        <v/>
      </c>
      <c r="D3481" s="259"/>
      <c r="E3481" s="168"/>
      <c r="F3481" s="169"/>
      <c r="H3481" s="167"/>
      <c r="I3481" s="209" t="str">
        <f>IF(ISBLANK(Transactions!$H3481),"",MONTH(Transactions!$H3481))</f>
        <v/>
      </c>
      <c r="J3481" s="259"/>
      <c r="K3481" s="168"/>
      <c r="L3481" s="169"/>
      <c r="N3481" s="167"/>
      <c r="O3481" s="209" t="str">
        <f>IF(ISBLANK(Transactions!$N3481),"",MONTH(Transactions!$N3481))</f>
        <v/>
      </c>
      <c r="P3481" s="259"/>
      <c r="Q3481" s="171"/>
      <c r="R3481" s="169"/>
    </row>
    <row r="3482" spans="2:18" ht="15.75" customHeight="1">
      <c r="B3482" s="167"/>
      <c r="C3482" s="209" t="str">
        <f>IF(ISBLANK(Transactions!$B3482),"",MONTH(Transactions!$B3482))</f>
        <v/>
      </c>
      <c r="D3482" s="259"/>
      <c r="E3482" s="168"/>
      <c r="F3482" s="169"/>
      <c r="H3482" s="167"/>
      <c r="I3482" s="209" t="str">
        <f>IF(ISBLANK(Transactions!$H3482),"",MONTH(Transactions!$H3482))</f>
        <v/>
      </c>
      <c r="J3482" s="259"/>
      <c r="K3482" s="168"/>
      <c r="L3482" s="169"/>
      <c r="N3482" s="167"/>
      <c r="O3482" s="209" t="str">
        <f>IF(ISBLANK(Transactions!$N3482),"",MONTH(Transactions!$N3482))</f>
        <v/>
      </c>
      <c r="P3482" s="259"/>
      <c r="Q3482" s="171"/>
      <c r="R3482" s="169"/>
    </row>
    <row r="3483" spans="2:18" ht="15.75" customHeight="1">
      <c r="B3483" s="167"/>
      <c r="C3483" s="209" t="str">
        <f>IF(ISBLANK(Transactions!$B3483),"",MONTH(Transactions!$B3483))</f>
        <v/>
      </c>
      <c r="D3483" s="259"/>
      <c r="E3483" s="168"/>
      <c r="F3483" s="169"/>
      <c r="H3483" s="167"/>
      <c r="I3483" s="209" t="str">
        <f>IF(ISBLANK(Transactions!$H3483),"",MONTH(Transactions!$H3483))</f>
        <v/>
      </c>
      <c r="J3483" s="259"/>
      <c r="K3483" s="168"/>
      <c r="L3483" s="169"/>
      <c r="N3483" s="167"/>
      <c r="O3483" s="209" t="str">
        <f>IF(ISBLANK(Transactions!$N3483),"",MONTH(Transactions!$N3483))</f>
        <v/>
      </c>
      <c r="P3483" s="259"/>
      <c r="Q3483" s="171"/>
      <c r="R3483" s="169"/>
    </row>
    <row r="3484" spans="2:18" ht="15.75" customHeight="1">
      <c r="B3484" s="167"/>
      <c r="C3484" s="209" t="str">
        <f>IF(ISBLANK(Transactions!$B3484),"",MONTH(Transactions!$B3484))</f>
        <v/>
      </c>
      <c r="D3484" s="259"/>
      <c r="E3484" s="168"/>
      <c r="F3484" s="169"/>
      <c r="H3484" s="167"/>
      <c r="I3484" s="209" t="str">
        <f>IF(ISBLANK(Transactions!$H3484),"",MONTH(Transactions!$H3484))</f>
        <v/>
      </c>
      <c r="J3484" s="259"/>
      <c r="K3484" s="168"/>
      <c r="L3484" s="169"/>
      <c r="N3484" s="167"/>
      <c r="O3484" s="209" t="str">
        <f>IF(ISBLANK(Transactions!$N3484),"",MONTH(Transactions!$N3484))</f>
        <v/>
      </c>
      <c r="P3484" s="259"/>
      <c r="Q3484" s="171"/>
      <c r="R3484" s="169"/>
    </row>
    <row r="3485" spans="2:18" ht="15.75" customHeight="1">
      <c r="B3485" s="167"/>
      <c r="C3485" s="209" t="str">
        <f>IF(ISBLANK(Transactions!$B3485),"",MONTH(Transactions!$B3485))</f>
        <v/>
      </c>
      <c r="D3485" s="259"/>
      <c r="E3485" s="168"/>
      <c r="F3485" s="169"/>
      <c r="H3485" s="167"/>
      <c r="I3485" s="209" t="str">
        <f>IF(ISBLANK(Transactions!$H3485),"",MONTH(Transactions!$H3485))</f>
        <v/>
      </c>
      <c r="J3485" s="259"/>
      <c r="K3485" s="168"/>
      <c r="L3485" s="169"/>
      <c r="N3485" s="167"/>
      <c r="O3485" s="209" t="str">
        <f>IF(ISBLANK(Transactions!$N3485),"",MONTH(Transactions!$N3485))</f>
        <v/>
      </c>
      <c r="P3485" s="259"/>
      <c r="Q3485" s="171"/>
      <c r="R3485" s="169"/>
    </row>
    <row r="3486" spans="2:18" ht="15.75" customHeight="1">
      <c r="B3486" s="167"/>
      <c r="C3486" s="209" t="str">
        <f>IF(ISBLANK(Transactions!$B3486),"",MONTH(Transactions!$B3486))</f>
        <v/>
      </c>
      <c r="D3486" s="259"/>
      <c r="E3486" s="168"/>
      <c r="F3486" s="169"/>
      <c r="H3486" s="167"/>
      <c r="I3486" s="209" t="str">
        <f>IF(ISBLANK(Transactions!$H3486),"",MONTH(Transactions!$H3486))</f>
        <v/>
      </c>
      <c r="J3486" s="259"/>
      <c r="K3486" s="168"/>
      <c r="L3486" s="169"/>
      <c r="N3486" s="167"/>
      <c r="O3486" s="209" t="str">
        <f>IF(ISBLANK(Transactions!$N3486),"",MONTH(Transactions!$N3486))</f>
        <v/>
      </c>
      <c r="P3486" s="259"/>
      <c r="Q3486" s="171"/>
      <c r="R3486" s="169"/>
    </row>
    <row r="3487" spans="2:18" ht="15.75" customHeight="1">
      <c r="B3487" s="167"/>
      <c r="C3487" s="209" t="str">
        <f>IF(ISBLANK(Transactions!$B3487),"",MONTH(Transactions!$B3487))</f>
        <v/>
      </c>
      <c r="D3487" s="259"/>
      <c r="E3487" s="168"/>
      <c r="F3487" s="169"/>
      <c r="H3487" s="167"/>
      <c r="I3487" s="209" t="str">
        <f>IF(ISBLANK(Transactions!$H3487),"",MONTH(Transactions!$H3487))</f>
        <v/>
      </c>
      <c r="J3487" s="259"/>
      <c r="K3487" s="168"/>
      <c r="L3487" s="169"/>
      <c r="N3487" s="167"/>
      <c r="O3487" s="209" t="str">
        <f>IF(ISBLANK(Transactions!$N3487),"",MONTH(Transactions!$N3487))</f>
        <v/>
      </c>
      <c r="P3487" s="259"/>
      <c r="Q3487" s="171"/>
      <c r="R3487" s="169"/>
    </row>
    <row r="3488" spans="2:18" ht="15.75" customHeight="1">
      <c r="B3488" s="167"/>
      <c r="C3488" s="209" t="str">
        <f>IF(ISBLANK(Transactions!$B3488),"",MONTH(Transactions!$B3488))</f>
        <v/>
      </c>
      <c r="D3488" s="259"/>
      <c r="E3488" s="168"/>
      <c r="F3488" s="169"/>
      <c r="H3488" s="167"/>
      <c r="I3488" s="209" t="str">
        <f>IF(ISBLANK(Transactions!$H3488),"",MONTH(Transactions!$H3488))</f>
        <v/>
      </c>
      <c r="J3488" s="259"/>
      <c r="K3488" s="168"/>
      <c r="L3488" s="169"/>
      <c r="N3488" s="167"/>
      <c r="O3488" s="209" t="str">
        <f>IF(ISBLANK(Transactions!$N3488),"",MONTH(Transactions!$N3488))</f>
        <v/>
      </c>
      <c r="P3488" s="259"/>
      <c r="Q3488" s="171"/>
      <c r="R3488" s="169"/>
    </row>
    <row r="3489" spans="2:18" ht="15.75" customHeight="1">
      <c r="B3489" s="167"/>
      <c r="C3489" s="209" t="str">
        <f>IF(ISBLANK(Transactions!$B3489),"",MONTH(Transactions!$B3489))</f>
        <v/>
      </c>
      <c r="D3489" s="259"/>
      <c r="E3489" s="168"/>
      <c r="F3489" s="169"/>
      <c r="H3489" s="167"/>
      <c r="I3489" s="209" t="str">
        <f>IF(ISBLANK(Transactions!$H3489),"",MONTH(Transactions!$H3489))</f>
        <v/>
      </c>
      <c r="J3489" s="259"/>
      <c r="K3489" s="168"/>
      <c r="L3489" s="169"/>
      <c r="N3489" s="167"/>
      <c r="O3489" s="209" t="str">
        <f>IF(ISBLANK(Transactions!$N3489),"",MONTH(Transactions!$N3489))</f>
        <v/>
      </c>
      <c r="P3489" s="259"/>
      <c r="Q3489" s="171"/>
      <c r="R3489" s="169"/>
    </row>
    <row r="3490" spans="2:18" ht="15.75" customHeight="1">
      <c r="B3490" s="167"/>
      <c r="C3490" s="209" t="str">
        <f>IF(ISBLANK(Transactions!$B3490),"",MONTH(Transactions!$B3490))</f>
        <v/>
      </c>
      <c r="D3490" s="259"/>
      <c r="E3490" s="168"/>
      <c r="F3490" s="169"/>
      <c r="H3490" s="167"/>
      <c r="I3490" s="209" t="str">
        <f>IF(ISBLANK(Transactions!$H3490),"",MONTH(Transactions!$H3490))</f>
        <v/>
      </c>
      <c r="J3490" s="259"/>
      <c r="K3490" s="168"/>
      <c r="L3490" s="169"/>
      <c r="N3490" s="167"/>
      <c r="O3490" s="209" t="str">
        <f>IF(ISBLANK(Transactions!$N3490),"",MONTH(Transactions!$N3490))</f>
        <v/>
      </c>
      <c r="P3490" s="259"/>
      <c r="Q3490" s="171"/>
      <c r="R3490" s="169"/>
    </row>
    <row r="3491" spans="2:18" ht="15.75" customHeight="1">
      <c r="B3491" s="167"/>
      <c r="C3491" s="209" t="str">
        <f>IF(ISBLANK(Transactions!$B3491),"",MONTH(Transactions!$B3491))</f>
        <v/>
      </c>
      <c r="D3491" s="259"/>
      <c r="E3491" s="168"/>
      <c r="F3491" s="169"/>
      <c r="H3491" s="167"/>
      <c r="I3491" s="209" t="str">
        <f>IF(ISBLANK(Transactions!$H3491),"",MONTH(Transactions!$H3491))</f>
        <v/>
      </c>
      <c r="J3491" s="259"/>
      <c r="K3491" s="168"/>
      <c r="L3491" s="169"/>
      <c r="N3491" s="167"/>
      <c r="O3491" s="209" t="str">
        <f>IF(ISBLANK(Transactions!$N3491),"",MONTH(Transactions!$N3491))</f>
        <v/>
      </c>
      <c r="P3491" s="259"/>
      <c r="Q3491" s="171"/>
      <c r="R3491" s="169"/>
    </row>
    <row r="3492" spans="2:18" ht="15.75" customHeight="1">
      <c r="B3492" s="167"/>
      <c r="C3492" s="209" t="str">
        <f>IF(ISBLANK(Transactions!$B3492),"",MONTH(Transactions!$B3492))</f>
        <v/>
      </c>
      <c r="D3492" s="259"/>
      <c r="E3492" s="168"/>
      <c r="F3492" s="169"/>
      <c r="H3492" s="167"/>
      <c r="I3492" s="209" t="str">
        <f>IF(ISBLANK(Transactions!$H3492),"",MONTH(Transactions!$H3492))</f>
        <v/>
      </c>
      <c r="J3492" s="259"/>
      <c r="K3492" s="168"/>
      <c r="L3492" s="169"/>
      <c r="N3492" s="167"/>
      <c r="O3492" s="209" t="str">
        <f>IF(ISBLANK(Transactions!$N3492),"",MONTH(Transactions!$N3492))</f>
        <v/>
      </c>
      <c r="P3492" s="259"/>
      <c r="Q3492" s="171"/>
      <c r="R3492" s="169"/>
    </row>
    <row r="3493" spans="2:18" ht="15.75" customHeight="1">
      <c r="B3493" s="167"/>
      <c r="C3493" s="209" t="str">
        <f>IF(ISBLANK(Transactions!$B3493),"",MONTH(Transactions!$B3493))</f>
        <v/>
      </c>
      <c r="D3493" s="259"/>
      <c r="E3493" s="168"/>
      <c r="F3493" s="169"/>
      <c r="H3493" s="167"/>
      <c r="I3493" s="209" t="str">
        <f>IF(ISBLANK(Transactions!$H3493),"",MONTH(Transactions!$H3493))</f>
        <v/>
      </c>
      <c r="J3493" s="259"/>
      <c r="K3493" s="168"/>
      <c r="L3493" s="169"/>
      <c r="N3493" s="167"/>
      <c r="O3493" s="209" t="str">
        <f>IF(ISBLANK(Transactions!$N3493),"",MONTH(Transactions!$N3493))</f>
        <v/>
      </c>
      <c r="P3493" s="259"/>
      <c r="Q3493" s="171"/>
      <c r="R3493" s="169"/>
    </row>
    <row r="3494" spans="2:18" ht="15.75" customHeight="1">
      <c r="B3494" s="167"/>
      <c r="C3494" s="209" t="str">
        <f>IF(ISBLANK(Transactions!$B3494),"",MONTH(Transactions!$B3494))</f>
        <v/>
      </c>
      <c r="D3494" s="259"/>
      <c r="E3494" s="168"/>
      <c r="F3494" s="169"/>
      <c r="H3494" s="167"/>
      <c r="I3494" s="209" t="str">
        <f>IF(ISBLANK(Transactions!$H3494),"",MONTH(Transactions!$H3494))</f>
        <v/>
      </c>
      <c r="J3494" s="259"/>
      <c r="K3494" s="168"/>
      <c r="L3494" s="169"/>
      <c r="N3494" s="167"/>
      <c r="O3494" s="209" t="str">
        <f>IF(ISBLANK(Transactions!$N3494),"",MONTH(Transactions!$N3494))</f>
        <v/>
      </c>
      <c r="P3494" s="259"/>
      <c r="Q3494" s="171"/>
      <c r="R3494" s="169"/>
    </row>
    <row r="3495" spans="2:18" ht="15.75" customHeight="1">
      <c r="B3495" s="167"/>
      <c r="C3495" s="209" t="str">
        <f>IF(ISBLANK(Transactions!$B3495),"",MONTH(Transactions!$B3495))</f>
        <v/>
      </c>
      <c r="D3495" s="259"/>
      <c r="E3495" s="168"/>
      <c r="F3495" s="169"/>
      <c r="H3495" s="167"/>
      <c r="I3495" s="209" t="str">
        <f>IF(ISBLANK(Transactions!$H3495),"",MONTH(Transactions!$H3495))</f>
        <v/>
      </c>
      <c r="J3495" s="259"/>
      <c r="K3495" s="168"/>
      <c r="L3495" s="169"/>
      <c r="N3495" s="167"/>
      <c r="O3495" s="209" t="str">
        <f>IF(ISBLANK(Transactions!$N3495),"",MONTH(Transactions!$N3495))</f>
        <v/>
      </c>
      <c r="P3495" s="259"/>
      <c r="Q3495" s="171"/>
      <c r="R3495" s="169"/>
    </row>
    <row r="3496" spans="2:18" ht="15.75" customHeight="1">
      <c r="B3496" s="167"/>
      <c r="C3496" s="209" t="str">
        <f>IF(ISBLANK(Transactions!$B3496),"",MONTH(Transactions!$B3496))</f>
        <v/>
      </c>
      <c r="D3496" s="259"/>
      <c r="E3496" s="168"/>
      <c r="F3496" s="169"/>
      <c r="H3496" s="167"/>
      <c r="I3496" s="209" t="str">
        <f>IF(ISBLANK(Transactions!$H3496),"",MONTH(Transactions!$H3496))</f>
        <v/>
      </c>
      <c r="J3496" s="259"/>
      <c r="K3496" s="168"/>
      <c r="L3496" s="169"/>
      <c r="N3496" s="167"/>
      <c r="O3496" s="209" t="str">
        <f>IF(ISBLANK(Transactions!$N3496),"",MONTH(Transactions!$N3496))</f>
        <v/>
      </c>
      <c r="P3496" s="259"/>
      <c r="Q3496" s="171"/>
      <c r="R3496" s="169"/>
    </row>
    <row r="3497" spans="2:18" ht="15.75" customHeight="1">
      <c r="B3497" s="167"/>
      <c r="C3497" s="209" t="str">
        <f>IF(ISBLANK(Transactions!$B3497),"",MONTH(Transactions!$B3497))</f>
        <v/>
      </c>
      <c r="D3497" s="259"/>
      <c r="E3497" s="168"/>
      <c r="F3497" s="169"/>
      <c r="H3497" s="167"/>
      <c r="I3497" s="209" t="str">
        <f>IF(ISBLANK(Transactions!$H3497),"",MONTH(Transactions!$H3497))</f>
        <v/>
      </c>
      <c r="J3497" s="259"/>
      <c r="K3497" s="168"/>
      <c r="L3497" s="169"/>
      <c r="N3497" s="167"/>
      <c r="O3497" s="209" t="str">
        <f>IF(ISBLANK(Transactions!$N3497),"",MONTH(Transactions!$N3497))</f>
        <v/>
      </c>
      <c r="P3497" s="259"/>
      <c r="Q3497" s="171"/>
      <c r="R3497" s="169"/>
    </row>
    <row r="3498" spans="2:18" ht="15.75" customHeight="1">
      <c r="B3498" s="167"/>
      <c r="C3498" s="209" t="str">
        <f>IF(ISBLANK(Transactions!$B3498),"",MONTH(Transactions!$B3498))</f>
        <v/>
      </c>
      <c r="D3498" s="259"/>
      <c r="E3498" s="168"/>
      <c r="F3498" s="169"/>
      <c r="H3498" s="167"/>
      <c r="I3498" s="209" t="str">
        <f>IF(ISBLANK(Transactions!$H3498),"",MONTH(Transactions!$H3498))</f>
        <v/>
      </c>
      <c r="J3498" s="259"/>
      <c r="K3498" s="168"/>
      <c r="L3498" s="169"/>
      <c r="N3498" s="167"/>
      <c r="O3498" s="209" t="str">
        <f>IF(ISBLANK(Transactions!$N3498),"",MONTH(Transactions!$N3498))</f>
        <v/>
      </c>
      <c r="P3498" s="259"/>
      <c r="Q3498" s="171"/>
      <c r="R3498" s="169"/>
    </row>
    <row r="3499" spans="2:18" ht="15.75" customHeight="1">
      <c r="B3499" s="167"/>
      <c r="C3499" s="209" t="str">
        <f>IF(ISBLANK(Transactions!$B3499),"",MONTH(Transactions!$B3499))</f>
        <v/>
      </c>
      <c r="D3499" s="259"/>
      <c r="E3499" s="168"/>
      <c r="F3499" s="169"/>
      <c r="H3499" s="167"/>
      <c r="I3499" s="209" t="str">
        <f>IF(ISBLANK(Transactions!$H3499),"",MONTH(Transactions!$H3499))</f>
        <v/>
      </c>
      <c r="J3499" s="259"/>
      <c r="K3499" s="168"/>
      <c r="L3499" s="169"/>
      <c r="N3499" s="167"/>
      <c r="O3499" s="209" t="str">
        <f>IF(ISBLANK(Transactions!$N3499),"",MONTH(Transactions!$N3499))</f>
        <v/>
      </c>
      <c r="P3499" s="259"/>
      <c r="Q3499" s="171"/>
      <c r="R3499" s="169"/>
    </row>
    <row r="3500" spans="2:18" ht="15.75" customHeight="1">
      <c r="B3500" s="167"/>
      <c r="C3500" s="209" t="str">
        <f>IF(ISBLANK(Transactions!$B3500),"",MONTH(Transactions!$B3500))</f>
        <v/>
      </c>
      <c r="D3500" s="259"/>
      <c r="E3500" s="168"/>
      <c r="F3500" s="169"/>
      <c r="H3500" s="167"/>
      <c r="I3500" s="209" t="str">
        <f>IF(ISBLANK(Transactions!$H3500),"",MONTH(Transactions!$H3500))</f>
        <v/>
      </c>
      <c r="J3500" s="259"/>
      <c r="K3500" s="168"/>
      <c r="L3500" s="169"/>
      <c r="N3500" s="167"/>
      <c r="O3500" s="209" t="str">
        <f>IF(ISBLANK(Transactions!$N3500),"",MONTH(Transactions!$N3500))</f>
        <v/>
      </c>
      <c r="P3500" s="259"/>
      <c r="Q3500" s="171"/>
      <c r="R3500" s="169"/>
    </row>
    <row r="3501" spans="2:18" ht="15.75" customHeight="1">
      <c r="B3501" s="167"/>
      <c r="C3501" s="209" t="str">
        <f>IF(ISBLANK(Transactions!$B3501),"",MONTH(Transactions!$B3501))</f>
        <v/>
      </c>
      <c r="D3501" s="259"/>
      <c r="E3501" s="168"/>
      <c r="F3501" s="169"/>
      <c r="H3501" s="167"/>
      <c r="I3501" s="209" t="str">
        <f>IF(ISBLANK(Transactions!$H3501),"",MONTH(Transactions!$H3501))</f>
        <v/>
      </c>
      <c r="J3501" s="259"/>
      <c r="K3501" s="168"/>
      <c r="L3501" s="169"/>
      <c r="N3501" s="167"/>
      <c r="O3501" s="209" t="str">
        <f>IF(ISBLANK(Transactions!$N3501),"",MONTH(Transactions!$N3501))</f>
        <v/>
      </c>
      <c r="P3501" s="259"/>
      <c r="Q3501" s="171"/>
      <c r="R3501" s="169"/>
    </row>
    <row r="3502" spans="2:18" ht="15.75" customHeight="1">
      <c r="B3502" s="167"/>
      <c r="C3502" s="209" t="str">
        <f>IF(ISBLANK(Transactions!$B3502),"",MONTH(Transactions!$B3502))</f>
        <v/>
      </c>
      <c r="D3502" s="259"/>
      <c r="E3502" s="168"/>
      <c r="F3502" s="169"/>
      <c r="H3502" s="167"/>
      <c r="I3502" s="209" t="str">
        <f>IF(ISBLANK(Transactions!$H3502),"",MONTH(Transactions!$H3502))</f>
        <v/>
      </c>
      <c r="J3502" s="259"/>
      <c r="K3502" s="168"/>
      <c r="L3502" s="169"/>
      <c r="N3502" s="167"/>
      <c r="O3502" s="209" t="str">
        <f>IF(ISBLANK(Transactions!$N3502),"",MONTH(Transactions!$N3502))</f>
        <v/>
      </c>
      <c r="P3502" s="259"/>
      <c r="Q3502" s="171"/>
      <c r="R3502" s="169"/>
    </row>
    <row r="3503" spans="2:18" ht="15.75" customHeight="1">
      <c r="B3503" s="167"/>
      <c r="C3503" s="209" t="str">
        <f>IF(ISBLANK(Transactions!$B3503),"",MONTH(Transactions!$B3503))</f>
        <v/>
      </c>
      <c r="D3503" s="259"/>
      <c r="E3503" s="168"/>
      <c r="F3503" s="169"/>
      <c r="H3503" s="167"/>
      <c r="I3503" s="209" t="str">
        <f>IF(ISBLANK(Transactions!$H3503),"",MONTH(Transactions!$H3503))</f>
        <v/>
      </c>
      <c r="J3503" s="259"/>
      <c r="K3503" s="168"/>
      <c r="L3503" s="169"/>
      <c r="N3503" s="167"/>
      <c r="O3503" s="209" t="str">
        <f>IF(ISBLANK(Transactions!$N3503),"",MONTH(Transactions!$N3503))</f>
        <v/>
      </c>
      <c r="P3503" s="259"/>
      <c r="Q3503" s="171"/>
      <c r="R3503" s="169"/>
    </row>
    <row r="3504" spans="2:18" ht="15.75" customHeight="1">
      <c r="B3504" s="167"/>
      <c r="C3504" s="209" t="str">
        <f>IF(ISBLANK(Transactions!$B3504),"",MONTH(Transactions!$B3504))</f>
        <v/>
      </c>
      <c r="D3504" s="259"/>
      <c r="E3504" s="168"/>
      <c r="F3504" s="169"/>
      <c r="H3504" s="167"/>
      <c r="I3504" s="209" t="str">
        <f>IF(ISBLANK(Transactions!$H3504),"",MONTH(Transactions!$H3504))</f>
        <v/>
      </c>
      <c r="J3504" s="259"/>
      <c r="K3504" s="168"/>
      <c r="L3504" s="169"/>
      <c r="N3504" s="167"/>
      <c r="O3504" s="209" t="str">
        <f>IF(ISBLANK(Transactions!$N3504),"",MONTH(Transactions!$N3504))</f>
        <v/>
      </c>
      <c r="P3504" s="259"/>
      <c r="Q3504" s="171"/>
      <c r="R3504" s="169"/>
    </row>
    <row r="3505" spans="2:18" ht="15.75" customHeight="1">
      <c r="B3505" s="167"/>
      <c r="C3505" s="209" t="str">
        <f>IF(ISBLANK(Transactions!$B3505),"",MONTH(Transactions!$B3505))</f>
        <v/>
      </c>
      <c r="D3505" s="259"/>
      <c r="E3505" s="168"/>
      <c r="F3505" s="169"/>
      <c r="H3505" s="167"/>
      <c r="I3505" s="209" t="str">
        <f>IF(ISBLANK(Transactions!$H3505),"",MONTH(Transactions!$H3505))</f>
        <v/>
      </c>
      <c r="J3505" s="259"/>
      <c r="K3505" s="168"/>
      <c r="L3505" s="169"/>
      <c r="N3505" s="167"/>
      <c r="O3505" s="209" t="str">
        <f>IF(ISBLANK(Transactions!$N3505),"",MONTH(Transactions!$N3505))</f>
        <v/>
      </c>
      <c r="P3505" s="259"/>
      <c r="Q3505" s="171"/>
      <c r="R3505" s="169"/>
    </row>
    <row r="3506" spans="2:18" ht="15.75" customHeight="1">
      <c r="B3506" s="167"/>
      <c r="C3506" s="209" t="str">
        <f>IF(ISBLANK(Transactions!$B3506),"",MONTH(Transactions!$B3506))</f>
        <v/>
      </c>
      <c r="D3506" s="259"/>
      <c r="E3506" s="168"/>
      <c r="F3506" s="169"/>
      <c r="H3506" s="167"/>
      <c r="I3506" s="209" t="str">
        <f>IF(ISBLANK(Transactions!$H3506),"",MONTH(Transactions!$H3506))</f>
        <v/>
      </c>
      <c r="J3506" s="259"/>
      <c r="K3506" s="168"/>
      <c r="L3506" s="169"/>
      <c r="N3506" s="167"/>
      <c r="O3506" s="209" t="str">
        <f>IF(ISBLANK(Transactions!$N3506),"",MONTH(Transactions!$N3506))</f>
        <v/>
      </c>
      <c r="P3506" s="259"/>
      <c r="Q3506" s="171"/>
      <c r="R3506" s="169"/>
    </row>
    <row r="3507" spans="2:18" ht="15.75" customHeight="1">
      <c r="B3507" s="167"/>
      <c r="C3507" s="209" t="str">
        <f>IF(ISBLANK(Transactions!$B3507),"",MONTH(Transactions!$B3507))</f>
        <v/>
      </c>
      <c r="D3507" s="259"/>
      <c r="E3507" s="168"/>
      <c r="F3507" s="169"/>
      <c r="H3507" s="167"/>
      <c r="I3507" s="209" t="str">
        <f>IF(ISBLANK(Transactions!$H3507),"",MONTH(Transactions!$H3507))</f>
        <v/>
      </c>
      <c r="J3507" s="259"/>
      <c r="K3507" s="168"/>
      <c r="L3507" s="169"/>
      <c r="N3507" s="167"/>
      <c r="O3507" s="209" t="str">
        <f>IF(ISBLANK(Transactions!$N3507),"",MONTH(Transactions!$N3507))</f>
        <v/>
      </c>
      <c r="P3507" s="259"/>
      <c r="Q3507" s="171"/>
      <c r="R3507" s="169"/>
    </row>
    <row r="3508" spans="2:18" ht="15.75" customHeight="1">
      <c r="B3508" s="167"/>
      <c r="C3508" s="209" t="str">
        <f>IF(ISBLANK(Transactions!$B3508),"",MONTH(Transactions!$B3508))</f>
        <v/>
      </c>
      <c r="D3508" s="259"/>
      <c r="E3508" s="168"/>
      <c r="F3508" s="169"/>
      <c r="H3508" s="167"/>
      <c r="I3508" s="209" t="str">
        <f>IF(ISBLANK(Transactions!$H3508),"",MONTH(Transactions!$H3508))</f>
        <v/>
      </c>
      <c r="J3508" s="259"/>
      <c r="K3508" s="168"/>
      <c r="L3508" s="169"/>
      <c r="N3508" s="167"/>
      <c r="O3508" s="209" t="str">
        <f>IF(ISBLANK(Transactions!$N3508),"",MONTH(Transactions!$N3508))</f>
        <v/>
      </c>
      <c r="P3508" s="259"/>
      <c r="Q3508" s="171"/>
      <c r="R3508" s="169"/>
    </row>
    <row r="3509" spans="2:18" ht="15.75" customHeight="1">
      <c r="B3509" s="167"/>
      <c r="C3509" s="209" t="str">
        <f>IF(ISBLANK(Transactions!$B3509),"",MONTH(Transactions!$B3509))</f>
        <v/>
      </c>
      <c r="D3509" s="259"/>
      <c r="E3509" s="168"/>
      <c r="F3509" s="169"/>
      <c r="H3509" s="167"/>
      <c r="I3509" s="209" t="str">
        <f>IF(ISBLANK(Transactions!$H3509),"",MONTH(Transactions!$H3509))</f>
        <v/>
      </c>
      <c r="J3509" s="259"/>
      <c r="K3509" s="168"/>
      <c r="L3509" s="169"/>
      <c r="N3509" s="167"/>
      <c r="O3509" s="209" t="str">
        <f>IF(ISBLANK(Transactions!$N3509),"",MONTH(Transactions!$N3509))</f>
        <v/>
      </c>
      <c r="P3509" s="259"/>
      <c r="Q3509" s="171"/>
      <c r="R3509" s="169"/>
    </row>
    <row r="3510" spans="2:18" ht="15.75" customHeight="1">
      <c r="B3510" s="167"/>
      <c r="C3510" s="209" t="str">
        <f>IF(ISBLANK(Transactions!$B3510),"",MONTH(Transactions!$B3510))</f>
        <v/>
      </c>
      <c r="D3510" s="259"/>
      <c r="E3510" s="168"/>
      <c r="F3510" s="169"/>
      <c r="H3510" s="167"/>
      <c r="I3510" s="209" t="str">
        <f>IF(ISBLANK(Transactions!$H3510),"",MONTH(Transactions!$H3510))</f>
        <v/>
      </c>
      <c r="J3510" s="259"/>
      <c r="K3510" s="168"/>
      <c r="L3510" s="169"/>
      <c r="N3510" s="167"/>
      <c r="O3510" s="209" t="str">
        <f>IF(ISBLANK(Transactions!$N3510),"",MONTH(Transactions!$N3510))</f>
        <v/>
      </c>
      <c r="P3510" s="259"/>
      <c r="Q3510" s="171"/>
      <c r="R3510" s="169"/>
    </row>
    <row r="3511" spans="2:18" ht="15.75" customHeight="1">
      <c r="B3511" s="167"/>
      <c r="C3511" s="209" t="str">
        <f>IF(ISBLANK(Transactions!$B3511),"",MONTH(Transactions!$B3511))</f>
        <v/>
      </c>
      <c r="D3511" s="259"/>
      <c r="E3511" s="168"/>
      <c r="F3511" s="169"/>
      <c r="H3511" s="167"/>
      <c r="I3511" s="209" t="str">
        <f>IF(ISBLANK(Transactions!$H3511),"",MONTH(Transactions!$H3511))</f>
        <v/>
      </c>
      <c r="J3511" s="259"/>
      <c r="K3511" s="168"/>
      <c r="L3511" s="169"/>
      <c r="N3511" s="167"/>
      <c r="O3511" s="209" t="str">
        <f>IF(ISBLANK(Transactions!$N3511),"",MONTH(Transactions!$N3511))</f>
        <v/>
      </c>
      <c r="P3511" s="259"/>
      <c r="Q3511" s="171"/>
      <c r="R3511" s="169"/>
    </row>
    <row r="3512" spans="2:18" ht="15.75" customHeight="1">
      <c r="B3512" s="167"/>
      <c r="C3512" s="209" t="str">
        <f>IF(ISBLANK(Transactions!$B3512),"",MONTH(Transactions!$B3512))</f>
        <v/>
      </c>
      <c r="D3512" s="259"/>
      <c r="E3512" s="168"/>
      <c r="F3512" s="169"/>
      <c r="H3512" s="167"/>
      <c r="I3512" s="209" t="str">
        <f>IF(ISBLANK(Transactions!$H3512),"",MONTH(Transactions!$H3512))</f>
        <v/>
      </c>
      <c r="J3512" s="259"/>
      <c r="K3512" s="168"/>
      <c r="L3512" s="169"/>
      <c r="N3512" s="167"/>
      <c r="O3512" s="209" t="str">
        <f>IF(ISBLANK(Transactions!$N3512),"",MONTH(Transactions!$N3512))</f>
        <v/>
      </c>
      <c r="P3512" s="259"/>
      <c r="Q3512" s="171"/>
      <c r="R3512" s="169"/>
    </row>
    <row r="3513" spans="2:18" ht="15.75" customHeight="1">
      <c r="B3513" s="167"/>
      <c r="C3513" s="209" t="str">
        <f>IF(ISBLANK(Transactions!$B3513),"",MONTH(Transactions!$B3513))</f>
        <v/>
      </c>
      <c r="D3513" s="259"/>
      <c r="E3513" s="168"/>
      <c r="F3513" s="169"/>
      <c r="H3513" s="167"/>
      <c r="I3513" s="209" t="str">
        <f>IF(ISBLANK(Transactions!$H3513),"",MONTH(Transactions!$H3513))</f>
        <v/>
      </c>
      <c r="J3513" s="259"/>
      <c r="K3513" s="168"/>
      <c r="L3513" s="169"/>
      <c r="N3513" s="167"/>
      <c r="O3513" s="209" t="str">
        <f>IF(ISBLANK(Transactions!$N3513),"",MONTH(Transactions!$N3513))</f>
        <v/>
      </c>
      <c r="P3513" s="259"/>
      <c r="Q3513" s="171"/>
      <c r="R3513" s="169"/>
    </row>
    <row r="3514" spans="2:18" ht="15.75" customHeight="1">
      <c r="B3514" s="167"/>
      <c r="C3514" s="209" t="str">
        <f>IF(ISBLANK(Transactions!$B3514),"",MONTH(Transactions!$B3514))</f>
        <v/>
      </c>
      <c r="D3514" s="259"/>
      <c r="E3514" s="168"/>
      <c r="F3514" s="169"/>
      <c r="H3514" s="167"/>
      <c r="I3514" s="209" t="str">
        <f>IF(ISBLANK(Transactions!$H3514),"",MONTH(Transactions!$H3514))</f>
        <v/>
      </c>
      <c r="J3514" s="259"/>
      <c r="K3514" s="168"/>
      <c r="L3514" s="169"/>
      <c r="N3514" s="167"/>
      <c r="O3514" s="209" t="str">
        <f>IF(ISBLANK(Transactions!$N3514),"",MONTH(Transactions!$N3514))</f>
        <v/>
      </c>
      <c r="P3514" s="259"/>
      <c r="Q3514" s="171"/>
      <c r="R3514" s="169"/>
    </row>
    <row r="3515" spans="2:18" ht="15.75" customHeight="1">
      <c r="B3515" s="167"/>
      <c r="C3515" s="209" t="str">
        <f>IF(ISBLANK(Transactions!$B3515),"",MONTH(Transactions!$B3515))</f>
        <v/>
      </c>
      <c r="D3515" s="259"/>
      <c r="E3515" s="168"/>
      <c r="F3515" s="169"/>
      <c r="H3515" s="167"/>
      <c r="I3515" s="209" t="str">
        <f>IF(ISBLANK(Transactions!$H3515),"",MONTH(Transactions!$H3515))</f>
        <v/>
      </c>
      <c r="J3515" s="259"/>
      <c r="K3515" s="168"/>
      <c r="L3515" s="169"/>
      <c r="N3515" s="167"/>
      <c r="O3515" s="209" t="str">
        <f>IF(ISBLANK(Transactions!$N3515),"",MONTH(Transactions!$N3515))</f>
        <v/>
      </c>
      <c r="P3515" s="259"/>
      <c r="Q3515" s="171"/>
      <c r="R3515" s="169"/>
    </row>
    <row r="3516" spans="2:18" ht="15.75" customHeight="1">
      <c r="B3516" s="167"/>
      <c r="C3516" s="209" t="str">
        <f>IF(ISBLANK(Transactions!$B3516),"",MONTH(Transactions!$B3516))</f>
        <v/>
      </c>
      <c r="D3516" s="259"/>
      <c r="E3516" s="168"/>
      <c r="F3516" s="169"/>
      <c r="H3516" s="167"/>
      <c r="I3516" s="209" t="str">
        <f>IF(ISBLANK(Transactions!$H3516),"",MONTH(Transactions!$H3516))</f>
        <v/>
      </c>
      <c r="J3516" s="259"/>
      <c r="K3516" s="168"/>
      <c r="L3516" s="169"/>
      <c r="N3516" s="167"/>
      <c r="O3516" s="209" t="str">
        <f>IF(ISBLANK(Transactions!$N3516),"",MONTH(Transactions!$N3516))</f>
        <v/>
      </c>
      <c r="P3516" s="259"/>
      <c r="Q3516" s="171"/>
      <c r="R3516" s="169"/>
    </row>
    <row r="3517" spans="2:18" ht="15.75" customHeight="1">
      <c r="B3517" s="167"/>
      <c r="C3517" s="209" t="str">
        <f>IF(ISBLANK(Transactions!$B3517),"",MONTH(Transactions!$B3517))</f>
        <v/>
      </c>
      <c r="D3517" s="259"/>
      <c r="E3517" s="168"/>
      <c r="F3517" s="169"/>
      <c r="H3517" s="167"/>
      <c r="I3517" s="209" t="str">
        <f>IF(ISBLANK(Transactions!$H3517),"",MONTH(Transactions!$H3517))</f>
        <v/>
      </c>
      <c r="J3517" s="259"/>
      <c r="K3517" s="168"/>
      <c r="L3517" s="169"/>
      <c r="N3517" s="167"/>
      <c r="O3517" s="209" t="str">
        <f>IF(ISBLANK(Transactions!$N3517),"",MONTH(Transactions!$N3517))</f>
        <v/>
      </c>
      <c r="P3517" s="259"/>
      <c r="Q3517" s="171"/>
      <c r="R3517" s="169"/>
    </row>
    <row r="3518" spans="2:18" ht="15.75" customHeight="1">
      <c r="B3518" s="167"/>
      <c r="C3518" s="209" t="str">
        <f>IF(ISBLANK(Transactions!$B3518),"",MONTH(Transactions!$B3518))</f>
        <v/>
      </c>
      <c r="D3518" s="259"/>
      <c r="E3518" s="168"/>
      <c r="F3518" s="169"/>
      <c r="H3518" s="167"/>
      <c r="I3518" s="209" t="str">
        <f>IF(ISBLANK(Transactions!$H3518),"",MONTH(Transactions!$H3518))</f>
        <v/>
      </c>
      <c r="J3518" s="259"/>
      <c r="K3518" s="168"/>
      <c r="L3518" s="169"/>
      <c r="N3518" s="167"/>
      <c r="O3518" s="209" t="str">
        <f>IF(ISBLANK(Transactions!$N3518),"",MONTH(Transactions!$N3518))</f>
        <v/>
      </c>
      <c r="P3518" s="259"/>
      <c r="Q3518" s="171"/>
      <c r="R3518" s="169"/>
    </row>
    <row r="3519" spans="2:18" ht="15.75" customHeight="1">
      <c r="B3519" s="167"/>
      <c r="C3519" s="209" t="str">
        <f>IF(ISBLANK(Transactions!$B3519),"",MONTH(Transactions!$B3519))</f>
        <v/>
      </c>
      <c r="D3519" s="259"/>
      <c r="E3519" s="168"/>
      <c r="F3519" s="169"/>
      <c r="H3519" s="167"/>
      <c r="I3519" s="209" t="str">
        <f>IF(ISBLANK(Transactions!$H3519),"",MONTH(Transactions!$H3519))</f>
        <v/>
      </c>
      <c r="J3519" s="259"/>
      <c r="K3519" s="168"/>
      <c r="L3519" s="169"/>
      <c r="N3519" s="167"/>
      <c r="O3519" s="209" t="str">
        <f>IF(ISBLANK(Transactions!$N3519),"",MONTH(Transactions!$N3519))</f>
        <v/>
      </c>
      <c r="P3519" s="259"/>
      <c r="Q3519" s="171"/>
      <c r="R3519" s="169"/>
    </row>
    <row r="3520" spans="2:18" ht="15.75" customHeight="1">
      <c r="B3520" s="167"/>
      <c r="C3520" s="209" t="str">
        <f>IF(ISBLANK(Transactions!$B3520),"",MONTH(Transactions!$B3520))</f>
        <v/>
      </c>
      <c r="D3520" s="259"/>
      <c r="E3520" s="168"/>
      <c r="F3520" s="169"/>
      <c r="H3520" s="167"/>
      <c r="I3520" s="209" t="str">
        <f>IF(ISBLANK(Transactions!$H3520),"",MONTH(Transactions!$H3520))</f>
        <v/>
      </c>
      <c r="J3520" s="259"/>
      <c r="K3520" s="168"/>
      <c r="L3520" s="169"/>
      <c r="N3520" s="167"/>
      <c r="O3520" s="209" t="str">
        <f>IF(ISBLANK(Transactions!$N3520),"",MONTH(Transactions!$N3520))</f>
        <v/>
      </c>
      <c r="P3520" s="259"/>
      <c r="Q3520" s="171"/>
      <c r="R3520" s="169"/>
    </row>
    <row r="3521" spans="2:18" ht="15.75" customHeight="1">
      <c r="B3521" s="167"/>
      <c r="C3521" s="209" t="str">
        <f>IF(ISBLANK(Transactions!$B3521),"",MONTH(Transactions!$B3521))</f>
        <v/>
      </c>
      <c r="D3521" s="259"/>
      <c r="E3521" s="168"/>
      <c r="F3521" s="169"/>
      <c r="H3521" s="167"/>
      <c r="I3521" s="209" t="str">
        <f>IF(ISBLANK(Transactions!$H3521),"",MONTH(Transactions!$H3521))</f>
        <v/>
      </c>
      <c r="J3521" s="259"/>
      <c r="K3521" s="168"/>
      <c r="L3521" s="169"/>
      <c r="N3521" s="167"/>
      <c r="O3521" s="209" t="str">
        <f>IF(ISBLANK(Transactions!$N3521),"",MONTH(Transactions!$N3521))</f>
        <v/>
      </c>
      <c r="P3521" s="259"/>
      <c r="Q3521" s="171"/>
      <c r="R3521" s="169"/>
    </row>
    <row r="3522" spans="2:18" ht="15.75" customHeight="1">
      <c r="B3522" s="167"/>
      <c r="C3522" s="209" t="str">
        <f>IF(ISBLANK(Transactions!$B3522),"",MONTH(Transactions!$B3522))</f>
        <v/>
      </c>
      <c r="D3522" s="259"/>
      <c r="E3522" s="168"/>
      <c r="F3522" s="169"/>
      <c r="H3522" s="167"/>
      <c r="I3522" s="209" t="str">
        <f>IF(ISBLANK(Transactions!$H3522),"",MONTH(Transactions!$H3522))</f>
        <v/>
      </c>
      <c r="J3522" s="259"/>
      <c r="K3522" s="168"/>
      <c r="L3522" s="169"/>
      <c r="N3522" s="167"/>
      <c r="O3522" s="209" t="str">
        <f>IF(ISBLANK(Transactions!$N3522),"",MONTH(Transactions!$N3522))</f>
        <v/>
      </c>
      <c r="P3522" s="259"/>
      <c r="Q3522" s="171"/>
      <c r="R3522" s="169"/>
    </row>
    <row r="3523" spans="2:18" ht="15.75" customHeight="1">
      <c r="B3523" s="167"/>
      <c r="C3523" s="209" t="str">
        <f>IF(ISBLANK(Transactions!$B3523),"",MONTH(Transactions!$B3523))</f>
        <v/>
      </c>
      <c r="D3523" s="259"/>
      <c r="E3523" s="168"/>
      <c r="F3523" s="169"/>
      <c r="H3523" s="167"/>
      <c r="I3523" s="209" t="str">
        <f>IF(ISBLANK(Transactions!$H3523),"",MONTH(Transactions!$H3523))</f>
        <v/>
      </c>
      <c r="J3523" s="259"/>
      <c r="K3523" s="168"/>
      <c r="L3523" s="169"/>
      <c r="N3523" s="167"/>
      <c r="O3523" s="209" t="str">
        <f>IF(ISBLANK(Transactions!$N3523),"",MONTH(Transactions!$N3523))</f>
        <v/>
      </c>
      <c r="P3523" s="259"/>
      <c r="Q3523" s="171"/>
      <c r="R3523" s="169"/>
    </row>
    <row r="3524" spans="2:18" ht="15.75" customHeight="1">
      <c r="B3524" s="167"/>
      <c r="C3524" s="209" t="str">
        <f>IF(ISBLANK(Transactions!$B3524),"",MONTH(Transactions!$B3524))</f>
        <v/>
      </c>
      <c r="D3524" s="259"/>
      <c r="E3524" s="168"/>
      <c r="F3524" s="169"/>
      <c r="H3524" s="167"/>
      <c r="I3524" s="209" t="str">
        <f>IF(ISBLANK(Transactions!$H3524),"",MONTH(Transactions!$H3524))</f>
        <v/>
      </c>
      <c r="J3524" s="259"/>
      <c r="K3524" s="168"/>
      <c r="L3524" s="169"/>
      <c r="N3524" s="167"/>
      <c r="O3524" s="209" t="str">
        <f>IF(ISBLANK(Transactions!$N3524),"",MONTH(Transactions!$N3524))</f>
        <v/>
      </c>
      <c r="P3524" s="259"/>
      <c r="Q3524" s="171"/>
      <c r="R3524" s="169"/>
    </row>
    <row r="3525" spans="2:18" ht="15.75" customHeight="1">
      <c r="B3525" s="167"/>
      <c r="C3525" s="209" t="str">
        <f>IF(ISBLANK(Transactions!$B3525),"",MONTH(Transactions!$B3525))</f>
        <v/>
      </c>
      <c r="D3525" s="259"/>
      <c r="E3525" s="168"/>
      <c r="F3525" s="169"/>
      <c r="H3525" s="167"/>
      <c r="I3525" s="209" t="str">
        <f>IF(ISBLANK(Transactions!$H3525),"",MONTH(Transactions!$H3525))</f>
        <v/>
      </c>
      <c r="J3525" s="259"/>
      <c r="K3525" s="168"/>
      <c r="L3525" s="169"/>
      <c r="N3525" s="167"/>
      <c r="O3525" s="209" t="str">
        <f>IF(ISBLANK(Transactions!$N3525),"",MONTH(Transactions!$N3525))</f>
        <v/>
      </c>
      <c r="P3525" s="259"/>
      <c r="Q3525" s="171"/>
      <c r="R3525" s="169"/>
    </row>
    <row r="3526" spans="2:18" ht="15.75" customHeight="1">
      <c r="B3526" s="167"/>
      <c r="C3526" s="209" t="str">
        <f>IF(ISBLANK(Transactions!$B3526),"",MONTH(Transactions!$B3526))</f>
        <v/>
      </c>
      <c r="D3526" s="259"/>
      <c r="E3526" s="168"/>
      <c r="F3526" s="169"/>
      <c r="H3526" s="167"/>
      <c r="I3526" s="209" t="str">
        <f>IF(ISBLANK(Transactions!$H3526),"",MONTH(Transactions!$H3526))</f>
        <v/>
      </c>
      <c r="J3526" s="259"/>
      <c r="K3526" s="168"/>
      <c r="L3526" s="169"/>
      <c r="N3526" s="167"/>
      <c r="O3526" s="209" t="str">
        <f>IF(ISBLANK(Transactions!$N3526),"",MONTH(Transactions!$N3526))</f>
        <v/>
      </c>
      <c r="P3526" s="259"/>
      <c r="Q3526" s="171"/>
      <c r="R3526" s="169"/>
    </row>
    <row r="3527" spans="2:18" ht="15.75" customHeight="1">
      <c r="B3527" s="167"/>
      <c r="C3527" s="209" t="str">
        <f>IF(ISBLANK(Transactions!$B3527),"",MONTH(Transactions!$B3527))</f>
        <v/>
      </c>
      <c r="D3527" s="259"/>
      <c r="E3527" s="168"/>
      <c r="F3527" s="169"/>
      <c r="H3527" s="167"/>
      <c r="I3527" s="209" t="str">
        <f>IF(ISBLANK(Transactions!$H3527),"",MONTH(Transactions!$H3527))</f>
        <v/>
      </c>
      <c r="J3527" s="259"/>
      <c r="K3527" s="168"/>
      <c r="L3527" s="169"/>
      <c r="N3527" s="167"/>
      <c r="O3527" s="209" t="str">
        <f>IF(ISBLANK(Transactions!$N3527),"",MONTH(Transactions!$N3527))</f>
        <v/>
      </c>
      <c r="P3527" s="259"/>
      <c r="Q3527" s="171"/>
      <c r="R3527" s="169"/>
    </row>
    <row r="3528" spans="2:18" ht="15.75" customHeight="1">
      <c r="B3528" s="167"/>
      <c r="C3528" s="209" t="str">
        <f>IF(ISBLANK(Transactions!$B3528),"",MONTH(Transactions!$B3528))</f>
        <v/>
      </c>
      <c r="D3528" s="259"/>
      <c r="E3528" s="168"/>
      <c r="F3528" s="169"/>
      <c r="H3528" s="167"/>
      <c r="I3528" s="209" t="str">
        <f>IF(ISBLANK(Transactions!$H3528),"",MONTH(Transactions!$H3528))</f>
        <v/>
      </c>
      <c r="J3528" s="259"/>
      <c r="K3528" s="168"/>
      <c r="L3528" s="169"/>
      <c r="N3528" s="167"/>
      <c r="O3528" s="209" t="str">
        <f>IF(ISBLANK(Transactions!$N3528),"",MONTH(Transactions!$N3528))</f>
        <v/>
      </c>
      <c r="P3528" s="259"/>
      <c r="Q3528" s="171"/>
      <c r="R3528" s="169"/>
    </row>
    <row r="3529" spans="2:18" ht="15.75" customHeight="1">
      <c r="B3529" s="167"/>
      <c r="C3529" s="209" t="str">
        <f>IF(ISBLANK(Transactions!$B3529),"",MONTH(Transactions!$B3529))</f>
        <v/>
      </c>
      <c r="D3529" s="259"/>
      <c r="E3529" s="168"/>
      <c r="F3529" s="169"/>
      <c r="H3529" s="167"/>
      <c r="I3529" s="209" t="str">
        <f>IF(ISBLANK(Transactions!$H3529),"",MONTH(Transactions!$H3529))</f>
        <v/>
      </c>
      <c r="J3529" s="259"/>
      <c r="K3529" s="168"/>
      <c r="L3529" s="169"/>
      <c r="N3529" s="167"/>
      <c r="O3529" s="209" t="str">
        <f>IF(ISBLANK(Transactions!$N3529),"",MONTH(Transactions!$N3529))</f>
        <v/>
      </c>
      <c r="P3529" s="259"/>
      <c r="Q3529" s="171"/>
      <c r="R3529" s="169"/>
    </row>
    <row r="3530" spans="2:18" ht="15.75" customHeight="1">
      <c r="B3530" s="167"/>
      <c r="C3530" s="209" t="str">
        <f>IF(ISBLANK(Transactions!$B3530),"",MONTH(Transactions!$B3530))</f>
        <v/>
      </c>
      <c r="D3530" s="259"/>
      <c r="E3530" s="168"/>
      <c r="F3530" s="169"/>
      <c r="H3530" s="167"/>
      <c r="I3530" s="209" t="str">
        <f>IF(ISBLANK(Transactions!$H3530),"",MONTH(Transactions!$H3530))</f>
        <v/>
      </c>
      <c r="J3530" s="259"/>
      <c r="K3530" s="168"/>
      <c r="L3530" s="169"/>
      <c r="N3530" s="167"/>
      <c r="O3530" s="209" t="str">
        <f>IF(ISBLANK(Transactions!$N3530),"",MONTH(Transactions!$N3530))</f>
        <v/>
      </c>
      <c r="P3530" s="259"/>
      <c r="Q3530" s="171"/>
      <c r="R3530" s="169"/>
    </row>
    <row r="3531" spans="2:18" ht="15.75" customHeight="1">
      <c r="B3531" s="167"/>
      <c r="C3531" s="209" t="str">
        <f>IF(ISBLANK(Transactions!$B3531),"",MONTH(Transactions!$B3531))</f>
        <v/>
      </c>
      <c r="D3531" s="259"/>
      <c r="E3531" s="168"/>
      <c r="F3531" s="169"/>
      <c r="H3531" s="167"/>
      <c r="I3531" s="209" t="str">
        <f>IF(ISBLANK(Transactions!$H3531),"",MONTH(Transactions!$H3531))</f>
        <v/>
      </c>
      <c r="J3531" s="259"/>
      <c r="K3531" s="168"/>
      <c r="L3531" s="169"/>
      <c r="N3531" s="167"/>
      <c r="O3531" s="209" t="str">
        <f>IF(ISBLANK(Transactions!$N3531),"",MONTH(Transactions!$N3531))</f>
        <v/>
      </c>
      <c r="P3531" s="259"/>
      <c r="Q3531" s="171"/>
      <c r="R3531" s="169"/>
    </row>
    <row r="3532" spans="2:18" ht="15.75" customHeight="1">
      <c r="B3532" s="167"/>
      <c r="C3532" s="209" t="str">
        <f>IF(ISBLANK(Transactions!$B3532),"",MONTH(Transactions!$B3532))</f>
        <v/>
      </c>
      <c r="D3532" s="259"/>
      <c r="E3532" s="168"/>
      <c r="F3532" s="169"/>
      <c r="H3532" s="167"/>
      <c r="I3532" s="209" t="str">
        <f>IF(ISBLANK(Transactions!$H3532),"",MONTH(Transactions!$H3532))</f>
        <v/>
      </c>
      <c r="J3532" s="259"/>
      <c r="K3532" s="168"/>
      <c r="L3532" s="169"/>
      <c r="N3532" s="167"/>
      <c r="O3532" s="209" t="str">
        <f>IF(ISBLANK(Transactions!$N3532),"",MONTH(Transactions!$N3532))</f>
        <v/>
      </c>
      <c r="P3532" s="259"/>
      <c r="Q3532" s="171"/>
      <c r="R3532" s="169"/>
    </row>
    <row r="3533" spans="2:18" ht="15.75" customHeight="1">
      <c r="B3533" s="167"/>
      <c r="C3533" s="209" t="str">
        <f>IF(ISBLANK(Transactions!$B3533),"",MONTH(Transactions!$B3533))</f>
        <v/>
      </c>
      <c r="D3533" s="259"/>
      <c r="E3533" s="168"/>
      <c r="F3533" s="169"/>
      <c r="H3533" s="167"/>
      <c r="I3533" s="209" t="str">
        <f>IF(ISBLANK(Transactions!$H3533),"",MONTH(Transactions!$H3533))</f>
        <v/>
      </c>
      <c r="J3533" s="259"/>
      <c r="K3533" s="168"/>
      <c r="L3533" s="169"/>
      <c r="N3533" s="167"/>
      <c r="O3533" s="209" t="str">
        <f>IF(ISBLANK(Transactions!$N3533),"",MONTH(Transactions!$N3533))</f>
        <v/>
      </c>
      <c r="P3533" s="259"/>
      <c r="Q3533" s="171"/>
      <c r="R3533" s="169"/>
    </row>
    <row r="3534" spans="2:18" ht="15.75" customHeight="1">
      <c r="B3534" s="167"/>
      <c r="C3534" s="209" t="str">
        <f>IF(ISBLANK(Transactions!$B3534),"",MONTH(Transactions!$B3534))</f>
        <v/>
      </c>
      <c r="D3534" s="259"/>
      <c r="E3534" s="168"/>
      <c r="F3534" s="169"/>
      <c r="H3534" s="167"/>
      <c r="I3534" s="209" t="str">
        <f>IF(ISBLANK(Transactions!$H3534),"",MONTH(Transactions!$H3534))</f>
        <v/>
      </c>
      <c r="J3534" s="259"/>
      <c r="K3534" s="168"/>
      <c r="L3534" s="169"/>
      <c r="N3534" s="167"/>
      <c r="O3534" s="209" t="str">
        <f>IF(ISBLANK(Transactions!$N3534),"",MONTH(Transactions!$N3534))</f>
        <v/>
      </c>
      <c r="P3534" s="259"/>
      <c r="Q3534" s="171"/>
      <c r="R3534" s="169"/>
    </row>
    <row r="3535" spans="2:18" ht="15.75" customHeight="1">
      <c r="B3535" s="167"/>
      <c r="C3535" s="209" t="str">
        <f>IF(ISBLANK(Transactions!$B3535),"",MONTH(Transactions!$B3535))</f>
        <v/>
      </c>
      <c r="D3535" s="259"/>
      <c r="E3535" s="168"/>
      <c r="F3535" s="169"/>
      <c r="H3535" s="167"/>
      <c r="I3535" s="209" t="str">
        <f>IF(ISBLANK(Transactions!$H3535),"",MONTH(Transactions!$H3535))</f>
        <v/>
      </c>
      <c r="J3535" s="259"/>
      <c r="K3535" s="168"/>
      <c r="L3535" s="169"/>
      <c r="N3535" s="167"/>
      <c r="O3535" s="209" t="str">
        <f>IF(ISBLANK(Transactions!$N3535),"",MONTH(Transactions!$N3535))</f>
        <v/>
      </c>
      <c r="P3535" s="259"/>
      <c r="Q3535" s="171"/>
      <c r="R3535" s="169"/>
    </row>
    <row r="3536" spans="2:18" ht="15.75" customHeight="1">
      <c r="B3536" s="167"/>
      <c r="C3536" s="209" t="str">
        <f>IF(ISBLANK(Transactions!$B3536),"",MONTH(Transactions!$B3536))</f>
        <v/>
      </c>
      <c r="D3536" s="259"/>
      <c r="E3536" s="168"/>
      <c r="F3536" s="169"/>
      <c r="H3536" s="167"/>
      <c r="I3536" s="209" t="str">
        <f>IF(ISBLANK(Transactions!$H3536),"",MONTH(Transactions!$H3536))</f>
        <v/>
      </c>
      <c r="J3536" s="259"/>
      <c r="K3536" s="168"/>
      <c r="L3536" s="169"/>
      <c r="N3536" s="167"/>
      <c r="O3536" s="209" t="str">
        <f>IF(ISBLANK(Transactions!$N3536),"",MONTH(Transactions!$N3536))</f>
        <v/>
      </c>
      <c r="P3536" s="259"/>
      <c r="Q3536" s="171"/>
      <c r="R3536" s="169"/>
    </row>
    <row r="3537" spans="2:18" ht="15.75" customHeight="1">
      <c r="B3537" s="167"/>
      <c r="C3537" s="209" t="str">
        <f>IF(ISBLANK(Transactions!$B3537),"",MONTH(Transactions!$B3537))</f>
        <v/>
      </c>
      <c r="D3537" s="259"/>
      <c r="E3537" s="168"/>
      <c r="F3537" s="169"/>
      <c r="H3537" s="167"/>
      <c r="I3537" s="209" t="str">
        <f>IF(ISBLANK(Transactions!$H3537),"",MONTH(Transactions!$H3537))</f>
        <v/>
      </c>
      <c r="J3537" s="259"/>
      <c r="K3537" s="168"/>
      <c r="L3537" s="169"/>
      <c r="N3537" s="167"/>
      <c r="O3537" s="209" t="str">
        <f>IF(ISBLANK(Transactions!$N3537),"",MONTH(Transactions!$N3537))</f>
        <v/>
      </c>
      <c r="P3537" s="259"/>
      <c r="Q3537" s="171"/>
      <c r="R3537" s="169"/>
    </row>
    <row r="3538" spans="2:18" ht="15.75" customHeight="1">
      <c r="B3538" s="167"/>
      <c r="C3538" s="209" t="str">
        <f>IF(ISBLANK(Transactions!$B3538),"",MONTH(Transactions!$B3538))</f>
        <v/>
      </c>
      <c r="D3538" s="259"/>
      <c r="E3538" s="168"/>
      <c r="F3538" s="169"/>
      <c r="H3538" s="167"/>
      <c r="I3538" s="209" t="str">
        <f>IF(ISBLANK(Transactions!$H3538),"",MONTH(Transactions!$H3538))</f>
        <v/>
      </c>
      <c r="J3538" s="259"/>
      <c r="K3538" s="168"/>
      <c r="L3538" s="169"/>
      <c r="N3538" s="167"/>
      <c r="O3538" s="209" t="str">
        <f>IF(ISBLANK(Transactions!$N3538),"",MONTH(Transactions!$N3538))</f>
        <v/>
      </c>
      <c r="P3538" s="259"/>
      <c r="Q3538" s="171"/>
      <c r="R3538" s="169"/>
    </row>
    <row r="3539" spans="2:18" ht="15.75" customHeight="1">
      <c r="B3539" s="167"/>
      <c r="C3539" s="209" t="str">
        <f>IF(ISBLANK(Transactions!$B3539),"",MONTH(Transactions!$B3539))</f>
        <v/>
      </c>
      <c r="D3539" s="259"/>
      <c r="E3539" s="168"/>
      <c r="F3539" s="169"/>
      <c r="H3539" s="167"/>
      <c r="I3539" s="209" t="str">
        <f>IF(ISBLANK(Transactions!$H3539),"",MONTH(Transactions!$H3539))</f>
        <v/>
      </c>
      <c r="J3539" s="259"/>
      <c r="K3539" s="168"/>
      <c r="L3539" s="169"/>
      <c r="N3539" s="167"/>
      <c r="O3539" s="209" t="str">
        <f>IF(ISBLANK(Transactions!$N3539),"",MONTH(Transactions!$N3539))</f>
        <v/>
      </c>
      <c r="P3539" s="259"/>
      <c r="Q3539" s="171"/>
      <c r="R3539" s="169"/>
    </row>
    <row r="3540" spans="2:18" ht="15.75" customHeight="1">
      <c r="B3540" s="167"/>
      <c r="C3540" s="209" t="str">
        <f>IF(ISBLANK(Transactions!$B3540),"",MONTH(Transactions!$B3540))</f>
        <v/>
      </c>
      <c r="D3540" s="259"/>
      <c r="E3540" s="168"/>
      <c r="F3540" s="169"/>
      <c r="H3540" s="167"/>
      <c r="I3540" s="209" t="str">
        <f>IF(ISBLANK(Transactions!$H3540),"",MONTH(Transactions!$H3540))</f>
        <v/>
      </c>
      <c r="J3540" s="259"/>
      <c r="K3540" s="168"/>
      <c r="L3540" s="169"/>
      <c r="N3540" s="167"/>
      <c r="O3540" s="209" t="str">
        <f>IF(ISBLANK(Transactions!$N3540),"",MONTH(Transactions!$N3540))</f>
        <v/>
      </c>
      <c r="P3540" s="259"/>
      <c r="Q3540" s="171"/>
      <c r="R3540" s="169"/>
    </row>
    <row r="3541" spans="2:18" ht="15.75" customHeight="1">
      <c r="B3541" s="167"/>
      <c r="C3541" s="209" t="str">
        <f>IF(ISBLANK(Transactions!$B3541),"",MONTH(Transactions!$B3541))</f>
        <v/>
      </c>
      <c r="D3541" s="259"/>
      <c r="E3541" s="168"/>
      <c r="F3541" s="169"/>
      <c r="H3541" s="167"/>
      <c r="I3541" s="209" t="str">
        <f>IF(ISBLANK(Transactions!$H3541),"",MONTH(Transactions!$H3541))</f>
        <v/>
      </c>
      <c r="J3541" s="259"/>
      <c r="K3541" s="168"/>
      <c r="L3541" s="169"/>
      <c r="N3541" s="167"/>
      <c r="O3541" s="209" t="str">
        <f>IF(ISBLANK(Transactions!$N3541),"",MONTH(Transactions!$N3541))</f>
        <v/>
      </c>
      <c r="P3541" s="259"/>
      <c r="Q3541" s="171"/>
      <c r="R3541" s="169"/>
    </row>
    <row r="3542" spans="2:18" ht="15.75" customHeight="1">
      <c r="B3542" s="167"/>
      <c r="C3542" s="209" t="str">
        <f>IF(ISBLANK(Transactions!$B3542),"",MONTH(Transactions!$B3542))</f>
        <v/>
      </c>
      <c r="D3542" s="259"/>
      <c r="E3542" s="168"/>
      <c r="F3542" s="169"/>
      <c r="H3542" s="167"/>
      <c r="I3542" s="209" t="str">
        <f>IF(ISBLANK(Transactions!$H3542),"",MONTH(Transactions!$H3542))</f>
        <v/>
      </c>
      <c r="J3542" s="259"/>
      <c r="K3542" s="168"/>
      <c r="L3542" s="169"/>
      <c r="N3542" s="167"/>
      <c r="O3542" s="209" t="str">
        <f>IF(ISBLANK(Transactions!$N3542),"",MONTH(Transactions!$N3542))</f>
        <v/>
      </c>
      <c r="P3542" s="259"/>
      <c r="Q3542" s="171"/>
      <c r="R3542" s="169"/>
    </row>
    <row r="3543" spans="2:18" ht="15.75" customHeight="1">
      <c r="B3543" s="167"/>
      <c r="C3543" s="209" t="str">
        <f>IF(ISBLANK(Transactions!$B3543),"",MONTH(Transactions!$B3543))</f>
        <v/>
      </c>
      <c r="D3543" s="259"/>
      <c r="E3543" s="168"/>
      <c r="F3543" s="169"/>
      <c r="H3543" s="167"/>
      <c r="I3543" s="209" t="str">
        <f>IF(ISBLANK(Transactions!$H3543),"",MONTH(Transactions!$H3543))</f>
        <v/>
      </c>
      <c r="J3543" s="259"/>
      <c r="K3543" s="168"/>
      <c r="L3543" s="169"/>
      <c r="N3543" s="167"/>
      <c r="O3543" s="209" t="str">
        <f>IF(ISBLANK(Transactions!$N3543),"",MONTH(Transactions!$N3543))</f>
        <v/>
      </c>
      <c r="P3543" s="259"/>
      <c r="Q3543" s="171"/>
      <c r="R3543" s="169"/>
    </row>
    <row r="3544" spans="2:18" ht="15.75" customHeight="1">
      <c r="B3544" s="167"/>
      <c r="C3544" s="209" t="str">
        <f>IF(ISBLANK(Transactions!$B3544),"",MONTH(Transactions!$B3544))</f>
        <v/>
      </c>
      <c r="D3544" s="259"/>
      <c r="E3544" s="168"/>
      <c r="F3544" s="169"/>
      <c r="H3544" s="167"/>
      <c r="I3544" s="209" t="str">
        <f>IF(ISBLANK(Transactions!$H3544),"",MONTH(Transactions!$H3544))</f>
        <v/>
      </c>
      <c r="J3544" s="259"/>
      <c r="K3544" s="168"/>
      <c r="L3544" s="169"/>
      <c r="N3544" s="167"/>
      <c r="O3544" s="209" t="str">
        <f>IF(ISBLANK(Transactions!$N3544),"",MONTH(Transactions!$N3544))</f>
        <v/>
      </c>
      <c r="P3544" s="259"/>
      <c r="Q3544" s="171"/>
      <c r="R3544" s="169"/>
    </row>
    <row r="3545" spans="2:18" ht="15.75" customHeight="1">
      <c r="B3545" s="167"/>
      <c r="C3545" s="209" t="str">
        <f>IF(ISBLANK(Transactions!$B3545),"",MONTH(Transactions!$B3545))</f>
        <v/>
      </c>
      <c r="D3545" s="259"/>
      <c r="E3545" s="168"/>
      <c r="F3545" s="169"/>
      <c r="H3545" s="167"/>
      <c r="I3545" s="209" t="str">
        <f>IF(ISBLANK(Transactions!$H3545),"",MONTH(Transactions!$H3545))</f>
        <v/>
      </c>
      <c r="J3545" s="259"/>
      <c r="K3545" s="168"/>
      <c r="L3545" s="169"/>
      <c r="N3545" s="167"/>
      <c r="O3545" s="209" t="str">
        <f>IF(ISBLANK(Transactions!$N3545),"",MONTH(Transactions!$N3545))</f>
        <v/>
      </c>
      <c r="P3545" s="259"/>
      <c r="Q3545" s="171"/>
      <c r="R3545" s="169"/>
    </row>
    <row r="3546" spans="2:18" ht="15.75" customHeight="1">
      <c r="B3546" s="167"/>
      <c r="C3546" s="209" t="str">
        <f>IF(ISBLANK(Transactions!$B3546),"",MONTH(Transactions!$B3546))</f>
        <v/>
      </c>
      <c r="D3546" s="259"/>
      <c r="E3546" s="168"/>
      <c r="F3546" s="169"/>
      <c r="H3546" s="167"/>
      <c r="I3546" s="209" t="str">
        <f>IF(ISBLANK(Transactions!$H3546),"",MONTH(Transactions!$H3546))</f>
        <v/>
      </c>
      <c r="J3546" s="259"/>
      <c r="K3546" s="168"/>
      <c r="L3546" s="169"/>
      <c r="N3546" s="167"/>
      <c r="O3546" s="209" t="str">
        <f>IF(ISBLANK(Transactions!$N3546),"",MONTH(Transactions!$N3546))</f>
        <v/>
      </c>
      <c r="P3546" s="259"/>
      <c r="Q3546" s="171"/>
      <c r="R3546" s="169"/>
    </row>
    <row r="3547" spans="2:18" ht="15.75" customHeight="1">
      <c r="B3547" s="167"/>
      <c r="C3547" s="209" t="str">
        <f>IF(ISBLANK(Transactions!$B3547),"",MONTH(Transactions!$B3547))</f>
        <v/>
      </c>
      <c r="D3547" s="259"/>
      <c r="E3547" s="168"/>
      <c r="F3547" s="169"/>
      <c r="H3547" s="167"/>
      <c r="I3547" s="209" t="str">
        <f>IF(ISBLANK(Transactions!$H3547),"",MONTH(Transactions!$H3547))</f>
        <v/>
      </c>
      <c r="J3547" s="259"/>
      <c r="K3547" s="168"/>
      <c r="L3547" s="169"/>
      <c r="N3547" s="167"/>
      <c r="O3547" s="209" t="str">
        <f>IF(ISBLANK(Transactions!$N3547),"",MONTH(Transactions!$N3547))</f>
        <v/>
      </c>
      <c r="P3547" s="259"/>
      <c r="Q3547" s="171"/>
      <c r="R3547" s="169"/>
    </row>
    <row r="3548" spans="2:18" ht="15.75" customHeight="1">
      <c r="B3548" s="167"/>
      <c r="C3548" s="209" t="str">
        <f>IF(ISBLANK(Transactions!$B3548),"",MONTH(Transactions!$B3548))</f>
        <v/>
      </c>
      <c r="D3548" s="259"/>
      <c r="E3548" s="168"/>
      <c r="F3548" s="169"/>
      <c r="H3548" s="167"/>
      <c r="I3548" s="209" t="str">
        <f>IF(ISBLANK(Transactions!$H3548),"",MONTH(Transactions!$H3548))</f>
        <v/>
      </c>
      <c r="J3548" s="259"/>
      <c r="K3548" s="168"/>
      <c r="L3548" s="169"/>
      <c r="N3548" s="167"/>
      <c r="O3548" s="209" t="str">
        <f>IF(ISBLANK(Transactions!$N3548),"",MONTH(Transactions!$N3548))</f>
        <v/>
      </c>
      <c r="P3548" s="259"/>
      <c r="Q3548" s="171"/>
      <c r="R3548" s="169"/>
    </row>
    <row r="3549" spans="2:18" ht="15.75" customHeight="1">
      <c r="B3549" s="167"/>
      <c r="C3549" s="209" t="str">
        <f>IF(ISBLANK(Transactions!$B3549),"",MONTH(Transactions!$B3549))</f>
        <v/>
      </c>
      <c r="D3549" s="259"/>
      <c r="E3549" s="168"/>
      <c r="F3549" s="169"/>
      <c r="H3549" s="167"/>
      <c r="I3549" s="209" t="str">
        <f>IF(ISBLANK(Transactions!$H3549),"",MONTH(Transactions!$H3549))</f>
        <v/>
      </c>
      <c r="J3549" s="259"/>
      <c r="K3549" s="168"/>
      <c r="L3549" s="169"/>
      <c r="N3549" s="167"/>
      <c r="O3549" s="209" t="str">
        <f>IF(ISBLANK(Transactions!$N3549),"",MONTH(Transactions!$N3549))</f>
        <v/>
      </c>
      <c r="P3549" s="259"/>
      <c r="Q3549" s="171"/>
      <c r="R3549" s="169"/>
    </row>
    <row r="3550" spans="2:18" ht="15.75" customHeight="1">
      <c r="B3550" s="167"/>
      <c r="C3550" s="209" t="str">
        <f>IF(ISBLANK(Transactions!$B3550),"",MONTH(Transactions!$B3550))</f>
        <v/>
      </c>
      <c r="D3550" s="259"/>
      <c r="E3550" s="168"/>
      <c r="F3550" s="169"/>
      <c r="H3550" s="167"/>
      <c r="I3550" s="209" t="str">
        <f>IF(ISBLANK(Transactions!$H3550),"",MONTH(Transactions!$H3550))</f>
        <v/>
      </c>
      <c r="J3550" s="259"/>
      <c r="K3550" s="168"/>
      <c r="L3550" s="169"/>
      <c r="N3550" s="167"/>
      <c r="O3550" s="209" t="str">
        <f>IF(ISBLANK(Transactions!$N3550),"",MONTH(Transactions!$N3550))</f>
        <v/>
      </c>
      <c r="P3550" s="259"/>
      <c r="Q3550" s="171"/>
      <c r="R3550" s="169"/>
    </row>
    <row r="3551" spans="2:18" ht="15.75" customHeight="1">
      <c r="B3551" s="167"/>
      <c r="C3551" s="209" t="str">
        <f>IF(ISBLANK(Transactions!$B3551),"",MONTH(Transactions!$B3551))</f>
        <v/>
      </c>
      <c r="D3551" s="259"/>
      <c r="E3551" s="168"/>
      <c r="F3551" s="169"/>
      <c r="H3551" s="167"/>
      <c r="I3551" s="209" t="str">
        <f>IF(ISBLANK(Transactions!$H3551),"",MONTH(Transactions!$H3551))</f>
        <v/>
      </c>
      <c r="J3551" s="259"/>
      <c r="K3551" s="168"/>
      <c r="L3551" s="169"/>
      <c r="N3551" s="167"/>
      <c r="O3551" s="209" t="str">
        <f>IF(ISBLANK(Transactions!$N3551),"",MONTH(Transactions!$N3551))</f>
        <v/>
      </c>
      <c r="P3551" s="259"/>
      <c r="Q3551" s="171"/>
      <c r="R3551" s="169"/>
    </row>
    <row r="3552" spans="2:18" ht="15.75" customHeight="1">
      <c r="B3552" s="167"/>
      <c r="C3552" s="209" t="str">
        <f>IF(ISBLANK(Transactions!$B3552),"",MONTH(Transactions!$B3552))</f>
        <v/>
      </c>
      <c r="D3552" s="259"/>
      <c r="E3552" s="168"/>
      <c r="F3552" s="169"/>
      <c r="H3552" s="167"/>
      <c r="I3552" s="209" t="str">
        <f>IF(ISBLANK(Transactions!$H3552),"",MONTH(Transactions!$H3552))</f>
        <v/>
      </c>
      <c r="J3552" s="259"/>
      <c r="K3552" s="168"/>
      <c r="L3552" s="169"/>
      <c r="N3552" s="167"/>
      <c r="O3552" s="209" t="str">
        <f>IF(ISBLANK(Transactions!$N3552),"",MONTH(Transactions!$N3552))</f>
        <v/>
      </c>
      <c r="P3552" s="259"/>
      <c r="Q3552" s="171"/>
      <c r="R3552" s="169"/>
    </row>
    <row r="3553" spans="2:18" ht="15.75" customHeight="1">
      <c r="B3553" s="167"/>
      <c r="C3553" s="209" t="str">
        <f>IF(ISBLANK(Transactions!$B3553),"",MONTH(Transactions!$B3553))</f>
        <v/>
      </c>
      <c r="D3553" s="259"/>
      <c r="E3553" s="168"/>
      <c r="F3553" s="169"/>
      <c r="H3553" s="167"/>
      <c r="I3553" s="209" t="str">
        <f>IF(ISBLANK(Transactions!$H3553),"",MONTH(Transactions!$H3553))</f>
        <v/>
      </c>
      <c r="J3553" s="259"/>
      <c r="K3553" s="168"/>
      <c r="L3553" s="169"/>
      <c r="N3553" s="167"/>
      <c r="O3553" s="209" t="str">
        <f>IF(ISBLANK(Transactions!$N3553),"",MONTH(Transactions!$N3553))</f>
        <v/>
      </c>
      <c r="P3553" s="259"/>
      <c r="Q3553" s="171"/>
      <c r="R3553" s="169"/>
    </row>
    <row r="3554" spans="2:18" ht="15.75" customHeight="1">
      <c r="B3554" s="167"/>
      <c r="C3554" s="209" t="str">
        <f>IF(ISBLANK(Transactions!$B3554),"",MONTH(Transactions!$B3554))</f>
        <v/>
      </c>
      <c r="D3554" s="259"/>
      <c r="E3554" s="168"/>
      <c r="F3554" s="169"/>
      <c r="H3554" s="167"/>
      <c r="I3554" s="209" t="str">
        <f>IF(ISBLANK(Transactions!$H3554),"",MONTH(Transactions!$H3554))</f>
        <v/>
      </c>
      <c r="J3554" s="259"/>
      <c r="K3554" s="168"/>
      <c r="L3554" s="169"/>
      <c r="N3554" s="167"/>
      <c r="O3554" s="209" t="str">
        <f>IF(ISBLANK(Transactions!$N3554),"",MONTH(Transactions!$N3554))</f>
        <v/>
      </c>
      <c r="P3554" s="259"/>
      <c r="Q3554" s="171"/>
      <c r="R3554" s="169"/>
    </row>
    <row r="3555" spans="2:18" ht="15.75" customHeight="1">
      <c r="B3555" s="167"/>
      <c r="C3555" s="209" t="str">
        <f>IF(ISBLANK(Transactions!$B3555),"",MONTH(Transactions!$B3555))</f>
        <v/>
      </c>
      <c r="D3555" s="259"/>
      <c r="E3555" s="168"/>
      <c r="F3555" s="169"/>
      <c r="H3555" s="167"/>
      <c r="I3555" s="209" t="str">
        <f>IF(ISBLANK(Transactions!$H3555),"",MONTH(Transactions!$H3555))</f>
        <v/>
      </c>
      <c r="J3555" s="259"/>
      <c r="K3555" s="168"/>
      <c r="L3555" s="169"/>
      <c r="N3555" s="167"/>
      <c r="O3555" s="209" t="str">
        <f>IF(ISBLANK(Transactions!$N3555),"",MONTH(Transactions!$N3555))</f>
        <v/>
      </c>
      <c r="P3555" s="259"/>
      <c r="Q3555" s="171"/>
      <c r="R3555" s="169"/>
    </row>
    <row r="3556" spans="2:18" ht="15.75" customHeight="1">
      <c r="B3556" s="167"/>
      <c r="C3556" s="209" t="str">
        <f>IF(ISBLANK(Transactions!$B3556),"",MONTH(Transactions!$B3556))</f>
        <v/>
      </c>
      <c r="D3556" s="259"/>
      <c r="E3556" s="168"/>
      <c r="F3556" s="169"/>
      <c r="H3556" s="167"/>
      <c r="I3556" s="209" t="str">
        <f>IF(ISBLANK(Transactions!$H3556),"",MONTH(Transactions!$H3556))</f>
        <v/>
      </c>
      <c r="J3556" s="259"/>
      <c r="K3556" s="168"/>
      <c r="L3556" s="169"/>
      <c r="N3556" s="167"/>
      <c r="O3556" s="209" t="str">
        <f>IF(ISBLANK(Transactions!$N3556),"",MONTH(Transactions!$N3556))</f>
        <v/>
      </c>
      <c r="P3556" s="259"/>
      <c r="Q3556" s="171"/>
      <c r="R3556" s="169"/>
    </row>
    <row r="3557" spans="2:18" ht="15.75" customHeight="1">
      <c r="B3557" s="167"/>
      <c r="C3557" s="209" t="str">
        <f>IF(ISBLANK(Transactions!$B3557),"",MONTH(Transactions!$B3557))</f>
        <v/>
      </c>
      <c r="D3557" s="259"/>
      <c r="E3557" s="168"/>
      <c r="F3557" s="169"/>
      <c r="H3557" s="167"/>
      <c r="I3557" s="209" t="str">
        <f>IF(ISBLANK(Transactions!$H3557),"",MONTH(Transactions!$H3557))</f>
        <v/>
      </c>
      <c r="J3557" s="259"/>
      <c r="K3557" s="168"/>
      <c r="L3557" s="169"/>
      <c r="N3557" s="167"/>
      <c r="O3557" s="209" t="str">
        <f>IF(ISBLANK(Transactions!$N3557),"",MONTH(Transactions!$N3557))</f>
        <v/>
      </c>
      <c r="P3557" s="259"/>
      <c r="Q3557" s="171"/>
      <c r="R3557" s="169"/>
    </row>
    <row r="3558" spans="2:18" ht="15.75" customHeight="1">
      <c r="B3558" s="167"/>
      <c r="C3558" s="209" t="str">
        <f>IF(ISBLANK(Transactions!$B3558),"",MONTH(Transactions!$B3558))</f>
        <v/>
      </c>
      <c r="D3558" s="259"/>
      <c r="E3558" s="168"/>
      <c r="F3558" s="169"/>
      <c r="H3558" s="167"/>
      <c r="I3558" s="209" t="str">
        <f>IF(ISBLANK(Transactions!$H3558),"",MONTH(Transactions!$H3558))</f>
        <v/>
      </c>
      <c r="J3558" s="259"/>
      <c r="K3558" s="168"/>
      <c r="L3558" s="169"/>
      <c r="N3558" s="167"/>
      <c r="O3558" s="209" t="str">
        <f>IF(ISBLANK(Transactions!$N3558),"",MONTH(Transactions!$N3558))</f>
        <v/>
      </c>
      <c r="P3558" s="259"/>
      <c r="Q3558" s="171"/>
      <c r="R3558" s="169"/>
    </row>
    <row r="3559" spans="2:18" ht="15.75" customHeight="1">
      <c r="B3559" s="167"/>
      <c r="C3559" s="209" t="str">
        <f>IF(ISBLANK(Transactions!$B3559),"",MONTH(Transactions!$B3559))</f>
        <v/>
      </c>
      <c r="D3559" s="259"/>
      <c r="E3559" s="168"/>
      <c r="F3559" s="169"/>
      <c r="H3559" s="167"/>
      <c r="I3559" s="209" t="str">
        <f>IF(ISBLANK(Transactions!$H3559),"",MONTH(Transactions!$H3559))</f>
        <v/>
      </c>
      <c r="J3559" s="259"/>
      <c r="K3559" s="168"/>
      <c r="L3559" s="169"/>
      <c r="N3559" s="167"/>
      <c r="O3559" s="209" t="str">
        <f>IF(ISBLANK(Transactions!$N3559),"",MONTH(Transactions!$N3559))</f>
        <v/>
      </c>
      <c r="P3559" s="259"/>
      <c r="Q3559" s="171"/>
      <c r="R3559" s="169"/>
    </row>
    <row r="3560" spans="2:18" ht="15.75" customHeight="1">
      <c r="B3560" s="167"/>
      <c r="C3560" s="209" t="str">
        <f>IF(ISBLANK(Transactions!$B3560),"",MONTH(Transactions!$B3560))</f>
        <v/>
      </c>
      <c r="D3560" s="259"/>
      <c r="E3560" s="168"/>
      <c r="F3560" s="169"/>
      <c r="H3560" s="167"/>
      <c r="I3560" s="209" t="str">
        <f>IF(ISBLANK(Transactions!$H3560),"",MONTH(Transactions!$H3560))</f>
        <v/>
      </c>
      <c r="J3560" s="259"/>
      <c r="K3560" s="168"/>
      <c r="L3560" s="169"/>
      <c r="N3560" s="167"/>
      <c r="O3560" s="209" t="str">
        <f>IF(ISBLANK(Transactions!$N3560),"",MONTH(Transactions!$N3560))</f>
        <v/>
      </c>
      <c r="P3560" s="259"/>
      <c r="Q3560" s="171"/>
      <c r="R3560" s="169"/>
    </row>
    <row r="3561" spans="2:18" ht="15.75" customHeight="1">
      <c r="B3561" s="167"/>
      <c r="C3561" s="209" t="str">
        <f>IF(ISBLANK(Transactions!$B3561),"",MONTH(Transactions!$B3561))</f>
        <v/>
      </c>
      <c r="D3561" s="259"/>
      <c r="E3561" s="168"/>
      <c r="F3561" s="169"/>
      <c r="H3561" s="167"/>
      <c r="I3561" s="209" t="str">
        <f>IF(ISBLANK(Transactions!$H3561),"",MONTH(Transactions!$H3561))</f>
        <v/>
      </c>
      <c r="J3561" s="259"/>
      <c r="K3561" s="168"/>
      <c r="L3561" s="169"/>
      <c r="N3561" s="167"/>
      <c r="O3561" s="209" t="str">
        <f>IF(ISBLANK(Transactions!$N3561),"",MONTH(Transactions!$N3561))</f>
        <v/>
      </c>
      <c r="P3561" s="259"/>
      <c r="Q3561" s="171"/>
      <c r="R3561" s="169"/>
    </row>
    <row r="3562" spans="2:18" ht="15.75" customHeight="1">
      <c r="B3562" s="167"/>
      <c r="C3562" s="209" t="str">
        <f>IF(ISBLANK(Transactions!$B3562),"",MONTH(Transactions!$B3562))</f>
        <v/>
      </c>
      <c r="D3562" s="259"/>
      <c r="E3562" s="168"/>
      <c r="F3562" s="169"/>
      <c r="H3562" s="167"/>
      <c r="I3562" s="209" t="str">
        <f>IF(ISBLANK(Transactions!$H3562),"",MONTH(Transactions!$H3562))</f>
        <v/>
      </c>
      <c r="J3562" s="259"/>
      <c r="K3562" s="168"/>
      <c r="L3562" s="169"/>
      <c r="N3562" s="167"/>
      <c r="O3562" s="209" t="str">
        <f>IF(ISBLANK(Transactions!$N3562),"",MONTH(Transactions!$N3562))</f>
        <v/>
      </c>
      <c r="P3562" s="259"/>
      <c r="Q3562" s="171"/>
      <c r="R3562" s="169"/>
    </row>
    <row r="3563" spans="2:18" ht="15.75" customHeight="1">
      <c r="B3563" s="167"/>
      <c r="C3563" s="209" t="str">
        <f>IF(ISBLANK(Transactions!$B3563),"",MONTH(Transactions!$B3563))</f>
        <v/>
      </c>
      <c r="D3563" s="259"/>
      <c r="E3563" s="168"/>
      <c r="F3563" s="169"/>
      <c r="H3563" s="167"/>
      <c r="I3563" s="209" t="str">
        <f>IF(ISBLANK(Transactions!$H3563),"",MONTH(Transactions!$H3563))</f>
        <v/>
      </c>
      <c r="J3563" s="259"/>
      <c r="K3563" s="168"/>
      <c r="L3563" s="169"/>
      <c r="N3563" s="167"/>
      <c r="O3563" s="209" t="str">
        <f>IF(ISBLANK(Transactions!$N3563),"",MONTH(Transactions!$N3563))</f>
        <v/>
      </c>
      <c r="P3563" s="259"/>
      <c r="Q3563" s="171"/>
      <c r="R3563" s="169"/>
    </row>
    <row r="3564" spans="2:18" ht="15.75" customHeight="1">
      <c r="B3564" s="167"/>
      <c r="C3564" s="209" t="str">
        <f>IF(ISBLANK(Transactions!$B3564),"",MONTH(Transactions!$B3564))</f>
        <v/>
      </c>
      <c r="D3564" s="259"/>
      <c r="E3564" s="168"/>
      <c r="F3564" s="169"/>
      <c r="H3564" s="167"/>
      <c r="I3564" s="209" t="str">
        <f>IF(ISBLANK(Transactions!$H3564),"",MONTH(Transactions!$H3564))</f>
        <v/>
      </c>
      <c r="J3564" s="259"/>
      <c r="K3564" s="168"/>
      <c r="L3564" s="169"/>
      <c r="N3564" s="167"/>
      <c r="O3564" s="209" t="str">
        <f>IF(ISBLANK(Transactions!$N3564),"",MONTH(Transactions!$N3564))</f>
        <v/>
      </c>
      <c r="P3564" s="259"/>
      <c r="Q3564" s="171"/>
      <c r="R3564" s="169"/>
    </row>
    <row r="3565" spans="2:18" ht="15.75" customHeight="1">
      <c r="B3565" s="167"/>
      <c r="C3565" s="209" t="str">
        <f>IF(ISBLANK(Transactions!$B3565),"",MONTH(Transactions!$B3565))</f>
        <v/>
      </c>
      <c r="D3565" s="259"/>
      <c r="E3565" s="168"/>
      <c r="F3565" s="169"/>
      <c r="H3565" s="167"/>
      <c r="I3565" s="209" t="str">
        <f>IF(ISBLANK(Transactions!$H3565),"",MONTH(Transactions!$H3565))</f>
        <v/>
      </c>
      <c r="J3565" s="259"/>
      <c r="K3565" s="168"/>
      <c r="L3565" s="169"/>
      <c r="N3565" s="167"/>
      <c r="O3565" s="209" t="str">
        <f>IF(ISBLANK(Transactions!$N3565),"",MONTH(Transactions!$N3565))</f>
        <v/>
      </c>
      <c r="P3565" s="259"/>
      <c r="Q3565" s="171"/>
      <c r="R3565" s="169"/>
    </row>
    <row r="3566" spans="2:18" ht="15.75" customHeight="1">
      <c r="B3566" s="167"/>
      <c r="C3566" s="209" t="str">
        <f>IF(ISBLANK(Transactions!$B3566),"",MONTH(Transactions!$B3566))</f>
        <v/>
      </c>
      <c r="D3566" s="259"/>
      <c r="E3566" s="168"/>
      <c r="F3566" s="169"/>
      <c r="H3566" s="167"/>
      <c r="I3566" s="209" t="str">
        <f>IF(ISBLANK(Transactions!$H3566),"",MONTH(Transactions!$H3566))</f>
        <v/>
      </c>
      <c r="J3566" s="259"/>
      <c r="K3566" s="168"/>
      <c r="L3566" s="169"/>
      <c r="N3566" s="167"/>
      <c r="O3566" s="209" t="str">
        <f>IF(ISBLANK(Transactions!$N3566),"",MONTH(Transactions!$N3566))</f>
        <v/>
      </c>
      <c r="P3566" s="259"/>
      <c r="Q3566" s="171"/>
      <c r="R3566" s="169"/>
    </row>
    <row r="3567" spans="2:18" ht="15.75" customHeight="1">
      <c r="B3567" s="167"/>
      <c r="C3567" s="209" t="str">
        <f>IF(ISBLANK(Transactions!$B3567),"",MONTH(Transactions!$B3567))</f>
        <v/>
      </c>
      <c r="D3567" s="259"/>
      <c r="E3567" s="168"/>
      <c r="F3567" s="169"/>
      <c r="H3567" s="167"/>
      <c r="I3567" s="209" t="str">
        <f>IF(ISBLANK(Transactions!$H3567),"",MONTH(Transactions!$H3567))</f>
        <v/>
      </c>
      <c r="J3567" s="259"/>
      <c r="K3567" s="168"/>
      <c r="L3567" s="169"/>
      <c r="N3567" s="167"/>
      <c r="O3567" s="209" t="str">
        <f>IF(ISBLANK(Transactions!$N3567),"",MONTH(Transactions!$N3567))</f>
        <v/>
      </c>
      <c r="P3567" s="259"/>
      <c r="Q3567" s="171"/>
      <c r="R3567" s="169"/>
    </row>
    <row r="3568" spans="2:18" ht="15.75" customHeight="1">
      <c r="B3568" s="167"/>
      <c r="C3568" s="209" t="str">
        <f>IF(ISBLANK(Transactions!$B3568),"",MONTH(Transactions!$B3568))</f>
        <v/>
      </c>
      <c r="D3568" s="259"/>
      <c r="E3568" s="168"/>
      <c r="F3568" s="169"/>
      <c r="H3568" s="167"/>
      <c r="I3568" s="209" t="str">
        <f>IF(ISBLANK(Transactions!$H3568),"",MONTH(Transactions!$H3568))</f>
        <v/>
      </c>
      <c r="J3568" s="259"/>
      <c r="K3568" s="168"/>
      <c r="L3568" s="169"/>
      <c r="N3568" s="167"/>
      <c r="O3568" s="209" t="str">
        <f>IF(ISBLANK(Transactions!$N3568),"",MONTH(Transactions!$N3568))</f>
        <v/>
      </c>
      <c r="P3568" s="259"/>
      <c r="Q3568" s="171"/>
      <c r="R3568" s="169"/>
    </row>
    <row r="3569" spans="2:18" ht="15.75" customHeight="1">
      <c r="B3569" s="167"/>
      <c r="C3569" s="209" t="str">
        <f>IF(ISBLANK(Transactions!$B3569),"",MONTH(Transactions!$B3569))</f>
        <v/>
      </c>
      <c r="D3569" s="259"/>
      <c r="E3569" s="168"/>
      <c r="F3569" s="169"/>
      <c r="H3569" s="167"/>
      <c r="I3569" s="209" t="str">
        <f>IF(ISBLANK(Transactions!$H3569),"",MONTH(Transactions!$H3569))</f>
        <v/>
      </c>
      <c r="J3569" s="259"/>
      <c r="K3569" s="168"/>
      <c r="L3569" s="169"/>
      <c r="N3569" s="167"/>
      <c r="O3569" s="209" t="str">
        <f>IF(ISBLANK(Transactions!$N3569),"",MONTH(Transactions!$N3569))</f>
        <v/>
      </c>
      <c r="P3569" s="259"/>
      <c r="Q3569" s="171"/>
      <c r="R3569" s="169"/>
    </row>
    <row r="3570" spans="2:18" ht="15.75" customHeight="1">
      <c r="B3570" s="167"/>
      <c r="C3570" s="209" t="str">
        <f>IF(ISBLANK(Transactions!$B3570),"",MONTH(Transactions!$B3570))</f>
        <v/>
      </c>
      <c r="D3570" s="259"/>
      <c r="E3570" s="168"/>
      <c r="F3570" s="169"/>
      <c r="H3570" s="167"/>
      <c r="I3570" s="209" t="str">
        <f>IF(ISBLANK(Transactions!$H3570),"",MONTH(Transactions!$H3570))</f>
        <v/>
      </c>
      <c r="J3570" s="259"/>
      <c r="K3570" s="168"/>
      <c r="L3570" s="169"/>
      <c r="N3570" s="167"/>
      <c r="O3570" s="209" t="str">
        <f>IF(ISBLANK(Transactions!$N3570),"",MONTH(Transactions!$N3570))</f>
        <v/>
      </c>
      <c r="P3570" s="259"/>
      <c r="Q3570" s="171"/>
      <c r="R3570" s="169"/>
    </row>
    <row r="3571" spans="2:18" ht="15.75" customHeight="1">
      <c r="B3571" s="167"/>
      <c r="C3571" s="209" t="str">
        <f>IF(ISBLANK(Transactions!$B3571),"",MONTH(Transactions!$B3571))</f>
        <v/>
      </c>
      <c r="D3571" s="259"/>
      <c r="E3571" s="168"/>
      <c r="F3571" s="169"/>
      <c r="H3571" s="167"/>
      <c r="I3571" s="209" t="str">
        <f>IF(ISBLANK(Transactions!$H3571),"",MONTH(Transactions!$H3571))</f>
        <v/>
      </c>
      <c r="J3571" s="259"/>
      <c r="K3571" s="168"/>
      <c r="L3571" s="169"/>
      <c r="N3571" s="167"/>
      <c r="O3571" s="209" t="str">
        <f>IF(ISBLANK(Transactions!$N3571),"",MONTH(Transactions!$N3571))</f>
        <v/>
      </c>
      <c r="P3571" s="259"/>
      <c r="Q3571" s="171"/>
      <c r="R3571" s="169"/>
    </row>
    <row r="3572" spans="2:18" ht="15.75" customHeight="1">
      <c r="B3572" s="167"/>
      <c r="C3572" s="209" t="str">
        <f>IF(ISBLANK(Transactions!$B3572),"",MONTH(Transactions!$B3572))</f>
        <v/>
      </c>
      <c r="D3572" s="259"/>
      <c r="E3572" s="168"/>
      <c r="F3572" s="169"/>
      <c r="H3572" s="167"/>
      <c r="I3572" s="209" t="str">
        <f>IF(ISBLANK(Transactions!$H3572),"",MONTH(Transactions!$H3572))</f>
        <v/>
      </c>
      <c r="J3572" s="259"/>
      <c r="K3572" s="168"/>
      <c r="L3572" s="169"/>
      <c r="N3572" s="167"/>
      <c r="O3572" s="209" t="str">
        <f>IF(ISBLANK(Transactions!$N3572),"",MONTH(Transactions!$N3572))</f>
        <v/>
      </c>
      <c r="P3572" s="259"/>
      <c r="Q3572" s="171"/>
      <c r="R3572" s="169"/>
    </row>
    <row r="3573" spans="2:18" ht="15.75" customHeight="1">
      <c r="B3573" s="167"/>
      <c r="C3573" s="209" t="str">
        <f>IF(ISBLANK(Transactions!$B3573),"",MONTH(Transactions!$B3573))</f>
        <v/>
      </c>
      <c r="D3573" s="259"/>
      <c r="E3573" s="168"/>
      <c r="F3573" s="169"/>
      <c r="H3573" s="167"/>
      <c r="I3573" s="209" t="str">
        <f>IF(ISBLANK(Transactions!$H3573),"",MONTH(Transactions!$H3573))</f>
        <v/>
      </c>
      <c r="J3573" s="259"/>
      <c r="K3573" s="168"/>
      <c r="L3573" s="169"/>
      <c r="N3573" s="167"/>
      <c r="O3573" s="209" t="str">
        <f>IF(ISBLANK(Transactions!$N3573),"",MONTH(Transactions!$N3573))</f>
        <v/>
      </c>
      <c r="P3573" s="259"/>
      <c r="Q3573" s="171"/>
      <c r="R3573" s="169"/>
    </row>
    <row r="3574" spans="2:18" ht="15.75" customHeight="1">
      <c r="B3574" s="167"/>
      <c r="C3574" s="209" t="str">
        <f>IF(ISBLANK(Transactions!$B3574),"",MONTH(Transactions!$B3574))</f>
        <v/>
      </c>
      <c r="D3574" s="259"/>
      <c r="E3574" s="168"/>
      <c r="F3574" s="169"/>
      <c r="H3574" s="167"/>
      <c r="I3574" s="209" t="str">
        <f>IF(ISBLANK(Transactions!$H3574),"",MONTH(Transactions!$H3574))</f>
        <v/>
      </c>
      <c r="J3574" s="259"/>
      <c r="K3574" s="168"/>
      <c r="L3574" s="169"/>
      <c r="N3574" s="167"/>
      <c r="O3574" s="209" t="str">
        <f>IF(ISBLANK(Transactions!$N3574),"",MONTH(Transactions!$N3574))</f>
        <v/>
      </c>
      <c r="P3574" s="259"/>
      <c r="Q3574" s="171"/>
      <c r="R3574" s="169"/>
    </row>
    <row r="3575" spans="2:18" ht="15.75" customHeight="1">
      <c r="B3575" s="167"/>
      <c r="C3575" s="209" t="str">
        <f>IF(ISBLANK(Transactions!$B3575),"",MONTH(Transactions!$B3575))</f>
        <v/>
      </c>
      <c r="D3575" s="259"/>
      <c r="E3575" s="168"/>
      <c r="F3575" s="169"/>
      <c r="H3575" s="167"/>
      <c r="I3575" s="209" t="str">
        <f>IF(ISBLANK(Transactions!$H3575),"",MONTH(Transactions!$H3575))</f>
        <v/>
      </c>
      <c r="J3575" s="259"/>
      <c r="K3575" s="168"/>
      <c r="L3575" s="169"/>
      <c r="N3575" s="167"/>
      <c r="O3575" s="209" t="str">
        <f>IF(ISBLANK(Transactions!$N3575),"",MONTH(Transactions!$N3575))</f>
        <v/>
      </c>
      <c r="P3575" s="259"/>
      <c r="Q3575" s="171"/>
      <c r="R3575" s="169"/>
    </row>
    <row r="3576" spans="2:18" ht="15.75" customHeight="1">
      <c r="B3576" s="167"/>
      <c r="C3576" s="209" t="str">
        <f>IF(ISBLANK(Transactions!$B3576),"",MONTH(Transactions!$B3576))</f>
        <v/>
      </c>
      <c r="D3576" s="259"/>
      <c r="E3576" s="168"/>
      <c r="F3576" s="169"/>
      <c r="H3576" s="167"/>
      <c r="I3576" s="209" t="str">
        <f>IF(ISBLANK(Transactions!$H3576),"",MONTH(Transactions!$H3576))</f>
        <v/>
      </c>
      <c r="J3576" s="259"/>
      <c r="K3576" s="168"/>
      <c r="L3576" s="169"/>
      <c r="N3576" s="167"/>
      <c r="O3576" s="209" t="str">
        <f>IF(ISBLANK(Transactions!$N3576),"",MONTH(Transactions!$N3576))</f>
        <v/>
      </c>
      <c r="P3576" s="259"/>
      <c r="Q3576" s="171"/>
      <c r="R3576" s="169"/>
    </row>
    <row r="3577" spans="2:18" ht="15.75" customHeight="1">
      <c r="B3577" s="167"/>
      <c r="C3577" s="209" t="str">
        <f>IF(ISBLANK(Transactions!$B3577),"",MONTH(Transactions!$B3577))</f>
        <v/>
      </c>
      <c r="D3577" s="259"/>
      <c r="E3577" s="168"/>
      <c r="F3577" s="169"/>
      <c r="H3577" s="167"/>
      <c r="I3577" s="209" t="str">
        <f>IF(ISBLANK(Transactions!$H3577),"",MONTH(Transactions!$H3577))</f>
        <v/>
      </c>
      <c r="J3577" s="259"/>
      <c r="K3577" s="168"/>
      <c r="L3577" s="169"/>
      <c r="N3577" s="167"/>
      <c r="O3577" s="209" t="str">
        <f>IF(ISBLANK(Transactions!$N3577),"",MONTH(Transactions!$N3577))</f>
        <v/>
      </c>
      <c r="P3577" s="259"/>
      <c r="Q3577" s="171"/>
      <c r="R3577" s="169"/>
    </row>
    <row r="3578" spans="2:18" ht="15.75" customHeight="1">
      <c r="B3578" s="167"/>
      <c r="C3578" s="209" t="str">
        <f>IF(ISBLANK(Transactions!$B3578),"",MONTH(Transactions!$B3578))</f>
        <v/>
      </c>
      <c r="D3578" s="259"/>
      <c r="E3578" s="168"/>
      <c r="F3578" s="169"/>
      <c r="H3578" s="167"/>
      <c r="I3578" s="209" t="str">
        <f>IF(ISBLANK(Transactions!$H3578),"",MONTH(Transactions!$H3578))</f>
        <v/>
      </c>
      <c r="J3578" s="259"/>
      <c r="K3578" s="168"/>
      <c r="L3578" s="169"/>
      <c r="N3578" s="167"/>
      <c r="O3578" s="209" t="str">
        <f>IF(ISBLANK(Transactions!$N3578),"",MONTH(Transactions!$N3578))</f>
        <v/>
      </c>
      <c r="P3578" s="259"/>
      <c r="Q3578" s="171"/>
      <c r="R3578" s="169"/>
    </row>
    <row r="3579" spans="2:18" ht="15.75" customHeight="1">
      <c r="B3579" s="167"/>
      <c r="C3579" s="209" t="str">
        <f>IF(ISBLANK(Transactions!$B3579),"",MONTH(Transactions!$B3579))</f>
        <v/>
      </c>
      <c r="D3579" s="259"/>
      <c r="E3579" s="168"/>
      <c r="F3579" s="169"/>
      <c r="H3579" s="167"/>
      <c r="I3579" s="209" t="str">
        <f>IF(ISBLANK(Transactions!$H3579),"",MONTH(Transactions!$H3579))</f>
        <v/>
      </c>
      <c r="J3579" s="259"/>
      <c r="K3579" s="168"/>
      <c r="L3579" s="169"/>
      <c r="N3579" s="167"/>
      <c r="O3579" s="209" t="str">
        <f>IF(ISBLANK(Transactions!$N3579),"",MONTH(Transactions!$N3579))</f>
        <v/>
      </c>
      <c r="P3579" s="259"/>
      <c r="Q3579" s="171"/>
      <c r="R3579" s="169"/>
    </row>
    <row r="3580" spans="2:18" ht="15.75" customHeight="1">
      <c r="B3580" s="167"/>
      <c r="C3580" s="209" t="str">
        <f>IF(ISBLANK(Transactions!$B3580),"",MONTH(Transactions!$B3580))</f>
        <v/>
      </c>
      <c r="D3580" s="259"/>
      <c r="E3580" s="168"/>
      <c r="F3580" s="169"/>
      <c r="H3580" s="167"/>
      <c r="I3580" s="209" t="str">
        <f>IF(ISBLANK(Transactions!$H3580),"",MONTH(Transactions!$H3580))</f>
        <v/>
      </c>
      <c r="J3580" s="259"/>
      <c r="K3580" s="168"/>
      <c r="L3580" s="169"/>
      <c r="N3580" s="167"/>
      <c r="O3580" s="209" t="str">
        <f>IF(ISBLANK(Transactions!$N3580),"",MONTH(Transactions!$N3580))</f>
        <v/>
      </c>
      <c r="P3580" s="259"/>
      <c r="Q3580" s="171"/>
      <c r="R3580" s="169"/>
    </row>
    <row r="3581" spans="2:18" ht="15.75" customHeight="1">
      <c r="B3581" s="167"/>
      <c r="C3581" s="209" t="str">
        <f>IF(ISBLANK(Transactions!$B3581),"",MONTH(Transactions!$B3581))</f>
        <v/>
      </c>
      <c r="D3581" s="259"/>
      <c r="E3581" s="168"/>
      <c r="F3581" s="169"/>
      <c r="H3581" s="167"/>
      <c r="I3581" s="209" t="str">
        <f>IF(ISBLANK(Transactions!$H3581),"",MONTH(Transactions!$H3581))</f>
        <v/>
      </c>
      <c r="J3581" s="259"/>
      <c r="K3581" s="168"/>
      <c r="L3581" s="169"/>
      <c r="N3581" s="167"/>
      <c r="O3581" s="209" t="str">
        <f>IF(ISBLANK(Transactions!$N3581),"",MONTH(Transactions!$N3581))</f>
        <v/>
      </c>
      <c r="P3581" s="259"/>
      <c r="Q3581" s="171"/>
      <c r="R3581" s="169"/>
    </row>
    <row r="3582" spans="2:18" ht="15.75" customHeight="1">
      <c r="B3582" s="167"/>
      <c r="C3582" s="209" t="str">
        <f>IF(ISBLANK(Transactions!$B3582),"",MONTH(Transactions!$B3582))</f>
        <v/>
      </c>
      <c r="D3582" s="259"/>
      <c r="E3582" s="168"/>
      <c r="F3582" s="169"/>
      <c r="H3582" s="167"/>
      <c r="I3582" s="209" t="str">
        <f>IF(ISBLANK(Transactions!$H3582),"",MONTH(Transactions!$H3582))</f>
        <v/>
      </c>
      <c r="J3582" s="259"/>
      <c r="K3582" s="168"/>
      <c r="L3582" s="169"/>
      <c r="N3582" s="167"/>
      <c r="O3582" s="209" t="str">
        <f>IF(ISBLANK(Transactions!$N3582),"",MONTH(Transactions!$N3582))</f>
        <v/>
      </c>
      <c r="P3582" s="259"/>
      <c r="Q3582" s="171"/>
      <c r="R3582" s="169"/>
    </row>
    <row r="3583" spans="2:18" ht="15.75" customHeight="1">
      <c r="B3583" s="167"/>
      <c r="C3583" s="209" t="str">
        <f>IF(ISBLANK(Transactions!$B3583),"",MONTH(Transactions!$B3583))</f>
        <v/>
      </c>
      <c r="D3583" s="259"/>
      <c r="E3583" s="168"/>
      <c r="F3583" s="169"/>
      <c r="H3583" s="167"/>
      <c r="I3583" s="209" t="str">
        <f>IF(ISBLANK(Transactions!$H3583),"",MONTH(Transactions!$H3583))</f>
        <v/>
      </c>
      <c r="J3583" s="259"/>
      <c r="K3583" s="168"/>
      <c r="L3583" s="169"/>
      <c r="N3583" s="167"/>
      <c r="O3583" s="209" t="str">
        <f>IF(ISBLANK(Transactions!$N3583),"",MONTH(Transactions!$N3583))</f>
        <v/>
      </c>
      <c r="P3583" s="259"/>
      <c r="Q3583" s="171"/>
      <c r="R3583" s="169"/>
    </row>
    <row r="3584" spans="2:18" ht="15.75" customHeight="1">
      <c r="B3584" s="167"/>
      <c r="C3584" s="209" t="str">
        <f>IF(ISBLANK(Transactions!$B3584),"",MONTH(Transactions!$B3584))</f>
        <v/>
      </c>
      <c r="D3584" s="259"/>
      <c r="E3584" s="168"/>
      <c r="F3584" s="169"/>
      <c r="H3584" s="167"/>
      <c r="I3584" s="209" t="str">
        <f>IF(ISBLANK(Transactions!$H3584),"",MONTH(Transactions!$H3584))</f>
        <v/>
      </c>
      <c r="J3584" s="259"/>
      <c r="K3584" s="168"/>
      <c r="L3584" s="169"/>
      <c r="N3584" s="167"/>
      <c r="O3584" s="209" t="str">
        <f>IF(ISBLANK(Transactions!$N3584),"",MONTH(Transactions!$N3584))</f>
        <v/>
      </c>
      <c r="P3584" s="259"/>
      <c r="Q3584" s="171"/>
      <c r="R3584" s="169"/>
    </row>
    <row r="3585" spans="2:18" ht="15.75" customHeight="1">
      <c r="B3585" s="167"/>
      <c r="C3585" s="209" t="str">
        <f>IF(ISBLANK(Transactions!$B3585),"",MONTH(Transactions!$B3585))</f>
        <v/>
      </c>
      <c r="D3585" s="259"/>
      <c r="E3585" s="168"/>
      <c r="F3585" s="169"/>
      <c r="H3585" s="167"/>
      <c r="I3585" s="209" t="str">
        <f>IF(ISBLANK(Transactions!$H3585),"",MONTH(Transactions!$H3585))</f>
        <v/>
      </c>
      <c r="J3585" s="259"/>
      <c r="K3585" s="168"/>
      <c r="L3585" s="169"/>
      <c r="N3585" s="167"/>
      <c r="O3585" s="209" t="str">
        <f>IF(ISBLANK(Transactions!$N3585),"",MONTH(Transactions!$N3585))</f>
        <v/>
      </c>
      <c r="P3585" s="259"/>
      <c r="Q3585" s="171"/>
      <c r="R3585" s="169"/>
    </row>
    <row r="3586" spans="2:18" ht="15.75" customHeight="1">
      <c r="B3586" s="167"/>
      <c r="C3586" s="209" t="str">
        <f>IF(ISBLANK(Transactions!$B3586),"",MONTH(Transactions!$B3586))</f>
        <v/>
      </c>
      <c r="D3586" s="259"/>
      <c r="E3586" s="168"/>
      <c r="F3586" s="169"/>
      <c r="H3586" s="167"/>
      <c r="I3586" s="209" t="str">
        <f>IF(ISBLANK(Transactions!$H3586),"",MONTH(Transactions!$H3586))</f>
        <v/>
      </c>
      <c r="J3586" s="259"/>
      <c r="K3586" s="168"/>
      <c r="L3586" s="169"/>
      <c r="N3586" s="167"/>
      <c r="O3586" s="209" t="str">
        <f>IF(ISBLANK(Transactions!$N3586),"",MONTH(Transactions!$N3586))</f>
        <v/>
      </c>
      <c r="P3586" s="259"/>
      <c r="Q3586" s="171"/>
      <c r="R3586" s="169"/>
    </row>
    <row r="3587" spans="2:18" ht="15.75" customHeight="1">
      <c r="B3587" s="167"/>
      <c r="C3587" s="209" t="str">
        <f>IF(ISBLANK(Transactions!$B3587),"",MONTH(Transactions!$B3587))</f>
        <v/>
      </c>
      <c r="D3587" s="259"/>
      <c r="E3587" s="168"/>
      <c r="F3587" s="169"/>
      <c r="H3587" s="167"/>
      <c r="I3587" s="209" t="str">
        <f>IF(ISBLANK(Transactions!$H3587),"",MONTH(Transactions!$H3587))</f>
        <v/>
      </c>
      <c r="J3587" s="259"/>
      <c r="K3587" s="168"/>
      <c r="L3587" s="169"/>
      <c r="N3587" s="167"/>
      <c r="O3587" s="209" t="str">
        <f>IF(ISBLANK(Transactions!$N3587),"",MONTH(Transactions!$N3587))</f>
        <v/>
      </c>
      <c r="P3587" s="259"/>
      <c r="Q3587" s="171"/>
      <c r="R3587" s="169"/>
    </row>
    <row r="3588" spans="2:18" ht="15.75" customHeight="1">
      <c r="B3588" s="167"/>
      <c r="C3588" s="209" t="str">
        <f>IF(ISBLANK(Transactions!$B3588),"",MONTH(Transactions!$B3588))</f>
        <v/>
      </c>
      <c r="D3588" s="259"/>
      <c r="E3588" s="168"/>
      <c r="F3588" s="169"/>
      <c r="H3588" s="167"/>
      <c r="I3588" s="209" t="str">
        <f>IF(ISBLANK(Transactions!$H3588),"",MONTH(Transactions!$H3588))</f>
        <v/>
      </c>
      <c r="J3588" s="259"/>
      <c r="K3588" s="168"/>
      <c r="L3588" s="169"/>
      <c r="N3588" s="167"/>
      <c r="O3588" s="209" t="str">
        <f>IF(ISBLANK(Transactions!$N3588),"",MONTH(Transactions!$N3588))</f>
        <v/>
      </c>
      <c r="P3588" s="259"/>
      <c r="Q3588" s="171"/>
      <c r="R3588" s="169"/>
    </row>
    <row r="3589" spans="2:18" ht="15.75" customHeight="1">
      <c r="B3589" s="167"/>
      <c r="C3589" s="209" t="str">
        <f>IF(ISBLANK(Transactions!$B3589),"",MONTH(Transactions!$B3589))</f>
        <v/>
      </c>
      <c r="D3589" s="259"/>
      <c r="E3589" s="168"/>
      <c r="F3589" s="169"/>
      <c r="H3589" s="167"/>
      <c r="I3589" s="209" t="str">
        <f>IF(ISBLANK(Transactions!$H3589),"",MONTH(Transactions!$H3589))</f>
        <v/>
      </c>
      <c r="J3589" s="259"/>
      <c r="K3589" s="168"/>
      <c r="L3589" s="169"/>
      <c r="N3589" s="167"/>
      <c r="O3589" s="209" t="str">
        <f>IF(ISBLANK(Transactions!$N3589),"",MONTH(Transactions!$N3589))</f>
        <v/>
      </c>
      <c r="P3589" s="259"/>
      <c r="Q3589" s="171"/>
      <c r="R3589" s="169"/>
    </row>
    <row r="3590" spans="2:18" ht="15.75" customHeight="1">
      <c r="B3590" s="167"/>
      <c r="C3590" s="209" t="str">
        <f>IF(ISBLANK(Transactions!$B3590),"",MONTH(Transactions!$B3590))</f>
        <v/>
      </c>
      <c r="D3590" s="259"/>
      <c r="E3590" s="168"/>
      <c r="F3590" s="169"/>
      <c r="H3590" s="167"/>
      <c r="I3590" s="209" t="str">
        <f>IF(ISBLANK(Transactions!$H3590),"",MONTH(Transactions!$H3590))</f>
        <v/>
      </c>
      <c r="J3590" s="259"/>
      <c r="K3590" s="168"/>
      <c r="L3590" s="169"/>
      <c r="N3590" s="167"/>
      <c r="O3590" s="209" t="str">
        <f>IF(ISBLANK(Transactions!$N3590),"",MONTH(Transactions!$N3590))</f>
        <v/>
      </c>
      <c r="P3590" s="259"/>
      <c r="Q3590" s="171"/>
      <c r="R3590" s="169"/>
    </row>
    <row r="3591" spans="2:18" ht="15.75" customHeight="1">
      <c r="B3591" s="167"/>
      <c r="C3591" s="209" t="str">
        <f>IF(ISBLANK(Transactions!$B3591),"",MONTH(Transactions!$B3591))</f>
        <v/>
      </c>
      <c r="D3591" s="259"/>
      <c r="E3591" s="168"/>
      <c r="F3591" s="169"/>
      <c r="H3591" s="167"/>
      <c r="I3591" s="209" t="str">
        <f>IF(ISBLANK(Transactions!$H3591),"",MONTH(Transactions!$H3591))</f>
        <v/>
      </c>
      <c r="J3591" s="259"/>
      <c r="K3591" s="168"/>
      <c r="L3591" s="169"/>
      <c r="N3591" s="167"/>
      <c r="O3591" s="209" t="str">
        <f>IF(ISBLANK(Transactions!$N3591),"",MONTH(Transactions!$N3591))</f>
        <v/>
      </c>
      <c r="P3591" s="259"/>
      <c r="Q3591" s="171"/>
      <c r="R3591" s="169"/>
    </row>
    <row r="3592" spans="2:18" ht="15.75" customHeight="1">
      <c r="B3592" s="167"/>
      <c r="C3592" s="209" t="str">
        <f>IF(ISBLANK(Transactions!$B3592),"",MONTH(Transactions!$B3592))</f>
        <v/>
      </c>
      <c r="D3592" s="259"/>
      <c r="E3592" s="168"/>
      <c r="F3592" s="169"/>
      <c r="H3592" s="167"/>
      <c r="I3592" s="209" t="str">
        <f>IF(ISBLANK(Transactions!$H3592),"",MONTH(Transactions!$H3592))</f>
        <v/>
      </c>
      <c r="J3592" s="259"/>
      <c r="K3592" s="168"/>
      <c r="L3592" s="169"/>
      <c r="N3592" s="167"/>
      <c r="O3592" s="209" t="str">
        <f>IF(ISBLANK(Transactions!$N3592),"",MONTH(Transactions!$N3592))</f>
        <v/>
      </c>
      <c r="P3592" s="259"/>
      <c r="Q3592" s="171"/>
      <c r="R3592" s="169"/>
    </row>
    <row r="3593" spans="2:18" ht="15.75" customHeight="1">
      <c r="B3593" s="167"/>
      <c r="C3593" s="209" t="str">
        <f>IF(ISBLANK(Transactions!$B3593),"",MONTH(Transactions!$B3593))</f>
        <v/>
      </c>
      <c r="D3593" s="259"/>
      <c r="E3593" s="168"/>
      <c r="F3593" s="169"/>
      <c r="H3593" s="167"/>
      <c r="I3593" s="209" t="str">
        <f>IF(ISBLANK(Transactions!$H3593),"",MONTH(Transactions!$H3593))</f>
        <v/>
      </c>
      <c r="J3593" s="259"/>
      <c r="K3593" s="168"/>
      <c r="L3593" s="169"/>
      <c r="N3593" s="167"/>
      <c r="O3593" s="209" t="str">
        <f>IF(ISBLANK(Transactions!$N3593),"",MONTH(Transactions!$N3593))</f>
        <v/>
      </c>
      <c r="P3593" s="259"/>
      <c r="Q3593" s="171"/>
      <c r="R3593" s="169"/>
    </row>
    <row r="3594" spans="2:18" ht="15.75" customHeight="1">
      <c r="B3594" s="167"/>
      <c r="C3594" s="209" t="str">
        <f>IF(ISBLANK(Transactions!$B3594),"",MONTH(Transactions!$B3594))</f>
        <v/>
      </c>
      <c r="D3594" s="259"/>
      <c r="E3594" s="168"/>
      <c r="F3594" s="169"/>
      <c r="H3594" s="167"/>
      <c r="I3594" s="209" t="str">
        <f>IF(ISBLANK(Transactions!$H3594),"",MONTH(Transactions!$H3594))</f>
        <v/>
      </c>
      <c r="J3594" s="259"/>
      <c r="K3594" s="168"/>
      <c r="L3594" s="169"/>
      <c r="N3594" s="167"/>
      <c r="O3594" s="209" t="str">
        <f>IF(ISBLANK(Transactions!$N3594),"",MONTH(Transactions!$N3594))</f>
        <v/>
      </c>
      <c r="P3594" s="259"/>
      <c r="Q3594" s="171"/>
      <c r="R3594" s="169"/>
    </row>
    <row r="3595" spans="2:18" ht="15.75" customHeight="1">
      <c r="B3595" s="167"/>
      <c r="C3595" s="209" t="str">
        <f>IF(ISBLANK(Transactions!$B3595),"",MONTH(Transactions!$B3595))</f>
        <v/>
      </c>
      <c r="D3595" s="259"/>
      <c r="E3595" s="168"/>
      <c r="F3595" s="169"/>
      <c r="H3595" s="167"/>
      <c r="I3595" s="209" t="str">
        <f>IF(ISBLANK(Transactions!$H3595),"",MONTH(Transactions!$H3595))</f>
        <v/>
      </c>
      <c r="J3595" s="259"/>
      <c r="K3595" s="168"/>
      <c r="L3595" s="169"/>
      <c r="N3595" s="167"/>
      <c r="O3595" s="209" t="str">
        <f>IF(ISBLANK(Transactions!$N3595),"",MONTH(Transactions!$N3595))</f>
        <v/>
      </c>
      <c r="P3595" s="259"/>
      <c r="Q3595" s="171"/>
      <c r="R3595" s="169"/>
    </row>
    <row r="3596" spans="2:18" ht="15.75" customHeight="1">
      <c r="B3596" s="167"/>
      <c r="C3596" s="209" t="str">
        <f>IF(ISBLANK(Transactions!$B3596),"",MONTH(Transactions!$B3596))</f>
        <v/>
      </c>
      <c r="D3596" s="259"/>
      <c r="E3596" s="168"/>
      <c r="F3596" s="169"/>
      <c r="H3596" s="167"/>
      <c r="I3596" s="209" t="str">
        <f>IF(ISBLANK(Transactions!$H3596),"",MONTH(Transactions!$H3596))</f>
        <v/>
      </c>
      <c r="J3596" s="259"/>
      <c r="K3596" s="168"/>
      <c r="L3596" s="169"/>
      <c r="N3596" s="167"/>
      <c r="O3596" s="209" t="str">
        <f>IF(ISBLANK(Transactions!$N3596),"",MONTH(Transactions!$N3596))</f>
        <v/>
      </c>
      <c r="P3596" s="259"/>
      <c r="Q3596" s="171"/>
      <c r="R3596" s="169"/>
    </row>
    <row r="3597" spans="2:18" ht="15.75" customHeight="1">
      <c r="B3597" s="167"/>
      <c r="C3597" s="209" t="str">
        <f>IF(ISBLANK(Transactions!$B3597),"",MONTH(Transactions!$B3597))</f>
        <v/>
      </c>
      <c r="D3597" s="259"/>
      <c r="E3597" s="168"/>
      <c r="F3597" s="169"/>
      <c r="H3597" s="167"/>
      <c r="I3597" s="209" t="str">
        <f>IF(ISBLANK(Transactions!$H3597),"",MONTH(Transactions!$H3597))</f>
        <v/>
      </c>
      <c r="J3597" s="259"/>
      <c r="K3597" s="168"/>
      <c r="L3597" s="169"/>
      <c r="N3597" s="167"/>
      <c r="O3597" s="209" t="str">
        <f>IF(ISBLANK(Transactions!$N3597),"",MONTH(Transactions!$N3597))</f>
        <v/>
      </c>
      <c r="P3597" s="259"/>
      <c r="Q3597" s="171"/>
      <c r="R3597" s="169"/>
    </row>
    <row r="3598" spans="2:18" ht="15.75" customHeight="1">
      <c r="B3598" s="167"/>
      <c r="C3598" s="209" t="str">
        <f>IF(ISBLANK(Transactions!$B3598),"",MONTH(Transactions!$B3598))</f>
        <v/>
      </c>
      <c r="D3598" s="259"/>
      <c r="E3598" s="168"/>
      <c r="F3598" s="169"/>
      <c r="H3598" s="167"/>
      <c r="I3598" s="209" t="str">
        <f>IF(ISBLANK(Transactions!$H3598),"",MONTH(Transactions!$H3598))</f>
        <v/>
      </c>
      <c r="J3598" s="259"/>
      <c r="K3598" s="168"/>
      <c r="L3598" s="169"/>
      <c r="N3598" s="167"/>
      <c r="O3598" s="209" t="str">
        <f>IF(ISBLANK(Transactions!$N3598),"",MONTH(Transactions!$N3598))</f>
        <v/>
      </c>
      <c r="P3598" s="259"/>
      <c r="Q3598" s="171"/>
      <c r="R3598" s="169"/>
    </row>
    <row r="3599" spans="2:18" ht="15.75" customHeight="1">
      <c r="B3599" s="167"/>
      <c r="C3599" s="209" t="str">
        <f>IF(ISBLANK(Transactions!$B3599),"",MONTH(Transactions!$B3599))</f>
        <v/>
      </c>
      <c r="D3599" s="259"/>
      <c r="E3599" s="168"/>
      <c r="F3599" s="169"/>
      <c r="H3599" s="167"/>
      <c r="I3599" s="209" t="str">
        <f>IF(ISBLANK(Transactions!$H3599),"",MONTH(Transactions!$H3599))</f>
        <v/>
      </c>
      <c r="J3599" s="259"/>
      <c r="K3599" s="168"/>
      <c r="L3599" s="169"/>
      <c r="N3599" s="167"/>
      <c r="O3599" s="209" t="str">
        <f>IF(ISBLANK(Transactions!$N3599),"",MONTH(Transactions!$N3599))</f>
        <v/>
      </c>
      <c r="P3599" s="259"/>
      <c r="Q3599" s="171"/>
      <c r="R3599" s="169"/>
    </row>
    <row r="3600" spans="2:18" ht="15.75" customHeight="1">
      <c r="B3600" s="167"/>
      <c r="C3600" s="209" t="str">
        <f>IF(ISBLANK(Transactions!$B3600),"",MONTH(Transactions!$B3600))</f>
        <v/>
      </c>
      <c r="D3600" s="259"/>
      <c r="E3600" s="168"/>
      <c r="F3600" s="169"/>
      <c r="H3600" s="167"/>
      <c r="I3600" s="209" t="str">
        <f>IF(ISBLANK(Transactions!$H3600),"",MONTH(Transactions!$H3600))</f>
        <v/>
      </c>
      <c r="J3600" s="259"/>
      <c r="K3600" s="168"/>
      <c r="L3600" s="169"/>
      <c r="N3600" s="167"/>
      <c r="O3600" s="209" t="str">
        <f>IF(ISBLANK(Transactions!$N3600),"",MONTH(Transactions!$N3600))</f>
        <v/>
      </c>
      <c r="P3600" s="259"/>
      <c r="Q3600" s="171"/>
      <c r="R3600" s="169"/>
    </row>
    <row r="3601" spans="2:18" ht="15.75" customHeight="1">
      <c r="B3601" s="167"/>
      <c r="C3601" s="209" t="str">
        <f>IF(ISBLANK(Transactions!$B3601),"",MONTH(Transactions!$B3601))</f>
        <v/>
      </c>
      <c r="D3601" s="259"/>
      <c r="E3601" s="168"/>
      <c r="F3601" s="169"/>
      <c r="H3601" s="167"/>
      <c r="I3601" s="209" t="str">
        <f>IF(ISBLANK(Transactions!$H3601),"",MONTH(Transactions!$H3601))</f>
        <v/>
      </c>
      <c r="J3601" s="259"/>
      <c r="K3601" s="168"/>
      <c r="L3601" s="169"/>
      <c r="N3601" s="167"/>
      <c r="O3601" s="209" t="str">
        <f>IF(ISBLANK(Transactions!$N3601),"",MONTH(Transactions!$N3601))</f>
        <v/>
      </c>
      <c r="P3601" s="259"/>
      <c r="Q3601" s="171"/>
      <c r="R3601" s="169"/>
    </row>
    <row r="3602" spans="2:18" ht="15.75" customHeight="1">
      <c r="B3602" s="167"/>
      <c r="C3602" s="209" t="str">
        <f>IF(ISBLANK(Transactions!$B3602),"",MONTH(Transactions!$B3602))</f>
        <v/>
      </c>
      <c r="D3602" s="259"/>
      <c r="E3602" s="168"/>
      <c r="F3602" s="169"/>
      <c r="H3602" s="167"/>
      <c r="I3602" s="209" t="str">
        <f>IF(ISBLANK(Transactions!$H3602),"",MONTH(Transactions!$H3602))</f>
        <v/>
      </c>
      <c r="J3602" s="259"/>
      <c r="K3602" s="168"/>
      <c r="L3602" s="169"/>
      <c r="N3602" s="167"/>
      <c r="O3602" s="209" t="str">
        <f>IF(ISBLANK(Transactions!$N3602),"",MONTH(Transactions!$N3602))</f>
        <v/>
      </c>
      <c r="P3602" s="259"/>
      <c r="Q3602" s="171"/>
      <c r="R3602" s="169"/>
    </row>
    <row r="3603" spans="2:18" ht="15.75" customHeight="1">
      <c r="B3603" s="167"/>
      <c r="C3603" s="209" t="str">
        <f>IF(ISBLANK(Transactions!$B3603),"",MONTH(Transactions!$B3603))</f>
        <v/>
      </c>
      <c r="D3603" s="259"/>
      <c r="E3603" s="168"/>
      <c r="F3603" s="169"/>
      <c r="H3603" s="167"/>
      <c r="I3603" s="209" t="str">
        <f>IF(ISBLANK(Transactions!$H3603),"",MONTH(Transactions!$H3603))</f>
        <v/>
      </c>
      <c r="J3603" s="259"/>
      <c r="K3603" s="168"/>
      <c r="L3603" s="169"/>
      <c r="N3603" s="167"/>
      <c r="O3603" s="209" t="str">
        <f>IF(ISBLANK(Transactions!$N3603),"",MONTH(Transactions!$N3603))</f>
        <v/>
      </c>
      <c r="P3603" s="259"/>
      <c r="Q3603" s="171"/>
      <c r="R3603" s="169"/>
    </row>
    <row r="3604" spans="2:18" ht="15.75" customHeight="1">
      <c r="B3604" s="167"/>
      <c r="C3604" s="209" t="str">
        <f>IF(ISBLANK(Transactions!$B3604),"",MONTH(Transactions!$B3604))</f>
        <v/>
      </c>
      <c r="D3604" s="259"/>
      <c r="E3604" s="168"/>
      <c r="F3604" s="169"/>
      <c r="H3604" s="167"/>
      <c r="I3604" s="209" t="str">
        <f>IF(ISBLANK(Transactions!$H3604),"",MONTH(Transactions!$H3604))</f>
        <v/>
      </c>
      <c r="J3604" s="259"/>
      <c r="K3604" s="168"/>
      <c r="L3604" s="169"/>
      <c r="N3604" s="167"/>
      <c r="O3604" s="209" t="str">
        <f>IF(ISBLANK(Transactions!$N3604),"",MONTH(Transactions!$N3604))</f>
        <v/>
      </c>
      <c r="P3604" s="259"/>
      <c r="Q3604" s="171"/>
      <c r="R3604" s="169"/>
    </row>
    <row r="3605" spans="2:18" ht="15.75" customHeight="1">
      <c r="B3605" s="167"/>
      <c r="C3605" s="209" t="str">
        <f>IF(ISBLANK(Transactions!$B3605),"",MONTH(Transactions!$B3605))</f>
        <v/>
      </c>
      <c r="D3605" s="259"/>
      <c r="E3605" s="168"/>
      <c r="F3605" s="169"/>
      <c r="H3605" s="167"/>
      <c r="I3605" s="209" t="str">
        <f>IF(ISBLANK(Transactions!$H3605),"",MONTH(Transactions!$H3605))</f>
        <v/>
      </c>
      <c r="J3605" s="259"/>
      <c r="K3605" s="168"/>
      <c r="L3605" s="169"/>
      <c r="N3605" s="167"/>
      <c r="O3605" s="209" t="str">
        <f>IF(ISBLANK(Transactions!$N3605),"",MONTH(Transactions!$N3605))</f>
        <v/>
      </c>
      <c r="P3605" s="259"/>
      <c r="Q3605" s="171"/>
      <c r="R3605" s="169"/>
    </row>
    <row r="3606" spans="2:18" ht="15.75" customHeight="1">
      <c r="B3606" s="167"/>
      <c r="C3606" s="209" t="str">
        <f>IF(ISBLANK(Transactions!$B3606),"",MONTH(Transactions!$B3606))</f>
        <v/>
      </c>
      <c r="D3606" s="259"/>
      <c r="E3606" s="168"/>
      <c r="F3606" s="169"/>
      <c r="H3606" s="167"/>
      <c r="I3606" s="209" t="str">
        <f>IF(ISBLANK(Transactions!$H3606),"",MONTH(Transactions!$H3606))</f>
        <v/>
      </c>
      <c r="J3606" s="259"/>
      <c r="K3606" s="168"/>
      <c r="L3606" s="169"/>
      <c r="N3606" s="167"/>
      <c r="O3606" s="209" t="str">
        <f>IF(ISBLANK(Transactions!$N3606),"",MONTH(Transactions!$N3606))</f>
        <v/>
      </c>
      <c r="P3606" s="259"/>
      <c r="Q3606" s="171"/>
      <c r="R3606" s="169"/>
    </row>
    <row r="3607" spans="2:18" ht="15.75" customHeight="1">
      <c r="B3607" s="167"/>
      <c r="C3607" s="209" t="str">
        <f>IF(ISBLANK(Transactions!$B3607),"",MONTH(Transactions!$B3607))</f>
        <v/>
      </c>
      <c r="D3607" s="259"/>
      <c r="E3607" s="168"/>
      <c r="F3607" s="169"/>
      <c r="H3607" s="167"/>
      <c r="I3607" s="209" t="str">
        <f>IF(ISBLANK(Transactions!$H3607),"",MONTH(Transactions!$H3607))</f>
        <v/>
      </c>
      <c r="J3607" s="259"/>
      <c r="K3607" s="168"/>
      <c r="L3607" s="169"/>
      <c r="N3607" s="167"/>
      <c r="O3607" s="209" t="str">
        <f>IF(ISBLANK(Transactions!$N3607),"",MONTH(Transactions!$N3607))</f>
        <v/>
      </c>
      <c r="P3607" s="259"/>
      <c r="Q3607" s="171"/>
      <c r="R3607" s="169"/>
    </row>
    <row r="3608" spans="2:18" ht="15.75" customHeight="1">
      <c r="B3608" s="167"/>
      <c r="C3608" s="209" t="str">
        <f>IF(ISBLANK(Transactions!$B3608),"",MONTH(Transactions!$B3608))</f>
        <v/>
      </c>
      <c r="D3608" s="259"/>
      <c r="E3608" s="168"/>
      <c r="F3608" s="169"/>
      <c r="H3608" s="167"/>
      <c r="I3608" s="209" t="str">
        <f>IF(ISBLANK(Transactions!$H3608),"",MONTH(Transactions!$H3608))</f>
        <v/>
      </c>
      <c r="J3608" s="259"/>
      <c r="K3608" s="168"/>
      <c r="L3608" s="169"/>
      <c r="N3608" s="167"/>
      <c r="O3608" s="209" t="str">
        <f>IF(ISBLANK(Transactions!$N3608),"",MONTH(Transactions!$N3608))</f>
        <v/>
      </c>
      <c r="P3608" s="259"/>
      <c r="Q3608" s="171"/>
      <c r="R3608" s="169"/>
    </row>
    <row r="3609" spans="2:18" ht="15.75" customHeight="1">
      <c r="B3609" s="167"/>
      <c r="C3609" s="209" t="str">
        <f>IF(ISBLANK(Transactions!$B3609),"",MONTH(Transactions!$B3609))</f>
        <v/>
      </c>
      <c r="D3609" s="259"/>
      <c r="E3609" s="168"/>
      <c r="F3609" s="169"/>
      <c r="H3609" s="167"/>
      <c r="I3609" s="209" t="str">
        <f>IF(ISBLANK(Transactions!$H3609),"",MONTH(Transactions!$H3609))</f>
        <v/>
      </c>
      <c r="J3609" s="259"/>
      <c r="K3609" s="168"/>
      <c r="L3609" s="169"/>
      <c r="N3609" s="167"/>
      <c r="O3609" s="209" t="str">
        <f>IF(ISBLANK(Transactions!$N3609),"",MONTH(Transactions!$N3609))</f>
        <v/>
      </c>
      <c r="P3609" s="259"/>
      <c r="Q3609" s="171"/>
      <c r="R3609" s="169"/>
    </row>
    <row r="3610" spans="2:18" ht="15.75" customHeight="1">
      <c r="B3610" s="167"/>
      <c r="C3610" s="209" t="str">
        <f>IF(ISBLANK(Transactions!$B3610),"",MONTH(Transactions!$B3610))</f>
        <v/>
      </c>
      <c r="D3610" s="259"/>
      <c r="E3610" s="168"/>
      <c r="F3610" s="169"/>
      <c r="H3610" s="167"/>
      <c r="I3610" s="209" t="str">
        <f>IF(ISBLANK(Transactions!$H3610),"",MONTH(Transactions!$H3610))</f>
        <v/>
      </c>
      <c r="J3610" s="259"/>
      <c r="K3610" s="168"/>
      <c r="L3610" s="169"/>
      <c r="N3610" s="167"/>
      <c r="O3610" s="209" t="str">
        <f>IF(ISBLANK(Transactions!$N3610),"",MONTH(Transactions!$N3610))</f>
        <v/>
      </c>
      <c r="P3610" s="259"/>
      <c r="Q3610" s="171"/>
      <c r="R3610" s="169"/>
    </row>
    <row r="3611" spans="2:18" ht="15.75" customHeight="1">
      <c r="B3611" s="167"/>
      <c r="C3611" s="209" t="str">
        <f>IF(ISBLANK(Transactions!$B3611),"",MONTH(Transactions!$B3611))</f>
        <v/>
      </c>
      <c r="D3611" s="259"/>
      <c r="E3611" s="168"/>
      <c r="F3611" s="169"/>
      <c r="H3611" s="167"/>
      <c r="I3611" s="209" t="str">
        <f>IF(ISBLANK(Transactions!$H3611),"",MONTH(Transactions!$H3611))</f>
        <v/>
      </c>
      <c r="J3611" s="259"/>
      <c r="K3611" s="168"/>
      <c r="L3611" s="169"/>
      <c r="N3611" s="167"/>
      <c r="O3611" s="209" t="str">
        <f>IF(ISBLANK(Transactions!$N3611),"",MONTH(Transactions!$N3611))</f>
        <v/>
      </c>
      <c r="P3611" s="259"/>
      <c r="Q3611" s="171"/>
      <c r="R3611" s="169"/>
    </row>
    <row r="3612" spans="2:18" ht="15.75" customHeight="1">
      <c r="B3612" s="167"/>
      <c r="C3612" s="209" t="str">
        <f>IF(ISBLANK(Transactions!$B3612),"",MONTH(Transactions!$B3612))</f>
        <v/>
      </c>
      <c r="D3612" s="259"/>
      <c r="E3612" s="168"/>
      <c r="F3612" s="169"/>
      <c r="H3612" s="167"/>
      <c r="I3612" s="209" t="str">
        <f>IF(ISBLANK(Transactions!$H3612),"",MONTH(Transactions!$H3612))</f>
        <v/>
      </c>
      <c r="J3612" s="259"/>
      <c r="K3612" s="168"/>
      <c r="L3612" s="169"/>
      <c r="N3612" s="167"/>
      <c r="O3612" s="209" t="str">
        <f>IF(ISBLANK(Transactions!$N3612),"",MONTH(Transactions!$N3612))</f>
        <v/>
      </c>
      <c r="P3612" s="259"/>
      <c r="Q3612" s="171"/>
      <c r="R3612" s="169"/>
    </row>
    <row r="3613" spans="2:18" ht="15.75" customHeight="1">
      <c r="B3613" s="167"/>
      <c r="C3613" s="209" t="str">
        <f>IF(ISBLANK(Transactions!$B3613),"",MONTH(Transactions!$B3613))</f>
        <v/>
      </c>
      <c r="D3613" s="259"/>
      <c r="E3613" s="168"/>
      <c r="F3613" s="169"/>
      <c r="H3613" s="167"/>
      <c r="I3613" s="209" t="str">
        <f>IF(ISBLANK(Transactions!$H3613),"",MONTH(Transactions!$H3613))</f>
        <v/>
      </c>
      <c r="J3613" s="259"/>
      <c r="K3613" s="168"/>
      <c r="L3613" s="169"/>
      <c r="N3613" s="167"/>
      <c r="O3613" s="209" t="str">
        <f>IF(ISBLANK(Transactions!$N3613),"",MONTH(Transactions!$N3613))</f>
        <v/>
      </c>
      <c r="P3613" s="259"/>
      <c r="Q3613" s="171"/>
      <c r="R3613" s="169"/>
    </row>
    <row r="3614" spans="2:18" ht="15.75" customHeight="1">
      <c r="B3614" s="167"/>
      <c r="C3614" s="209" t="str">
        <f>IF(ISBLANK(Transactions!$B3614),"",MONTH(Transactions!$B3614))</f>
        <v/>
      </c>
      <c r="D3614" s="259"/>
      <c r="E3614" s="168"/>
      <c r="F3614" s="169"/>
      <c r="H3614" s="167"/>
      <c r="I3614" s="209" t="str">
        <f>IF(ISBLANK(Transactions!$H3614),"",MONTH(Transactions!$H3614))</f>
        <v/>
      </c>
      <c r="J3614" s="259"/>
      <c r="K3614" s="168"/>
      <c r="L3614" s="169"/>
      <c r="N3614" s="167"/>
      <c r="O3614" s="209" t="str">
        <f>IF(ISBLANK(Transactions!$N3614),"",MONTH(Transactions!$N3614))</f>
        <v/>
      </c>
      <c r="P3614" s="259"/>
      <c r="Q3614" s="171"/>
      <c r="R3614" s="169"/>
    </row>
    <row r="3615" spans="2:18" ht="15.75" customHeight="1">
      <c r="B3615" s="167"/>
      <c r="C3615" s="209" t="str">
        <f>IF(ISBLANK(Transactions!$B3615),"",MONTH(Transactions!$B3615))</f>
        <v/>
      </c>
      <c r="D3615" s="259"/>
      <c r="E3615" s="168"/>
      <c r="F3615" s="169"/>
      <c r="H3615" s="167"/>
      <c r="I3615" s="209" t="str">
        <f>IF(ISBLANK(Transactions!$H3615),"",MONTH(Transactions!$H3615))</f>
        <v/>
      </c>
      <c r="J3615" s="259"/>
      <c r="K3615" s="168"/>
      <c r="L3615" s="169"/>
      <c r="N3615" s="167"/>
      <c r="O3615" s="209" t="str">
        <f>IF(ISBLANK(Transactions!$N3615),"",MONTH(Transactions!$N3615))</f>
        <v/>
      </c>
      <c r="P3615" s="259"/>
      <c r="Q3615" s="171"/>
      <c r="R3615" s="169"/>
    </row>
    <row r="3616" spans="2:18" ht="15.75" customHeight="1">
      <c r="B3616" s="167"/>
      <c r="C3616" s="209" t="str">
        <f>IF(ISBLANK(Transactions!$B3616),"",MONTH(Transactions!$B3616))</f>
        <v/>
      </c>
      <c r="D3616" s="259"/>
      <c r="E3616" s="168"/>
      <c r="F3616" s="169"/>
      <c r="H3616" s="167"/>
      <c r="I3616" s="209" t="str">
        <f>IF(ISBLANK(Transactions!$H3616),"",MONTH(Transactions!$H3616))</f>
        <v/>
      </c>
      <c r="J3616" s="259"/>
      <c r="K3616" s="168"/>
      <c r="L3616" s="169"/>
      <c r="N3616" s="167"/>
      <c r="O3616" s="209" t="str">
        <f>IF(ISBLANK(Transactions!$N3616),"",MONTH(Transactions!$N3616))</f>
        <v/>
      </c>
      <c r="P3616" s="259"/>
      <c r="Q3616" s="171"/>
      <c r="R3616" s="169"/>
    </row>
    <row r="3617" spans="2:18" ht="15.75" customHeight="1">
      <c r="B3617" s="167"/>
      <c r="C3617" s="209" t="str">
        <f>IF(ISBLANK(Transactions!$B3617),"",MONTH(Transactions!$B3617))</f>
        <v/>
      </c>
      <c r="D3617" s="259"/>
      <c r="E3617" s="168"/>
      <c r="F3617" s="169"/>
      <c r="H3617" s="167"/>
      <c r="I3617" s="209" t="str">
        <f>IF(ISBLANK(Transactions!$H3617),"",MONTH(Transactions!$H3617))</f>
        <v/>
      </c>
      <c r="J3617" s="259"/>
      <c r="K3617" s="168"/>
      <c r="L3617" s="169"/>
      <c r="N3617" s="167"/>
      <c r="O3617" s="209" t="str">
        <f>IF(ISBLANK(Transactions!$N3617),"",MONTH(Transactions!$N3617))</f>
        <v/>
      </c>
      <c r="P3617" s="259"/>
      <c r="Q3617" s="171"/>
      <c r="R3617" s="169"/>
    </row>
    <row r="3618" spans="2:18" ht="15.75" customHeight="1">
      <c r="B3618" s="167"/>
      <c r="C3618" s="209" t="str">
        <f>IF(ISBLANK(Transactions!$B3618),"",MONTH(Transactions!$B3618))</f>
        <v/>
      </c>
      <c r="D3618" s="259"/>
      <c r="E3618" s="168"/>
      <c r="F3618" s="169"/>
      <c r="H3618" s="167"/>
      <c r="I3618" s="209" t="str">
        <f>IF(ISBLANK(Transactions!$H3618),"",MONTH(Transactions!$H3618))</f>
        <v/>
      </c>
      <c r="J3618" s="259"/>
      <c r="K3618" s="168"/>
      <c r="L3618" s="169"/>
      <c r="N3618" s="167"/>
      <c r="O3618" s="209" t="str">
        <f>IF(ISBLANK(Transactions!$N3618),"",MONTH(Transactions!$N3618))</f>
        <v/>
      </c>
      <c r="P3618" s="259"/>
      <c r="Q3618" s="171"/>
      <c r="R3618" s="169"/>
    </row>
    <row r="3619" spans="2:18" ht="15.75" customHeight="1">
      <c r="B3619" s="167"/>
      <c r="C3619" s="209" t="str">
        <f>IF(ISBLANK(Transactions!$B3619),"",MONTH(Transactions!$B3619))</f>
        <v/>
      </c>
      <c r="D3619" s="259"/>
      <c r="E3619" s="168"/>
      <c r="F3619" s="169"/>
      <c r="H3619" s="167"/>
      <c r="I3619" s="209" t="str">
        <f>IF(ISBLANK(Transactions!$H3619),"",MONTH(Transactions!$H3619))</f>
        <v/>
      </c>
      <c r="J3619" s="259"/>
      <c r="K3619" s="168"/>
      <c r="L3619" s="169"/>
      <c r="N3619" s="167"/>
      <c r="O3619" s="209" t="str">
        <f>IF(ISBLANK(Transactions!$N3619),"",MONTH(Transactions!$N3619))</f>
        <v/>
      </c>
      <c r="P3619" s="259"/>
      <c r="Q3619" s="171"/>
      <c r="R3619" s="169"/>
    </row>
    <row r="3620" spans="2:18" ht="15.75" customHeight="1">
      <c r="B3620" s="167"/>
      <c r="C3620" s="209" t="str">
        <f>IF(ISBLANK(Transactions!$B3620),"",MONTH(Transactions!$B3620))</f>
        <v/>
      </c>
      <c r="D3620" s="259"/>
      <c r="E3620" s="168"/>
      <c r="F3620" s="169"/>
      <c r="H3620" s="167"/>
      <c r="I3620" s="209" t="str">
        <f>IF(ISBLANK(Transactions!$H3620),"",MONTH(Transactions!$H3620))</f>
        <v/>
      </c>
      <c r="J3620" s="259"/>
      <c r="K3620" s="168"/>
      <c r="L3620" s="169"/>
      <c r="N3620" s="167"/>
      <c r="O3620" s="209" t="str">
        <f>IF(ISBLANK(Transactions!$N3620),"",MONTH(Transactions!$N3620))</f>
        <v/>
      </c>
      <c r="P3620" s="259"/>
      <c r="Q3620" s="171"/>
      <c r="R3620" s="169"/>
    </row>
    <row r="3621" spans="2:18" ht="15.75" customHeight="1">
      <c r="B3621" s="167"/>
      <c r="C3621" s="209" t="str">
        <f>IF(ISBLANK(Transactions!$B3621),"",MONTH(Transactions!$B3621))</f>
        <v/>
      </c>
      <c r="D3621" s="259"/>
      <c r="E3621" s="168"/>
      <c r="F3621" s="169"/>
      <c r="H3621" s="167"/>
      <c r="I3621" s="209" t="str">
        <f>IF(ISBLANK(Transactions!$H3621),"",MONTH(Transactions!$H3621))</f>
        <v/>
      </c>
      <c r="J3621" s="259"/>
      <c r="K3621" s="168"/>
      <c r="L3621" s="169"/>
      <c r="N3621" s="167"/>
      <c r="O3621" s="209" t="str">
        <f>IF(ISBLANK(Transactions!$N3621),"",MONTH(Transactions!$N3621))</f>
        <v/>
      </c>
      <c r="P3621" s="259"/>
      <c r="Q3621" s="171"/>
      <c r="R3621" s="169"/>
    </row>
    <row r="3622" spans="2:18" ht="15.75" customHeight="1">
      <c r="B3622" s="167"/>
      <c r="C3622" s="209" t="str">
        <f>IF(ISBLANK(Transactions!$B3622),"",MONTH(Transactions!$B3622))</f>
        <v/>
      </c>
      <c r="D3622" s="259"/>
      <c r="E3622" s="168"/>
      <c r="F3622" s="169"/>
      <c r="H3622" s="167"/>
      <c r="I3622" s="209" t="str">
        <f>IF(ISBLANK(Transactions!$H3622),"",MONTH(Transactions!$H3622))</f>
        <v/>
      </c>
      <c r="J3622" s="259"/>
      <c r="K3622" s="168"/>
      <c r="L3622" s="169"/>
      <c r="N3622" s="167"/>
      <c r="O3622" s="209" t="str">
        <f>IF(ISBLANK(Transactions!$N3622),"",MONTH(Transactions!$N3622))</f>
        <v/>
      </c>
      <c r="P3622" s="259"/>
      <c r="Q3622" s="171"/>
      <c r="R3622" s="169"/>
    </row>
    <row r="3623" spans="2:18" ht="15.75" customHeight="1">
      <c r="B3623" s="167"/>
      <c r="C3623" s="209" t="str">
        <f>IF(ISBLANK(Transactions!$B3623),"",MONTH(Transactions!$B3623))</f>
        <v/>
      </c>
      <c r="D3623" s="259"/>
      <c r="E3623" s="168"/>
      <c r="F3623" s="169"/>
      <c r="H3623" s="167"/>
      <c r="I3623" s="209" t="str">
        <f>IF(ISBLANK(Transactions!$H3623),"",MONTH(Transactions!$H3623))</f>
        <v/>
      </c>
      <c r="J3623" s="259"/>
      <c r="K3623" s="168"/>
      <c r="L3623" s="169"/>
      <c r="N3623" s="167"/>
      <c r="O3623" s="209" t="str">
        <f>IF(ISBLANK(Transactions!$N3623),"",MONTH(Transactions!$N3623))</f>
        <v/>
      </c>
      <c r="P3623" s="259"/>
      <c r="Q3623" s="171"/>
      <c r="R3623" s="169"/>
    </row>
    <row r="3624" spans="2:18" ht="15.75" customHeight="1">
      <c r="B3624" s="167"/>
      <c r="C3624" s="209" t="str">
        <f>IF(ISBLANK(Transactions!$B3624),"",MONTH(Transactions!$B3624))</f>
        <v/>
      </c>
      <c r="D3624" s="259"/>
      <c r="E3624" s="168"/>
      <c r="F3624" s="169"/>
      <c r="H3624" s="167"/>
      <c r="I3624" s="209" t="str">
        <f>IF(ISBLANK(Transactions!$H3624),"",MONTH(Transactions!$H3624))</f>
        <v/>
      </c>
      <c r="J3624" s="259"/>
      <c r="K3624" s="168"/>
      <c r="L3624" s="169"/>
      <c r="N3624" s="167"/>
      <c r="O3624" s="209" t="str">
        <f>IF(ISBLANK(Transactions!$N3624),"",MONTH(Transactions!$N3624))</f>
        <v/>
      </c>
      <c r="P3624" s="259"/>
      <c r="Q3624" s="171"/>
      <c r="R3624" s="169"/>
    </row>
    <row r="3625" spans="2:18" ht="15.75" customHeight="1">
      <c r="B3625" s="167"/>
      <c r="C3625" s="209" t="str">
        <f>IF(ISBLANK(Transactions!$B3625),"",MONTH(Transactions!$B3625))</f>
        <v/>
      </c>
      <c r="D3625" s="259"/>
      <c r="E3625" s="168"/>
      <c r="F3625" s="169"/>
      <c r="H3625" s="167"/>
      <c r="I3625" s="209" t="str">
        <f>IF(ISBLANK(Transactions!$H3625),"",MONTH(Transactions!$H3625))</f>
        <v/>
      </c>
      <c r="J3625" s="259"/>
      <c r="K3625" s="168"/>
      <c r="L3625" s="169"/>
      <c r="N3625" s="167"/>
      <c r="O3625" s="209" t="str">
        <f>IF(ISBLANK(Transactions!$N3625),"",MONTH(Transactions!$N3625))</f>
        <v/>
      </c>
      <c r="P3625" s="259"/>
      <c r="Q3625" s="171"/>
      <c r="R3625" s="169"/>
    </row>
    <row r="3626" spans="2:18" ht="15.75" customHeight="1">
      <c r="B3626" s="167"/>
      <c r="C3626" s="209" t="str">
        <f>IF(ISBLANK(Transactions!$B3626),"",MONTH(Transactions!$B3626))</f>
        <v/>
      </c>
      <c r="D3626" s="259"/>
      <c r="E3626" s="168"/>
      <c r="F3626" s="169"/>
      <c r="H3626" s="167"/>
      <c r="I3626" s="209" t="str">
        <f>IF(ISBLANK(Transactions!$H3626),"",MONTH(Transactions!$H3626))</f>
        <v/>
      </c>
      <c r="J3626" s="259"/>
      <c r="K3626" s="168"/>
      <c r="L3626" s="169"/>
      <c r="N3626" s="167"/>
      <c r="O3626" s="209" t="str">
        <f>IF(ISBLANK(Transactions!$N3626),"",MONTH(Transactions!$N3626))</f>
        <v/>
      </c>
      <c r="P3626" s="259"/>
      <c r="Q3626" s="171"/>
      <c r="R3626" s="169"/>
    </row>
    <row r="3627" spans="2:18" ht="15.75" customHeight="1">
      <c r="B3627" s="167"/>
      <c r="C3627" s="209" t="str">
        <f>IF(ISBLANK(Transactions!$B3627),"",MONTH(Transactions!$B3627))</f>
        <v/>
      </c>
      <c r="D3627" s="259"/>
      <c r="E3627" s="168"/>
      <c r="F3627" s="169"/>
      <c r="H3627" s="167"/>
      <c r="I3627" s="209" t="str">
        <f>IF(ISBLANK(Transactions!$H3627),"",MONTH(Transactions!$H3627))</f>
        <v/>
      </c>
      <c r="J3627" s="259"/>
      <c r="K3627" s="168"/>
      <c r="L3627" s="169"/>
      <c r="N3627" s="167"/>
      <c r="O3627" s="209" t="str">
        <f>IF(ISBLANK(Transactions!$N3627),"",MONTH(Transactions!$N3627))</f>
        <v/>
      </c>
      <c r="P3627" s="259"/>
      <c r="Q3627" s="171"/>
      <c r="R3627" s="169"/>
    </row>
    <row r="3628" spans="2:18" ht="15.75" customHeight="1">
      <c r="B3628" s="167"/>
      <c r="C3628" s="209" t="str">
        <f>IF(ISBLANK(Transactions!$B3628),"",MONTH(Transactions!$B3628))</f>
        <v/>
      </c>
      <c r="D3628" s="259"/>
      <c r="E3628" s="168"/>
      <c r="F3628" s="169"/>
      <c r="H3628" s="167"/>
      <c r="I3628" s="209" t="str">
        <f>IF(ISBLANK(Transactions!$H3628),"",MONTH(Transactions!$H3628))</f>
        <v/>
      </c>
      <c r="J3628" s="259"/>
      <c r="K3628" s="168"/>
      <c r="L3628" s="169"/>
      <c r="N3628" s="167"/>
      <c r="O3628" s="209" t="str">
        <f>IF(ISBLANK(Transactions!$N3628),"",MONTH(Transactions!$N3628))</f>
        <v/>
      </c>
      <c r="P3628" s="259"/>
      <c r="Q3628" s="171"/>
      <c r="R3628" s="169"/>
    </row>
    <row r="3629" spans="2:18" ht="15.75" customHeight="1">
      <c r="B3629" s="167"/>
      <c r="C3629" s="209" t="str">
        <f>IF(ISBLANK(Transactions!$B3629),"",MONTH(Transactions!$B3629))</f>
        <v/>
      </c>
      <c r="D3629" s="259"/>
      <c r="E3629" s="168"/>
      <c r="F3629" s="169"/>
      <c r="H3629" s="167"/>
      <c r="I3629" s="209" t="str">
        <f>IF(ISBLANK(Transactions!$H3629),"",MONTH(Transactions!$H3629))</f>
        <v/>
      </c>
      <c r="J3629" s="259"/>
      <c r="K3629" s="168"/>
      <c r="L3629" s="169"/>
      <c r="N3629" s="167"/>
      <c r="O3629" s="209" t="str">
        <f>IF(ISBLANK(Transactions!$N3629),"",MONTH(Transactions!$N3629))</f>
        <v/>
      </c>
      <c r="P3629" s="259"/>
      <c r="Q3629" s="171"/>
      <c r="R3629" s="169"/>
    </row>
    <row r="3630" spans="2:18" ht="15.75" customHeight="1">
      <c r="B3630" s="167"/>
      <c r="C3630" s="209" t="str">
        <f>IF(ISBLANK(Transactions!$B3630),"",MONTH(Transactions!$B3630))</f>
        <v/>
      </c>
      <c r="D3630" s="259"/>
      <c r="E3630" s="168"/>
      <c r="F3630" s="169"/>
      <c r="H3630" s="167"/>
      <c r="I3630" s="209" t="str">
        <f>IF(ISBLANK(Transactions!$H3630),"",MONTH(Transactions!$H3630))</f>
        <v/>
      </c>
      <c r="J3630" s="259"/>
      <c r="K3630" s="168"/>
      <c r="L3630" s="169"/>
      <c r="N3630" s="167"/>
      <c r="O3630" s="209" t="str">
        <f>IF(ISBLANK(Transactions!$N3630),"",MONTH(Transactions!$N3630))</f>
        <v/>
      </c>
      <c r="P3630" s="259"/>
      <c r="Q3630" s="171"/>
      <c r="R3630" s="169"/>
    </row>
    <row r="3631" spans="2:18" ht="15.75" customHeight="1">
      <c r="B3631" s="167"/>
      <c r="C3631" s="209" t="str">
        <f>IF(ISBLANK(Transactions!$B3631),"",MONTH(Transactions!$B3631))</f>
        <v/>
      </c>
      <c r="D3631" s="259"/>
      <c r="E3631" s="168"/>
      <c r="F3631" s="169"/>
      <c r="H3631" s="167"/>
      <c r="I3631" s="209" t="str">
        <f>IF(ISBLANK(Transactions!$H3631),"",MONTH(Transactions!$H3631))</f>
        <v/>
      </c>
      <c r="J3631" s="259"/>
      <c r="K3631" s="168"/>
      <c r="L3631" s="169"/>
      <c r="N3631" s="167"/>
      <c r="O3631" s="209" t="str">
        <f>IF(ISBLANK(Transactions!$N3631),"",MONTH(Transactions!$N3631))</f>
        <v/>
      </c>
      <c r="P3631" s="259"/>
      <c r="Q3631" s="171"/>
      <c r="R3631" s="169"/>
    </row>
    <row r="3632" spans="2:18" ht="15.75" customHeight="1">
      <c r="B3632" s="167"/>
      <c r="C3632" s="209" t="str">
        <f>IF(ISBLANK(Transactions!$B3632),"",MONTH(Transactions!$B3632))</f>
        <v/>
      </c>
      <c r="D3632" s="259"/>
      <c r="E3632" s="168"/>
      <c r="F3632" s="169"/>
      <c r="H3632" s="167"/>
      <c r="I3632" s="209" t="str">
        <f>IF(ISBLANK(Transactions!$H3632),"",MONTH(Transactions!$H3632))</f>
        <v/>
      </c>
      <c r="J3632" s="259"/>
      <c r="K3632" s="168"/>
      <c r="L3632" s="169"/>
      <c r="N3632" s="167"/>
      <c r="O3632" s="209" t="str">
        <f>IF(ISBLANK(Transactions!$N3632),"",MONTH(Transactions!$N3632))</f>
        <v/>
      </c>
      <c r="P3632" s="259"/>
      <c r="Q3632" s="171"/>
      <c r="R3632" s="169"/>
    </row>
    <row r="3633" spans="2:18" ht="15.75" customHeight="1">
      <c r="B3633" s="167"/>
      <c r="C3633" s="209" t="str">
        <f>IF(ISBLANK(Transactions!$B3633),"",MONTH(Transactions!$B3633))</f>
        <v/>
      </c>
      <c r="D3633" s="259"/>
      <c r="E3633" s="168"/>
      <c r="F3633" s="169"/>
      <c r="H3633" s="167"/>
      <c r="I3633" s="209" t="str">
        <f>IF(ISBLANK(Transactions!$H3633),"",MONTH(Transactions!$H3633))</f>
        <v/>
      </c>
      <c r="J3633" s="259"/>
      <c r="K3633" s="168"/>
      <c r="L3633" s="169"/>
      <c r="N3633" s="167"/>
      <c r="O3633" s="209" t="str">
        <f>IF(ISBLANK(Transactions!$N3633),"",MONTH(Transactions!$N3633))</f>
        <v/>
      </c>
      <c r="P3633" s="259"/>
      <c r="Q3633" s="171"/>
      <c r="R3633" s="169"/>
    </row>
    <row r="3634" spans="2:18" ht="15.75" customHeight="1">
      <c r="B3634" s="167"/>
      <c r="C3634" s="209" t="str">
        <f>IF(ISBLANK(Transactions!$B3634),"",MONTH(Transactions!$B3634))</f>
        <v/>
      </c>
      <c r="D3634" s="259"/>
      <c r="E3634" s="168"/>
      <c r="F3634" s="169"/>
      <c r="H3634" s="167"/>
      <c r="I3634" s="209" t="str">
        <f>IF(ISBLANK(Transactions!$H3634),"",MONTH(Transactions!$H3634))</f>
        <v/>
      </c>
      <c r="J3634" s="259"/>
      <c r="K3634" s="168"/>
      <c r="L3634" s="169"/>
      <c r="N3634" s="167"/>
      <c r="O3634" s="209" t="str">
        <f>IF(ISBLANK(Transactions!$N3634),"",MONTH(Transactions!$N3634))</f>
        <v/>
      </c>
      <c r="P3634" s="259"/>
      <c r="Q3634" s="171"/>
      <c r="R3634" s="169"/>
    </row>
    <row r="3635" spans="2:18" ht="15.75" customHeight="1">
      <c r="B3635" s="167"/>
      <c r="C3635" s="209" t="str">
        <f>IF(ISBLANK(Transactions!$B3635),"",MONTH(Transactions!$B3635))</f>
        <v/>
      </c>
      <c r="D3635" s="259"/>
      <c r="E3635" s="168"/>
      <c r="F3635" s="169"/>
      <c r="H3635" s="167"/>
      <c r="I3635" s="209" t="str">
        <f>IF(ISBLANK(Transactions!$H3635),"",MONTH(Transactions!$H3635))</f>
        <v/>
      </c>
      <c r="J3635" s="259"/>
      <c r="K3635" s="168"/>
      <c r="L3635" s="169"/>
      <c r="N3635" s="167"/>
      <c r="O3635" s="209" t="str">
        <f>IF(ISBLANK(Transactions!$N3635),"",MONTH(Transactions!$N3635))</f>
        <v/>
      </c>
      <c r="P3635" s="259"/>
      <c r="Q3635" s="171"/>
      <c r="R3635" s="169"/>
    </row>
    <row r="3636" spans="2:18" ht="15.75" customHeight="1">
      <c r="B3636" s="167"/>
      <c r="C3636" s="209" t="str">
        <f>IF(ISBLANK(Transactions!$B3636),"",MONTH(Transactions!$B3636))</f>
        <v/>
      </c>
      <c r="D3636" s="259"/>
      <c r="E3636" s="168"/>
      <c r="F3636" s="169"/>
      <c r="H3636" s="167"/>
      <c r="I3636" s="209" t="str">
        <f>IF(ISBLANK(Transactions!$H3636),"",MONTH(Transactions!$H3636))</f>
        <v/>
      </c>
      <c r="J3636" s="259"/>
      <c r="K3636" s="168"/>
      <c r="L3636" s="169"/>
      <c r="N3636" s="167"/>
      <c r="O3636" s="209" t="str">
        <f>IF(ISBLANK(Transactions!$N3636),"",MONTH(Transactions!$N3636))</f>
        <v/>
      </c>
      <c r="P3636" s="259"/>
      <c r="Q3636" s="171"/>
      <c r="R3636" s="169"/>
    </row>
    <row r="3637" spans="2:18" ht="15.75" customHeight="1">
      <c r="B3637" s="167"/>
      <c r="C3637" s="209" t="str">
        <f>IF(ISBLANK(Transactions!$B3637),"",MONTH(Transactions!$B3637))</f>
        <v/>
      </c>
      <c r="D3637" s="259"/>
      <c r="E3637" s="168"/>
      <c r="F3637" s="169"/>
      <c r="H3637" s="167"/>
      <c r="I3637" s="209" t="str">
        <f>IF(ISBLANK(Transactions!$H3637),"",MONTH(Transactions!$H3637))</f>
        <v/>
      </c>
      <c r="J3637" s="259"/>
      <c r="K3637" s="168"/>
      <c r="L3637" s="169"/>
      <c r="N3637" s="167"/>
      <c r="O3637" s="209" t="str">
        <f>IF(ISBLANK(Transactions!$N3637),"",MONTH(Transactions!$N3637))</f>
        <v/>
      </c>
      <c r="P3637" s="259"/>
      <c r="Q3637" s="171"/>
      <c r="R3637" s="169"/>
    </row>
    <row r="3638" spans="2:18" ht="15.75" customHeight="1">
      <c r="B3638" s="167"/>
      <c r="C3638" s="209" t="str">
        <f>IF(ISBLANK(Transactions!$B3638),"",MONTH(Transactions!$B3638))</f>
        <v/>
      </c>
      <c r="D3638" s="259"/>
      <c r="E3638" s="168"/>
      <c r="F3638" s="169"/>
      <c r="H3638" s="167"/>
      <c r="I3638" s="209" t="str">
        <f>IF(ISBLANK(Transactions!$H3638),"",MONTH(Transactions!$H3638))</f>
        <v/>
      </c>
      <c r="J3638" s="259"/>
      <c r="K3638" s="168"/>
      <c r="L3638" s="169"/>
      <c r="N3638" s="167"/>
      <c r="O3638" s="209" t="str">
        <f>IF(ISBLANK(Transactions!$N3638),"",MONTH(Transactions!$N3638))</f>
        <v/>
      </c>
      <c r="P3638" s="259"/>
      <c r="Q3638" s="171"/>
      <c r="R3638" s="169"/>
    </row>
    <row r="3639" spans="2:18" ht="15.75" customHeight="1">
      <c r="B3639" s="167"/>
      <c r="C3639" s="209" t="str">
        <f>IF(ISBLANK(Transactions!$B3639),"",MONTH(Transactions!$B3639))</f>
        <v/>
      </c>
      <c r="D3639" s="259"/>
      <c r="E3639" s="168"/>
      <c r="F3639" s="169"/>
      <c r="H3639" s="167"/>
      <c r="I3639" s="209" t="str">
        <f>IF(ISBLANK(Transactions!$H3639),"",MONTH(Transactions!$H3639))</f>
        <v/>
      </c>
      <c r="J3639" s="259"/>
      <c r="K3639" s="168"/>
      <c r="L3639" s="169"/>
      <c r="N3639" s="167"/>
      <c r="O3639" s="209" t="str">
        <f>IF(ISBLANK(Transactions!$N3639),"",MONTH(Transactions!$N3639))</f>
        <v/>
      </c>
      <c r="P3639" s="259"/>
      <c r="Q3639" s="171"/>
      <c r="R3639" s="169"/>
    </row>
    <row r="3640" spans="2:18" ht="15.75" customHeight="1">
      <c r="B3640" s="167"/>
      <c r="C3640" s="209" t="str">
        <f>IF(ISBLANK(Transactions!$B3640),"",MONTH(Transactions!$B3640))</f>
        <v/>
      </c>
      <c r="D3640" s="259"/>
      <c r="E3640" s="168"/>
      <c r="F3640" s="169"/>
      <c r="H3640" s="167"/>
      <c r="I3640" s="209" t="str">
        <f>IF(ISBLANK(Transactions!$H3640),"",MONTH(Transactions!$H3640))</f>
        <v/>
      </c>
      <c r="J3640" s="259"/>
      <c r="K3640" s="168"/>
      <c r="L3640" s="169"/>
      <c r="N3640" s="167"/>
      <c r="O3640" s="209" t="str">
        <f>IF(ISBLANK(Transactions!$N3640),"",MONTH(Transactions!$N3640))</f>
        <v/>
      </c>
      <c r="P3640" s="259"/>
      <c r="Q3640" s="171"/>
      <c r="R3640" s="169"/>
    </row>
    <row r="3641" spans="2:18" ht="15.75" customHeight="1">
      <c r="B3641" s="167"/>
      <c r="C3641" s="209" t="str">
        <f>IF(ISBLANK(Transactions!$B3641),"",MONTH(Transactions!$B3641))</f>
        <v/>
      </c>
      <c r="D3641" s="259"/>
      <c r="E3641" s="168"/>
      <c r="F3641" s="169"/>
      <c r="H3641" s="167"/>
      <c r="I3641" s="209" t="str">
        <f>IF(ISBLANK(Transactions!$H3641),"",MONTH(Transactions!$H3641))</f>
        <v/>
      </c>
      <c r="J3641" s="259"/>
      <c r="K3641" s="168"/>
      <c r="L3641" s="169"/>
      <c r="N3641" s="167"/>
      <c r="O3641" s="209" t="str">
        <f>IF(ISBLANK(Transactions!$N3641),"",MONTH(Transactions!$N3641))</f>
        <v/>
      </c>
      <c r="P3641" s="259"/>
      <c r="Q3641" s="171"/>
      <c r="R3641" s="169"/>
    </row>
    <row r="3642" spans="2:18" ht="15.75" customHeight="1">
      <c r="B3642" s="167"/>
      <c r="C3642" s="209" t="str">
        <f>IF(ISBLANK(Transactions!$B3642),"",MONTH(Transactions!$B3642))</f>
        <v/>
      </c>
      <c r="D3642" s="259"/>
      <c r="E3642" s="168"/>
      <c r="F3642" s="169"/>
      <c r="H3642" s="167"/>
      <c r="I3642" s="209" t="str">
        <f>IF(ISBLANK(Transactions!$H3642),"",MONTH(Transactions!$H3642))</f>
        <v/>
      </c>
      <c r="J3642" s="259"/>
      <c r="K3642" s="168"/>
      <c r="L3642" s="169"/>
      <c r="N3642" s="167"/>
      <c r="O3642" s="209" t="str">
        <f>IF(ISBLANK(Transactions!$N3642),"",MONTH(Transactions!$N3642))</f>
        <v/>
      </c>
      <c r="P3642" s="259"/>
      <c r="Q3642" s="171"/>
      <c r="R3642" s="169"/>
    </row>
    <row r="3643" spans="2:18" ht="15.75" customHeight="1">
      <c r="B3643" s="167"/>
      <c r="C3643" s="209" t="str">
        <f>IF(ISBLANK(Transactions!$B3643),"",MONTH(Transactions!$B3643))</f>
        <v/>
      </c>
      <c r="D3643" s="259"/>
      <c r="E3643" s="168"/>
      <c r="F3643" s="169"/>
      <c r="H3643" s="167"/>
      <c r="I3643" s="209" t="str">
        <f>IF(ISBLANK(Transactions!$H3643),"",MONTH(Transactions!$H3643))</f>
        <v/>
      </c>
      <c r="J3643" s="259"/>
      <c r="K3643" s="168"/>
      <c r="L3643" s="169"/>
      <c r="N3643" s="167"/>
      <c r="O3643" s="209" t="str">
        <f>IF(ISBLANK(Transactions!$N3643),"",MONTH(Transactions!$N3643))</f>
        <v/>
      </c>
      <c r="P3643" s="259"/>
      <c r="Q3643" s="171"/>
      <c r="R3643" s="169"/>
    </row>
    <row r="3644" spans="2:18" ht="15.75" customHeight="1">
      <c r="B3644" s="167"/>
      <c r="C3644" s="209" t="str">
        <f>IF(ISBLANK(Transactions!$B3644),"",MONTH(Transactions!$B3644))</f>
        <v/>
      </c>
      <c r="D3644" s="259"/>
      <c r="E3644" s="168"/>
      <c r="F3644" s="169"/>
      <c r="H3644" s="167"/>
      <c r="I3644" s="209" t="str">
        <f>IF(ISBLANK(Transactions!$H3644),"",MONTH(Transactions!$H3644))</f>
        <v/>
      </c>
      <c r="J3644" s="259"/>
      <c r="K3644" s="168"/>
      <c r="L3644" s="169"/>
      <c r="N3644" s="167"/>
      <c r="O3644" s="209" t="str">
        <f>IF(ISBLANK(Transactions!$N3644),"",MONTH(Transactions!$N3644))</f>
        <v/>
      </c>
      <c r="P3644" s="259"/>
      <c r="Q3644" s="171"/>
      <c r="R3644" s="169"/>
    </row>
    <row r="3645" spans="2:18" ht="15.75" customHeight="1">
      <c r="B3645" s="167"/>
      <c r="C3645" s="209" t="str">
        <f>IF(ISBLANK(Transactions!$B3645),"",MONTH(Transactions!$B3645))</f>
        <v/>
      </c>
      <c r="D3645" s="259"/>
      <c r="E3645" s="168"/>
      <c r="F3645" s="169"/>
      <c r="H3645" s="167"/>
      <c r="I3645" s="209" t="str">
        <f>IF(ISBLANK(Transactions!$H3645),"",MONTH(Transactions!$H3645))</f>
        <v/>
      </c>
      <c r="J3645" s="259"/>
      <c r="K3645" s="168"/>
      <c r="L3645" s="169"/>
      <c r="N3645" s="167"/>
      <c r="O3645" s="209" t="str">
        <f>IF(ISBLANK(Transactions!$N3645),"",MONTH(Transactions!$N3645))</f>
        <v/>
      </c>
      <c r="P3645" s="259"/>
      <c r="Q3645" s="171"/>
      <c r="R3645" s="169"/>
    </row>
    <row r="3646" spans="2:18" ht="15.75" customHeight="1">
      <c r="B3646" s="167"/>
      <c r="C3646" s="209" t="str">
        <f>IF(ISBLANK(Transactions!$B3646),"",MONTH(Transactions!$B3646))</f>
        <v/>
      </c>
      <c r="D3646" s="259"/>
      <c r="E3646" s="168"/>
      <c r="F3646" s="169"/>
      <c r="H3646" s="167"/>
      <c r="I3646" s="209" t="str">
        <f>IF(ISBLANK(Transactions!$H3646),"",MONTH(Transactions!$H3646))</f>
        <v/>
      </c>
      <c r="J3646" s="259"/>
      <c r="K3646" s="168"/>
      <c r="L3646" s="169"/>
      <c r="N3646" s="167"/>
      <c r="O3646" s="209" t="str">
        <f>IF(ISBLANK(Transactions!$N3646),"",MONTH(Transactions!$N3646))</f>
        <v/>
      </c>
      <c r="P3646" s="259"/>
      <c r="Q3646" s="171"/>
      <c r="R3646" s="169"/>
    </row>
    <row r="3647" spans="2:18" ht="15.75" customHeight="1">
      <c r="B3647" s="167"/>
      <c r="C3647" s="209" t="str">
        <f>IF(ISBLANK(Transactions!$B3647),"",MONTH(Transactions!$B3647))</f>
        <v/>
      </c>
      <c r="D3647" s="259"/>
      <c r="E3647" s="168"/>
      <c r="F3647" s="169"/>
      <c r="H3647" s="167"/>
      <c r="I3647" s="209" t="str">
        <f>IF(ISBLANK(Transactions!$H3647),"",MONTH(Transactions!$H3647))</f>
        <v/>
      </c>
      <c r="J3647" s="259"/>
      <c r="K3647" s="168"/>
      <c r="L3647" s="169"/>
      <c r="N3647" s="167"/>
      <c r="O3647" s="209" t="str">
        <f>IF(ISBLANK(Transactions!$N3647),"",MONTH(Transactions!$N3647))</f>
        <v/>
      </c>
      <c r="P3647" s="259"/>
      <c r="Q3647" s="171"/>
      <c r="R3647" s="169"/>
    </row>
    <row r="3648" spans="2:18" ht="15.75" customHeight="1">
      <c r="B3648" s="167"/>
      <c r="C3648" s="209" t="str">
        <f>IF(ISBLANK(Transactions!$B3648),"",MONTH(Transactions!$B3648))</f>
        <v/>
      </c>
      <c r="D3648" s="259"/>
      <c r="E3648" s="168"/>
      <c r="F3648" s="169"/>
      <c r="H3648" s="167"/>
      <c r="I3648" s="209" t="str">
        <f>IF(ISBLANK(Transactions!$H3648),"",MONTH(Transactions!$H3648))</f>
        <v/>
      </c>
      <c r="J3648" s="259"/>
      <c r="K3648" s="168"/>
      <c r="L3648" s="169"/>
      <c r="N3648" s="167"/>
      <c r="O3648" s="209" t="str">
        <f>IF(ISBLANK(Transactions!$N3648),"",MONTH(Transactions!$N3648))</f>
        <v/>
      </c>
      <c r="P3648" s="259"/>
      <c r="Q3648" s="171"/>
      <c r="R3648" s="169"/>
    </row>
    <row r="3649" spans="2:18" ht="15.75" customHeight="1">
      <c r="B3649" s="167"/>
      <c r="C3649" s="209" t="str">
        <f>IF(ISBLANK(Transactions!$B3649),"",MONTH(Transactions!$B3649))</f>
        <v/>
      </c>
      <c r="D3649" s="259"/>
      <c r="E3649" s="168"/>
      <c r="F3649" s="169"/>
      <c r="H3649" s="167"/>
      <c r="I3649" s="209" t="str">
        <f>IF(ISBLANK(Transactions!$H3649),"",MONTH(Transactions!$H3649))</f>
        <v/>
      </c>
      <c r="J3649" s="259"/>
      <c r="K3649" s="168"/>
      <c r="L3649" s="169"/>
      <c r="N3649" s="167"/>
      <c r="O3649" s="209" t="str">
        <f>IF(ISBLANK(Transactions!$N3649),"",MONTH(Transactions!$N3649))</f>
        <v/>
      </c>
      <c r="P3649" s="259"/>
      <c r="Q3649" s="171"/>
      <c r="R3649" s="169"/>
    </row>
    <row r="3650" spans="2:18" ht="15.75" customHeight="1">
      <c r="B3650" s="167"/>
      <c r="C3650" s="209" t="str">
        <f>IF(ISBLANK(Transactions!$B3650),"",MONTH(Transactions!$B3650))</f>
        <v/>
      </c>
      <c r="D3650" s="259"/>
      <c r="E3650" s="168"/>
      <c r="F3650" s="169"/>
      <c r="H3650" s="167"/>
      <c r="I3650" s="209" t="str">
        <f>IF(ISBLANK(Transactions!$H3650),"",MONTH(Transactions!$H3650))</f>
        <v/>
      </c>
      <c r="J3650" s="259"/>
      <c r="K3650" s="168"/>
      <c r="L3650" s="169"/>
      <c r="N3650" s="167"/>
      <c r="O3650" s="209" t="str">
        <f>IF(ISBLANK(Transactions!$N3650),"",MONTH(Transactions!$N3650))</f>
        <v/>
      </c>
      <c r="P3650" s="259"/>
      <c r="Q3650" s="171"/>
      <c r="R3650" s="169"/>
    </row>
    <row r="3651" spans="2:18" ht="15.75" customHeight="1">
      <c r="B3651" s="167"/>
      <c r="C3651" s="209" t="str">
        <f>IF(ISBLANK(Transactions!$B3651),"",MONTH(Transactions!$B3651))</f>
        <v/>
      </c>
      <c r="D3651" s="259"/>
      <c r="E3651" s="168"/>
      <c r="F3651" s="169"/>
      <c r="H3651" s="167"/>
      <c r="I3651" s="209" t="str">
        <f>IF(ISBLANK(Transactions!$H3651),"",MONTH(Transactions!$H3651))</f>
        <v/>
      </c>
      <c r="J3651" s="259"/>
      <c r="K3651" s="168"/>
      <c r="L3651" s="169"/>
      <c r="N3651" s="167"/>
      <c r="O3651" s="209" t="str">
        <f>IF(ISBLANK(Transactions!$N3651),"",MONTH(Transactions!$N3651))</f>
        <v/>
      </c>
      <c r="P3651" s="259"/>
      <c r="Q3651" s="171"/>
      <c r="R3651" s="169"/>
    </row>
    <row r="3652" spans="2:18" ht="15.75" customHeight="1">
      <c r="B3652" s="167"/>
      <c r="C3652" s="209" t="str">
        <f>IF(ISBLANK(Transactions!$B3652),"",MONTH(Transactions!$B3652))</f>
        <v/>
      </c>
      <c r="D3652" s="259"/>
      <c r="E3652" s="168"/>
      <c r="F3652" s="169"/>
      <c r="H3652" s="167"/>
      <c r="I3652" s="209" t="str">
        <f>IF(ISBLANK(Transactions!$H3652),"",MONTH(Transactions!$H3652))</f>
        <v/>
      </c>
      <c r="J3652" s="259"/>
      <c r="K3652" s="168"/>
      <c r="L3652" s="169"/>
      <c r="N3652" s="167"/>
      <c r="O3652" s="209" t="str">
        <f>IF(ISBLANK(Transactions!$N3652),"",MONTH(Transactions!$N3652))</f>
        <v/>
      </c>
      <c r="P3652" s="259"/>
      <c r="Q3652" s="171"/>
      <c r="R3652" s="169"/>
    </row>
    <row r="3653" spans="2:18" ht="15.75" customHeight="1">
      <c r="B3653" s="167"/>
      <c r="C3653" s="209" t="str">
        <f>IF(ISBLANK(Transactions!$B3653),"",MONTH(Transactions!$B3653))</f>
        <v/>
      </c>
      <c r="D3653" s="259"/>
      <c r="E3653" s="168"/>
      <c r="F3653" s="169"/>
      <c r="H3653" s="167"/>
      <c r="I3653" s="209" t="str">
        <f>IF(ISBLANK(Transactions!$H3653),"",MONTH(Transactions!$H3653))</f>
        <v/>
      </c>
      <c r="J3653" s="259"/>
      <c r="K3653" s="168"/>
      <c r="L3653" s="169"/>
      <c r="N3653" s="167"/>
      <c r="O3653" s="209" t="str">
        <f>IF(ISBLANK(Transactions!$N3653),"",MONTH(Transactions!$N3653))</f>
        <v/>
      </c>
      <c r="P3653" s="259"/>
      <c r="Q3653" s="171"/>
      <c r="R3653" s="169"/>
    </row>
    <row r="3654" spans="2:18" ht="15.75" customHeight="1">
      <c r="B3654" s="167"/>
      <c r="C3654" s="209" t="str">
        <f>IF(ISBLANK(Transactions!$B3654),"",MONTH(Transactions!$B3654))</f>
        <v/>
      </c>
      <c r="D3654" s="259"/>
      <c r="E3654" s="168"/>
      <c r="F3654" s="169"/>
      <c r="H3654" s="167"/>
      <c r="I3654" s="209" t="str">
        <f>IF(ISBLANK(Transactions!$H3654),"",MONTH(Transactions!$H3654))</f>
        <v/>
      </c>
      <c r="J3654" s="259"/>
      <c r="K3654" s="168"/>
      <c r="L3654" s="169"/>
      <c r="N3654" s="167"/>
      <c r="O3654" s="209" t="str">
        <f>IF(ISBLANK(Transactions!$N3654),"",MONTH(Transactions!$N3654))</f>
        <v/>
      </c>
      <c r="P3654" s="259"/>
      <c r="Q3654" s="171"/>
      <c r="R3654" s="169"/>
    </row>
    <row r="3655" spans="2:18" ht="15.75" customHeight="1">
      <c r="B3655" s="167"/>
      <c r="C3655" s="209" t="str">
        <f>IF(ISBLANK(Transactions!$B3655),"",MONTH(Transactions!$B3655))</f>
        <v/>
      </c>
      <c r="D3655" s="259"/>
      <c r="E3655" s="168"/>
      <c r="F3655" s="169"/>
      <c r="H3655" s="167"/>
      <c r="I3655" s="209" t="str">
        <f>IF(ISBLANK(Transactions!$H3655),"",MONTH(Transactions!$H3655))</f>
        <v/>
      </c>
      <c r="J3655" s="259"/>
      <c r="K3655" s="168"/>
      <c r="L3655" s="169"/>
      <c r="N3655" s="167"/>
      <c r="O3655" s="209" t="str">
        <f>IF(ISBLANK(Transactions!$N3655),"",MONTH(Transactions!$N3655))</f>
        <v/>
      </c>
      <c r="P3655" s="259"/>
      <c r="Q3655" s="171"/>
      <c r="R3655" s="169"/>
    </row>
    <row r="3656" spans="2:18" ht="15.75" customHeight="1">
      <c r="B3656" s="167"/>
      <c r="C3656" s="209" t="str">
        <f>IF(ISBLANK(Transactions!$B3656),"",MONTH(Transactions!$B3656))</f>
        <v/>
      </c>
      <c r="D3656" s="259"/>
      <c r="E3656" s="168"/>
      <c r="F3656" s="169"/>
      <c r="H3656" s="167"/>
      <c r="I3656" s="209" t="str">
        <f>IF(ISBLANK(Transactions!$H3656),"",MONTH(Transactions!$H3656))</f>
        <v/>
      </c>
      <c r="J3656" s="259"/>
      <c r="K3656" s="168"/>
      <c r="L3656" s="169"/>
      <c r="N3656" s="167"/>
      <c r="O3656" s="209" t="str">
        <f>IF(ISBLANK(Transactions!$N3656),"",MONTH(Transactions!$N3656))</f>
        <v/>
      </c>
      <c r="P3656" s="259"/>
      <c r="Q3656" s="171"/>
      <c r="R3656" s="169"/>
    </row>
    <row r="3657" spans="2:18" ht="15.75" customHeight="1">
      <c r="B3657" s="167"/>
      <c r="C3657" s="209" t="str">
        <f>IF(ISBLANK(Transactions!$B3657),"",MONTH(Transactions!$B3657))</f>
        <v/>
      </c>
      <c r="D3657" s="259"/>
      <c r="E3657" s="168"/>
      <c r="F3657" s="169"/>
      <c r="H3657" s="167"/>
      <c r="I3657" s="209" t="str">
        <f>IF(ISBLANK(Transactions!$H3657),"",MONTH(Transactions!$H3657))</f>
        <v/>
      </c>
      <c r="J3657" s="259"/>
      <c r="K3657" s="168"/>
      <c r="L3657" s="169"/>
      <c r="N3657" s="167"/>
      <c r="O3657" s="209" t="str">
        <f>IF(ISBLANK(Transactions!$N3657),"",MONTH(Transactions!$N3657))</f>
        <v/>
      </c>
      <c r="P3657" s="259"/>
      <c r="Q3657" s="171"/>
      <c r="R3657" s="169"/>
    </row>
    <row r="3658" spans="2:18" ht="15.75" customHeight="1">
      <c r="B3658" s="167"/>
      <c r="C3658" s="209" t="str">
        <f>IF(ISBLANK(Transactions!$B3658),"",MONTH(Transactions!$B3658))</f>
        <v/>
      </c>
      <c r="D3658" s="259"/>
      <c r="E3658" s="168"/>
      <c r="F3658" s="169"/>
      <c r="H3658" s="167"/>
      <c r="I3658" s="209" t="str">
        <f>IF(ISBLANK(Transactions!$H3658),"",MONTH(Transactions!$H3658))</f>
        <v/>
      </c>
      <c r="J3658" s="259"/>
      <c r="K3658" s="168"/>
      <c r="L3658" s="169"/>
      <c r="N3658" s="167"/>
      <c r="O3658" s="209" t="str">
        <f>IF(ISBLANK(Transactions!$N3658),"",MONTH(Transactions!$N3658))</f>
        <v/>
      </c>
      <c r="P3658" s="259"/>
      <c r="Q3658" s="171"/>
      <c r="R3658" s="169"/>
    </row>
    <row r="3659" spans="2:18" ht="15.75" customHeight="1">
      <c r="B3659" s="167"/>
      <c r="C3659" s="209" t="str">
        <f>IF(ISBLANK(Transactions!$B3659),"",MONTH(Transactions!$B3659))</f>
        <v/>
      </c>
      <c r="D3659" s="259"/>
      <c r="E3659" s="168"/>
      <c r="F3659" s="169"/>
      <c r="H3659" s="167"/>
      <c r="I3659" s="209" t="str">
        <f>IF(ISBLANK(Transactions!$H3659),"",MONTH(Transactions!$H3659))</f>
        <v/>
      </c>
      <c r="J3659" s="259"/>
      <c r="K3659" s="168"/>
      <c r="L3659" s="169"/>
      <c r="N3659" s="167"/>
      <c r="O3659" s="209" t="str">
        <f>IF(ISBLANK(Transactions!$N3659),"",MONTH(Transactions!$N3659))</f>
        <v/>
      </c>
      <c r="P3659" s="259"/>
      <c r="Q3659" s="171"/>
      <c r="R3659" s="169"/>
    </row>
    <row r="3660" spans="2:18" ht="15.75" customHeight="1">
      <c r="B3660" s="167"/>
      <c r="C3660" s="209" t="str">
        <f>IF(ISBLANK(Transactions!$B3660),"",MONTH(Transactions!$B3660))</f>
        <v/>
      </c>
      <c r="D3660" s="259"/>
      <c r="E3660" s="168"/>
      <c r="F3660" s="169"/>
      <c r="H3660" s="167"/>
      <c r="I3660" s="209" t="str">
        <f>IF(ISBLANK(Transactions!$H3660),"",MONTH(Transactions!$H3660))</f>
        <v/>
      </c>
      <c r="J3660" s="259"/>
      <c r="K3660" s="168"/>
      <c r="L3660" s="169"/>
      <c r="N3660" s="167"/>
      <c r="O3660" s="209" t="str">
        <f>IF(ISBLANK(Transactions!$N3660),"",MONTH(Transactions!$N3660))</f>
        <v/>
      </c>
      <c r="P3660" s="259"/>
      <c r="Q3660" s="171"/>
      <c r="R3660" s="169"/>
    </row>
    <row r="3661" spans="2:18" ht="15.75" customHeight="1">
      <c r="B3661" s="167"/>
      <c r="C3661" s="209" t="str">
        <f>IF(ISBLANK(Transactions!$B3661),"",MONTH(Transactions!$B3661))</f>
        <v/>
      </c>
      <c r="D3661" s="259"/>
      <c r="E3661" s="168"/>
      <c r="F3661" s="169"/>
      <c r="H3661" s="167"/>
      <c r="I3661" s="209" t="str">
        <f>IF(ISBLANK(Transactions!$H3661),"",MONTH(Transactions!$H3661))</f>
        <v/>
      </c>
      <c r="J3661" s="259"/>
      <c r="K3661" s="168"/>
      <c r="L3661" s="169"/>
      <c r="N3661" s="167"/>
      <c r="O3661" s="209" t="str">
        <f>IF(ISBLANK(Transactions!$N3661),"",MONTH(Transactions!$N3661))</f>
        <v/>
      </c>
      <c r="P3661" s="259"/>
      <c r="Q3661" s="171"/>
      <c r="R3661" s="169"/>
    </row>
    <row r="3662" spans="2:18" ht="15.75" customHeight="1">
      <c r="B3662" s="167"/>
      <c r="C3662" s="209" t="str">
        <f>IF(ISBLANK(Transactions!$B3662),"",MONTH(Transactions!$B3662))</f>
        <v/>
      </c>
      <c r="D3662" s="259"/>
      <c r="E3662" s="168"/>
      <c r="F3662" s="169"/>
      <c r="H3662" s="167"/>
      <c r="I3662" s="209" t="str">
        <f>IF(ISBLANK(Transactions!$H3662),"",MONTH(Transactions!$H3662))</f>
        <v/>
      </c>
      <c r="J3662" s="259"/>
      <c r="K3662" s="168"/>
      <c r="L3662" s="169"/>
      <c r="N3662" s="167"/>
      <c r="O3662" s="209" t="str">
        <f>IF(ISBLANK(Transactions!$N3662),"",MONTH(Transactions!$N3662))</f>
        <v/>
      </c>
      <c r="P3662" s="259"/>
      <c r="Q3662" s="171"/>
      <c r="R3662" s="169"/>
    </row>
    <row r="3663" spans="2:18" ht="15.75" customHeight="1">
      <c r="B3663" s="167"/>
      <c r="C3663" s="209" t="str">
        <f>IF(ISBLANK(Transactions!$B3663),"",MONTH(Transactions!$B3663))</f>
        <v/>
      </c>
      <c r="D3663" s="259"/>
      <c r="E3663" s="168"/>
      <c r="F3663" s="169"/>
      <c r="H3663" s="167"/>
      <c r="I3663" s="209" t="str">
        <f>IF(ISBLANK(Transactions!$H3663),"",MONTH(Transactions!$H3663))</f>
        <v/>
      </c>
      <c r="J3663" s="259"/>
      <c r="K3663" s="168"/>
      <c r="L3663" s="169"/>
      <c r="N3663" s="167"/>
      <c r="O3663" s="209" t="str">
        <f>IF(ISBLANK(Transactions!$N3663),"",MONTH(Transactions!$N3663))</f>
        <v/>
      </c>
      <c r="P3663" s="259"/>
      <c r="Q3663" s="171"/>
      <c r="R3663" s="169"/>
    </row>
    <row r="3664" spans="2:18" ht="15.75" customHeight="1">
      <c r="B3664" s="167"/>
      <c r="C3664" s="209" t="str">
        <f>IF(ISBLANK(Transactions!$B3664),"",MONTH(Transactions!$B3664))</f>
        <v/>
      </c>
      <c r="D3664" s="259"/>
      <c r="E3664" s="168"/>
      <c r="F3664" s="169"/>
      <c r="H3664" s="167"/>
      <c r="I3664" s="209" t="str">
        <f>IF(ISBLANK(Transactions!$H3664),"",MONTH(Transactions!$H3664))</f>
        <v/>
      </c>
      <c r="J3664" s="259"/>
      <c r="K3664" s="168"/>
      <c r="L3664" s="169"/>
      <c r="N3664" s="167"/>
      <c r="O3664" s="209" t="str">
        <f>IF(ISBLANK(Transactions!$N3664),"",MONTH(Transactions!$N3664))</f>
        <v/>
      </c>
      <c r="P3664" s="259"/>
      <c r="Q3664" s="171"/>
      <c r="R3664" s="169"/>
    </row>
    <row r="3665" spans="2:18" ht="15.75" customHeight="1">
      <c r="B3665" s="167"/>
      <c r="C3665" s="209" t="str">
        <f>IF(ISBLANK(Transactions!$B3665),"",MONTH(Transactions!$B3665))</f>
        <v/>
      </c>
      <c r="D3665" s="259"/>
      <c r="E3665" s="168"/>
      <c r="F3665" s="169"/>
      <c r="H3665" s="167"/>
      <c r="I3665" s="209" t="str">
        <f>IF(ISBLANK(Transactions!$H3665),"",MONTH(Transactions!$H3665))</f>
        <v/>
      </c>
      <c r="J3665" s="259"/>
      <c r="K3665" s="168"/>
      <c r="L3665" s="169"/>
      <c r="N3665" s="167"/>
      <c r="O3665" s="209" t="str">
        <f>IF(ISBLANK(Transactions!$N3665),"",MONTH(Transactions!$N3665))</f>
        <v/>
      </c>
      <c r="P3665" s="259"/>
      <c r="Q3665" s="171"/>
      <c r="R3665" s="169"/>
    </row>
    <row r="3666" spans="2:18" ht="15.75" customHeight="1">
      <c r="B3666" s="167"/>
      <c r="C3666" s="209" t="str">
        <f>IF(ISBLANK(Transactions!$B3666),"",MONTH(Transactions!$B3666))</f>
        <v/>
      </c>
      <c r="D3666" s="259"/>
      <c r="E3666" s="168"/>
      <c r="F3666" s="169"/>
      <c r="H3666" s="167"/>
      <c r="I3666" s="209" t="str">
        <f>IF(ISBLANK(Transactions!$H3666),"",MONTH(Transactions!$H3666))</f>
        <v/>
      </c>
      <c r="J3666" s="259"/>
      <c r="K3666" s="168"/>
      <c r="L3666" s="169"/>
      <c r="N3666" s="167"/>
      <c r="O3666" s="209" t="str">
        <f>IF(ISBLANK(Transactions!$N3666),"",MONTH(Transactions!$N3666))</f>
        <v/>
      </c>
      <c r="P3666" s="259"/>
      <c r="Q3666" s="171"/>
      <c r="R3666" s="169"/>
    </row>
    <row r="3667" spans="2:18" ht="15.75" customHeight="1">
      <c r="B3667" s="167"/>
      <c r="C3667" s="209" t="str">
        <f>IF(ISBLANK(Transactions!$B3667),"",MONTH(Transactions!$B3667))</f>
        <v/>
      </c>
      <c r="D3667" s="259"/>
      <c r="E3667" s="168"/>
      <c r="F3667" s="169"/>
      <c r="H3667" s="167"/>
      <c r="I3667" s="209" t="str">
        <f>IF(ISBLANK(Transactions!$H3667),"",MONTH(Transactions!$H3667))</f>
        <v/>
      </c>
      <c r="J3667" s="259"/>
      <c r="K3667" s="168"/>
      <c r="L3667" s="169"/>
      <c r="N3667" s="167"/>
      <c r="O3667" s="209" t="str">
        <f>IF(ISBLANK(Transactions!$N3667),"",MONTH(Transactions!$N3667))</f>
        <v/>
      </c>
      <c r="P3667" s="259"/>
      <c r="Q3667" s="171"/>
      <c r="R3667" s="169"/>
    </row>
    <row r="3668" spans="2:18" ht="15.75" customHeight="1">
      <c r="B3668" s="167"/>
      <c r="C3668" s="209" t="str">
        <f>IF(ISBLANK(Transactions!$B3668),"",MONTH(Transactions!$B3668))</f>
        <v/>
      </c>
      <c r="D3668" s="259"/>
      <c r="E3668" s="168"/>
      <c r="F3668" s="169"/>
      <c r="H3668" s="167"/>
      <c r="I3668" s="209" t="str">
        <f>IF(ISBLANK(Transactions!$H3668),"",MONTH(Transactions!$H3668))</f>
        <v/>
      </c>
      <c r="J3668" s="259"/>
      <c r="K3668" s="168"/>
      <c r="L3668" s="169"/>
      <c r="N3668" s="167"/>
      <c r="O3668" s="209" t="str">
        <f>IF(ISBLANK(Transactions!$N3668),"",MONTH(Transactions!$N3668))</f>
        <v/>
      </c>
      <c r="P3668" s="259"/>
      <c r="Q3668" s="171"/>
      <c r="R3668" s="169"/>
    </row>
    <row r="3669" spans="2:18" ht="15.75" customHeight="1">
      <c r="B3669" s="167"/>
      <c r="C3669" s="209" t="str">
        <f>IF(ISBLANK(Transactions!$B3669),"",MONTH(Transactions!$B3669))</f>
        <v/>
      </c>
      <c r="D3669" s="259"/>
      <c r="E3669" s="168"/>
      <c r="F3669" s="169"/>
      <c r="H3669" s="167"/>
      <c r="I3669" s="209" t="str">
        <f>IF(ISBLANK(Transactions!$H3669),"",MONTH(Transactions!$H3669))</f>
        <v/>
      </c>
      <c r="J3669" s="259"/>
      <c r="K3669" s="168"/>
      <c r="L3669" s="169"/>
      <c r="N3669" s="167"/>
      <c r="O3669" s="209" t="str">
        <f>IF(ISBLANK(Transactions!$N3669),"",MONTH(Transactions!$N3669))</f>
        <v/>
      </c>
      <c r="P3669" s="259"/>
      <c r="Q3669" s="171"/>
      <c r="R3669" s="169"/>
    </row>
    <row r="3670" spans="2:18" ht="15.75" customHeight="1">
      <c r="B3670" s="167"/>
      <c r="C3670" s="209" t="str">
        <f>IF(ISBLANK(Transactions!$B3670),"",MONTH(Transactions!$B3670))</f>
        <v/>
      </c>
      <c r="D3670" s="259"/>
      <c r="E3670" s="168"/>
      <c r="F3670" s="169"/>
      <c r="H3670" s="167"/>
      <c r="I3670" s="209" t="str">
        <f>IF(ISBLANK(Transactions!$H3670),"",MONTH(Transactions!$H3670))</f>
        <v/>
      </c>
      <c r="J3670" s="259"/>
      <c r="K3670" s="168"/>
      <c r="L3670" s="169"/>
      <c r="N3670" s="167"/>
      <c r="O3670" s="209" t="str">
        <f>IF(ISBLANK(Transactions!$N3670),"",MONTH(Transactions!$N3670))</f>
        <v/>
      </c>
      <c r="P3670" s="259"/>
      <c r="Q3670" s="171"/>
      <c r="R3670" s="169"/>
    </row>
    <row r="3671" spans="2:18" ht="15.75" customHeight="1">
      <c r="B3671" s="167"/>
      <c r="C3671" s="209" t="str">
        <f>IF(ISBLANK(Transactions!$B3671),"",MONTH(Transactions!$B3671))</f>
        <v/>
      </c>
      <c r="D3671" s="259"/>
      <c r="E3671" s="168"/>
      <c r="F3671" s="169"/>
      <c r="H3671" s="167"/>
      <c r="I3671" s="209" t="str">
        <f>IF(ISBLANK(Transactions!$H3671),"",MONTH(Transactions!$H3671))</f>
        <v/>
      </c>
      <c r="J3671" s="259"/>
      <c r="K3671" s="168"/>
      <c r="L3671" s="169"/>
      <c r="N3671" s="167"/>
      <c r="O3671" s="209" t="str">
        <f>IF(ISBLANK(Transactions!$N3671),"",MONTH(Transactions!$N3671))</f>
        <v/>
      </c>
      <c r="P3671" s="259"/>
      <c r="Q3671" s="171"/>
      <c r="R3671" s="169"/>
    </row>
    <row r="3672" spans="2:18" ht="15.75" customHeight="1">
      <c r="B3672" s="167"/>
      <c r="C3672" s="209" t="str">
        <f>IF(ISBLANK(Transactions!$B3672),"",MONTH(Transactions!$B3672))</f>
        <v/>
      </c>
      <c r="D3672" s="259"/>
      <c r="E3672" s="168"/>
      <c r="F3672" s="169"/>
      <c r="H3672" s="167"/>
      <c r="I3672" s="209" t="str">
        <f>IF(ISBLANK(Transactions!$H3672),"",MONTH(Transactions!$H3672))</f>
        <v/>
      </c>
      <c r="J3672" s="259"/>
      <c r="K3672" s="168"/>
      <c r="L3672" s="169"/>
      <c r="N3672" s="167"/>
      <c r="O3672" s="209" t="str">
        <f>IF(ISBLANK(Transactions!$N3672),"",MONTH(Transactions!$N3672))</f>
        <v/>
      </c>
      <c r="P3672" s="259"/>
      <c r="Q3672" s="171"/>
      <c r="R3672" s="169"/>
    </row>
    <row r="3673" spans="2:18" ht="15.75" customHeight="1">
      <c r="B3673" s="167"/>
      <c r="C3673" s="209" t="str">
        <f>IF(ISBLANK(Transactions!$B3673),"",MONTH(Transactions!$B3673))</f>
        <v/>
      </c>
      <c r="D3673" s="259"/>
      <c r="E3673" s="168"/>
      <c r="F3673" s="169"/>
      <c r="H3673" s="167"/>
      <c r="I3673" s="209" t="str">
        <f>IF(ISBLANK(Transactions!$H3673),"",MONTH(Transactions!$H3673))</f>
        <v/>
      </c>
      <c r="J3673" s="259"/>
      <c r="K3673" s="168"/>
      <c r="L3673" s="169"/>
      <c r="N3673" s="167"/>
      <c r="O3673" s="209" t="str">
        <f>IF(ISBLANK(Transactions!$N3673),"",MONTH(Transactions!$N3673))</f>
        <v/>
      </c>
      <c r="P3673" s="259"/>
      <c r="Q3673" s="171"/>
      <c r="R3673" s="169"/>
    </row>
    <row r="3674" spans="2:18" ht="15.75" customHeight="1">
      <c r="B3674" s="167"/>
      <c r="C3674" s="209" t="str">
        <f>IF(ISBLANK(Transactions!$B3674),"",MONTH(Transactions!$B3674))</f>
        <v/>
      </c>
      <c r="D3674" s="259"/>
      <c r="E3674" s="168"/>
      <c r="F3674" s="169"/>
      <c r="H3674" s="167"/>
      <c r="I3674" s="209" t="str">
        <f>IF(ISBLANK(Transactions!$H3674),"",MONTH(Transactions!$H3674))</f>
        <v/>
      </c>
      <c r="J3674" s="259"/>
      <c r="K3674" s="168"/>
      <c r="L3674" s="169"/>
      <c r="N3674" s="167"/>
      <c r="O3674" s="209" t="str">
        <f>IF(ISBLANK(Transactions!$N3674),"",MONTH(Transactions!$N3674))</f>
        <v/>
      </c>
      <c r="P3674" s="259"/>
      <c r="Q3674" s="171"/>
      <c r="R3674" s="169"/>
    </row>
    <row r="3675" spans="2:18" ht="15.75" customHeight="1">
      <c r="B3675" s="167"/>
      <c r="C3675" s="209" t="str">
        <f>IF(ISBLANK(Transactions!$B3675),"",MONTH(Transactions!$B3675))</f>
        <v/>
      </c>
      <c r="D3675" s="259"/>
      <c r="E3675" s="168"/>
      <c r="F3675" s="169"/>
      <c r="H3675" s="167"/>
      <c r="I3675" s="209" t="str">
        <f>IF(ISBLANK(Transactions!$H3675),"",MONTH(Transactions!$H3675))</f>
        <v/>
      </c>
      <c r="J3675" s="259"/>
      <c r="K3675" s="168"/>
      <c r="L3675" s="169"/>
      <c r="N3675" s="167"/>
      <c r="O3675" s="209" t="str">
        <f>IF(ISBLANK(Transactions!$N3675),"",MONTH(Transactions!$N3675))</f>
        <v/>
      </c>
      <c r="P3675" s="259"/>
      <c r="Q3675" s="171"/>
      <c r="R3675" s="169"/>
    </row>
    <row r="3676" spans="2:18" ht="15.75" customHeight="1">
      <c r="B3676" s="167"/>
      <c r="C3676" s="209" t="str">
        <f>IF(ISBLANK(Transactions!$B3676),"",MONTH(Transactions!$B3676))</f>
        <v/>
      </c>
      <c r="D3676" s="259"/>
      <c r="E3676" s="168"/>
      <c r="F3676" s="169"/>
      <c r="H3676" s="167"/>
      <c r="I3676" s="209" t="str">
        <f>IF(ISBLANK(Transactions!$H3676),"",MONTH(Transactions!$H3676))</f>
        <v/>
      </c>
      <c r="J3676" s="259"/>
      <c r="K3676" s="168"/>
      <c r="L3676" s="169"/>
      <c r="N3676" s="167"/>
      <c r="O3676" s="209" t="str">
        <f>IF(ISBLANK(Transactions!$N3676),"",MONTH(Transactions!$N3676))</f>
        <v/>
      </c>
      <c r="P3676" s="259"/>
      <c r="Q3676" s="171"/>
      <c r="R3676" s="169"/>
    </row>
    <row r="3677" spans="2:18" ht="15.75" customHeight="1">
      <c r="B3677" s="167"/>
      <c r="C3677" s="209" t="str">
        <f>IF(ISBLANK(Transactions!$B3677),"",MONTH(Transactions!$B3677))</f>
        <v/>
      </c>
      <c r="D3677" s="259"/>
      <c r="E3677" s="168"/>
      <c r="F3677" s="169"/>
      <c r="H3677" s="167"/>
      <c r="I3677" s="209" t="str">
        <f>IF(ISBLANK(Transactions!$H3677),"",MONTH(Transactions!$H3677))</f>
        <v/>
      </c>
      <c r="J3677" s="259"/>
      <c r="K3677" s="168"/>
      <c r="L3677" s="169"/>
      <c r="N3677" s="167"/>
      <c r="O3677" s="209" t="str">
        <f>IF(ISBLANK(Transactions!$N3677),"",MONTH(Transactions!$N3677))</f>
        <v/>
      </c>
      <c r="P3677" s="259"/>
      <c r="Q3677" s="171"/>
      <c r="R3677" s="169"/>
    </row>
    <row r="3678" spans="2:18" ht="15.75" customHeight="1">
      <c r="B3678" s="167"/>
      <c r="C3678" s="209" t="str">
        <f>IF(ISBLANK(Transactions!$B3678),"",MONTH(Transactions!$B3678))</f>
        <v/>
      </c>
      <c r="D3678" s="259"/>
      <c r="E3678" s="168"/>
      <c r="F3678" s="169"/>
      <c r="H3678" s="167"/>
      <c r="I3678" s="209" t="str">
        <f>IF(ISBLANK(Transactions!$H3678),"",MONTH(Transactions!$H3678))</f>
        <v/>
      </c>
      <c r="J3678" s="259"/>
      <c r="K3678" s="168"/>
      <c r="L3678" s="169"/>
      <c r="N3678" s="167"/>
      <c r="O3678" s="209" t="str">
        <f>IF(ISBLANK(Transactions!$N3678),"",MONTH(Transactions!$N3678))</f>
        <v/>
      </c>
      <c r="P3678" s="259"/>
      <c r="Q3678" s="171"/>
      <c r="R3678" s="169"/>
    </row>
    <row r="3679" spans="2:18" ht="15.75" customHeight="1">
      <c r="B3679" s="167"/>
      <c r="C3679" s="209" t="str">
        <f>IF(ISBLANK(Transactions!$B3679),"",MONTH(Transactions!$B3679))</f>
        <v/>
      </c>
      <c r="D3679" s="259"/>
      <c r="E3679" s="168"/>
      <c r="F3679" s="169"/>
      <c r="H3679" s="167"/>
      <c r="I3679" s="209" t="str">
        <f>IF(ISBLANK(Transactions!$H3679),"",MONTH(Transactions!$H3679))</f>
        <v/>
      </c>
      <c r="J3679" s="259"/>
      <c r="K3679" s="168"/>
      <c r="L3679" s="169"/>
      <c r="N3679" s="167"/>
      <c r="O3679" s="209" t="str">
        <f>IF(ISBLANK(Transactions!$N3679),"",MONTH(Transactions!$N3679))</f>
        <v/>
      </c>
      <c r="P3679" s="259"/>
      <c r="Q3679" s="171"/>
      <c r="R3679" s="169"/>
    </row>
    <row r="3680" spans="2:18" ht="15.75" customHeight="1">
      <c r="B3680" s="167"/>
      <c r="C3680" s="209" t="str">
        <f>IF(ISBLANK(Transactions!$B3680),"",MONTH(Transactions!$B3680))</f>
        <v/>
      </c>
      <c r="D3680" s="259"/>
      <c r="E3680" s="168"/>
      <c r="F3680" s="169"/>
      <c r="H3680" s="167"/>
      <c r="I3680" s="209" t="str">
        <f>IF(ISBLANK(Transactions!$H3680),"",MONTH(Transactions!$H3680))</f>
        <v/>
      </c>
      <c r="J3680" s="259"/>
      <c r="K3680" s="168"/>
      <c r="L3680" s="169"/>
      <c r="N3680" s="167"/>
      <c r="O3680" s="209" t="str">
        <f>IF(ISBLANK(Transactions!$N3680),"",MONTH(Transactions!$N3680))</f>
        <v/>
      </c>
      <c r="P3680" s="259"/>
      <c r="Q3680" s="171"/>
      <c r="R3680" s="169"/>
    </row>
    <row r="3681" spans="2:18" ht="15.75" customHeight="1">
      <c r="B3681" s="167"/>
      <c r="C3681" s="209" t="str">
        <f>IF(ISBLANK(Transactions!$B3681),"",MONTH(Transactions!$B3681))</f>
        <v/>
      </c>
      <c r="D3681" s="259"/>
      <c r="E3681" s="168"/>
      <c r="F3681" s="169"/>
      <c r="H3681" s="167"/>
      <c r="I3681" s="209" t="str">
        <f>IF(ISBLANK(Transactions!$H3681),"",MONTH(Transactions!$H3681))</f>
        <v/>
      </c>
      <c r="J3681" s="259"/>
      <c r="K3681" s="168"/>
      <c r="L3681" s="169"/>
      <c r="N3681" s="167"/>
      <c r="O3681" s="209" t="str">
        <f>IF(ISBLANK(Transactions!$N3681),"",MONTH(Transactions!$N3681))</f>
        <v/>
      </c>
      <c r="P3681" s="259"/>
      <c r="Q3681" s="171"/>
      <c r="R3681" s="169"/>
    </row>
    <row r="3682" spans="2:18" ht="15.75" customHeight="1">
      <c r="B3682" s="167"/>
      <c r="C3682" s="209" t="str">
        <f>IF(ISBLANK(Transactions!$B3682),"",MONTH(Transactions!$B3682))</f>
        <v/>
      </c>
      <c r="D3682" s="259"/>
      <c r="E3682" s="168"/>
      <c r="F3682" s="169"/>
      <c r="H3682" s="167"/>
      <c r="I3682" s="209" t="str">
        <f>IF(ISBLANK(Transactions!$H3682),"",MONTH(Transactions!$H3682))</f>
        <v/>
      </c>
      <c r="J3682" s="259"/>
      <c r="K3682" s="168"/>
      <c r="L3682" s="169"/>
      <c r="N3682" s="167"/>
      <c r="O3682" s="209" t="str">
        <f>IF(ISBLANK(Transactions!$N3682),"",MONTH(Transactions!$N3682))</f>
        <v/>
      </c>
      <c r="P3682" s="259"/>
      <c r="Q3682" s="171"/>
      <c r="R3682" s="169"/>
    </row>
    <row r="3683" spans="2:18" ht="15.75" customHeight="1">
      <c r="B3683" s="167"/>
      <c r="C3683" s="209" t="str">
        <f>IF(ISBLANK(Transactions!$B3683),"",MONTH(Transactions!$B3683))</f>
        <v/>
      </c>
      <c r="D3683" s="259"/>
      <c r="E3683" s="168"/>
      <c r="F3683" s="169"/>
      <c r="H3683" s="167"/>
      <c r="I3683" s="209" t="str">
        <f>IF(ISBLANK(Transactions!$H3683),"",MONTH(Transactions!$H3683))</f>
        <v/>
      </c>
      <c r="J3683" s="259"/>
      <c r="K3683" s="168"/>
      <c r="L3683" s="169"/>
      <c r="N3683" s="167"/>
      <c r="O3683" s="209" t="str">
        <f>IF(ISBLANK(Transactions!$N3683),"",MONTH(Transactions!$N3683))</f>
        <v/>
      </c>
      <c r="P3683" s="259"/>
      <c r="Q3683" s="171"/>
      <c r="R3683" s="169"/>
    </row>
    <row r="3684" spans="2:18" ht="15.75" customHeight="1">
      <c r="B3684" s="167"/>
      <c r="C3684" s="209" t="str">
        <f>IF(ISBLANK(Transactions!$B3684),"",MONTH(Transactions!$B3684))</f>
        <v/>
      </c>
      <c r="D3684" s="259"/>
      <c r="E3684" s="168"/>
      <c r="F3684" s="169"/>
      <c r="H3684" s="167"/>
      <c r="I3684" s="209" t="str">
        <f>IF(ISBLANK(Transactions!$H3684),"",MONTH(Transactions!$H3684))</f>
        <v/>
      </c>
      <c r="J3684" s="259"/>
      <c r="K3684" s="168"/>
      <c r="L3684" s="169"/>
      <c r="N3684" s="167"/>
      <c r="O3684" s="209" t="str">
        <f>IF(ISBLANK(Transactions!$N3684),"",MONTH(Transactions!$N3684))</f>
        <v/>
      </c>
      <c r="P3684" s="259"/>
      <c r="Q3684" s="171"/>
      <c r="R3684" s="169"/>
    </row>
    <row r="3685" spans="2:18" ht="15.75" customHeight="1">
      <c r="B3685" s="167"/>
      <c r="C3685" s="209" t="str">
        <f>IF(ISBLANK(Transactions!$B3685),"",MONTH(Transactions!$B3685))</f>
        <v/>
      </c>
      <c r="D3685" s="259"/>
      <c r="E3685" s="168"/>
      <c r="F3685" s="169"/>
      <c r="H3685" s="167"/>
      <c r="I3685" s="209" t="str">
        <f>IF(ISBLANK(Transactions!$H3685),"",MONTH(Transactions!$H3685))</f>
        <v/>
      </c>
      <c r="J3685" s="259"/>
      <c r="K3685" s="168"/>
      <c r="L3685" s="169"/>
      <c r="N3685" s="167"/>
      <c r="O3685" s="209" t="str">
        <f>IF(ISBLANK(Transactions!$N3685),"",MONTH(Transactions!$N3685))</f>
        <v/>
      </c>
      <c r="P3685" s="259"/>
      <c r="Q3685" s="171"/>
      <c r="R3685" s="169"/>
    </row>
    <row r="3686" spans="2:18" ht="15.75" customHeight="1">
      <c r="B3686" s="167"/>
      <c r="C3686" s="209" t="str">
        <f>IF(ISBLANK(Transactions!$B3686),"",MONTH(Transactions!$B3686))</f>
        <v/>
      </c>
      <c r="D3686" s="259"/>
      <c r="E3686" s="168"/>
      <c r="F3686" s="169"/>
      <c r="H3686" s="167"/>
      <c r="I3686" s="209" t="str">
        <f>IF(ISBLANK(Transactions!$H3686),"",MONTH(Transactions!$H3686))</f>
        <v/>
      </c>
      <c r="J3686" s="259"/>
      <c r="K3686" s="168"/>
      <c r="L3686" s="169"/>
      <c r="N3686" s="167"/>
      <c r="O3686" s="209" t="str">
        <f>IF(ISBLANK(Transactions!$N3686),"",MONTH(Transactions!$N3686))</f>
        <v/>
      </c>
      <c r="P3686" s="259"/>
      <c r="Q3686" s="171"/>
      <c r="R3686" s="169"/>
    </row>
    <row r="3687" spans="2:18" ht="15.75" customHeight="1">
      <c r="B3687" s="167"/>
      <c r="C3687" s="209" t="str">
        <f>IF(ISBLANK(Transactions!$B3687),"",MONTH(Transactions!$B3687))</f>
        <v/>
      </c>
      <c r="D3687" s="259"/>
      <c r="E3687" s="168"/>
      <c r="F3687" s="169"/>
      <c r="H3687" s="167"/>
      <c r="I3687" s="209" t="str">
        <f>IF(ISBLANK(Transactions!$H3687),"",MONTH(Transactions!$H3687))</f>
        <v/>
      </c>
      <c r="J3687" s="259"/>
      <c r="K3687" s="168"/>
      <c r="L3687" s="169"/>
      <c r="N3687" s="167"/>
      <c r="O3687" s="209" t="str">
        <f>IF(ISBLANK(Transactions!$N3687),"",MONTH(Transactions!$N3687))</f>
        <v/>
      </c>
      <c r="P3687" s="259"/>
      <c r="Q3687" s="171"/>
      <c r="R3687" s="169"/>
    </row>
    <row r="3688" spans="2:18" ht="15.75" customHeight="1">
      <c r="B3688" s="167"/>
      <c r="C3688" s="209" t="str">
        <f>IF(ISBLANK(Transactions!$B3688),"",MONTH(Transactions!$B3688))</f>
        <v/>
      </c>
      <c r="D3688" s="259"/>
      <c r="E3688" s="168"/>
      <c r="F3688" s="169"/>
      <c r="H3688" s="167"/>
      <c r="I3688" s="209" t="str">
        <f>IF(ISBLANK(Transactions!$H3688),"",MONTH(Transactions!$H3688))</f>
        <v/>
      </c>
      <c r="J3688" s="259"/>
      <c r="K3688" s="168"/>
      <c r="L3688" s="169"/>
      <c r="N3688" s="167"/>
      <c r="O3688" s="209" t="str">
        <f>IF(ISBLANK(Transactions!$N3688),"",MONTH(Transactions!$N3688))</f>
        <v/>
      </c>
      <c r="P3688" s="259"/>
      <c r="Q3688" s="171"/>
      <c r="R3688" s="169"/>
    </row>
    <row r="3689" spans="2:18" ht="15.75" customHeight="1">
      <c r="B3689" s="167"/>
      <c r="C3689" s="209" t="str">
        <f>IF(ISBLANK(Transactions!$B3689),"",MONTH(Transactions!$B3689))</f>
        <v/>
      </c>
      <c r="D3689" s="259"/>
      <c r="E3689" s="168"/>
      <c r="F3689" s="169"/>
      <c r="H3689" s="167"/>
      <c r="I3689" s="209" t="str">
        <f>IF(ISBLANK(Transactions!$H3689),"",MONTH(Transactions!$H3689))</f>
        <v/>
      </c>
      <c r="J3689" s="259"/>
      <c r="K3689" s="168"/>
      <c r="L3689" s="169"/>
      <c r="N3689" s="167"/>
      <c r="O3689" s="209" t="str">
        <f>IF(ISBLANK(Transactions!$N3689),"",MONTH(Transactions!$N3689))</f>
        <v/>
      </c>
      <c r="P3689" s="259"/>
      <c r="Q3689" s="171"/>
      <c r="R3689" s="169"/>
    </row>
    <row r="3690" spans="2:18" ht="15.75" customHeight="1">
      <c r="B3690" s="167"/>
      <c r="C3690" s="209" t="str">
        <f>IF(ISBLANK(Transactions!$B3690),"",MONTH(Transactions!$B3690))</f>
        <v/>
      </c>
      <c r="D3690" s="259"/>
      <c r="E3690" s="168"/>
      <c r="F3690" s="169"/>
      <c r="H3690" s="167"/>
      <c r="I3690" s="209" t="str">
        <f>IF(ISBLANK(Transactions!$H3690),"",MONTH(Transactions!$H3690))</f>
        <v/>
      </c>
      <c r="J3690" s="259"/>
      <c r="K3690" s="168"/>
      <c r="L3690" s="169"/>
      <c r="N3690" s="167"/>
      <c r="O3690" s="209" t="str">
        <f>IF(ISBLANK(Transactions!$N3690),"",MONTH(Transactions!$N3690))</f>
        <v/>
      </c>
      <c r="P3690" s="259"/>
      <c r="Q3690" s="171"/>
      <c r="R3690" s="169"/>
    </row>
    <row r="3691" spans="2:18" ht="15.75" customHeight="1">
      <c r="B3691" s="167"/>
      <c r="C3691" s="209" t="str">
        <f>IF(ISBLANK(Transactions!$B3691),"",MONTH(Transactions!$B3691))</f>
        <v/>
      </c>
      <c r="D3691" s="259"/>
      <c r="E3691" s="168"/>
      <c r="F3691" s="169"/>
      <c r="H3691" s="167"/>
      <c r="I3691" s="209" t="str">
        <f>IF(ISBLANK(Transactions!$H3691),"",MONTH(Transactions!$H3691))</f>
        <v/>
      </c>
      <c r="J3691" s="259"/>
      <c r="K3691" s="168"/>
      <c r="L3691" s="169"/>
      <c r="N3691" s="167"/>
      <c r="O3691" s="209" t="str">
        <f>IF(ISBLANK(Transactions!$N3691),"",MONTH(Transactions!$N3691))</f>
        <v/>
      </c>
      <c r="P3691" s="259"/>
      <c r="Q3691" s="171"/>
      <c r="R3691" s="169"/>
    </row>
    <row r="3692" spans="2:18" ht="15.75" customHeight="1">
      <c r="B3692" s="167"/>
      <c r="C3692" s="209" t="str">
        <f>IF(ISBLANK(Transactions!$B3692),"",MONTH(Transactions!$B3692))</f>
        <v/>
      </c>
      <c r="D3692" s="259"/>
      <c r="E3692" s="168"/>
      <c r="F3692" s="169"/>
      <c r="H3692" s="167"/>
      <c r="I3692" s="209" t="str">
        <f>IF(ISBLANK(Transactions!$H3692),"",MONTH(Transactions!$H3692))</f>
        <v/>
      </c>
      <c r="J3692" s="259"/>
      <c r="K3692" s="168"/>
      <c r="L3692" s="169"/>
      <c r="N3692" s="167"/>
      <c r="O3692" s="209" t="str">
        <f>IF(ISBLANK(Transactions!$N3692),"",MONTH(Transactions!$N3692))</f>
        <v/>
      </c>
      <c r="P3692" s="259"/>
      <c r="Q3692" s="171"/>
      <c r="R3692" s="169"/>
    </row>
    <row r="3693" spans="2:18" ht="15.75" customHeight="1">
      <c r="B3693" s="167"/>
      <c r="C3693" s="209" t="str">
        <f>IF(ISBLANK(Transactions!$B3693),"",MONTH(Transactions!$B3693))</f>
        <v/>
      </c>
      <c r="D3693" s="259"/>
      <c r="E3693" s="168"/>
      <c r="F3693" s="169"/>
      <c r="H3693" s="167"/>
      <c r="I3693" s="209" t="str">
        <f>IF(ISBLANK(Transactions!$H3693),"",MONTH(Transactions!$H3693))</f>
        <v/>
      </c>
      <c r="J3693" s="259"/>
      <c r="K3693" s="168"/>
      <c r="L3693" s="169"/>
      <c r="N3693" s="167"/>
      <c r="O3693" s="209" t="str">
        <f>IF(ISBLANK(Transactions!$N3693),"",MONTH(Transactions!$N3693))</f>
        <v/>
      </c>
      <c r="P3693" s="259"/>
      <c r="Q3693" s="171"/>
      <c r="R3693" s="169"/>
    </row>
    <row r="3694" spans="2:18" ht="15.75" customHeight="1">
      <c r="B3694" s="167"/>
      <c r="C3694" s="209" t="str">
        <f>IF(ISBLANK(Transactions!$B3694),"",MONTH(Transactions!$B3694))</f>
        <v/>
      </c>
      <c r="D3694" s="259"/>
      <c r="E3694" s="168"/>
      <c r="F3694" s="169"/>
      <c r="H3694" s="167"/>
      <c r="I3694" s="209" t="str">
        <f>IF(ISBLANK(Transactions!$H3694),"",MONTH(Transactions!$H3694))</f>
        <v/>
      </c>
      <c r="J3694" s="259"/>
      <c r="K3694" s="168"/>
      <c r="L3694" s="169"/>
      <c r="N3694" s="167"/>
      <c r="O3694" s="209" t="str">
        <f>IF(ISBLANK(Transactions!$N3694),"",MONTH(Transactions!$N3694))</f>
        <v/>
      </c>
      <c r="P3694" s="259"/>
      <c r="Q3694" s="171"/>
      <c r="R3694" s="169"/>
    </row>
    <row r="3695" spans="2:18" ht="15.75" customHeight="1">
      <c r="B3695" s="167"/>
      <c r="C3695" s="209" t="str">
        <f>IF(ISBLANK(Transactions!$B3695),"",MONTH(Transactions!$B3695))</f>
        <v/>
      </c>
      <c r="D3695" s="259"/>
      <c r="E3695" s="168"/>
      <c r="F3695" s="169"/>
      <c r="H3695" s="167"/>
      <c r="I3695" s="209" t="str">
        <f>IF(ISBLANK(Transactions!$H3695),"",MONTH(Transactions!$H3695))</f>
        <v/>
      </c>
      <c r="J3695" s="259"/>
      <c r="K3695" s="168"/>
      <c r="L3695" s="169"/>
      <c r="N3695" s="167"/>
      <c r="O3695" s="209" t="str">
        <f>IF(ISBLANK(Transactions!$N3695),"",MONTH(Transactions!$N3695))</f>
        <v/>
      </c>
      <c r="P3695" s="259"/>
      <c r="Q3695" s="171"/>
      <c r="R3695" s="169"/>
    </row>
    <row r="3696" spans="2:18" ht="15.75" customHeight="1">
      <c r="B3696" s="167"/>
      <c r="C3696" s="209" t="str">
        <f>IF(ISBLANK(Transactions!$B3696),"",MONTH(Transactions!$B3696))</f>
        <v/>
      </c>
      <c r="D3696" s="259"/>
      <c r="E3696" s="168"/>
      <c r="F3696" s="169"/>
      <c r="H3696" s="167"/>
      <c r="I3696" s="209" t="str">
        <f>IF(ISBLANK(Transactions!$H3696),"",MONTH(Transactions!$H3696))</f>
        <v/>
      </c>
      <c r="J3696" s="259"/>
      <c r="K3696" s="168"/>
      <c r="L3696" s="169"/>
      <c r="N3696" s="167"/>
      <c r="O3696" s="209" t="str">
        <f>IF(ISBLANK(Transactions!$N3696),"",MONTH(Transactions!$N3696))</f>
        <v/>
      </c>
      <c r="P3696" s="259"/>
      <c r="Q3696" s="171"/>
      <c r="R3696" s="169"/>
    </row>
    <row r="3697" spans="2:18" ht="15.75" customHeight="1">
      <c r="B3697" s="167"/>
      <c r="C3697" s="209" t="str">
        <f>IF(ISBLANK(Transactions!$B3697),"",MONTH(Transactions!$B3697))</f>
        <v/>
      </c>
      <c r="D3697" s="259"/>
      <c r="E3697" s="168"/>
      <c r="F3697" s="169"/>
      <c r="H3697" s="167"/>
      <c r="I3697" s="209" t="str">
        <f>IF(ISBLANK(Transactions!$H3697),"",MONTH(Transactions!$H3697))</f>
        <v/>
      </c>
      <c r="J3697" s="259"/>
      <c r="K3697" s="168"/>
      <c r="L3697" s="169"/>
      <c r="N3697" s="167"/>
      <c r="O3697" s="209" t="str">
        <f>IF(ISBLANK(Transactions!$N3697),"",MONTH(Transactions!$N3697))</f>
        <v/>
      </c>
      <c r="P3697" s="259"/>
      <c r="Q3697" s="171"/>
      <c r="R3697" s="169"/>
    </row>
    <row r="3698" spans="2:18" ht="15.75" customHeight="1">
      <c r="B3698" s="167"/>
      <c r="C3698" s="209" t="str">
        <f>IF(ISBLANK(Transactions!$B3698),"",MONTH(Transactions!$B3698))</f>
        <v/>
      </c>
      <c r="D3698" s="259"/>
      <c r="E3698" s="168"/>
      <c r="F3698" s="169"/>
      <c r="H3698" s="167"/>
      <c r="I3698" s="209" t="str">
        <f>IF(ISBLANK(Transactions!$H3698),"",MONTH(Transactions!$H3698))</f>
        <v/>
      </c>
      <c r="J3698" s="259"/>
      <c r="K3698" s="168"/>
      <c r="L3698" s="169"/>
      <c r="N3698" s="167"/>
      <c r="O3698" s="209" t="str">
        <f>IF(ISBLANK(Transactions!$N3698),"",MONTH(Transactions!$N3698))</f>
        <v/>
      </c>
      <c r="P3698" s="259"/>
      <c r="Q3698" s="171"/>
      <c r="R3698" s="169"/>
    </row>
    <row r="3699" spans="2:18" ht="15.75" customHeight="1">
      <c r="B3699" s="167"/>
      <c r="C3699" s="209" t="str">
        <f>IF(ISBLANK(Transactions!$B3699),"",MONTH(Transactions!$B3699))</f>
        <v/>
      </c>
      <c r="D3699" s="259"/>
      <c r="E3699" s="168"/>
      <c r="F3699" s="169"/>
      <c r="H3699" s="167"/>
      <c r="I3699" s="209" t="str">
        <f>IF(ISBLANK(Transactions!$H3699),"",MONTH(Transactions!$H3699))</f>
        <v/>
      </c>
      <c r="J3699" s="259"/>
      <c r="K3699" s="168"/>
      <c r="L3699" s="169"/>
      <c r="N3699" s="167"/>
      <c r="O3699" s="209" t="str">
        <f>IF(ISBLANK(Transactions!$N3699),"",MONTH(Transactions!$N3699))</f>
        <v/>
      </c>
      <c r="P3699" s="259"/>
      <c r="Q3699" s="171"/>
      <c r="R3699" s="169"/>
    </row>
    <row r="3700" spans="2:18" ht="15.75" customHeight="1">
      <c r="B3700" s="167"/>
      <c r="C3700" s="209" t="str">
        <f>IF(ISBLANK(Transactions!$B3700),"",MONTH(Transactions!$B3700))</f>
        <v/>
      </c>
      <c r="D3700" s="259"/>
      <c r="E3700" s="168"/>
      <c r="F3700" s="169"/>
      <c r="H3700" s="167"/>
      <c r="I3700" s="209" t="str">
        <f>IF(ISBLANK(Transactions!$H3700),"",MONTH(Transactions!$H3700))</f>
        <v/>
      </c>
      <c r="J3700" s="259"/>
      <c r="K3700" s="168"/>
      <c r="L3700" s="169"/>
      <c r="N3700" s="167"/>
      <c r="O3700" s="209" t="str">
        <f>IF(ISBLANK(Transactions!$N3700),"",MONTH(Transactions!$N3700))</f>
        <v/>
      </c>
      <c r="P3700" s="259"/>
      <c r="Q3700" s="171"/>
      <c r="R3700" s="169"/>
    </row>
    <row r="3701" spans="2:18" ht="15.75" customHeight="1">
      <c r="B3701" s="167"/>
      <c r="C3701" s="209" t="str">
        <f>IF(ISBLANK(Transactions!$B3701),"",MONTH(Transactions!$B3701))</f>
        <v/>
      </c>
      <c r="D3701" s="259"/>
      <c r="E3701" s="168"/>
      <c r="F3701" s="169"/>
      <c r="H3701" s="167"/>
      <c r="I3701" s="209" t="str">
        <f>IF(ISBLANK(Transactions!$H3701),"",MONTH(Transactions!$H3701))</f>
        <v/>
      </c>
      <c r="J3701" s="259"/>
      <c r="K3701" s="168"/>
      <c r="L3701" s="169"/>
      <c r="N3701" s="167"/>
      <c r="O3701" s="209" t="str">
        <f>IF(ISBLANK(Transactions!$N3701),"",MONTH(Transactions!$N3701))</f>
        <v/>
      </c>
      <c r="P3701" s="259"/>
      <c r="Q3701" s="171"/>
      <c r="R3701" s="169"/>
    </row>
    <row r="3702" spans="2:18" ht="15.75" customHeight="1">
      <c r="B3702" s="167"/>
      <c r="C3702" s="209" t="str">
        <f>IF(ISBLANK(Transactions!$B3702),"",MONTH(Transactions!$B3702))</f>
        <v/>
      </c>
      <c r="D3702" s="259"/>
      <c r="E3702" s="168"/>
      <c r="F3702" s="169"/>
      <c r="H3702" s="167"/>
      <c r="I3702" s="209" t="str">
        <f>IF(ISBLANK(Transactions!$H3702),"",MONTH(Transactions!$H3702))</f>
        <v/>
      </c>
      <c r="J3702" s="259"/>
      <c r="K3702" s="168"/>
      <c r="L3702" s="169"/>
      <c r="N3702" s="167"/>
      <c r="O3702" s="209" t="str">
        <f>IF(ISBLANK(Transactions!$N3702),"",MONTH(Transactions!$N3702))</f>
        <v/>
      </c>
      <c r="P3702" s="259"/>
      <c r="Q3702" s="171"/>
      <c r="R3702" s="169"/>
    </row>
    <row r="3703" spans="2:18" ht="15.75" customHeight="1">
      <c r="B3703" s="167"/>
      <c r="C3703" s="209" t="str">
        <f>IF(ISBLANK(Transactions!$B3703),"",MONTH(Transactions!$B3703))</f>
        <v/>
      </c>
      <c r="D3703" s="259"/>
      <c r="E3703" s="168"/>
      <c r="F3703" s="169"/>
      <c r="H3703" s="167"/>
      <c r="I3703" s="209" t="str">
        <f>IF(ISBLANK(Transactions!$H3703),"",MONTH(Transactions!$H3703))</f>
        <v/>
      </c>
      <c r="J3703" s="259"/>
      <c r="K3703" s="168"/>
      <c r="L3703" s="169"/>
      <c r="N3703" s="167"/>
      <c r="O3703" s="209" t="str">
        <f>IF(ISBLANK(Transactions!$N3703),"",MONTH(Transactions!$N3703))</f>
        <v/>
      </c>
      <c r="P3703" s="259"/>
      <c r="Q3703" s="171"/>
      <c r="R3703" s="169"/>
    </row>
    <row r="3704" spans="2:18" ht="15.75" customHeight="1">
      <c r="B3704" s="167"/>
      <c r="C3704" s="209" t="str">
        <f>IF(ISBLANK(Transactions!$B3704),"",MONTH(Transactions!$B3704))</f>
        <v/>
      </c>
      <c r="D3704" s="259"/>
      <c r="E3704" s="168"/>
      <c r="F3704" s="169"/>
      <c r="H3704" s="167"/>
      <c r="I3704" s="209" t="str">
        <f>IF(ISBLANK(Transactions!$H3704),"",MONTH(Transactions!$H3704))</f>
        <v/>
      </c>
      <c r="J3704" s="259"/>
      <c r="K3704" s="168"/>
      <c r="L3704" s="169"/>
      <c r="N3704" s="167"/>
      <c r="O3704" s="209" t="str">
        <f>IF(ISBLANK(Transactions!$N3704),"",MONTH(Transactions!$N3704))</f>
        <v/>
      </c>
      <c r="P3704" s="259"/>
      <c r="Q3704" s="171"/>
      <c r="R3704" s="169"/>
    </row>
    <row r="3705" spans="2:18" ht="15.75" customHeight="1">
      <c r="B3705" s="167"/>
      <c r="C3705" s="209" t="str">
        <f>IF(ISBLANK(Transactions!$B3705),"",MONTH(Transactions!$B3705))</f>
        <v/>
      </c>
      <c r="D3705" s="259"/>
      <c r="E3705" s="168"/>
      <c r="F3705" s="169"/>
      <c r="H3705" s="167"/>
      <c r="I3705" s="209" t="str">
        <f>IF(ISBLANK(Transactions!$H3705),"",MONTH(Transactions!$H3705))</f>
        <v/>
      </c>
      <c r="J3705" s="259"/>
      <c r="K3705" s="168"/>
      <c r="L3705" s="169"/>
      <c r="N3705" s="167"/>
      <c r="O3705" s="209" t="str">
        <f>IF(ISBLANK(Transactions!$N3705),"",MONTH(Transactions!$N3705))</f>
        <v/>
      </c>
      <c r="P3705" s="259"/>
      <c r="Q3705" s="171"/>
      <c r="R3705" s="169"/>
    </row>
    <row r="3706" spans="2:18" ht="15.75" customHeight="1">
      <c r="B3706" s="167"/>
      <c r="C3706" s="209" t="str">
        <f>IF(ISBLANK(Transactions!$B3706),"",MONTH(Transactions!$B3706))</f>
        <v/>
      </c>
      <c r="D3706" s="259"/>
      <c r="E3706" s="168"/>
      <c r="F3706" s="169"/>
      <c r="H3706" s="167"/>
      <c r="I3706" s="209" t="str">
        <f>IF(ISBLANK(Transactions!$H3706),"",MONTH(Transactions!$H3706))</f>
        <v/>
      </c>
      <c r="J3706" s="259"/>
      <c r="K3706" s="168"/>
      <c r="L3706" s="169"/>
      <c r="N3706" s="167"/>
      <c r="O3706" s="209" t="str">
        <f>IF(ISBLANK(Transactions!$N3706),"",MONTH(Transactions!$N3706))</f>
        <v/>
      </c>
      <c r="P3706" s="259"/>
      <c r="Q3706" s="171"/>
      <c r="R3706" s="169"/>
    </row>
    <row r="3707" spans="2:18" ht="15.75" customHeight="1">
      <c r="B3707" s="167"/>
      <c r="C3707" s="209" t="str">
        <f>IF(ISBLANK(Transactions!$B3707),"",MONTH(Transactions!$B3707))</f>
        <v/>
      </c>
      <c r="D3707" s="259"/>
      <c r="E3707" s="168"/>
      <c r="F3707" s="169"/>
      <c r="H3707" s="167"/>
      <c r="I3707" s="209" t="str">
        <f>IF(ISBLANK(Transactions!$H3707),"",MONTH(Transactions!$H3707))</f>
        <v/>
      </c>
      <c r="J3707" s="259"/>
      <c r="K3707" s="168"/>
      <c r="L3707" s="169"/>
      <c r="N3707" s="167"/>
      <c r="O3707" s="209" t="str">
        <f>IF(ISBLANK(Transactions!$N3707),"",MONTH(Transactions!$N3707))</f>
        <v/>
      </c>
      <c r="P3707" s="259"/>
      <c r="Q3707" s="171"/>
      <c r="R3707" s="169"/>
    </row>
    <row r="3708" spans="2:18" ht="15.75" customHeight="1">
      <c r="B3708" s="167"/>
      <c r="C3708" s="209" t="str">
        <f>IF(ISBLANK(Transactions!$B3708),"",MONTH(Transactions!$B3708))</f>
        <v/>
      </c>
      <c r="D3708" s="259"/>
      <c r="E3708" s="168"/>
      <c r="F3708" s="169"/>
      <c r="H3708" s="167"/>
      <c r="I3708" s="209" t="str">
        <f>IF(ISBLANK(Transactions!$H3708),"",MONTH(Transactions!$H3708))</f>
        <v/>
      </c>
      <c r="J3708" s="259"/>
      <c r="K3708" s="168"/>
      <c r="L3708" s="169"/>
      <c r="N3708" s="167"/>
      <c r="O3708" s="209" t="str">
        <f>IF(ISBLANK(Transactions!$N3708),"",MONTH(Transactions!$N3708))</f>
        <v/>
      </c>
      <c r="P3708" s="259"/>
      <c r="Q3708" s="171"/>
      <c r="R3708" s="169"/>
    </row>
    <row r="3709" spans="2:18" ht="15.75" customHeight="1">
      <c r="B3709" s="167"/>
      <c r="C3709" s="209" t="str">
        <f>IF(ISBLANK(Transactions!$B3709),"",MONTH(Transactions!$B3709))</f>
        <v/>
      </c>
      <c r="D3709" s="259"/>
      <c r="E3709" s="168"/>
      <c r="F3709" s="169"/>
      <c r="H3709" s="167"/>
      <c r="I3709" s="209" t="str">
        <f>IF(ISBLANK(Transactions!$H3709),"",MONTH(Transactions!$H3709))</f>
        <v/>
      </c>
      <c r="J3709" s="259"/>
      <c r="K3709" s="168"/>
      <c r="L3709" s="169"/>
      <c r="N3709" s="167"/>
      <c r="O3709" s="209" t="str">
        <f>IF(ISBLANK(Transactions!$N3709),"",MONTH(Transactions!$N3709))</f>
        <v/>
      </c>
      <c r="P3709" s="259"/>
      <c r="Q3709" s="171"/>
      <c r="R3709" s="169"/>
    </row>
    <row r="3710" spans="2:18" ht="15.75" customHeight="1">
      <c r="B3710" s="167"/>
      <c r="C3710" s="209" t="str">
        <f>IF(ISBLANK(Transactions!$B3710),"",MONTH(Transactions!$B3710))</f>
        <v/>
      </c>
      <c r="D3710" s="259"/>
      <c r="E3710" s="168"/>
      <c r="F3710" s="169"/>
      <c r="H3710" s="167"/>
      <c r="I3710" s="209" t="str">
        <f>IF(ISBLANK(Transactions!$H3710),"",MONTH(Transactions!$H3710))</f>
        <v/>
      </c>
      <c r="J3710" s="259"/>
      <c r="K3710" s="168"/>
      <c r="L3710" s="169"/>
      <c r="N3710" s="167"/>
      <c r="O3710" s="209" t="str">
        <f>IF(ISBLANK(Transactions!$N3710),"",MONTH(Transactions!$N3710))</f>
        <v/>
      </c>
      <c r="P3710" s="259"/>
      <c r="Q3710" s="171"/>
      <c r="R3710" s="169"/>
    </row>
    <row r="3711" spans="2:18" ht="15.75" customHeight="1">
      <c r="B3711" s="167"/>
      <c r="C3711" s="209" t="str">
        <f>IF(ISBLANK(Transactions!$B3711),"",MONTH(Transactions!$B3711))</f>
        <v/>
      </c>
      <c r="D3711" s="259"/>
      <c r="E3711" s="168"/>
      <c r="F3711" s="169"/>
      <c r="H3711" s="167"/>
      <c r="I3711" s="209" t="str">
        <f>IF(ISBLANK(Transactions!$H3711),"",MONTH(Transactions!$H3711))</f>
        <v/>
      </c>
      <c r="J3711" s="259"/>
      <c r="K3711" s="168"/>
      <c r="L3711" s="169"/>
      <c r="N3711" s="167"/>
      <c r="O3711" s="209" t="str">
        <f>IF(ISBLANK(Transactions!$N3711),"",MONTH(Transactions!$N3711))</f>
        <v/>
      </c>
      <c r="P3711" s="259"/>
      <c r="Q3711" s="171"/>
      <c r="R3711" s="169"/>
    </row>
    <row r="3712" spans="2:18" ht="15.75" customHeight="1">
      <c r="B3712" s="167"/>
      <c r="C3712" s="209" t="str">
        <f>IF(ISBLANK(Transactions!$B3712),"",MONTH(Transactions!$B3712))</f>
        <v/>
      </c>
      <c r="D3712" s="259"/>
      <c r="E3712" s="168"/>
      <c r="F3712" s="169"/>
      <c r="H3712" s="167"/>
      <c r="I3712" s="209" t="str">
        <f>IF(ISBLANK(Transactions!$H3712),"",MONTH(Transactions!$H3712))</f>
        <v/>
      </c>
      <c r="J3712" s="259"/>
      <c r="K3712" s="168"/>
      <c r="L3712" s="169"/>
      <c r="N3712" s="167"/>
      <c r="O3712" s="209" t="str">
        <f>IF(ISBLANK(Transactions!$N3712),"",MONTH(Transactions!$N3712))</f>
        <v/>
      </c>
      <c r="P3712" s="259"/>
      <c r="Q3712" s="171"/>
      <c r="R3712" s="169"/>
    </row>
    <row r="3713" spans="2:18" ht="15.75" customHeight="1">
      <c r="B3713" s="167"/>
      <c r="C3713" s="209" t="str">
        <f>IF(ISBLANK(Transactions!$B3713),"",MONTH(Transactions!$B3713))</f>
        <v/>
      </c>
      <c r="D3713" s="259"/>
      <c r="E3713" s="168"/>
      <c r="F3713" s="169"/>
      <c r="H3713" s="167"/>
      <c r="I3713" s="209" t="str">
        <f>IF(ISBLANK(Transactions!$H3713),"",MONTH(Transactions!$H3713))</f>
        <v/>
      </c>
      <c r="J3713" s="259"/>
      <c r="K3713" s="168"/>
      <c r="L3713" s="169"/>
      <c r="N3713" s="167"/>
      <c r="O3713" s="209" t="str">
        <f>IF(ISBLANK(Transactions!$N3713),"",MONTH(Transactions!$N3713))</f>
        <v/>
      </c>
      <c r="P3713" s="259"/>
      <c r="Q3713" s="171"/>
      <c r="R3713" s="169"/>
    </row>
    <row r="3714" spans="2:18" ht="15.75" customHeight="1">
      <c r="B3714" s="167"/>
      <c r="C3714" s="209" t="str">
        <f>IF(ISBLANK(Transactions!$B3714),"",MONTH(Transactions!$B3714))</f>
        <v/>
      </c>
      <c r="D3714" s="259"/>
      <c r="E3714" s="168"/>
      <c r="F3714" s="169"/>
      <c r="H3714" s="167"/>
      <c r="I3714" s="209" t="str">
        <f>IF(ISBLANK(Transactions!$H3714),"",MONTH(Transactions!$H3714))</f>
        <v/>
      </c>
      <c r="J3714" s="259"/>
      <c r="K3714" s="168"/>
      <c r="L3714" s="169"/>
      <c r="N3714" s="167"/>
      <c r="O3714" s="209" t="str">
        <f>IF(ISBLANK(Transactions!$N3714),"",MONTH(Transactions!$N3714))</f>
        <v/>
      </c>
      <c r="P3714" s="259"/>
      <c r="Q3714" s="171"/>
      <c r="R3714" s="169"/>
    </row>
    <row r="3715" spans="2:18" ht="15.75" customHeight="1">
      <c r="B3715" s="167"/>
      <c r="C3715" s="209" t="str">
        <f>IF(ISBLANK(Transactions!$B3715),"",MONTH(Transactions!$B3715))</f>
        <v/>
      </c>
      <c r="D3715" s="259"/>
      <c r="E3715" s="168"/>
      <c r="F3715" s="169"/>
      <c r="H3715" s="167"/>
      <c r="I3715" s="209" t="str">
        <f>IF(ISBLANK(Transactions!$H3715),"",MONTH(Transactions!$H3715))</f>
        <v/>
      </c>
      <c r="J3715" s="259"/>
      <c r="K3715" s="168"/>
      <c r="L3715" s="169"/>
      <c r="N3715" s="167"/>
      <c r="O3715" s="209" t="str">
        <f>IF(ISBLANK(Transactions!$N3715),"",MONTH(Transactions!$N3715))</f>
        <v/>
      </c>
      <c r="P3715" s="259"/>
      <c r="Q3715" s="171"/>
      <c r="R3715" s="169"/>
    </row>
    <row r="3716" spans="2:18" ht="15.75" customHeight="1">
      <c r="B3716" s="167"/>
      <c r="C3716" s="209" t="str">
        <f>IF(ISBLANK(Transactions!$B3716),"",MONTH(Transactions!$B3716))</f>
        <v/>
      </c>
      <c r="D3716" s="259"/>
      <c r="E3716" s="168"/>
      <c r="F3716" s="169"/>
      <c r="H3716" s="167"/>
      <c r="I3716" s="209" t="str">
        <f>IF(ISBLANK(Transactions!$H3716),"",MONTH(Transactions!$H3716))</f>
        <v/>
      </c>
      <c r="J3716" s="259"/>
      <c r="K3716" s="168"/>
      <c r="L3716" s="169"/>
      <c r="N3716" s="167"/>
      <c r="O3716" s="209" t="str">
        <f>IF(ISBLANK(Transactions!$N3716),"",MONTH(Transactions!$N3716))</f>
        <v/>
      </c>
      <c r="P3716" s="259"/>
      <c r="Q3716" s="171"/>
      <c r="R3716" s="169"/>
    </row>
    <row r="3717" spans="2:18" ht="15.75" customHeight="1">
      <c r="B3717" s="167"/>
      <c r="C3717" s="209" t="str">
        <f>IF(ISBLANK(Transactions!$B3717),"",MONTH(Transactions!$B3717))</f>
        <v/>
      </c>
      <c r="D3717" s="259"/>
      <c r="E3717" s="168"/>
      <c r="F3717" s="169"/>
      <c r="H3717" s="167"/>
      <c r="I3717" s="209" t="str">
        <f>IF(ISBLANK(Transactions!$H3717),"",MONTH(Transactions!$H3717))</f>
        <v/>
      </c>
      <c r="J3717" s="259"/>
      <c r="K3717" s="168"/>
      <c r="L3717" s="169"/>
      <c r="N3717" s="167"/>
      <c r="O3717" s="209" t="str">
        <f>IF(ISBLANK(Transactions!$N3717),"",MONTH(Transactions!$N3717))</f>
        <v/>
      </c>
      <c r="P3717" s="259"/>
      <c r="Q3717" s="171"/>
      <c r="R3717" s="169"/>
    </row>
    <row r="3718" spans="2:18" ht="15.75" customHeight="1">
      <c r="B3718" s="167"/>
      <c r="C3718" s="209" t="str">
        <f>IF(ISBLANK(Transactions!$B3718),"",MONTH(Transactions!$B3718))</f>
        <v/>
      </c>
      <c r="D3718" s="259"/>
      <c r="E3718" s="168"/>
      <c r="F3718" s="169"/>
      <c r="H3718" s="167"/>
      <c r="I3718" s="209" t="str">
        <f>IF(ISBLANK(Transactions!$H3718),"",MONTH(Transactions!$H3718))</f>
        <v/>
      </c>
      <c r="J3718" s="259"/>
      <c r="K3718" s="168"/>
      <c r="L3718" s="169"/>
      <c r="N3718" s="167"/>
      <c r="O3718" s="209" t="str">
        <f>IF(ISBLANK(Transactions!$N3718),"",MONTH(Transactions!$N3718))</f>
        <v/>
      </c>
      <c r="P3718" s="259"/>
      <c r="Q3718" s="171"/>
      <c r="R3718" s="169"/>
    </row>
    <row r="3719" spans="2:18" ht="15.75" customHeight="1">
      <c r="B3719" s="167"/>
      <c r="C3719" s="209" t="str">
        <f>IF(ISBLANK(Transactions!$B3719),"",MONTH(Transactions!$B3719))</f>
        <v/>
      </c>
      <c r="D3719" s="259"/>
      <c r="E3719" s="168"/>
      <c r="F3719" s="169"/>
      <c r="H3719" s="167"/>
      <c r="I3719" s="209" t="str">
        <f>IF(ISBLANK(Transactions!$H3719),"",MONTH(Transactions!$H3719))</f>
        <v/>
      </c>
      <c r="J3719" s="259"/>
      <c r="K3719" s="168"/>
      <c r="L3719" s="169"/>
      <c r="N3719" s="167"/>
      <c r="O3719" s="209" t="str">
        <f>IF(ISBLANK(Transactions!$N3719),"",MONTH(Transactions!$N3719))</f>
        <v/>
      </c>
      <c r="P3719" s="259"/>
      <c r="Q3719" s="171"/>
      <c r="R3719" s="169"/>
    </row>
    <row r="3720" spans="2:18" ht="15.75" customHeight="1">
      <c r="B3720" s="167"/>
      <c r="C3720" s="209" t="str">
        <f>IF(ISBLANK(Transactions!$B3720),"",MONTH(Transactions!$B3720))</f>
        <v/>
      </c>
      <c r="D3720" s="259"/>
      <c r="E3720" s="168"/>
      <c r="F3720" s="169"/>
      <c r="H3720" s="167"/>
      <c r="I3720" s="209" t="str">
        <f>IF(ISBLANK(Transactions!$H3720),"",MONTH(Transactions!$H3720))</f>
        <v/>
      </c>
      <c r="J3720" s="259"/>
      <c r="K3720" s="168"/>
      <c r="L3720" s="169"/>
      <c r="N3720" s="167"/>
      <c r="O3720" s="209" t="str">
        <f>IF(ISBLANK(Transactions!$N3720),"",MONTH(Transactions!$N3720))</f>
        <v/>
      </c>
      <c r="P3720" s="259"/>
      <c r="Q3720" s="171"/>
      <c r="R3720" s="169"/>
    </row>
    <row r="3721" spans="2:18" ht="15.75" customHeight="1">
      <c r="B3721" s="167"/>
      <c r="C3721" s="209" t="str">
        <f>IF(ISBLANK(Transactions!$B3721),"",MONTH(Transactions!$B3721))</f>
        <v/>
      </c>
      <c r="D3721" s="259"/>
      <c r="E3721" s="168"/>
      <c r="F3721" s="169"/>
      <c r="H3721" s="167"/>
      <c r="I3721" s="209" t="str">
        <f>IF(ISBLANK(Transactions!$H3721),"",MONTH(Transactions!$H3721))</f>
        <v/>
      </c>
      <c r="J3721" s="259"/>
      <c r="K3721" s="168"/>
      <c r="L3721" s="169"/>
      <c r="N3721" s="167"/>
      <c r="O3721" s="209" t="str">
        <f>IF(ISBLANK(Transactions!$N3721),"",MONTH(Transactions!$N3721))</f>
        <v/>
      </c>
      <c r="P3721" s="259"/>
      <c r="Q3721" s="171"/>
      <c r="R3721" s="169"/>
    </row>
    <row r="3722" spans="2:18" ht="15.75" customHeight="1">
      <c r="B3722" s="167"/>
      <c r="C3722" s="209" t="str">
        <f>IF(ISBLANK(Transactions!$B3722),"",MONTH(Transactions!$B3722))</f>
        <v/>
      </c>
      <c r="D3722" s="259"/>
      <c r="E3722" s="168"/>
      <c r="F3722" s="169"/>
      <c r="H3722" s="167"/>
      <c r="I3722" s="209" t="str">
        <f>IF(ISBLANK(Transactions!$H3722),"",MONTH(Transactions!$H3722))</f>
        <v/>
      </c>
      <c r="J3722" s="259"/>
      <c r="K3722" s="168"/>
      <c r="L3722" s="169"/>
      <c r="N3722" s="167"/>
      <c r="O3722" s="209" t="str">
        <f>IF(ISBLANK(Transactions!$N3722),"",MONTH(Transactions!$N3722))</f>
        <v/>
      </c>
      <c r="P3722" s="259"/>
      <c r="Q3722" s="171"/>
      <c r="R3722" s="169"/>
    </row>
    <row r="3723" spans="2:18" ht="15.75" customHeight="1">
      <c r="B3723" s="167"/>
      <c r="C3723" s="209" t="str">
        <f>IF(ISBLANK(Transactions!$B3723),"",MONTH(Transactions!$B3723))</f>
        <v/>
      </c>
      <c r="D3723" s="259"/>
      <c r="E3723" s="168"/>
      <c r="F3723" s="169"/>
      <c r="H3723" s="167"/>
      <c r="I3723" s="209" t="str">
        <f>IF(ISBLANK(Transactions!$H3723),"",MONTH(Transactions!$H3723))</f>
        <v/>
      </c>
      <c r="J3723" s="259"/>
      <c r="K3723" s="168"/>
      <c r="L3723" s="169"/>
      <c r="N3723" s="167"/>
      <c r="O3723" s="209" t="str">
        <f>IF(ISBLANK(Transactions!$N3723),"",MONTH(Transactions!$N3723))</f>
        <v/>
      </c>
      <c r="P3723" s="259"/>
      <c r="Q3723" s="171"/>
      <c r="R3723" s="169"/>
    </row>
    <row r="3724" spans="2:18" ht="15.75" customHeight="1">
      <c r="B3724" s="167"/>
      <c r="C3724" s="209" t="str">
        <f>IF(ISBLANK(Transactions!$B3724),"",MONTH(Transactions!$B3724))</f>
        <v/>
      </c>
      <c r="D3724" s="259"/>
      <c r="E3724" s="168"/>
      <c r="F3724" s="169"/>
      <c r="H3724" s="167"/>
      <c r="I3724" s="209" t="str">
        <f>IF(ISBLANK(Transactions!$H3724),"",MONTH(Transactions!$H3724))</f>
        <v/>
      </c>
      <c r="J3724" s="259"/>
      <c r="K3724" s="168"/>
      <c r="L3724" s="169"/>
      <c r="N3724" s="167"/>
      <c r="O3724" s="209" t="str">
        <f>IF(ISBLANK(Transactions!$N3724),"",MONTH(Transactions!$N3724))</f>
        <v/>
      </c>
      <c r="P3724" s="259"/>
      <c r="Q3724" s="171"/>
      <c r="R3724" s="169"/>
    </row>
    <row r="3725" spans="2:18" ht="15.75" customHeight="1">
      <c r="B3725" s="167"/>
      <c r="C3725" s="209" t="str">
        <f>IF(ISBLANK(Transactions!$B3725),"",MONTH(Transactions!$B3725))</f>
        <v/>
      </c>
      <c r="D3725" s="259"/>
      <c r="E3725" s="168"/>
      <c r="F3725" s="169"/>
      <c r="H3725" s="167"/>
      <c r="I3725" s="209" t="str">
        <f>IF(ISBLANK(Transactions!$H3725),"",MONTH(Transactions!$H3725))</f>
        <v/>
      </c>
      <c r="J3725" s="259"/>
      <c r="K3725" s="168"/>
      <c r="L3725" s="169"/>
      <c r="N3725" s="167"/>
      <c r="O3725" s="209" t="str">
        <f>IF(ISBLANK(Transactions!$N3725),"",MONTH(Transactions!$N3725))</f>
        <v/>
      </c>
      <c r="P3725" s="259"/>
      <c r="Q3725" s="171"/>
      <c r="R3725" s="169"/>
    </row>
    <row r="3726" spans="2:18" ht="15.75" customHeight="1">
      <c r="B3726" s="167"/>
      <c r="C3726" s="209" t="str">
        <f>IF(ISBLANK(Transactions!$B3726),"",MONTH(Transactions!$B3726))</f>
        <v/>
      </c>
      <c r="D3726" s="259"/>
      <c r="E3726" s="168"/>
      <c r="F3726" s="169"/>
      <c r="H3726" s="167"/>
      <c r="I3726" s="209" t="str">
        <f>IF(ISBLANK(Transactions!$H3726),"",MONTH(Transactions!$H3726))</f>
        <v/>
      </c>
      <c r="J3726" s="259"/>
      <c r="K3726" s="168"/>
      <c r="L3726" s="169"/>
      <c r="N3726" s="167"/>
      <c r="O3726" s="209" t="str">
        <f>IF(ISBLANK(Transactions!$N3726),"",MONTH(Transactions!$N3726))</f>
        <v/>
      </c>
      <c r="P3726" s="259"/>
      <c r="Q3726" s="171"/>
      <c r="R3726" s="169"/>
    </row>
    <row r="3727" spans="2:18" ht="15.75" customHeight="1">
      <c r="B3727" s="167"/>
      <c r="C3727" s="209" t="str">
        <f>IF(ISBLANK(Transactions!$B3727),"",MONTH(Transactions!$B3727))</f>
        <v/>
      </c>
      <c r="D3727" s="259"/>
      <c r="E3727" s="168"/>
      <c r="F3727" s="169"/>
      <c r="H3727" s="167"/>
      <c r="I3727" s="209" t="str">
        <f>IF(ISBLANK(Transactions!$H3727),"",MONTH(Transactions!$H3727))</f>
        <v/>
      </c>
      <c r="J3727" s="259"/>
      <c r="K3727" s="168"/>
      <c r="L3727" s="169"/>
      <c r="N3727" s="167"/>
      <c r="O3727" s="209" t="str">
        <f>IF(ISBLANK(Transactions!$N3727),"",MONTH(Transactions!$N3727))</f>
        <v/>
      </c>
      <c r="P3727" s="259"/>
      <c r="Q3727" s="171"/>
      <c r="R3727" s="169"/>
    </row>
    <row r="3728" spans="2:18" ht="15.75" customHeight="1">
      <c r="B3728" s="167"/>
      <c r="C3728" s="209" t="str">
        <f>IF(ISBLANK(Transactions!$B3728),"",MONTH(Transactions!$B3728))</f>
        <v/>
      </c>
      <c r="D3728" s="259"/>
      <c r="E3728" s="168"/>
      <c r="F3728" s="169"/>
      <c r="H3728" s="167"/>
      <c r="I3728" s="209" t="str">
        <f>IF(ISBLANK(Transactions!$H3728),"",MONTH(Transactions!$H3728))</f>
        <v/>
      </c>
      <c r="J3728" s="259"/>
      <c r="K3728" s="168"/>
      <c r="L3728" s="169"/>
      <c r="N3728" s="167"/>
      <c r="O3728" s="209" t="str">
        <f>IF(ISBLANK(Transactions!$N3728),"",MONTH(Transactions!$N3728))</f>
        <v/>
      </c>
      <c r="P3728" s="259"/>
      <c r="Q3728" s="171"/>
      <c r="R3728" s="169"/>
    </row>
    <row r="3729" spans="2:18" ht="15.75" customHeight="1">
      <c r="B3729" s="167"/>
      <c r="C3729" s="209" t="str">
        <f>IF(ISBLANK(Transactions!$B3729),"",MONTH(Transactions!$B3729))</f>
        <v/>
      </c>
      <c r="D3729" s="259"/>
      <c r="E3729" s="168"/>
      <c r="F3729" s="169"/>
      <c r="H3729" s="167"/>
      <c r="I3729" s="209" t="str">
        <f>IF(ISBLANK(Transactions!$H3729),"",MONTH(Transactions!$H3729))</f>
        <v/>
      </c>
      <c r="J3729" s="259"/>
      <c r="K3729" s="168"/>
      <c r="L3729" s="169"/>
      <c r="N3729" s="167"/>
      <c r="O3729" s="209" t="str">
        <f>IF(ISBLANK(Transactions!$N3729),"",MONTH(Transactions!$N3729))</f>
        <v/>
      </c>
      <c r="P3729" s="259"/>
      <c r="Q3729" s="171"/>
      <c r="R3729" s="169"/>
    </row>
    <row r="3730" spans="2:18" ht="15.75" customHeight="1">
      <c r="B3730" s="167"/>
      <c r="C3730" s="209" t="str">
        <f>IF(ISBLANK(Transactions!$B3730),"",MONTH(Transactions!$B3730))</f>
        <v/>
      </c>
      <c r="D3730" s="259"/>
      <c r="E3730" s="168"/>
      <c r="F3730" s="169"/>
      <c r="H3730" s="167"/>
      <c r="I3730" s="209" t="str">
        <f>IF(ISBLANK(Transactions!$H3730),"",MONTH(Transactions!$H3730))</f>
        <v/>
      </c>
      <c r="J3730" s="259"/>
      <c r="K3730" s="168"/>
      <c r="L3730" s="169"/>
      <c r="N3730" s="167"/>
      <c r="O3730" s="209" t="str">
        <f>IF(ISBLANK(Transactions!$N3730),"",MONTH(Transactions!$N3730))</f>
        <v/>
      </c>
      <c r="P3730" s="259"/>
      <c r="Q3730" s="171"/>
      <c r="R3730" s="169"/>
    </row>
    <row r="3731" spans="2:18" ht="15.75" customHeight="1">
      <c r="B3731" s="167"/>
      <c r="C3731" s="209" t="str">
        <f>IF(ISBLANK(Transactions!$B3731),"",MONTH(Transactions!$B3731))</f>
        <v/>
      </c>
      <c r="D3731" s="259"/>
      <c r="E3731" s="168"/>
      <c r="F3731" s="169"/>
      <c r="H3731" s="167"/>
      <c r="I3731" s="209" t="str">
        <f>IF(ISBLANK(Transactions!$H3731),"",MONTH(Transactions!$H3731))</f>
        <v/>
      </c>
      <c r="J3731" s="259"/>
      <c r="K3731" s="168"/>
      <c r="L3731" s="169"/>
      <c r="N3731" s="167"/>
      <c r="O3731" s="209" t="str">
        <f>IF(ISBLANK(Transactions!$N3731),"",MONTH(Transactions!$N3731))</f>
        <v/>
      </c>
      <c r="P3731" s="259"/>
      <c r="Q3731" s="171"/>
      <c r="R3731" s="169"/>
    </row>
    <row r="3732" spans="2:18" ht="15.75" customHeight="1">
      <c r="B3732" s="167"/>
      <c r="C3732" s="209" t="str">
        <f>IF(ISBLANK(Transactions!$B3732),"",MONTH(Transactions!$B3732))</f>
        <v/>
      </c>
      <c r="D3732" s="259"/>
      <c r="E3732" s="168"/>
      <c r="F3732" s="169"/>
      <c r="H3732" s="167"/>
      <c r="I3732" s="209" t="str">
        <f>IF(ISBLANK(Transactions!$H3732),"",MONTH(Transactions!$H3732))</f>
        <v/>
      </c>
      <c r="J3732" s="259"/>
      <c r="K3732" s="168"/>
      <c r="L3732" s="169"/>
      <c r="N3732" s="167"/>
      <c r="O3732" s="209" t="str">
        <f>IF(ISBLANK(Transactions!$N3732),"",MONTH(Transactions!$N3732))</f>
        <v/>
      </c>
      <c r="P3732" s="259"/>
      <c r="Q3732" s="171"/>
      <c r="R3732" s="169"/>
    </row>
    <row r="3733" spans="2:18" ht="15.75" customHeight="1">
      <c r="B3733" s="167"/>
      <c r="C3733" s="209" t="str">
        <f>IF(ISBLANK(Transactions!$B3733),"",MONTH(Transactions!$B3733))</f>
        <v/>
      </c>
      <c r="D3733" s="259"/>
      <c r="E3733" s="168"/>
      <c r="F3733" s="169"/>
      <c r="H3733" s="167"/>
      <c r="I3733" s="209" t="str">
        <f>IF(ISBLANK(Transactions!$H3733),"",MONTH(Transactions!$H3733))</f>
        <v/>
      </c>
      <c r="J3733" s="259"/>
      <c r="K3733" s="168"/>
      <c r="L3733" s="169"/>
      <c r="N3733" s="167"/>
      <c r="O3733" s="209" t="str">
        <f>IF(ISBLANK(Transactions!$N3733),"",MONTH(Transactions!$N3733))</f>
        <v/>
      </c>
      <c r="P3733" s="259"/>
      <c r="Q3733" s="171"/>
      <c r="R3733" s="169"/>
    </row>
    <row r="3734" spans="2:18" ht="15.75" customHeight="1">
      <c r="B3734" s="167"/>
      <c r="C3734" s="209" t="str">
        <f>IF(ISBLANK(Transactions!$B3734),"",MONTH(Transactions!$B3734))</f>
        <v/>
      </c>
      <c r="D3734" s="259"/>
      <c r="E3734" s="168"/>
      <c r="F3734" s="169"/>
      <c r="H3734" s="167"/>
      <c r="I3734" s="209" t="str">
        <f>IF(ISBLANK(Transactions!$H3734),"",MONTH(Transactions!$H3734))</f>
        <v/>
      </c>
      <c r="J3734" s="259"/>
      <c r="K3734" s="168"/>
      <c r="L3734" s="169"/>
      <c r="N3734" s="167"/>
      <c r="O3734" s="209" t="str">
        <f>IF(ISBLANK(Transactions!$N3734),"",MONTH(Transactions!$N3734))</f>
        <v/>
      </c>
      <c r="P3734" s="259"/>
      <c r="Q3734" s="171"/>
      <c r="R3734" s="169"/>
    </row>
    <row r="3735" spans="2:18" ht="15.75" customHeight="1">
      <c r="B3735" s="167"/>
      <c r="C3735" s="209" t="str">
        <f>IF(ISBLANK(Transactions!$B3735),"",MONTH(Transactions!$B3735))</f>
        <v/>
      </c>
      <c r="D3735" s="259"/>
      <c r="E3735" s="168"/>
      <c r="F3735" s="169"/>
      <c r="H3735" s="167"/>
      <c r="I3735" s="209" t="str">
        <f>IF(ISBLANK(Transactions!$H3735),"",MONTH(Transactions!$H3735))</f>
        <v/>
      </c>
      <c r="J3735" s="259"/>
      <c r="K3735" s="168"/>
      <c r="L3735" s="169"/>
      <c r="N3735" s="167"/>
      <c r="O3735" s="209" t="str">
        <f>IF(ISBLANK(Transactions!$N3735),"",MONTH(Transactions!$N3735))</f>
        <v/>
      </c>
      <c r="P3735" s="259"/>
      <c r="Q3735" s="171"/>
      <c r="R3735" s="169"/>
    </row>
    <row r="3736" spans="2:18" ht="15.75" customHeight="1">
      <c r="B3736" s="167"/>
      <c r="C3736" s="209" t="str">
        <f>IF(ISBLANK(Transactions!$B3736),"",MONTH(Transactions!$B3736))</f>
        <v/>
      </c>
      <c r="D3736" s="259"/>
      <c r="E3736" s="168"/>
      <c r="F3736" s="169"/>
      <c r="H3736" s="167"/>
      <c r="I3736" s="209" t="str">
        <f>IF(ISBLANK(Transactions!$H3736),"",MONTH(Transactions!$H3736))</f>
        <v/>
      </c>
      <c r="J3736" s="259"/>
      <c r="K3736" s="168"/>
      <c r="L3736" s="169"/>
      <c r="N3736" s="167"/>
      <c r="O3736" s="209" t="str">
        <f>IF(ISBLANK(Transactions!$N3736),"",MONTH(Transactions!$N3736))</f>
        <v/>
      </c>
      <c r="P3736" s="259"/>
      <c r="Q3736" s="171"/>
      <c r="R3736" s="169"/>
    </row>
    <row r="3737" spans="2:18" ht="15.75" customHeight="1">
      <c r="B3737" s="167"/>
      <c r="C3737" s="209" t="str">
        <f>IF(ISBLANK(Transactions!$B3737),"",MONTH(Transactions!$B3737))</f>
        <v/>
      </c>
      <c r="D3737" s="259"/>
      <c r="E3737" s="168"/>
      <c r="F3737" s="169"/>
      <c r="H3737" s="167"/>
      <c r="I3737" s="209" t="str">
        <f>IF(ISBLANK(Transactions!$H3737),"",MONTH(Transactions!$H3737))</f>
        <v/>
      </c>
      <c r="J3737" s="259"/>
      <c r="K3737" s="168"/>
      <c r="L3737" s="169"/>
      <c r="N3737" s="167"/>
      <c r="O3737" s="209" t="str">
        <f>IF(ISBLANK(Transactions!$N3737),"",MONTH(Transactions!$N3737))</f>
        <v/>
      </c>
      <c r="P3737" s="259"/>
      <c r="Q3737" s="171"/>
      <c r="R3737" s="169"/>
    </row>
    <row r="3738" spans="2:18" ht="15.75" customHeight="1">
      <c r="B3738" s="167"/>
      <c r="C3738" s="209" t="str">
        <f>IF(ISBLANK(Transactions!$B3738),"",MONTH(Transactions!$B3738))</f>
        <v/>
      </c>
      <c r="D3738" s="259"/>
      <c r="E3738" s="168"/>
      <c r="F3738" s="169"/>
      <c r="H3738" s="167"/>
      <c r="I3738" s="209" t="str">
        <f>IF(ISBLANK(Transactions!$H3738),"",MONTH(Transactions!$H3738))</f>
        <v/>
      </c>
      <c r="J3738" s="259"/>
      <c r="K3738" s="168"/>
      <c r="L3738" s="169"/>
      <c r="N3738" s="167"/>
      <c r="O3738" s="209" t="str">
        <f>IF(ISBLANK(Transactions!$N3738),"",MONTH(Transactions!$N3738))</f>
        <v/>
      </c>
      <c r="P3738" s="259"/>
      <c r="Q3738" s="171"/>
      <c r="R3738" s="169"/>
    </row>
    <row r="3739" spans="2:18" ht="15.75" customHeight="1">
      <c r="B3739" s="167"/>
      <c r="C3739" s="209" t="str">
        <f>IF(ISBLANK(Transactions!$B3739),"",MONTH(Transactions!$B3739))</f>
        <v/>
      </c>
      <c r="D3739" s="259"/>
      <c r="E3739" s="168"/>
      <c r="F3739" s="169"/>
      <c r="H3739" s="167"/>
      <c r="I3739" s="209" t="str">
        <f>IF(ISBLANK(Transactions!$H3739),"",MONTH(Transactions!$H3739))</f>
        <v/>
      </c>
      <c r="J3739" s="259"/>
      <c r="K3739" s="168"/>
      <c r="L3739" s="169"/>
      <c r="N3739" s="167"/>
      <c r="O3739" s="209" t="str">
        <f>IF(ISBLANK(Transactions!$N3739),"",MONTH(Transactions!$N3739))</f>
        <v/>
      </c>
      <c r="P3739" s="259"/>
      <c r="Q3739" s="171"/>
      <c r="R3739" s="169"/>
    </row>
    <row r="3740" spans="2:18" ht="15.75" customHeight="1">
      <c r="B3740" s="167"/>
      <c r="C3740" s="209" t="str">
        <f>IF(ISBLANK(Transactions!$B3740),"",MONTH(Transactions!$B3740))</f>
        <v/>
      </c>
      <c r="D3740" s="259"/>
      <c r="E3740" s="168"/>
      <c r="F3740" s="169"/>
      <c r="H3740" s="167"/>
      <c r="I3740" s="209" t="str">
        <f>IF(ISBLANK(Transactions!$H3740),"",MONTH(Transactions!$H3740))</f>
        <v/>
      </c>
      <c r="J3740" s="259"/>
      <c r="K3740" s="168"/>
      <c r="L3740" s="169"/>
      <c r="N3740" s="167"/>
      <c r="O3740" s="209" t="str">
        <f>IF(ISBLANK(Transactions!$N3740),"",MONTH(Transactions!$N3740))</f>
        <v/>
      </c>
      <c r="P3740" s="259"/>
      <c r="Q3740" s="171"/>
      <c r="R3740" s="169"/>
    </row>
    <row r="3741" spans="2:18" ht="15.75" customHeight="1">
      <c r="B3741" s="167"/>
      <c r="C3741" s="209" t="str">
        <f>IF(ISBLANK(Transactions!$B3741),"",MONTH(Transactions!$B3741))</f>
        <v/>
      </c>
      <c r="D3741" s="259"/>
      <c r="E3741" s="168"/>
      <c r="F3741" s="169"/>
      <c r="H3741" s="167"/>
      <c r="I3741" s="209" t="str">
        <f>IF(ISBLANK(Transactions!$H3741),"",MONTH(Transactions!$H3741))</f>
        <v/>
      </c>
      <c r="J3741" s="259"/>
      <c r="K3741" s="168"/>
      <c r="L3741" s="169"/>
      <c r="N3741" s="167"/>
      <c r="O3741" s="209" t="str">
        <f>IF(ISBLANK(Transactions!$N3741),"",MONTH(Transactions!$N3741))</f>
        <v/>
      </c>
      <c r="P3741" s="259"/>
      <c r="Q3741" s="171"/>
      <c r="R3741" s="169"/>
    </row>
    <row r="3742" spans="2:18" ht="15.75" customHeight="1">
      <c r="B3742" s="167"/>
      <c r="C3742" s="209" t="str">
        <f>IF(ISBLANK(Transactions!$B3742),"",MONTH(Transactions!$B3742))</f>
        <v/>
      </c>
      <c r="D3742" s="259"/>
      <c r="E3742" s="168"/>
      <c r="F3742" s="169"/>
      <c r="H3742" s="167"/>
      <c r="I3742" s="209" t="str">
        <f>IF(ISBLANK(Transactions!$H3742),"",MONTH(Transactions!$H3742))</f>
        <v/>
      </c>
      <c r="J3742" s="259"/>
      <c r="K3742" s="168"/>
      <c r="L3742" s="169"/>
      <c r="N3742" s="167"/>
      <c r="O3742" s="209" t="str">
        <f>IF(ISBLANK(Transactions!$N3742),"",MONTH(Transactions!$N3742))</f>
        <v/>
      </c>
      <c r="P3742" s="259"/>
      <c r="Q3742" s="171"/>
      <c r="R3742" s="169"/>
    </row>
    <row r="3743" spans="2:18" ht="15.75" customHeight="1">
      <c r="B3743" s="167"/>
      <c r="C3743" s="209" t="str">
        <f>IF(ISBLANK(Transactions!$B3743),"",MONTH(Transactions!$B3743))</f>
        <v/>
      </c>
      <c r="D3743" s="259"/>
      <c r="E3743" s="168"/>
      <c r="F3743" s="169"/>
      <c r="H3743" s="167"/>
      <c r="I3743" s="209" t="str">
        <f>IF(ISBLANK(Transactions!$H3743),"",MONTH(Transactions!$H3743))</f>
        <v/>
      </c>
      <c r="J3743" s="259"/>
      <c r="K3743" s="168"/>
      <c r="L3743" s="169"/>
      <c r="N3743" s="167"/>
      <c r="O3743" s="209" t="str">
        <f>IF(ISBLANK(Transactions!$N3743),"",MONTH(Transactions!$N3743))</f>
        <v/>
      </c>
      <c r="P3743" s="259"/>
      <c r="Q3743" s="171"/>
      <c r="R3743" s="169"/>
    </row>
    <row r="3744" spans="2:18" ht="15.75" customHeight="1">
      <c r="B3744" s="167"/>
      <c r="C3744" s="209" t="str">
        <f>IF(ISBLANK(Transactions!$B3744),"",MONTH(Transactions!$B3744))</f>
        <v/>
      </c>
      <c r="D3744" s="259"/>
      <c r="E3744" s="168"/>
      <c r="F3744" s="169"/>
      <c r="H3744" s="167"/>
      <c r="I3744" s="209" t="str">
        <f>IF(ISBLANK(Transactions!$H3744),"",MONTH(Transactions!$H3744))</f>
        <v/>
      </c>
      <c r="J3744" s="259"/>
      <c r="K3744" s="168"/>
      <c r="L3744" s="169"/>
      <c r="N3744" s="167"/>
      <c r="O3744" s="209" t="str">
        <f>IF(ISBLANK(Transactions!$N3744),"",MONTH(Transactions!$N3744))</f>
        <v/>
      </c>
      <c r="P3744" s="259"/>
      <c r="Q3744" s="171"/>
      <c r="R3744" s="169"/>
    </row>
    <row r="3745" spans="2:18" ht="15.75" customHeight="1">
      <c r="B3745" s="167"/>
      <c r="C3745" s="209" t="str">
        <f>IF(ISBLANK(Transactions!$B3745),"",MONTH(Transactions!$B3745))</f>
        <v/>
      </c>
      <c r="D3745" s="259"/>
      <c r="E3745" s="168"/>
      <c r="F3745" s="169"/>
      <c r="H3745" s="167"/>
      <c r="I3745" s="209" t="str">
        <f>IF(ISBLANK(Transactions!$H3745),"",MONTH(Transactions!$H3745))</f>
        <v/>
      </c>
      <c r="J3745" s="259"/>
      <c r="K3745" s="168"/>
      <c r="L3745" s="169"/>
      <c r="N3745" s="167"/>
      <c r="O3745" s="209" t="str">
        <f>IF(ISBLANK(Transactions!$N3745),"",MONTH(Transactions!$N3745))</f>
        <v/>
      </c>
      <c r="P3745" s="259"/>
      <c r="Q3745" s="171"/>
      <c r="R3745" s="169"/>
    </row>
    <row r="3746" spans="2:18" ht="15.75" customHeight="1">
      <c r="B3746" s="167"/>
      <c r="C3746" s="209" t="str">
        <f>IF(ISBLANK(Transactions!$B3746),"",MONTH(Transactions!$B3746))</f>
        <v/>
      </c>
      <c r="D3746" s="259"/>
      <c r="E3746" s="168"/>
      <c r="F3746" s="169"/>
      <c r="H3746" s="167"/>
      <c r="I3746" s="209" t="str">
        <f>IF(ISBLANK(Transactions!$H3746),"",MONTH(Transactions!$H3746))</f>
        <v/>
      </c>
      <c r="J3746" s="259"/>
      <c r="K3746" s="168"/>
      <c r="L3746" s="169"/>
      <c r="N3746" s="167"/>
      <c r="O3746" s="209" t="str">
        <f>IF(ISBLANK(Transactions!$N3746),"",MONTH(Transactions!$N3746))</f>
        <v/>
      </c>
      <c r="P3746" s="259"/>
      <c r="Q3746" s="171"/>
      <c r="R3746" s="169"/>
    </row>
    <row r="3747" spans="2:18" ht="15.75" customHeight="1">
      <c r="B3747" s="167"/>
      <c r="C3747" s="209" t="str">
        <f>IF(ISBLANK(Transactions!$B3747),"",MONTH(Transactions!$B3747))</f>
        <v/>
      </c>
      <c r="D3747" s="259"/>
      <c r="E3747" s="168"/>
      <c r="F3747" s="169"/>
      <c r="H3747" s="167"/>
      <c r="I3747" s="209" t="str">
        <f>IF(ISBLANK(Transactions!$H3747),"",MONTH(Transactions!$H3747))</f>
        <v/>
      </c>
      <c r="J3747" s="259"/>
      <c r="K3747" s="168"/>
      <c r="L3747" s="169"/>
      <c r="N3747" s="167"/>
      <c r="O3747" s="209" t="str">
        <f>IF(ISBLANK(Transactions!$N3747),"",MONTH(Transactions!$N3747))</f>
        <v/>
      </c>
      <c r="P3747" s="259"/>
      <c r="Q3747" s="171"/>
      <c r="R3747" s="169"/>
    </row>
    <row r="3748" spans="2:18" ht="15.75" customHeight="1">
      <c r="B3748" s="167"/>
      <c r="C3748" s="209" t="str">
        <f>IF(ISBLANK(Transactions!$B3748),"",MONTH(Transactions!$B3748))</f>
        <v/>
      </c>
      <c r="D3748" s="259"/>
      <c r="E3748" s="168"/>
      <c r="F3748" s="169"/>
      <c r="H3748" s="167"/>
      <c r="I3748" s="209" t="str">
        <f>IF(ISBLANK(Transactions!$H3748),"",MONTH(Transactions!$H3748))</f>
        <v/>
      </c>
      <c r="J3748" s="259"/>
      <c r="K3748" s="168"/>
      <c r="L3748" s="169"/>
      <c r="N3748" s="167"/>
      <c r="O3748" s="209" t="str">
        <f>IF(ISBLANK(Transactions!$N3748),"",MONTH(Transactions!$N3748))</f>
        <v/>
      </c>
      <c r="P3748" s="259"/>
      <c r="Q3748" s="171"/>
      <c r="R3748" s="169"/>
    </row>
    <row r="3749" spans="2:18" ht="15.75" customHeight="1">
      <c r="B3749" s="167"/>
      <c r="C3749" s="209" t="str">
        <f>IF(ISBLANK(Transactions!$B3749),"",MONTH(Transactions!$B3749))</f>
        <v/>
      </c>
      <c r="D3749" s="259"/>
      <c r="E3749" s="168"/>
      <c r="F3749" s="169"/>
      <c r="H3749" s="167"/>
      <c r="I3749" s="209" t="str">
        <f>IF(ISBLANK(Transactions!$H3749),"",MONTH(Transactions!$H3749))</f>
        <v/>
      </c>
      <c r="J3749" s="259"/>
      <c r="K3749" s="168"/>
      <c r="L3749" s="169"/>
      <c r="N3749" s="167"/>
      <c r="O3749" s="209" t="str">
        <f>IF(ISBLANK(Transactions!$N3749),"",MONTH(Transactions!$N3749))</f>
        <v/>
      </c>
      <c r="P3749" s="259"/>
      <c r="Q3749" s="171"/>
      <c r="R3749" s="169"/>
    </row>
    <row r="3750" spans="2:18" ht="15.75" customHeight="1">
      <c r="B3750" s="167"/>
      <c r="C3750" s="209" t="str">
        <f>IF(ISBLANK(Transactions!$B3750),"",MONTH(Transactions!$B3750))</f>
        <v/>
      </c>
      <c r="D3750" s="259"/>
      <c r="E3750" s="168"/>
      <c r="F3750" s="169"/>
      <c r="H3750" s="167"/>
      <c r="I3750" s="209" t="str">
        <f>IF(ISBLANK(Transactions!$H3750),"",MONTH(Transactions!$H3750))</f>
        <v/>
      </c>
      <c r="J3750" s="259"/>
      <c r="K3750" s="168"/>
      <c r="L3750" s="169"/>
      <c r="N3750" s="167"/>
      <c r="O3750" s="209" t="str">
        <f>IF(ISBLANK(Transactions!$N3750),"",MONTH(Transactions!$N3750))</f>
        <v/>
      </c>
      <c r="P3750" s="259"/>
      <c r="Q3750" s="171"/>
      <c r="R3750" s="169"/>
    </row>
    <row r="3751" spans="2:18" ht="15.75" customHeight="1">
      <c r="B3751" s="167"/>
      <c r="C3751" s="209" t="str">
        <f>IF(ISBLANK(Transactions!$B3751),"",MONTH(Transactions!$B3751))</f>
        <v/>
      </c>
      <c r="D3751" s="259"/>
      <c r="E3751" s="168"/>
      <c r="F3751" s="169"/>
      <c r="H3751" s="167"/>
      <c r="I3751" s="209" t="str">
        <f>IF(ISBLANK(Transactions!$H3751),"",MONTH(Transactions!$H3751))</f>
        <v/>
      </c>
      <c r="J3751" s="259"/>
      <c r="K3751" s="168"/>
      <c r="L3751" s="169"/>
      <c r="N3751" s="167"/>
      <c r="O3751" s="209" t="str">
        <f>IF(ISBLANK(Transactions!$N3751),"",MONTH(Transactions!$N3751))</f>
        <v/>
      </c>
      <c r="P3751" s="259"/>
      <c r="Q3751" s="171"/>
      <c r="R3751" s="169"/>
    </row>
    <row r="3752" spans="2:18" ht="15.75" customHeight="1">
      <c r="B3752" s="167"/>
      <c r="C3752" s="209" t="str">
        <f>IF(ISBLANK(Transactions!$B3752),"",MONTH(Transactions!$B3752))</f>
        <v/>
      </c>
      <c r="D3752" s="259"/>
      <c r="E3752" s="168"/>
      <c r="F3752" s="169"/>
      <c r="H3752" s="167"/>
      <c r="I3752" s="209" t="str">
        <f>IF(ISBLANK(Transactions!$H3752),"",MONTH(Transactions!$H3752))</f>
        <v/>
      </c>
      <c r="J3752" s="259"/>
      <c r="K3752" s="168"/>
      <c r="L3752" s="169"/>
      <c r="N3752" s="167"/>
      <c r="O3752" s="209" t="str">
        <f>IF(ISBLANK(Transactions!$N3752),"",MONTH(Transactions!$N3752))</f>
        <v/>
      </c>
      <c r="P3752" s="259"/>
      <c r="Q3752" s="171"/>
      <c r="R3752" s="169"/>
    </row>
    <row r="3753" spans="2:18" ht="15.75" customHeight="1">
      <c r="B3753" s="167"/>
      <c r="C3753" s="209" t="str">
        <f>IF(ISBLANK(Transactions!$B3753),"",MONTH(Transactions!$B3753))</f>
        <v/>
      </c>
      <c r="D3753" s="259"/>
      <c r="E3753" s="168"/>
      <c r="F3753" s="169"/>
      <c r="H3753" s="167"/>
      <c r="I3753" s="209" t="str">
        <f>IF(ISBLANK(Transactions!$H3753),"",MONTH(Transactions!$H3753))</f>
        <v/>
      </c>
      <c r="J3753" s="259"/>
      <c r="K3753" s="168"/>
      <c r="L3753" s="169"/>
      <c r="N3753" s="167"/>
      <c r="O3753" s="209" t="str">
        <f>IF(ISBLANK(Transactions!$N3753),"",MONTH(Transactions!$N3753))</f>
        <v/>
      </c>
      <c r="P3753" s="259"/>
      <c r="Q3753" s="171"/>
      <c r="R3753" s="169"/>
    </row>
    <row r="3754" spans="2:18" ht="15.75" customHeight="1">
      <c r="B3754" s="167"/>
      <c r="C3754" s="209" t="str">
        <f>IF(ISBLANK(Transactions!$B3754),"",MONTH(Transactions!$B3754))</f>
        <v/>
      </c>
      <c r="D3754" s="259"/>
      <c r="E3754" s="168"/>
      <c r="F3754" s="169"/>
      <c r="H3754" s="167"/>
      <c r="I3754" s="209" t="str">
        <f>IF(ISBLANK(Transactions!$H3754),"",MONTH(Transactions!$H3754))</f>
        <v/>
      </c>
      <c r="J3754" s="259"/>
      <c r="K3754" s="168"/>
      <c r="L3754" s="169"/>
      <c r="N3754" s="167"/>
      <c r="O3754" s="209" t="str">
        <f>IF(ISBLANK(Transactions!$N3754),"",MONTH(Transactions!$N3754))</f>
        <v/>
      </c>
      <c r="P3754" s="259"/>
      <c r="Q3754" s="171"/>
      <c r="R3754" s="169"/>
    </row>
    <row r="3755" spans="2:18" ht="15.75" customHeight="1">
      <c r="B3755" s="167"/>
      <c r="C3755" s="209" t="str">
        <f>IF(ISBLANK(Transactions!$B3755),"",MONTH(Transactions!$B3755))</f>
        <v/>
      </c>
      <c r="D3755" s="259"/>
      <c r="E3755" s="168"/>
      <c r="F3755" s="169"/>
      <c r="H3755" s="167"/>
      <c r="I3755" s="209" t="str">
        <f>IF(ISBLANK(Transactions!$H3755),"",MONTH(Transactions!$H3755))</f>
        <v/>
      </c>
      <c r="J3755" s="259"/>
      <c r="K3755" s="168"/>
      <c r="L3755" s="169"/>
      <c r="N3755" s="167"/>
      <c r="O3755" s="209" t="str">
        <f>IF(ISBLANK(Transactions!$N3755),"",MONTH(Transactions!$N3755))</f>
        <v/>
      </c>
      <c r="P3755" s="259"/>
      <c r="Q3755" s="171"/>
      <c r="R3755" s="169"/>
    </row>
    <row r="3756" spans="2:18" ht="15.75" customHeight="1">
      <c r="B3756" s="167"/>
      <c r="C3756" s="209" t="str">
        <f>IF(ISBLANK(Transactions!$B3756),"",MONTH(Transactions!$B3756))</f>
        <v/>
      </c>
      <c r="D3756" s="259"/>
      <c r="E3756" s="168"/>
      <c r="F3756" s="169"/>
      <c r="H3756" s="167"/>
      <c r="I3756" s="209" t="str">
        <f>IF(ISBLANK(Transactions!$H3756),"",MONTH(Transactions!$H3756))</f>
        <v/>
      </c>
      <c r="J3756" s="259"/>
      <c r="K3756" s="168"/>
      <c r="L3756" s="169"/>
      <c r="N3756" s="167"/>
      <c r="O3756" s="209" t="str">
        <f>IF(ISBLANK(Transactions!$N3756),"",MONTH(Transactions!$N3756))</f>
        <v/>
      </c>
      <c r="P3756" s="259"/>
      <c r="Q3756" s="171"/>
      <c r="R3756" s="169"/>
    </row>
    <row r="3757" spans="2:18" ht="15.75" customHeight="1">
      <c r="B3757" s="167"/>
      <c r="C3757" s="209" t="str">
        <f>IF(ISBLANK(Transactions!$B3757),"",MONTH(Transactions!$B3757))</f>
        <v/>
      </c>
      <c r="D3757" s="259"/>
      <c r="E3757" s="168"/>
      <c r="F3757" s="169"/>
      <c r="H3757" s="167"/>
      <c r="I3757" s="209" t="str">
        <f>IF(ISBLANK(Transactions!$H3757),"",MONTH(Transactions!$H3757))</f>
        <v/>
      </c>
      <c r="J3757" s="259"/>
      <c r="K3757" s="168"/>
      <c r="L3757" s="169"/>
      <c r="N3757" s="167"/>
      <c r="O3757" s="209" t="str">
        <f>IF(ISBLANK(Transactions!$N3757),"",MONTH(Transactions!$N3757))</f>
        <v/>
      </c>
      <c r="P3757" s="259"/>
      <c r="Q3757" s="171"/>
      <c r="R3757" s="169"/>
    </row>
    <row r="3758" spans="2:18" ht="15.75" customHeight="1">
      <c r="B3758" s="167"/>
      <c r="C3758" s="209" t="str">
        <f>IF(ISBLANK(Transactions!$B3758),"",MONTH(Transactions!$B3758))</f>
        <v/>
      </c>
      <c r="D3758" s="259"/>
      <c r="E3758" s="168"/>
      <c r="F3758" s="169"/>
      <c r="H3758" s="167"/>
      <c r="I3758" s="209" t="str">
        <f>IF(ISBLANK(Transactions!$H3758),"",MONTH(Transactions!$H3758))</f>
        <v/>
      </c>
      <c r="J3758" s="259"/>
      <c r="K3758" s="168"/>
      <c r="L3758" s="169"/>
      <c r="N3758" s="167"/>
      <c r="O3758" s="209" t="str">
        <f>IF(ISBLANK(Transactions!$N3758),"",MONTH(Transactions!$N3758))</f>
        <v/>
      </c>
      <c r="P3758" s="259"/>
      <c r="Q3758" s="171"/>
      <c r="R3758" s="169"/>
    </row>
    <row r="3759" spans="2:18" ht="15.75" customHeight="1">
      <c r="B3759" s="167"/>
      <c r="C3759" s="209" t="str">
        <f>IF(ISBLANK(Transactions!$B3759),"",MONTH(Transactions!$B3759))</f>
        <v/>
      </c>
      <c r="D3759" s="259"/>
      <c r="E3759" s="168"/>
      <c r="F3759" s="169"/>
      <c r="H3759" s="167"/>
      <c r="I3759" s="209" t="str">
        <f>IF(ISBLANK(Transactions!$H3759),"",MONTH(Transactions!$H3759))</f>
        <v/>
      </c>
      <c r="J3759" s="259"/>
      <c r="K3759" s="168"/>
      <c r="L3759" s="169"/>
      <c r="N3759" s="167"/>
      <c r="O3759" s="209" t="str">
        <f>IF(ISBLANK(Transactions!$N3759),"",MONTH(Transactions!$N3759))</f>
        <v/>
      </c>
      <c r="P3759" s="259"/>
      <c r="Q3759" s="171"/>
      <c r="R3759" s="169"/>
    </row>
    <row r="3760" spans="2:18" ht="15.75" customHeight="1">
      <c r="B3760" s="167"/>
      <c r="C3760" s="209" t="str">
        <f>IF(ISBLANK(Transactions!$B3760),"",MONTH(Transactions!$B3760))</f>
        <v/>
      </c>
      <c r="D3760" s="259"/>
      <c r="E3760" s="168"/>
      <c r="F3760" s="169"/>
      <c r="H3760" s="167"/>
      <c r="I3760" s="209" t="str">
        <f>IF(ISBLANK(Transactions!$H3760),"",MONTH(Transactions!$H3760))</f>
        <v/>
      </c>
      <c r="J3760" s="259"/>
      <c r="K3760" s="168"/>
      <c r="L3760" s="169"/>
      <c r="N3760" s="167"/>
      <c r="O3760" s="209" t="str">
        <f>IF(ISBLANK(Transactions!$N3760),"",MONTH(Transactions!$N3760))</f>
        <v/>
      </c>
      <c r="P3760" s="259"/>
      <c r="Q3760" s="171"/>
      <c r="R3760" s="169"/>
    </row>
    <row r="3761" spans="2:18" ht="15.75" customHeight="1">
      <c r="B3761" s="167"/>
      <c r="C3761" s="209" t="str">
        <f>IF(ISBLANK(Transactions!$B3761),"",MONTH(Transactions!$B3761))</f>
        <v/>
      </c>
      <c r="D3761" s="259"/>
      <c r="E3761" s="168"/>
      <c r="F3761" s="169"/>
      <c r="H3761" s="167"/>
      <c r="I3761" s="209" t="str">
        <f>IF(ISBLANK(Transactions!$H3761),"",MONTH(Transactions!$H3761))</f>
        <v/>
      </c>
      <c r="J3761" s="259"/>
      <c r="K3761" s="168"/>
      <c r="L3761" s="169"/>
      <c r="N3761" s="167"/>
      <c r="O3761" s="209" t="str">
        <f>IF(ISBLANK(Transactions!$N3761),"",MONTH(Transactions!$N3761))</f>
        <v/>
      </c>
      <c r="P3761" s="259"/>
      <c r="Q3761" s="171"/>
      <c r="R3761" s="169"/>
    </row>
    <row r="3762" spans="2:18" ht="15.75" customHeight="1">
      <c r="B3762" s="167"/>
      <c r="C3762" s="209" t="str">
        <f>IF(ISBLANK(Transactions!$B3762),"",MONTH(Transactions!$B3762))</f>
        <v/>
      </c>
      <c r="D3762" s="259"/>
      <c r="E3762" s="168"/>
      <c r="F3762" s="169"/>
      <c r="H3762" s="167"/>
      <c r="I3762" s="209" t="str">
        <f>IF(ISBLANK(Transactions!$H3762),"",MONTH(Transactions!$H3762))</f>
        <v/>
      </c>
      <c r="J3762" s="259"/>
      <c r="K3762" s="168"/>
      <c r="L3762" s="169"/>
      <c r="N3762" s="167"/>
      <c r="O3762" s="209" t="str">
        <f>IF(ISBLANK(Transactions!$N3762),"",MONTH(Transactions!$N3762))</f>
        <v/>
      </c>
      <c r="P3762" s="259"/>
      <c r="Q3762" s="171"/>
      <c r="R3762" s="169"/>
    </row>
    <row r="3763" spans="2:18" ht="15.75" customHeight="1">
      <c r="B3763" s="167"/>
      <c r="C3763" s="209" t="str">
        <f>IF(ISBLANK(Transactions!$B3763),"",MONTH(Transactions!$B3763))</f>
        <v/>
      </c>
      <c r="D3763" s="259"/>
      <c r="E3763" s="168"/>
      <c r="F3763" s="169"/>
      <c r="H3763" s="167"/>
      <c r="I3763" s="209" t="str">
        <f>IF(ISBLANK(Transactions!$H3763),"",MONTH(Transactions!$H3763))</f>
        <v/>
      </c>
      <c r="J3763" s="259"/>
      <c r="K3763" s="168"/>
      <c r="L3763" s="169"/>
      <c r="N3763" s="167"/>
      <c r="O3763" s="209" t="str">
        <f>IF(ISBLANK(Transactions!$N3763),"",MONTH(Transactions!$N3763))</f>
        <v/>
      </c>
      <c r="P3763" s="259"/>
      <c r="Q3763" s="171"/>
      <c r="R3763" s="169"/>
    </row>
    <row r="3764" spans="2:18" ht="15.75" customHeight="1">
      <c r="B3764" s="167"/>
      <c r="C3764" s="209" t="str">
        <f>IF(ISBLANK(Transactions!$B3764),"",MONTH(Transactions!$B3764))</f>
        <v/>
      </c>
      <c r="D3764" s="259"/>
      <c r="E3764" s="168"/>
      <c r="F3764" s="169"/>
      <c r="H3764" s="167"/>
      <c r="I3764" s="209" t="str">
        <f>IF(ISBLANK(Transactions!$H3764),"",MONTH(Transactions!$H3764))</f>
        <v/>
      </c>
      <c r="J3764" s="259"/>
      <c r="K3764" s="168"/>
      <c r="L3764" s="169"/>
      <c r="N3764" s="167"/>
      <c r="O3764" s="209" t="str">
        <f>IF(ISBLANK(Transactions!$N3764),"",MONTH(Transactions!$N3764))</f>
        <v/>
      </c>
      <c r="P3764" s="259"/>
      <c r="Q3764" s="171"/>
      <c r="R3764" s="169"/>
    </row>
    <row r="3765" spans="2:18" ht="15.75" customHeight="1">
      <c r="B3765" s="167"/>
      <c r="C3765" s="209" t="str">
        <f>IF(ISBLANK(Transactions!$B3765),"",MONTH(Transactions!$B3765))</f>
        <v/>
      </c>
      <c r="D3765" s="259"/>
      <c r="E3765" s="168"/>
      <c r="F3765" s="169"/>
      <c r="H3765" s="167"/>
      <c r="I3765" s="209" t="str">
        <f>IF(ISBLANK(Transactions!$H3765),"",MONTH(Transactions!$H3765))</f>
        <v/>
      </c>
      <c r="J3765" s="259"/>
      <c r="K3765" s="168"/>
      <c r="L3765" s="169"/>
      <c r="N3765" s="167"/>
      <c r="O3765" s="209" t="str">
        <f>IF(ISBLANK(Transactions!$N3765),"",MONTH(Transactions!$N3765))</f>
        <v/>
      </c>
      <c r="P3765" s="259"/>
      <c r="Q3765" s="171"/>
      <c r="R3765" s="169"/>
    </row>
    <row r="3766" spans="2:18" ht="15.75" customHeight="1">
      <c r="B3766" s="167"/>
      <c r="C3766" s="209" t="str">
        <f>IF(ISBLANK(Transactions!$B3766),"",MONTH(Transactions!$B3766))</f>
        <v/>
      </c>
      <c r="D3766" s="259"/>
      <c r="E3766" s="168"/>
      <c r="F3766" s="169"/>
      <c r="H3766" s="167"/>
      <c r="I3766" s="209" t="str">
        <f>IF(ISBLANK(Transactions!$H3766),"",MONTH(Transactions!$H3766))</f>
        <v/>
      </c>
      <c r="J3766" s="259"/>
      <c r="K3766" s="168"/>
      <c r="L3766" s="169"/>
      <c r="N3766" s="167"/>
      <c r="O3766" s="209" t="str">
        <f>IF(ISBLANK(Transactions!$N3766),"",MONTH(Transactions!$N3766))</f>
        <v/>
      </c>
      <c r="P3766" s="259"/>
      <c r="Q3766" s="171"/>
      <c r="R3766" s="169"/>
    </row>
    <row r="3767" spans="2:18" ht="15.75" customHeight="1">
      <c r="B3767" s="167"/>
      <c r="C3767" s="209" t="str">
        <f>IF(ISBLANK(Transactions!$B3767),"",MONTH(Transactions!$B3767))</f>
        <v/>
      </c>
      <c r="D3767" s="259"/>
      <c r="E3767" s="168"/>
      <c r="F3767" s="169"/>
      <c r="H3767" s="167"/>
      <c r="I3767" s="209" t="str">
        <f>IF(ISBLANK(Transactions!$H3767),"",MONTH(Transactions!$H3767))</f>
        <v/>
      </c>
      <c r="J3767" s="259"/>
      <c r="K3767" s="168"/>
      <c r="L3767" s="169"/>
      <c r="N3767" s="167"/>
      <c r="O3767" s="209" t="str">
        <f>IF(ISBLANK(Transactions!$N3767),"",MONTH(Transactions!$N3767))</f>
        <v/>
      </c>
      <c r="P3767" s="259"/>
      <c r="Q3767" s="171"/>
      <c r="R3767" s="169"/>
    </row>
    <row r="3768" spans="2:18" ht="15.75" customHeight="1">
      <c r="B3768" s="167"/>
      <c r="C3768" s="209" t="str">
        <f>IF(ISBLANK(Transactions!$B3768),"",MONTH(Transactions!$B3768))</f>
        <v/>
      </c>
      <c r="D3768" s="259"/>
      <c r="E3768" s="168"/>
      <c r="F3768" s="169"/>
      <c r="H3768" s="167"/>
      <c r="I3768" s="209" t="str">
        <f>IF(ISBLANK(Transactions!$H3768),"",MONTH(Transactions!$H3768))</f>
        <v/>
      </c>
      <c r="J3768" s="259"/>
      <c r="K3768" s="168"/>
      <c r="L3768" s="169"/>
      <c r="N3768" s="167"/>
      <c r="O3768" s="209" t="str">
        <f>IF(ISBLANK(Transactions!$N3768),"",MONTH(Transactions!$N3768))</f>
        <v/>
      </c>
      <c r="P3768" s="259"/>
      <c r="Q3768" s="171"/>
      <c r="R3768" s="169"/>
    </row>
    <row r="3769" spans="2:18" ht="15.75" customHeight="1">
      <c r="B3769" s="167"/>
      <c r="C3769" s="209" t="str">
        <f>IF(ISBLANK(Transactions!$B3769),"",MONTH(Transactions!$B3769))</f>
        <v/>
      </c>
      <c r="D3769" s="259"/>
      <c r="E3769" s="168"/>
      <c r="F3769" s="169"/>
      <c r="H3769" s="167"/>
      <c r="I3769" s="209" t="str">
        <f>IF(ISBLANK(Transactions!$H3769),"",MONTH(Transactions!$H3769))</f>
        <v/>
      </c>
      <c r="J3769" s="259"/>
      <c r="K3769" s="168"/>
      <c r="L3769" s="169"/>
      <c r="N3769" s="167"/>
      <c r="O3769" s="209" t="str">
        <f>IF(ISBLANK(Transactions!$N3769),"",MONTH(Transactions!$N3769))</f>
        <v/>
      </c>
      <c r="P3769" s="259"/>
      <c r="Q3769" s="171"/>
      <c r="R3769" s="169"/>
    </row>
    <row r="3770" spans="2:18" ht="15.75" customHeight="1">
      <c r="B3770" s="167"/>
      <c r="C3770" s="209" t="str">
        <f>IF(ISBLANK(Transactions!$B3770),"",MONTH(Transactions!$B3770))</f>
        <v/>
      </c>
      <c r="D3770" s="259"/>
      <c r="E3770" s="168"/>
      <c r="F3770" s="169"/>
      <c r="H3770" s="167"/>
      <c r="I3770" s="209" t="str">
        <f>IF(ISBLANK(Transactions!$H3770),"",MONTH(Transactions!$H3770))</f>
        <v/>
      </c>
      <c r="J3770" s="259"/>
      <c r="K3770" s="168"/>
      <c r="L3770" s="169"/>
      <c r="N3770" s="167"/>
      <c r="O3770" s="209" t="str">
        <f>IF(ISBLANK(Transactions!$N3770),"",MONTH(Transactions!$N3770))</f>
        <v/>
      </c>
      <c r="P3770" s="259"/>
      <c r="Q3770" s="171"/>
      <c r="R3770" s="169"/>
    </row>
    <row r="3771" spans="2:18" ht="15.75" customHeight="1">
      <c r="B3771" s="167"/>
      <c r="C3771" s="209" t="str">
        <f>IF(ISBLANK(Transactions!$B3771),"",MONTH(Transactions!$B3771))</f>
        <v/>
      </c>
      <c r="D3771" s="259"/>
      <c r="E3771" s="168"/>
      <c r="F3771" s="169"/>
      <c r="H3771" s="167"/>
      <c r="I3771" s="209" t="str">
        <f>IF(ISBLANK(Transactions!$H3771),"",MONTH(Transactions!$H3771))</f>
        <v/>
      </c>
      <c r="J3771" s="259"/>
      <c r="K3771" s="168"/>
      <c r="L3771" s="169"/>
      <c r="N3771" s="167"/>
      <c r="O3771" s="209" t="str">
        <f>IF(ISBLANK(Transactions!$N3771),"",MONTH(Transactions!$N3771))</f>
        <v/>
      </c>
      <c r="P3771" s="259"/>
      <c r="Q3771" s="171"/>
      <c r="R3771" s="169"/>
    </row>
    <row r="3772" spans="2:18" ht="15.75" customHeight="1">
      <c r="B3772" s="167"/>
      <c r="C3772" s="209" t="str">
        <f>IF(ISBLANK(Transactions!$B3772),"",MONTH(Transactions!$B3772))</f>
        <v/>
      </c>
      <c r="D3772" s="259"/>
      <c r="E3772" s="168"/>
      <c r="F3772" s="169"/>
      <c r="H3772" s="167"/>
      <c r="I3772" s="209" t="str">
        <f>IF(ISBLANK(Transactions!$H3772),"",MONTH(Transactions!$H3772))</f>
        <v/>
      </c>
      <c r="J3772" s="259"/>
      <c r="K3772" s="168"/>
      <c r="L3772" s="169"/>
      <c r="N3772" s="167"/>
      <c r="O3772" s="209" t="str">
        <f>IF(ISBLANK(Transactions!$N3772),"",MONTH(Transactions!$N3772))</f>
        <v/>
      </c>
      <c r="P3772" s="259"/>
      <c r="Q3772" s="171"/>
      <c r="R3772" s="169"/>
    </row>
    <row r="3773" spans="2:18" ht="15.75" customHeight="1">
      <c r="B3773" s="167"/>
      <c r="C3773" s="209" t="str">
        <f>IF(ISBLANK(Transactions!$B3773),"",MONTH(Transactions!$B3773))</f>
        <v/>
      </c>
      <c r="D3773" s="259"/>
      <c r="E3773" s="168"/>
      <c r="F3773" s="169"/>
      <c r="H3773" s="167"/>
      <c r="I3773" s="209" t="str">
        <f>IF(ISBLANK(Transactions!$H3773),"",MONTH(Transactions!$H3773))</f>
        <v/>
      </c>
      <c r="J3773" s="259"/>
      <c r="K3773" s="168"/>
      <c r="L3773" s="169"/>
      <c r="N3773" s="167"/>
      <c r="O3773" s="209" t="str">
        <f>IF(ISBLANK(Transactions!$N3773),"",MONTH(Transactions!$N3773))</f>
        <v/>
      </c>
      <c r="P3773" s="259"/>
      <c r="Q3773" s="171"/>
      <c r="R3773" s="169"/>
    </row>
    <row r="3774" spans="2:18" ht="15.75" customHeight="1">
      <c r="B3774" s="167"/>
      <c r="C3774" s="209" t="str">
        <f>IF(ISBLANK(Transactions!$B3774),"",MONTH(Transactions!$B3774))</f>
        <v/>
      </c>
      <c r="D3774" s="259"/>
      <c r="E3774" s="168"/>
      <c r="F3774" s="169"/>
      <c r="H3774" s="167"/>
      <c r="I3774" s="209" t="str">
        <f>IF(ISBLANK(Transactions!$H3774),"",MONTH(Transactions!$H3774))</f>
        <v/>
      </c>
      <c r="J3774" s="259"/>
      <c r="K3774" s="168"/>
      <c r="L3774" s="169"/>
      <c r="N3774" s="167"/>
      <c r="O3774" s="209" t="str">
        <f>IF(ISBLANK(Transactions!$N3774),"",MONTH(Transactions!$N3774))</f>
        <v/>
      </c>
      <c r="P3774" s="259"/>
      <c r="Q3774" s="171"/>
      <c r="R3774" s="169"/>
    </row>
    <row r="3775" spans="2:18" ht="15.75" customHeight="1">
      <c r="B3775" s="167"/>
      <c r="C3775" s="209" t="str">
        <f>IF(ISBLANK(Transactions!$B3775),"",MONTH(Transactions!$B3775))</f>
        <v/>
      </c>
      <c r="D3775" s="259"/>
      <c r="E3775" s="168"/>
      <c r="F3775" s="169"/>
      <c r="H3775" s="167"/>
      <c r="I3775" s="209" t="str">
        <f>IF(ISBLANK(Transactions!$H3775),"",MONTH(Transactions!$H3775))</f>
        <v/>
      </c>
      <c r="J3775" s="259"/>
      <c r="K3775" s="168"/>
      <c r="L3775" s="169"/>
      <c r="N3775" s="167"/>
      <c r="O3775" s="209" t="str">
        <f>IF(ISBLANK(Transactions!$N3775),"",MONTH(Transactions!$N3775))</f>
        <v/>
      </c>
      <c r="P3775" s="259"/>
      <c r="Q3775" s="171"/>
      <c r="R3775" s="169"/>
    </row>
    <row r="3776" spans="2:18" ht="15.75" customHeight="1">
      <c r="B3776" s="167"/>
      <c r="C3776" s="209" t="str">
        <f>IF(ISBLANK(Transactions!$B3776),"",MONTH(Transactions!$B3776))</f>
        <v/>
      </c>
      <c r="D3776" s="259"/>
      <c r="E3776" s="168"/>
      <c r="F3776" s="169"/>
      <c r="H3776" s="167"/>
      <c r="I3776" s="209" t="str">
        <f>IF(ISBLANK(Transactions!$H3776),"",MONTH(Transactions!$H3776))</f>
        <v/>
      </c>
      <c r="J3776" s="259"/>
      <c r="K3776" s="168"/>
      <c r="L3776" s="169"/>
      <c r="N3776" s="167"/>
      <c r="O3776" s="209" t="str">
        <f>IF(ISBLANK(Transactions!$N3776),"",MONTH(Transactions!$N3776))</f>
        <v/>
      </c>
      <c r="P3776" s="259"/>
      <c r="Q3776" s="171"/>
      <c r="R3776" s="169"/>
    </row>
    <row r="3777" spans="2:18" ht="15.75" customHeight="1">
      <c r="B3777" s="167"/>
      <c r="C3777" s="209" t="str">
        <f>IF(ISBLANK(Transactions!$B3777),"",MONTH(Transactions!$B3777))</f>
        <v/>
      </c>
      <c r="D3777" s="259"/>
      <c r="E3777" s="168"/>
      <c r="F3777" s="169"/>
      <c r="H3777" s="167"/>
      <c r="I3777" s="209" t="str">
        <f>IF(ISBLANK(Transactions!$H3777),"",MONTH(Transactions!$H3777))</f>
        <v/>
      </c>
      <c r="J3777" s="259"/>
      <c r="K3777" s="168"/>
      <c r="L3777" s="169"/>
      <c r="N3777" s="167"/>
      <c r="O3777" s="209" t="str">
        <f>IF(ISBLANK(Transactions!$N3777),"",MONTH(Transactions!$N3777))</f>
        <v/>
      </c>
      <c r="P3777" s="259"/>
      <c r="Q3777" s="171"/>
      <c r="R3777" s="169"/>
    </row>
    <row r="3778" spans="2:18" ht="15.75" customHeight="1">
      <c r="B3778" s="167"/>
      <c r="C3778" s="209" t="str">
        <f>IF(ISBLANK(Transactions!$B3778),"",MONTH(Transactions!$B3778))</f>
        <v/>
      </c>
      <c r="D3778" s="259"/>
      <c r="E3778" s="168"/>
      <c r="F3778" s="169"/>
      <c r="H3778" s="167"/>
      <c r="I3778" s="209" t="str">
        <f>IF(ISBLANK(Transactions!$H3778),"",MONTH(Transactions!$H3778))</f>
        <v/>
      </c>
      <c r="J3778" s="259"/>
      <c r="K3778" s="168"/>
      <c r="L3778" s="169"/>
      <c r="N3778" s="167"/>
      <c r="O3778" s="209" t="str">
        <f>IF(ISBLANK(Transactions!$N3778),"",MONTH(Transactions!$N3778))</f>
        <v/>
      </c>
      <c r="P3778" s="259"/>
      <c r="Q3778" s="171"/>
      <c r="R3778" s="169"/>
    </row>
    <row r="3779" spans="2:18" ht="15.75" customHeight="1">
      <c r="B3779" s="167"/>
      <c r="C3779" s="209" t="str">
        <f>IF(ISBLANK(Transactions!$B3779),"",MONTH(Transactions!$B3779))</f>
        <v/>
      </c>
      <c r="D3779" s="259"/>
      <c r="E3779" s="168"/>
      <c r="F3779" s="169"/>
      <c r="H3779" s="167"/>
      <c r="I3779" s="209" t="str">
        <f>IF(ISBLANK(Transactions!$H3779),"",MONTH(Transactions!$H3779))</f>
        <v/>
      </c>
      <c r="J3779" s="259"/>
      <c r="K3779" s="168"/>
      <c r="L3779" s="169"/>
      <c r="N3779" s="167"/>
      <c r="O3779" s="209" t="str">
        <f>IF(ISBLANK(Transactions!$N3779),"",MONTH(Transactions!$N3779))</f>
        <v/>
      </c>
      <c r="P3779" s="259"/>
      <c r="Q3779" s="171"/>
      <c r="R3779" s="169"/>
    </row>
    <row r="3780" spans="2:18" ht="15.75" customHeight="1">
      <c r="B3780" s="167"/>
      <c r="C3780" s="209" t="str">
        <f>IF(ISBLANK(Transactions!$B3780),"",MONTH(Transactions!$B3780))</f>
        <v/>
      </c>
      <c r="D3780" s="259"/>
      <c r="E3780" s="168"/>
      <c r="F3780" s="169"/>
      <c r="H3780" s="167"/>
      <c r="I3780" s="209" t="str">
        <f>IF(ISBLANK(Transactions!$H3780),"",MONTH(Transactions!$H3780))</f>
        <v/>
      </c>
      <c r="J3780" s="259"/>
      <c r="K3780" s="168"/>
      <c r="L3780" s="169"/>
      <c r="N3780" s="167"/>
      <c r="O3780" s="209" t="str">
        <f>IF(ISBLANK(Transactions!$N3780),"",MONTH(Transactions!$N3780))</f>
        <v/>
      </c>
      <c r="P3780" s="259"/>
      <c r="Q3780" s="171"/>
      <c r="R3780" s="169"/>
    </row>
    <row r="3781" spans="2:18" ht="15.75" customHeight="1">
      <c r="B3781" s="167"/>
      <c r="C3781" s="209" t="str">
        <f>IF(ISBLANK(Transactions!$B3781),"",MONTH(Transactions!$B3781))</f>
        <v/>
      </c>
      <c r="D3781" s="259"/>
      <c r="E3781" s="168"/>
      <c r="F3781" s="169"/>
      <c r="H3781" s="167"/>
      <c r="I3781" s="209" t="str">
        <f>IF(ISBLANK(Transactions!$H3781),"",MONTH(Transactions!$H3781))</f>
        <v/>
      </c>
      <c r="J3781" s="259"/>
      <c r="K3781" s="168"/>
      <c r="L3781" s="169"/>
      <c r="N3781" s="167"/>
      <c r="O3781" s="209" t="str">
        <f>IF(ISBLANK(Transactions!$N3781),"",MONTH(Transactions!$N3781))</f>
        <v/>
      </c>
      <c r="P3781" s="259"/>
      <c r="Q3781" s="171"/>
      <c r="R3781" s="169"/>
    </row>
    <row r="3782" spans="2:18" ht="15.75" customHeight="1">
      <c r="B3782" s="167"/>
      <c r="C3782" s="209" t="str">
        <f>IF(ISBLANK(Transactions!$B3782),"",MONTH(Transactions!$B3782))</f>
        <v/>
      </c>
      <c r="D3782" s="259"/>
      <c r="E3782" s="168"/>
      <c r="F3782" s="169"/>
      <c r="H3782" s="167"/>
      <c r="I3782" s="209" t="str">
        <f>IF(ISBLANK(Transactions!$H3782),"",MONTH(Transactions!$H3782))</f>
        <v/>
      </c>
      <c r="J3782" s="259"/>
      <c r="K3782" s="168"/>
      <c r="L3782" s="169"/>
      <c r="N3782" s="167"/>
      <c r="O3782" s="209" t="str">
        <f>IF(ISBLANK(Transactions!$N3782),"",MONTH(Transactions!$N3782))</f>
        <v/>
      </c>
      <c r="P3782" s="259"/>
      <c r="Q3782" s="171"/>
      <c r="R3782" s="169"/>
    </row>
    <row r="3783" spans="2:18" ht="15.75" customHeight="1">
      <c r="B3783" s="167"/>
      <c r="C3783" s="209" t="str">
        <f>IF(ISBLANK(Transactions!$B3783),"",MONTH(Transactions!$B3783))</f>
        <v/>
      </c>
      <c r="D3783" s="259"/>
      <c r="E3783" s="168"/>
      <c r="F3783" s="169"/>
      <c r="H3783" s="167"/>
      <c r="I3783" s="209" t="str">
        <f>IF(ISBLANK(Transactions!$H3783),"",MONTH(Transactions!$H3783))</f>
        <v/>
      </c>
      <c r="J3783" s="259"/>
      <c r="K3783" s="168"/>
      <c r="L3783" s="169"/>
      <c r="N3783" s="167"/>
      <c r="O3783" s="209" t="str">
        <f>IF(ISBLANK(Transactions!$N3783),"",MONTH(Transactions!$N3783))</f>
        <v/>
      </c>
      <c r="P3783" s="259"/>
      <c r="Q3783" s="171"/>
      <c r="R3783" s="169"/>
    </row>
    <row r="3784" spans="2:18" ht="15.75" customHeight="1">
      <c r="B3784" s="167"/>
      <c r="C3784" s="209" t="str">
        <f>IF(ISBLANK(Transactions!$B3784),"",MONTH(Transactions!$B3784))</f>
        <v/>
      </c>
      <c r="D3784" s="259"/>
      <c r="E3784" s="168"/>
      <c r="F3784" s="169"/>
      <c r="H3784" s="167"/>
      <c r="I3784" s="209" t="str">
        <f>IF(ISBLANK(Transactions!$H3784),"",MONTH(Transactions!$H3784))</f>
        <v/>
      </c>
      <c r="J3784" s="259"/>
      <c r="K3784" s="168"/>
      <c r="L3784" s="169"/>
      <c r="N3784" s="167"/>
      <c r="O3784" s="209" t="str">
        <f>IF(ISBLANK(Transactions!$N3784),"",MONTH(Transactions!$N3784))</f>
        <v/>
      </c>
      <c r="P3784" s="259"/>
      <c r="Q3784" s="171"/>
      <c r="R3784" s="169"/>
    </row>
    <row r="3785" spans="2:18" ht="15.75" customHeight="1">
      <c r="B3785" s="167"/>
      <c r="C3785" s="209" t="str">
        <f>IF(ISBLANK(Transactions!$B3785),"",MONTH(Transactions!$B3785))</f>
        <v/>
      </c>
      <c r="D3785" s="259"/>
      <c r="E3785" s="168"/>
      <c r="F3785" s="169"/>
      <c r="H3785" s="167"/>
      <c r="I3785" s="209" t="str">
        <f>IF(ISBLANK(Transactions!$H3785),"",MONTH(Transactions!$H3785))</f>
        <v/>
      </c>
      <c r="J3785" s="259"/>
      <c r="K3785" s="168"/>
      <c r="L3785" s="169"/>
      <c r="N3785" s="167"/>
      <c r="O3785" s="209" t="str">
        <f>IF(ISBLANK(Transactions!$N3785),"",MONTH(Transactions!$N3785))</f>
        <v/>
      </c>
      <c r="P3785" s="259"/>
      <c r="Q3785" s="171"/>
      <c r="R3785" s="169"/>
    </row>
    <row r="3786" spans="2:18" ht="15.75" customHeight="1">
      <c r="B3786" s="167"/>
      <c r="C3786" s="209" t="str">
        <f>IF(ISBLANK(Transactions!$B3786),"",MONTH(Transactions!$B3786))</f>
        <v/>
      </c>
      <c r="D3786" s="259"/>
      <c r="E3786" s="168"/>
      <c r="F3786" s="169"/>
      <c r="H3786" s="167"/>
      <c r="I3786" s="209" t="str">
        <f>IF(ISBLANK(Transactions!$H3786),"",MONTH(Transactions!$H3786))</f>
        <v/>
      </c>
      <c r="J3786" s="259"/>
      <c r="K3786" s="168"/>
      <c r="L3786" s="169"/>
      <c r="N3786" s="167"/>
      <c r="O3786" s="209" t="str">
        <f>IF(ISBLANK(Transactions!$N3786),"",MONTH(Transactions!$N3786))</f>
        <v/>
      </c>
      <c r="P3786" s="259"/>
      <c r="Q3786" s="171"/>
      <c r="R3786" s="169"/>
    </row>
    <row r="3787" spans="2:18" ht="15.75" customHeight="1">
      <c r="B3787" s="167"/>
      <c r="C3787" s="209" t="str">
        <f>IF(ISBLANK(Transactions!$B3787),"",MONTH(Transactions!$B3787))</f>
        <v/>
      </c>
      <c r="D3787" s="259"/>
      <c r="E3787" s="168"/>
      <c r="F3787" s="169"/>
      <c r="H3787" s="167"/>
      <c r="I3787" s="209" t="str">
        <f>IF(ISBLANK(Transactions!$H3787),"",MONTH(Transactions!$H3787))</f>
        <v/>
      </c>
      <c r="J3787" s="259"/>
      <c r="K3787" s="168"/>
      <c r="L3787" s="169"/>
      <c r="N3787" s="167"/>
      <c r="O3787" s="209" t="str">
        <f>IF(ISBLANK(Transactions!$N3787),"",MONTH(Transactions!$N3787))</f>
        <v/>
      </c>
      <c r="P3787" s="259"/>
      <c r="Q3787" s="171"/>
      <c r="R3787" s="169"/>
    </row>
    <row r="3788" spans="2:18" ht="15.75" customHeight="1">
      <c r="B3788" s="167"/>
      <c r="C3788" s="209" t="str">
        <f>IF(ISBLANK(Transactions!$B3788),"",MONTH(Transactions!$B3788))</f>
        <v/>
      </c>
      <c r="D3788" s="259"/>
      <c r="E3788" s="168"/>
      <c r="F3788" s="169"/>
      <c r="H3788" s="167"/>
      <c r="I3788" s="209" t="str">
        <f>IF(ISBLANK(Transactions!$H3788),"",MONTH(Transactions!$H3788))</f>
        <v/>
      </c>
      <c r="J3788" s="259"/>
      <c r="K3788" s="168"/>
      <c r="L3788" s="169"/>
      <c r="N3788" s="167"/>
      <c r="O3788" s="209" t="str">
        <f>IF(ISBLANK(Transactions!$N3788),"",MONTH(Transactions!$N3788))</f>
        <v/>
      </c>
      <c r="P3788" s="259"/>
      <c r="Q3788" s="171"/>
      <c r="R3788" s="169"/>
    </row>
    <row r="3789" spans="2:18" ht="15.75" customHeight="1">
      <c r="B3789" s="167"/>
      <c r="C3789" s="209" t="str">
        <f>IF(ISBLANK(Transactions!$B3789),"",MONTH(Transactions!$B3789))</f>
        <v/>
      </c>
      <c r="D3789" s="259"/>
      <c r="E3789" s="168"/>
      <c r="F3789" s="169"/>
      <c r="H3789" s="167"/>
      <c r="I3789" s="209" t="str">
        <f>IF(ISBLANK(Transactions!$H3789),"",MONTH(Transactions!$H3789))</f>
        <v/>
      </c>
      <c r="J3789" s="259"/>
      <c r="K3789" s="168"/>
      <c r="L3789" s="169"/>
      <c r="N3789" s="167"/>
      <c r="O3789" s="209" t="str">
        <f>IF(ISBLANK(Transactions!$N3789),"",MONTH(Transactions!$N3789))</f>
        <v/>
      </c>
      <c r="P3789" s="259"/>
      <c r="Q3789" s="171"/>
      <c r="R3789" s="169"/>
    </row>
    <row r="3790" spans="2:18" ht="15.75" customHeight="1">
      <c r="B3790" s="167"/>
      <c r="C3790" s="209" t="str">
        <f>IF(ISBLANK(Transactions!$B3790),"",MONTH(Transactions!$B3790))</f>
        <v/>
      </c>
      <c r="D3790" s="259"/>
      <c r="E3790" s="168"/>
      <c r="F3790" s="169"/>
      <c r="H3790" s="167"/>
      <c r="I3790" s="209" t="str">
        <f>IF(ISBLANK(Transactions!$H3790),"",MONTH(Transactions!$H3790))</f>
        <v/>
      </c>
      <c r="J3790" s="259"/>
      <c r="K3790" s="168"/>
      <c r="L3790" s="169"/>
      <c r="N3790" s="167"/>
      <c r="O3790" s="209" t="str">
        <f>IF(ISBLANK(Transactions!$N3790),"",MONTH(Transactions!$N3790))</f>
        <v/>
      </c>
      <c r="P3790" s="259"/>
      <c r="Q3790" s="171"/>
      <c r="R3790" s="169"/>
    </row>
    <row r="3791" spans="2:18" ht="15.75" customHeight="1">
      <c r="B3791" s="167"/>
      <c r="C3791" s="209" t="str">
        <f>IF(ISBLANK(Transactions!$B3791),"",MONTH(Transactions!$B3791))</f>
        <v/>
      </c>
      <c r="D3791" s="259"/>
      <c r="E3791" s="168"/>
      <c r="F3791" s="169"/>
      <c r="H3791" s="167"/>
      <c r="I3791" s="209" t="str">
        <f>IF(ISBLANK(Transactions!$H3791),"",MONTH(Transactions!$H3791))</f>
        <v/>
      </c>
      <c r="J3791" s="259"/>
      <c r="K3791" s="168"/>
      <c r="L3791" s="169"/>
      <c r="N3791" s="167"/>
      <c r="O3791" s="209" t="str">
        <f>IF(ISBLANK(Transactions!$N3791),"",MONTH(Transactions!$N3791))</f>
        <v/>
      </c>
      <c r="P3791" s="259"/>
      <c r="Q3791" s="171"/>
      <c r="R3791" s="169"/>
    </row>
    <row r="3792" spans="2:18" ht="15.75" customHeight="1">
      <c r="B3792" s="167"/>
      <c r="C3792" s="209" t="str">
        <f>IF(ISBLANK(Transactions!$B3792),"",MONTH(Transactions!$B3792))</f>
        <v/>
      </c>
      <c r="D3792" s="259"/>
      <c r="E3792" s="168"/>
      <c r="F3792" s="169"/>
      <c r="H3792" s="167"/>
      <c r="I3792" s="209" t="str">
        <f>IF(ISBLANK(Transactions!$H3792),"",MONTH(Transactions!$H3792))</f>
        <v/>
      </c>
      <c r="J3792" s="259"/>
      <c r="K3792" s="168"/>
      <c r="L3792" s="169"/>
      <c r="N3792" s="167"/>
      <c r="O3792" s="209" t="str">
        <f>IF(ISBLANK(Transactions!$N3792),"",MONTH(Transactions!$N3792))</f>
        <v/>
      </c>
      <c r="P3792" s="259"/>
      <c r="Q3792" s="171"/>
      <c r="R3792" s="169"/>
    </row>
    <row r="3793" spans="2:18" ht="15.75" customHeight="1">
      <c r="B3793" s="167"/>
      <c r="C3793" s="209" t="str">
        <f>IF(ISBLANK(Transactions!$B3793),"",MONTH(Transactions!$B3793))</f>
        <v/>
      </c>
      <c r="D3793" s="259"/>
      <c r="E3793" s="168"/>
      <c r="F3793" s="169"/>
      <c r="H3793" s="167"/>
      <c r="I3793" s="209" t="str">
        <f>IF(ISBLANK(Transactions!$H3793),"",MONTH(Transactions!$H3793))</f>
        <v/>
      </c>
      <c r="J3793" s="259"/>
      <c r="K3793" s="168"/>
      <c r="L3793" s="169"/>
      <c r="N3793" s="167"/>
      <c r="O3793" s="209" t="str">
        <f>IF(ISBLANK(Transactions!$N3793),"",MONTH(Transactions!$N3793))</f>
        <v/>
      </c>
      <c r="P3793" s="259"/>
      <c r="Q3793" s="171"/>
      <c r="R3793" s="169"/>
    </row>
    <row r="3794" spans="2:18" ht="15.75" customHeight="1">
      <c r="B3794" s="167"/>
      <c r="C3794" s="209" t="str">
        <f>IF(ISBLANK(Transactions!$B3794),"",MONTH(Transactions!$B3794))</f>
        <v/>
      </c>
      <c r="D3794" s="259"/>
      <c r="E3794" s="168"/>
      <c r="F3794" s="169"/>
      <c r="H3794" s="167"/>
      <c r="I3794" s="209" t="str">
        <f>IF(ISBLANK(Transactions!$H3794),"",MONTH(Transactions!$H3794))</f>
        <v/>
      </c>
      <c r="J3794" s="259"/>
      <c r="K3794" s="168"/>
      <c r="L3794" s="169"/>
      <c r="N3794" s="167"/>
      <c r="O3794" s="209" t="str">
        <f>IF(ISBLANK(Transactions!$N3794),"",MONTH(Transactions!$N3794))</f>
        <v/>
      </c>
      <c r="P3794" s="259"/>
      <c r="Q3794" s="171"/>
      <c r="R3794" s="169"/>
    </row>
    <row r="3795" spans="2:18" ht="15.75" customHeight="1">
      <c r="B3795" s="167"/>
      <c r="C3795" s="209" t="str">
        <f>IF(ISBLANK(Transactions!$B3795),"",MONTH(Transactions!$B3795))</f>
        <v/>
      </c>
      <c r="D3795" s="259"/>
      <c r="E3795" s="168"/>
      <c r="F3795" s="169"/>
      <c r="H3795" s="167"/>
      <c r="I3795" s="209" t="str">
        <f>IF(ISBLANK(Transactions!$H3795),"",MONTH(Transactions!$H3795))</f>
        <v/>
      </c>
      <c r="J3795" s="259"/>
      <c r="K3795" s="168"/>
      <c r="L3795" s="169"/>
      <c r="N3795" s="167"/>
      <c r="O3795" s="209" t="str">
        <f>IF(ISBLANK(Transactions!$N3795),"",MONTH(Transactions!$N3795))</f>
        <v/>
      </c>
      <c r="P3795" s="259"/>
      <c r="Q3795" s="171"/>
      <c r="R3795" s="169"/>
    </row>
    <row r="3796" spans="2:18" ht="15.75" customHeight="1">
      <c r="B3796" s="167"/>
      <c r="C3796" s="209" t="str">
        <f>IF(ISBLANK(Transactions!$B3796),"",MONTH(Transactions!$B3796))</f>
        <v/>
      </c>
      <c r="D3796" s="259"/>
      <c r="E3796" s="168"/>
      <c r="F3796" s="169"/>
      <c r="H3796" s="167"/>
      <c r="I3796" s="209" t="str">
        <f>IF(ISBLANK(Transactions!$H3796),"",MONTH(Transactions!$H3796))</f>
        <v/>
      </c>
      <c r="J3796" s="259"/>
      <c r="K3796" s="168"/>
      <c r="L3796" s="169"/>
      <c r="N3796" s="167"/>
      <c r="O3796" s="209" t="str">
        <f>IF(ISBLANK(Transactions!$N3796),"",MONTH(Transactions!$N3796))</f>
        <v/>
      </c>
      <c r="P3796" s="259"/>
      <c r="Q3796" s="171"/>
      <c r="R3796" s="169"/>
    </row>
    <row r="3797" spans="2:18" ht="15.75" customHeight="1">
      <c r="B3797" s="167"/>
      <c r="C3797" s="209" t="str">
        <f>IF(ISBLANK(Transactions!$B3797),"",MONTH(Transactions!$B3797))</f>
        <v/>
      </c>
      <c r="D3797" s="259"/>
      <c r="E3797" s="168"/>
      <c r="F3797" s="169"/>
      <c r="H3797" s="167"/>
      <c r="I3797" s="209" t="str">
        <f>IF(ISBLANK(Transactions!$H3797),"",MONTH(Transactions!$H3797))</f>
        <v/>
      </c>
      <c r="J3797" s="259"/>
      <c r="K3797" s="168"/>
      <c r="L3797" s="169"/>
      <c r="N3797" s="167"/>
      <c r="O3797" s="209" t="str">
        <f>IF(ISBLANK(Transactions!$N3797),"",MONTH(Transactions!$N3797))</f>
        <v/>
      </c>
      <c r="P3797" s="259"/>
      <c r="Q3797" s="171"/>
      <c r="R3797" s="169"/>
    </row>
    <row r="3798" spans="2:18" ht="15.75" customHeight="1">
      <c r="B3798" s="167"/>
      <c r="C3798" s="209" t="str">
        <f>IF(ISBLANK(Transactions!$B3798),"",MONTH(Transactions!$B3798))</f>
        <v/>
      </c>
      <c r="D3798" s="259"/>
      <c r="E3798" s="168"/>
      <c r="F3798" s="169"/>
      <c r="H3798" s="167"/>
      <c r="I3798" s="209" t="str">
        <f>IF(ISBLANK(Transactions!$H3798),"",MONTH(Transactions!$H3798))</f>
        <v/>
      </c>
      <c r="J3798" s="259"/>
      <c r="K3798" s="168"/>
      <c r="L3798" s="169"/>
      <c r="N3798" s="167"/>
      <c r="O3798" s="209" t="str">
        <f>IF(ISBLANK(Transactions!$N3798),"",MONTH(Transactions!$N3798))</f>
        <v/>
      </c>
      <c r="P3798" s="259"/>
      <c r="Q3798" s="171"/>
      <c r="R3798" s="169"/>
    </row>
    <row r="3799" spans="2:18" ht="15.75" customHeight="1">
      <c r="B3799" s="167"/>
      <c r="C3799" s="209" t="str">
        <f>IF(ISBLANK(Transactions!$B3799),"",MONTH(Transactions!$B3799))</f>
        <v/>
      </c>
      <c r="D3799" s="259"/>
      <c r="E3799" s="168"/>
      <c r="F3799" s="169"/>
      <c r="H3799" s="167"/>
      <c r="I3799" s="209" t="str">
        <f>IF(ISBLANK(Transactions!$H3799),"",MONTH(Transactions!$H3799))</f>
        <v/>
      </c>
      <c r="J3799" s="259"/>
      <c r="K3799" s="168"/>
      <c r="L3799" s="169"/>
      <c r="N3799" s="167"/>
      <c r="O3799" s="209" t="str">
        <f>IF(ISBLANK(Transactions!$N3799),"",MONTH(Transactions!$N3799))</f>
        <v/>
      </c>
      <c r="P3799" s="259"/>
      <c r="Q3799" s="171"/>
      <c r="R3799" s="169"/>
    </row>
    <row r="3800" spans="2:18" ht="15.75" customHeight="1">
      <c r="B3800" s="167"/>
      <c r="C3800" s="209" t="str">
        <f>IF(ISBLANK(Transactions!$B3800),"",MONTH(Transactions!$B3800))</f>
        <v/>
      </c>
      <c r="D3800" s="259"/>
      <c r="E3800" s="168"/>
      <c r="F3800" s="169"/>
      <c r="H3800" s="167"/>
      <c r="I3800" s="209" t="str">
        <f>IF(ISBLANK(Transactions!$H3800),"",MONTH(Transactions!$H3800))</f>
        <v/>
      </c>
      <c r="J3800" s="259"/>
      <c r="K3800" s="168"/>
      <c r="L3800" s="169"/>
      <c r="N3800" s="167"/>
      <c r="O3800" s="209" t="str">
        <f>IF(ISBLANK(Transactions!$N3800),"",MONTH(Transactions!$N3800))</f>
        <v/>
      </c>
      <c r="P3800" s="259"/>
      <c r="Q3800" s="171"/>
      <c r="R3800" s="169"/>
    </row>
    <row r="3801" spans="2:18" ht="15.75" customHeight="1">
      <c r="B3801" s="167"/>
      <c r="C3801" s="209" t="str">
        <f>IF(ISBLANK(Transactions!$B3801),"",MONTH(Transactions!$B3801))</f>
        <v/>
      </c>
      <c r="D3801" s="259"/>
      <c r="E3801" s="168"/>
      <c r="F3801" s="169"/>
      <c r="H3801" s="167"/>
      <c r="I3801" s="209" t="str">
        <f>IF(ISBLANK(Transactions!$H3801),"",MONTH(Transactions!$H3801))</f>
        <v/>
      </c>
      <c r="J3801" s="259"/>
      <c r="K3801" s="168"/>
      <c r="L3801" s="169"/>
      <c r="N3801" s="167"/>
      <c r="O3801" s="209" t="str">
        <f>IF(ISBLANK(Transactions!$N3801),"",MONTH(Transactions!$N3801))</f>
        <v/>
      </c>
      <c r="P3801" s="259"/>
      <c r="Q3801" s="171"/>
      <c r="R3801" s="169"/>
    </row>
    <row r="3802" spans="2:18" ht="15.75" customHeight="1">
      <c r="B3802" s="167"/>
      <c r="C3802" s="209" t="str">
        <f>IF(ISBLANK(Transactions!$B3802),"",MONTH(Transactions!$B3802))</f>
        <v/>
      </c>
      <c r="D3802" s="259"/>
      <c r="E3802" s="168"/>
      <c r="F3802" s="169"/>
      <c r="H3802" s="167"/>
      <c r="I3802" s="209" t="str">
        <f>IF(ISBLANK(Transactions!$H3802),"",MONTH(Transactions!$H3802))</f>
        <v/>
      </c>
      <c r="J3802" s="259"/>
      <c r="K3802" s="168"/>
      <c r="L3802" s="169"/>
      <c r="N3802" s="167"/>
      <c r="O3802" s="209" t="str">
        <f>IF(ISBLANK(Transactions!$N3802),"",MONTH(Transactions!$N3802))</f>
        <v/>
      </c>
      <c r="P3802" s="259"/>
      <c r="Q3802" s="171"/>
      <c r="R3802" s="169"/>
    </row>
    <row r="3803" spans="2:18" ht="15.75" customHeight="1">
      <c r="B3803" s="167"/>
      <c r="C3803" s="209" t="str">
        <f>IF(ISBLANK(Transactions!$B3803),"",MONTH(Transactions!$B3803))</f>
        <v/>
      </c>
      <c r="D3803" s="259"/>
      <c r="E3803" s="168"/>
      <c r="F3803" s="169"/>
      <c r="H3803" s="167"/>
      <c r="I3803" s="209" t="str">
        <f>IF(ISBLANK(Transactions!$H3803),"",MONTH(Transactions!$H3803))</f>
        <v/>
      </c>
      <c r="J3803" s="259"/>
      <c r="K3803" s="168"/>
      <c r="L3803" s="169"/>
      <c r="N3803" s="167"/>
      <c r="O3803" s="209" t="str">
        <f>IF(ISBLANK(Transactions!$N3803),"",MONTH(Transactions!$N3803))</f>
        <v/>
      </c>
      <c r="P3803" s="259"/>
      <c r="Q3803" s="171"/>
      <c r="R3803" s="169"/>
    </row>
    <row r="3804" spans="2:18" ht="15.75" customHeight="1">
      <c r="B3804" s="167"/>
      <c r="C3804" s="209" t="str">
        <f>IF(ISBLANK(Transactions!$B3804),"",MONTH(Transactions!$B3804))</f>
        <v/>
      </c>
      <c r="D3804" s="259"/>
      <c r="E3804" s="168"/>
      <c r="F3804" s="169"/>
      <c r="H3804" s="167"/>
      <c r="I3804" s="209" t="str">
        <f>IF(ISBLANK(Transactions!$H3804),"",MONTH(Transactions!$H3804))</f>
        <v/>
      </c>
      <c r="J3804" s="259"/>
      <c r="K3804" s="168"/>
      <c r="L3804" s="169"/>
      <c r="N3804" s="167"/>
      <c r="O3804" s="209" t="str">
        <f>IF(ISBLANK(Transactions!$N3804),"",MONTH(Transactions!$N3804))</f>
        <v/>
      </c>
      <c r="P3804" s="259"/>
      <c r="Q3804" s="171"/>
      <c r="R3804" s="169"/>
    </row>
    <row r="3805" spans="2:18" ht="15.75" customHeight="1">
      <c r="B3805" s="167"/>
      <c r="C3805" s="209" t="str">
        <f>IF(ISBLANK(Transactions!$B3805),"",MONTH(Transactions!$B3805))</f>
        <v/>
      </c>
      <c r="D3805" s="259"/>
      <c r="E3805" s="168"/>
      <c r="F3805" s="169"/>
      <c r="H3805" s="167"/>
      <c r="I3805" s="209" t="str">
        <f>IF(ISBLANK(Transactions!$H3805),"",MONTH(Transactions!$H3805))</f>
        <v/>
      </c>
      <c r="J3805" s="259"/>
      <c r="K3805" s="168"/>
      <c r="L3805" s="169"/>
      <c r="N3805" s="167"/>
      <c r="O3805" s="209" t="str">
        <f>IF(ISBLANK(Transactions!$N3805),"",MONTH(Transactions!$N3805))</f>
        <v/>
      </c>
      <c r="P3805" s="259"/>
      <c r="Q3805" s="171"/>
      <c r="R3805" s="169"/>
    </row>
    <row r="3806" spans="2:18" ht="15.75" customHeight="1">
      <c r="B3806" s="167"/>
      <c r="C3806" s="209" t="str">
        <f>IF(ISBLANK(Transactions!$B3806),"",MONTH(Transactions!$B3806))</f>
        <v/>
      </c>
      <c r="D3806" s="259"/>
      <c r="E3806" s="168"/>
      <c r="F3806" s="169"/>
      <c r="H3806" s="167"/>
      <c r="I3806" s="209" t="str">
        <f>IF(ISBLANK(Transactions!$H3806),"",MONTH(Transactions!$H3806))</f>
        <v/>
      </c>
      <c r="J3806" s="259"/>
      <c r="K3806" s="168"/>
      <c r="L3806" s="169"/>
      <c r="N3806" s="167"/>
      <c r="O3806" s="209" t="str">
        <f>IF(ISBLANK(Transactions!$N3806),"",MONTH(Transactions!$N3806))</f>
        <v/>
      </c>
      <c r="P3806" s="259"/>
      <c r="Q3806" s="171"/>
      <c r="R3806" s="169"/>
    </row>
    <row r="3807" spans="2:18" ht="15.75" customHeight="1">
      <c r="B3807" s="167"/>
      <c r="C3807" s="209" t="str">
        <f>IF(ISBLANK(Transactions!$B3807),"",MONTH(Transactions!$B3807))</f>
        <v/>
      </c>
      <c r="D3807" s="259"/>
      <c r="E3807" s="168"/>
      <c r="F3807" s="169"/>
      <c r="H3807" s="167"/>
      <c r="I3807" s="209" t="str">
        <f>IF(ISBLANK(Transactions!$H3807),"",MONTH(Transactions!$H3807))</f>
        <v/>
      </c>
      <c r="J3807" s="259"/>
      <c r="K3807" s="168"/>
      <c r="L3807" s="169"/>
      <c r="N3807" s="167"/>
      <c r="O3807" s="209" t="str">
        <f>IF(ISBLANK(Transactions!$N3807),"",MONTH(Transactions!$N3807))</f>
        <v/>
      </c>
      <c r="P3807" s="259"/>
      <c r="Q3807" s="171"/>
      <c r="R3807" s="169"/>
    </row>
    <row r="3808" spans="2:18" ht="15.75" customHeight="1">
      <c r="B3808" s="167"/>
      <c r="C3808" s="209" t="str">
        <f>IF(ISBLANK(Transactions!$B3808),"",MONTH(Transactions!$B3808))</f>
        <v/>
      </c>
      <c r="D3808" s="259"/>
      <c r="E3808" s="168"/>
      <c r="F3808" s="169"/>
      <c r="H3808" s="167"/>
      <c r="I3808" s="209" t="str">
        <f>IF(ISBLANK(Transactions!$H3808),"",MONTH(Transactions!$H3808))</f>
        <v/>
      </c>
      <c r="J3808" s="259"/>
      <c r="K3808" s="168"/>
      <c r="L3808" s="169"/>
      <c r="N3808" s="167"/>
      <c r="O3808" s="209" t="str">
        <f>IF(ISBLANK(Transactions!$N3808),"",MONTH(Transactions!$N3808))</f>
        <v/>
      </c>
      <c r="P3808" s="259"/>
      <c r="Q3808" s="171"/>
      <c r="R3808" s="169"/>
    </row>
    <row r="3809" spans="2:18" ht="15.75" customHeight="1">
      <c r="B3809" s="167"/>
      <c r="C3809" s="209" t="str">
        <f>IF(ISBLANK(Transactions!$B3809),"",MONTH(Transactions!$B3809))</f>
        <v/>
      </c>
      <c r="D3809" s="259"/>
      <c r="E3809" s="168"/>
      <c r="F3809" s="169"/>
      <c r="H3809" s="167"/>
      <c r="I3809" s="209" t="str">
        <f>IF(ISBLANK(Transactions!$H3809),"",MONTH(Transactions!$H3809))</f>
        <v/>
      </c>
      <c r="J3809" s="259"/>
      <c r="K3809" s="168"/>
      <c r="L3809" s="169"/>
      <c r="N3809" s="167"/>
      <c r="O3809" s="209" t="str">
        <f>IF(ISBLANK(Transactions!$N3809),"",MONTH(Transactions!$N3809))</f>
        <v/>
      </c>
      <c r="P3809" s="259"/>
      <c r="Q3809" s="171"/>
      <c r="R3809" s="169"/>
    </row>
    <row r="3810" spans="2:18" ht="15.75" customHeight="1">
      <c r="B3810" s="167"/>
      <c r="C3810" s="209" t="str">
        <f>IF(ISBLANK(Transactions!$B3810),"",MONTH(Transactions!$B3810))</f>
        <v/>
      </c>
      <c r="D3810" s="259"/>
      <c r="E3810" s="168"/>
      <c r="F3810" s="169"/>
      <c r="H3810" s="167"/>
      <c r="I3810" s="209" t="str">
        <f>IF(ISBLANK(Transactions!$H3810),"",MONTH(Transactions!$H3810))</f>
        <v/>
      </c>
      <c r="J3810" s="259"/>
      <c r="K3810" s="168"/>
      <c r="L3810" s="169"/>
      <c r="N3810" s="167"/>
      <c r="O3810" s="209" t="str">
        <f>IF(ISBLANK(Transactions!$N3810),"",MONTH(Transactions!$N3810))</f>
        <v/>
      </c>
      <c r="P3810" s="259"/>
      <c r="Q3810" s="171"/>
      <c r="R3810" s="169"/>
    </row>
    <row r="3811" spans="2:18" ht="15.75" customHeight="1">
      <c r="B3811" s="167"/>
      <c r="C3811" s="209" t="str">
        <f>IF(ISBLANK(Transactions!$B3811),"",MONTH(Transactions!$B3811))</f>
        <v/>
      </c>
      <c r="D3811" s="259"/>
      <c r="E3811" s="168"/>
      <c r="F3811" s="169"/>
      <c r="H3811" s="167"/>
      <c r="I3811" s="209" t="str">
        <f>IF(ISBLANK(Transactions!$H3811),"",MONTH(Transactions!$H3811))</f>
        <v/>
      </c>
      <c r="J3811" s="259"/>
      <c r="K3811" s="168"/>
      <c r="L3811" s="169"/>
      <c r="N3811" s="167"/>
      <c r="O3811" s="209" t="str">
        <f>IF(ISBLANK(Transactions!$N3811),"",MONTH(Transactions!$N3811))</f>
        <v/>
      </c>
      <c r="P3811" s="259"/>
      <c r="Q3811" s="171"/>
      <c r="R3811" s="169"/>
    </row>
    <row r="3812" spans="2:18" ht="15.75" customHeight="1">
      <c r="B3812" s="167"/>
      <c r="C3812" s="209" t="str">
        <f>IF(ISBLANK(Transactions!$B3812),"",MONTH(Transactions!$B3812))</f>
        <v/>
      </c>
      <c r="D3812" s="259"/>
      <c r="E3812" s="168"/>
      <c r="F3812" s="169"/>
      <c r="H3812" s="167"/>
      <c r="I3812" s="209" t="str">
        <f>IF(ISBLANK(Transactions!$H3812),"",MONTH(Transactions!$H3812))</f>
        <v/>
      </c>
      <c r="J3812" s="259"/>
      <c r="K3812" s="168"/>
      <c r="L3812" s="169"/>
      <c r="N3812" s="167"/>
      <c r="O3812" s="209" t="str">
        <f>IF(ISBLANK(Transactions!$N3812),"",MONTH(Transactions!$N3812))</f>
        <v/>
      </c>
      <c r="P3812" s="259"/>
      <c r="Q3812" s="171"/>
      <c r="R3812" s="169"/>
    </row>
    <row r="3813" spans="2:18" ht="15.75" customHeight="1">
      <c r="B3813" s="167"/>
      <c r="C3813" s="209" t="str">
        <f>IF(ISBLANK(Transactions!$B3813),"",MONTH(Transactions!$B3813))</f>
        <v/>
      </c>
      <c r="D3813" s="259"/>
      <c r="E3813" s="168"/>
      <c r="F3813" s="169"/>
      <c r="H3813" s="167"/>
      <c r="I3813" s="209" t="str">
        <f>IF(ISBLANK(Transactions!$H3813),"",MONTH(Transactions!$H3813))</f>
        <v/>
      </c>
      <c r="J3813" s="259"/>
      <c r="K3813" s="168"/>
      <c r="L3813" s="169"/>
      <c r="N3813" s="167"/>
      <c r="O3813" s="209" t="str">
        <f>IF(ISBLANK(Transactions!$N3813),"",MONTH(Transactions!$N3813))</f>
        <v/>
      </c>
      <c r="P3813" s="259"/>
      <c r="Q3813" s="171"/>
      <c r="R3813" s="169"/>
    </row>
    <row r="3814" spans="2:18" ht="15.75" customHeight="1">
      <c r="B3814" s="167"/>
      <c r="C3814" s="209" t="str">
        <f>IF(ISBLANK(Transactions!$B3814),"",MONTH(Transactions!$B3814))</f>
        <v/>
      </c>
      <c r="D3814" s="259"/>
      <c r="E3814" s="168"/>
      <c r="F3814" s="169"/>
      <c r="H3814" s="167"/>
      <c r="I3814" s="209" t="str">
        <f>IF(ISBLANK(Transactions!$H3814),"",MONTH(Transactions!$H3814))</f>
        <v/>
      </c>
      <c r="J3814" s="259"/>
      <c r="K3814" s="168"/>
      <c r="L3814" s="169"/>
      <c r="N3814" s="167"/>
      <c r="O3814" s="209" t="str">
        <f>IF(ISBLANK(Transactions!$N3814),"",MONTH(Transactions!$N3814))</f>
        <v/>
      </c>
      <c r="P3814" s="259"/>
      <c r="Q3814" s="171"/>
      <c r="R3814" s="169"/>
    </row>
    <row r="3815" spans="2:18" ht="15.75" customHeight="1">
      <c r="B3815" s="167"/>
      <c r="C3815" s="209" t="str">
        <f>IF(ISBLANK(Transactions!$B3815),"",MONTH(Transactions!$B3815))</f>
        <v/>
      </c>
      <c r="D3815" s="259"/>
      <c r="E3815" s="168"/>
      <c r="F3815" s="169"/>
      <c r="H3815" s="167"/>
      <c r="I3815" s="209" t="str">
        <f>IF(ISBLANK(Transactions!$H3815),"",MONTH(Transactions!$H3815))</f>
        <v/>
      </c>
      <c r="J3815" s="259"/>
      <c r="K3815" s="168"/>
      <c r="L3815" s="169"/>
      <c r="N3815" s="167"/>
      <c r="O3815" s="209" t="str">
        <f>IF(ISBLANK(Transactions!$N3815),"",MONTH(Transactions!$N3815))</f>
        <v/>
      </c>
      <c r="P3815" s="259"/>
      <c r="Q3815" s="171"/>
      <c r="R3815" s="169"/>
    </row>
    <row r="3816" spans="2:18" ht="15.75" customHeight="1">
      <c r="B3816" s="167"/>
      <c r="C3816" s="209" t="str">
        <f>IF(ISBLANK(Transactions!$B3816),"",MONTH(Transactions!$B3816))</f>
        <v/>
      </c>
      <c r="D3816" s="259"/>
      <c r="E3816" s="168"/>
      <c r="F3816" s="169"/>
      <c r="H3816" s="167"/>
      <c r="I3816" s="209" t="str">
        <f>IF(ISBLANK(Transactions!$H3816),"",MONTH(Transactions!$H3816))</f>
        <v/>
      </c>
      <c r="J3816" s="259"/>
      <c r="K3816" s="168"/>
      <c r="L3816" s="169"/>
      <c r="N3816" s="167"/>
      <c r="O3816" s="209" t="str">
        <f>IF(ISBLANK(Transactions!$N3816),"",MONTH(Transactions!$N3816))</f>
        <v/>
      </c>
      <c r="P3816" s="259"/>
      <c r="Q3816" s="171"/>
      <c r="R3816" s="169"/>
    </row>
    <row r="3817" spans="2:18" ht="15.75" customHeight="1">
      <c r="B3817" s="167"/>
      <c r="C3817" s="209" t="str">
        <f>IF(ISBLANK(Transactions!$B3817),"",MONTH(Transactions!$B3817))</f>
        <v/>
      </c>
      <c r="D3817" s="259"/>
      <c r="E3817" s="168"/>
      <c r="F3817" s="169"/>
      <c r="H3817" s="167"/>
      <c r="I3817" s="209" t="str">
        <f>IF(ISBLANK(Transactions!$H3817),"",MONTH(Transactions!$H3817))</f>
        <v/>
      </c>
      <c r="J3817" s="259"/>
      <c r="K3817" s="168"/>
      <c r="L3817" s="169"/>
      <c r="N3817" s="167"/>
      <c r="O3817" s="209" t="str">
        <f>IF(ISBLANK(Transactions!$N3817),"",MONTH(Transactions!$N3817))</f>
        <v/>
      </c>
      <c r="P3817" s="259"/>
      <c r="Q3817" s="171"/>
      <c r="R3817" s="169"/>
    </row>
    <row r="3818" spans="2:18" ht="15.75" customHeight="1">
      <c r="B3818" s="167"/>
      <c r="C3818" s="209" t="str">
        <f>IF(ISBLANK(Transactions!$B3818),"",MONTH(Transactions!$B3818))</f>
        <v/>
      </c>
      <c r="D3818" s="259"/>
      <c r="E3818" s="168"/>
      <c r="F3818" s="169"/>
      <c r="H3818" s="167"/>
      <c r="I3818" s="209" t="str">
        <f>IF(ISBLANK(Transactions!$H3818),"",MONTH(Transactions!$H3818))</f>
        <v/>
      </c>
      <c r="J3818" s="259"/>
      <c r="K3818" s="168"/>
      <c r="L3818" s="169"/>
      <c r="N3818" s="167"/>
      <c r="O3818" s="209" t="str">
        <f>IF(ISBLANK(Transactions!$N3818),"",MONTH(Transactions!$N3818))</f>
        <v/>
      </c>
      <c r="P3818" s="259"/>
      <c r="Q3818" s="171"/>
      <c r="R3818" s="169"/>
    </row>
    <row r="3819" spans="2:18" ht="15.75" customHeight="1">
      <c r="B3819" s="167"/>
      <c r="C3819" s="209" t="str">
        <f>IF(ISBLANK(Transactions!$B3819),"",MONTH(Transactions!$B3819))</f>
        <v/>
      </c>
      <c r="D3819" s="259"/>
      <c r="E3819" s="168"/>
      <c r="F3819" s="169"/>
      <c r="H3819" s="167"/>
      <c r="I3819" s="209" t="str">
        <f>IF(ISBLANK(Transactions!$H3819),"",MONTH(Transactions!$H3819))</f>
        <v/>
      </c>
      <c r="J3819" s="259"/>
      <c r="K3819" s="168"/>
      <c r="L3819" s="169"/>
      <c r="N3819" s="167"/>
      <c r="O3819" s="209" t="str">
        <f>IF(ISBLANK(Transactions!$N3819),"",MONTH(Transactions!$N3819))</f>
        <v/>
      </c>
      <c r="P3819" s="259"/>
      <c r="Q3819" s="171"/>
      <c r="R3819" s="169"/>
    </row>
    <row r="3820" spans="2:18" ht="15.75" customHeight="1">
      <c r="B3820" s="167"/>
      <c r="C3820" s="209" t="str">
        <f>IF(ISBLANK(Transactions!$B3820),"",MONTH(Transactions!$B3820))</f>
        <v/>
      </c>
      <c r="D3820" s="259"/>
      <c r="E3820" s="168"/>
      <c r="F3820" s="169"/>
      <c r="H3820" s="167"/>
      <c r="I3820" s="209" t="str">
        <f>IF(ISBLANK(Transactions!$H3820),"",MONTH(Transactions!$H3820))</f>
        <v/>
      </c>
      <c r="J3820" s="259"/>
      <c r="K3820" s="168"/>
      <c r="L3820" s="169"/>
      <c r="N3820" s="167"/>
      <c r="O3820" s="209" t="str">
        <f>IF(ISBLANK(Transactions!$N3820),"",MONTH(Transactions!$N3820))</f>
        <v/>
      </c>
      <c r="P3820" s="259"/>
      <c r="Q3820" s="171"/>
      <c r="R3820" s="169"/>
    </row>
    <row r="3821" spans="2:18" ht="15.75" customHeight="1">
      <c r="B3821" s="167"/>
      <c r="C3821" s="209" t="str">
        <f>IF(ISBLANK(Transactions!$B3821),"",MONTH(Transactions!$B3821))</f>
        <v/>
      </c>
      <c r="D3821" s="259"/>
      <c r="E3821" s="168"/>
      <c r="F3821" s="169"/>
      <c r="H3821" s="167"/>
      <c r="I3821" s="209" t="str">
        <f>IF(ISBLANK(Transactions!$H3821),"",MONTH(Transactions!$H3821))</f>
        <v/>
      </c>
      <c r="J3821" s="259"/>
      <c r="K3821" s="168"/>
      <c r="L3821" s="169"/>
      <c r="N3821" s="167"/>
      <c r="O3821" s="209" t="str">
        <f>IF(ISBLANK(Transactions!$N3821),"",MONTH(Transactions!$N3821))</f>
        <v/>
      </c>
      <c r="P3821" s="259"/>
      <c r="Q3821" s="171"/>
      <c r="R3821" s="169"/>
    </row>
    <row r="3822" spans="2:18" ht="15.75" customHeight="1">
      <c r="B3822" s="167"/>
      <c r="C3822" s="209" t="str">
        <f>IF(ISBLANK(Transactions!$B3822),"",MONTH(Transactions!$B3822))</f>
        <v/>
      </c>
      <c r="D3822" s="259"/>
      <c r="E3822" s="168"/>
      <c r="F3822" s="169"/>
      <c r="H3822" s="167"/>
      <c r="I3822" s="209" t="str">
        <f>IF(ISBLANK(Transactions!$H3822),"",MONTH(Transactions!$H3822))</f>
        <v/>
      </c>
      <c r="J3822" s="259"/>
      <c r="K3822" s="168"/>
      <c r="L3822" s="169"/>
      <c r="N3822" s="167"/>
      <c r="O3822" s="209" t="str">
        <f>IF(ISBLANK(Transactions!$N3822),"",MONTH(Transactions!$N3822))</f>
        <v/>
      </c>
      <c r="P3822" s="259"/>
      <c r="Q3822" s="171"/>
      <c r="R3822" s="169"/>
    </row>
    <row r="3823" spans="2:18" ht="15.75" customHeight="1">
      <c r="B3823" s="167"/>
      <c r="C3823" s="209" t="str">
        <f>IF(ISBLANK(Transactions!$B3823),"",MONTH(Transactions!$B3823))</f>
        <v/>
      </c>
      <c r="D3823" s="259"/>
      <c r="E3823" s="168"/>
      <c r="F3823" s="169"/>
      <c r="H3823" s="167"/>
      <c r="I3823" s="209" t="str">
        <f>IF(ISBLANK(Transactions!$H3823),"",MONTH(Transactions!$H3823))</f>
        <v/>
      </c>
      <c r="J3823" s="259"/>
      <c r="K3823" s="168"/>
      <c r="L3823" s="169"/>
      <c r="N3823" s="167"/>
      <c r="O3823" s="209" t="str">
        <f>IF(ISBLANK(Transactions!$N3823),"",MONTH(Transactions!$N3823))</f>
        <v/>
      </c>
      <c r="P3823" s="259"/>
      <c r="Q3823" s="171"/>
      <c r="R3823" s="169"/>
    </row>
    <row r="3824" spans="2:18" ht="15.75" customHeight="1">
      <c r="B3824" s="167"/>
      <c r="C3824" s="209" t="str">
        <f>IF(ISBLANK(Transactions!$B3824),"",MONTH(Transactions!$B3824))</f>
        <v/>
      </c>
      <c r="D3824" s="259"/>
      <c r="E3824" s="168"/>
      <c r="F3824" s="169"/>
      <c r="H3824" s="167"/>
      <c r="I3824" s="209" t="str">
        <f>IF(ISBLANK(Transactions!$H3824),"",MONTH(Transactions!$H3824))</f>
        <v/>
      </c>
      <c r="J3824" s="259"/>
      <c r="K3824" s="168"/>
      <c r="L3824" s="169"/>
      <c r="N3824" s="167"/>
      <c r="O3824" s="209" t="str">
        <f>IF(ISBLANK(Transactions!$N3824),"",MONTH(Transactions!$N3824))</f>
        <v/>
      </c>
      <c r="P3824" s="259"/>
      <c r="Q3824" s="171"/>
      <c r="R3824" s="169"/>
    </row>
    <row r="3825" spans="2:18" ht="15.75" customHeight="1">
      <c r="B3825" s="167"/>
      <c r="C3825" s="209" t="str">
        <f>IF(ISBLANK(Transactions!$B3825),"",MONTH(Transactions!$B3825))</f>
        <v/>
      </c>
      <c r="D3825" s="259"/>
      <c r="E3825" s="168"/>
      <c r="F3825" s="169"/>
      <c r="H3825" s="167"/>
      <c r="I3825" s="209" t="str">
        <f>IF(ISBLANK(Transactions!$H3825),"",MONTH(Transactions!$H3825))</f>
        <v/>
      </c>
      <c r="J3825" s="259"/>
      <c r="K3825" s="168"/>
      <c r="L3825" s="169"/>
      <c r="N3825" s="167"/>
      <c r="O3825" s="209" t="str">
        <f>IF(ISBLANK(Transactions!$N3825),"",MONTH(Transactions!$N3825))</f>
        <v/>
      </c>
      <c r="P3825" s="259"/>
      <c r="Q3825" s="171"/>
      <c r="R3825" s="169"/>
    </row>
    <row r="3826" spans="2:18" ht="15.75" customHeight="1">
      <c r="B3826" s="167"/>
      <c r="C3826" s="209" t="str">
        <f>IF(ISBLANK(Transactions!$B3826),"",MONTH(Transactions!$B3826))</f>
        <v/>
      </c>
      <c r="D3826" s="259"/>
      <c r="E3826" s="168"/>
      <c r="F3826" s="169"/>
      <c r="H3826" s="167"/>
      <c r="I3826" s="209" t="str">
        <f>IF(ISBLANK(Transactions!$H3826),"",MONTH(Transactions!$H3826))</f>
        <v/>
      </c>
      <c r="J3826" s="259"/>
      <c r="K3826" s="168"/>
      <c r="L3826" s="169"/>
      <c r="N3826" s="167"/>
      <c r="O3826" s="209" t="str">
        <f>IF(ISBLANK(Transactions!$N3826),"",MONTH(Transactions!$N3826))</f>
        <v/>
      </c>
      <c r="P3826" s="259"/>
      <c r="Q3826" s="171"/>
      <c r="R3826" s="169"/>
    </row>
    <row r="3827" spans="2:18" ht="15.75" customHeight="1">
      <c r="B3827" s="167"/>
      <c r="C3827" s="209" t="str">
        <f>IF(ISBLANK(Transactions!$B3827),"",MONTH(Transactions!$B3827))</f>
        <v/>
      </c>
      <c r="D3827" s="259"/>
      <c r="E3827" s="168"/>
      <c r="F3827" s="169"/>
      <c r="H3827" s="167"/>
      <c r="I3827" s="209" t="str">
        <f>IF(ISBLANK(Transactions!$H3827),"",MONTH(Transactions!$H3827))</f>
        <v/>
      </c>
      <c r="J3827" s="259"/>
      <c r="K3827" s="168"/>
      <c r="L3827" s="169"/>
      <c r="N3827" s="167"/>
      <c r="O3827" s="209" t="str">
        <f>IF(ISBLANK(Transactions!$N3827),"",MONTH(Transactions!$N3827))</f>
        <v/>
      </c>
      <c r="P3827" s="259"/>
      <c r="Q3827" s="171"/>
      <c r="R3827" s="169"/>
    </row>
    <row r="3828" spans="2:18" ht="15.75" customHeight="1">
      <c r="B3828" s="167"/>
      <c r="C3828" s="209" t="str">
        <f>IF(ISBLANK(Transactions!$B3828),"",MONTH(Transactions!$B3828))</f>
        <v/>
      </c>
      <c r="D3828" s="259"/>
      <c r="E3828" s="168"/>
      <c r="F3828" s="169"/>
      <c r="H3828" s="167"/>
      <c r="I3828" s="209" t="str">
        <f>IF(ISBLANK(Transactions!$H3828),"",MONTH(Transactions!$H3828))</f>
        <v/>
      </c>
      <c r="J3828" s="259"/>
      <c r="K3828" s="168"/>
      <c r="L3828" s="169"/>
      <c r="N3828" s="167"/>
      <c r="O3828" s="209" t="str">
        <f>IF(ISBLANK(Transactions!$N3828),"",MONTH(Transactions!$N3828))</f>
        <v/>
      </c>
      <c r="P3828" s="259"/>
      <c r="Q3828" s="171"/>
      <c r="R3828" s="169"/>
    </row>
    <row r="3829" spans="2:18" ht="15.75" customHeight="1">
      <c r="B3829" s="167"/>
      <c r="C3829" s="209" t="str">
        <f>IF(ISBLANK(Transactions!$B3829),"",MONTH(Transactions!$B3829))</f>
        <v/>
      </c>
      <c r="D3829" s="259"/>
      <c r="E3829" s="168"/>
      <c r="F3829" s="169"/>
      <c r="H3829" s="167"/>
      <c r="I3829" s="209" t="str">
        <f>IF(ISBLANK(Transactions!$H3829),"",MONTH(Transactions!$H3829))</f>
        <v/>
      </c>
      <c r="J3829" s="259"/>
      <c r="K3829" s="168"/>
      <c r="L3829" s="169"/>
      <c r="N3829" s="167"/>
      <c r="O3829" s="209" t="str">
        <f>IF(ISBLANK(Transactions!$N3829),"",MONTH(Transactions!$N3829))</f>
        <v/>
      </c>
      <c r="P3829" s="259"/>
      <c r="Q3829" s="171"/>
      <c r="R3829" s="169"/>
    </row>
    <row r="3830" spans="2:18" ht="15.75" customHeight="1">
      <c r="B3830" s="167"/>
      <c r="C3830" s="209" t="str">
        <f>IF(ISBLANK(Transactions!$B3830),"",MONTH(Transactions!$B3830))</f>
        <v/>
      </c>
      <c r="D3830" s="259"/>
      <c r="E3830" s="168"/>
      <c r="F3830" s="169"/>
      <c r="H3830" s="167"/>
      <c r="I3830" s="209" t="str">
        <f>IF(ISBLANK(Transactions!$H3830),"",MONTH(Transactions!$H3830))</f>
        <v/>
      </c>
      <c r="J3830" s="259"/>
      <c r="K3830" s="168"/>
      <c r="L3830" s="169"/>
      <c r="N3830" s="167"/>
      <c r="O3830" s="209" t="str">
        <f>IF(ISBLANK(Transactions!$N3830),"",MONTH(Transactions!$N3830))</f>
        <v/>
      </c>
      <c r="P3830" s="259"/>
      <c r="Q3830" s="171"/>
      <c r="R3830" s="169"/>
    </row>
    <row r="3831" spans="2:18" ht="15.75" customHeight="1">
      <c r="B3831" s="167"/>
      <c r="C3831" s="209" t="str">
        <f>IF(ISBLANK(Transactions!$B3831),"",MONTH(Transactions!$B3831))</f>
        <v/>
      </c>
      <c r="D3831" s="259"/>
      <c r="E3831" s="168"/>
      <c r="F3831" s="169"/>
      <c r="H3831" s="167"/>
      <c r="I3831" s="209" t="str">
        <f>IF(ISBLANK(Transactions!$H3831),"",MONTH(Transactions!$H3831))</f>
        <v/>
      </c>
      <c r="J3831" s="259"/>
      <c r="K3831" s="168"/>
      <c r="L3831" s="169"/>
      <c r="N3831" s="167"/>
      <c r="O3831" s="209" t="str">
        <f>IF(ISBLANK(Transactions!$N3831),"",MONTH(Transactions!$N3831))</f>
        <v/>
      </c>
      <c r="P3831" s="259"/>
      <c r="Q3831" s="171"/>
      <c r="R3831" s="169"/>
    </row>
    <row r="3832" spans="2:18" ht="15.75" customHeight="1">
      <c r="B3832" s="167"/>
      <c r="C3832" s="209" t="str">
        <f>IF(ISBLANK(Transactions!$B3832),"",MONTH(Transactions!$B3832))</f>
        <v/>
      </c>
      <c r="D3832" s="259"/>
      <c r="E3832" s="168"/>
      <c r="F3832" s="169"/>
      <c r="H3832" s="167"/>
      <c r="I3832" s="209" t="str">
        <f>IF(ISBLANK(Transactions!$H3832),"",MONTH(Transactions!$H3832))</f>
        <v/>
      </c>
      <c r="J3832" s="259"/>
      <c r="K3832" s="168"/>
      <c r="L3832" s="169"/>
      <c r="N3832" s="167"/>
      <c r="O3832" s="209" t="str">
        <f>IF(ISBLANK(Transactions!$N3832),"",MONTH(Transactions!$N3832))</f>
        <v/>
      </c>
      <c r="P3832" s="259"/>
      <c r="Q3832" s="171"/>
      <c r="R3832" s="169"/>
    </row>
    <row r="3833" spans="2:18" ht="15.75" customHeight="1">
      <c r="B3833" s="167"/>
      <c r="C3833" s="209" t="str">
        <f>IF(ISBLANK(Transactions!$B3833),"",MONTH(Transactions!$B3833))</f>
        <v/>
      </c>
      <c r="D3833" s="259"/>
      <c r="E3833" s="168"/>
      <c r="F3833" s="169"/>
      <c r="H3833" s="167"/>
      <c r="I3833" s="209" t="str">
        <f>IF(ISBLANK(Transactions!$H3833),"",MONTH(Transactions!$H3833))</f>
        <v/>
      </c>
      <c r="J3833" s="259"/>
      <c r="K3833" s="168"/>
      <c r="L3833" s="169"/>
      <c r="N3833" s="167"/>
      <c r="O3833" s="209" t="str">
        <f>IF(ISBLANK(Transactions!$N3833),"",MONTH(Transactions!$N3833))</f>
        <v/>
      </c>
      <c r="P3833" s="259"/>
      <c r="Q3833" s="171"/>
      <c r="R3833" s="169"/>
    </row>
    <row r="3834" spans="2:18" ht="15.75" customHeight="1">
      <c r="B3834" s="167"/>
      <c r="C3834" s="209" t="str">
        <f>IF(ISBLANK(Transactions!$B3834),"",MONTH(Transactions!$B3834))</f>
        <v/>
      </c>
      <c r="D3834" s="259"/>
      <c r="E3834" s="168"/>
      <c r="F3834" s="169"/>
      <c r="H3834" s="167"/>
      <c r="I3834" s="209" t="str">
        <f>IF(ISBLANK(Transactions!$H3834),"",MONTH(Transactions!$H3834))</f>
        <v/>
      </c>
      <c r="J3834" s="259"/>
      <c r="K3834" s="168"/>
      <c r="L3834" s="169"/>
      <c r="N3834" s="167"/>
      <c r="O3834" s="209" t="str">
        <f>IF(ISBLANK(Transactions!$N3834),"",MONTH(Transactions!$N3834))</f>
        <v/>
      </c>
      <c r="P3834" s="259"/>
      <c r="Q3834" s="171"/>
      <c r="R3834" s="169"/>
    </row>
    <row r="3835" spans="2:18" ht="15.75" customHeight="1">
      <c r="B3835" s="167"/>
      <c r="C3835" s="209" t="str">
        <f>IF(ISBLANK(Transactions!$B3835),"",MONTH(Transactions!$B3835))</f>
        <v/>
      </c>
      <c r="D3835" s="259"/>
      <c r="E3835" s="168"/>
      <c r="F3835" s="169"/>
      <c r="H3835" s="167"/>
      <c r="I3835" s="209" t="str">
        <f>IF(ISBLANK(Transactions!$H3835),"",MONTH(Transactions!$H3835))</f>
        <v/>
      </c>
      <c r="J3835" s="259"/>
      <c r="K3835" s="168"/>
      <c r="L3835" s="169"/>
      <c r="N3835" s="167"/>
      <c r="O3835" s="209" t="str">
        <f>IF(ISBLANK(Transactions!$N3835),"",MONTH(Transactions!$N3835))</f>
        <v/>
      </c>
      <c r="P3835" s="259"/>
      <c r="Q3835" s="171"/>
      <c r="R3835" s="169"/>
    </row>
    <row r="3836" spans="2:18" ht="15.75" customHeight="1">
      <c r="B3836" s="167"/>
      <c r="C3836" s="209" t="str">
        <f>IF(ISBLANK(Transactions!$B3836),"",MONTH(Transactions!$B3836))</f>
        <v/>
      </c>
      <c r="D3836" s="259"/>
      <c r="E3836" s="168"/>
      <c r="F3836" s="169"/>
      <c r="H3836" s="167"/>
      <c r="I3836" s="209" t="str">
        <f>IF(ISBLANK(Transactions!$H3836),"",MONTH(Transactions!$H3836))</f>
        <v/>
      </c>
      <c r="J3836" s="259"/>
      <c r="K3836" s="168"/>
      <c r="L3836" s="169"/>
      <c r="N3836" s="167"/>
      <c r="O3836" s="209" t="str">
        <f>IF(ISBLANK(Transactions!$N3836),"",MONTH(Transactions!$N3836))</f>
        <v/>
      </c>
      <c r="P3836" s="259"/>
      <c r="Q3836" s="171"/>
      <c r="R3836" s="169"/>
    </row>
    <row r="3837" spans="2:18" ht="15.75" customHeight="1">
      <c r="B3837" s="167"/>
      <c r="C3837" s="209" t="str">
        <f>IF(ISBLANK(Transactions!$B3837),"",MONTH(Transactions!$B3837))</f>
        <v/>
      </c>
      <c r="D3837" s="259"/>
      <c r="E3837" s="168"/>
      <c r="F3837" s="169"/>
      <c r="H3837" s="167"/>
      <c r="I3837" s="209" t="str">
        <f>IF(ISBLANK(Transactions!$H3837),"",MONTH(Transactions!$H3837))</f>
        <v/>
      </c>
      <c r="J3837" s="259"/>
      <c r="K3837" s="168"/>
      <c r="L3837" s="169"/>
      <c r="N3837" s="167"/>
      <c r="O3837" s="209" t="str">
        <f>IF(ISBLANK(Transactions!$N3837),"",MONTH(Transactions!$N3837))</f>
        <v/>
      </c>
      <c r="P3837" s="259"/>
      <c r="Q3837" s="171"/>
      <c r="R3837" s="169"/>
    </row>
    <row r="3838" spans="2:18" ht="15.75" customHeight="1">
      <c r="B3838" s="167"/>
      <c r="C3838" s="209" t="str">
        <f>IF(ISBLANK(Transactions!$B3838),"",MONTH(Transactions!$B3838))</f>
        <v/>
      </c>
      <c r="D3838" s="259"/>
      <c r="E3838" s="168"/>
      <c r="F3838" s="169"/>
      <c r="H3838" s="167"/>
      <c r="I3838" s="209" t="str">
        <f>IF(ISBLANK(Transactions!$H3838),"",MONTH(Transactions!$H3838))</f>
        <v/>
      </c>
      <c r="J3838" s="259"/>
      <c r="K3838" s="168"/>
      <c r="L3838" s="169"/>
      <c r="N3838" s="167"/>
      <c r="O3838" s="209" t="str">
        <f>IF(ISBLANK(Transactions!$N3838),"",MONTH(Transactions!$N3838))</f>
        <v/>
      </c>
      <c r="P3838" s="259"/>
      <c r="Q3838" s="171"/>
      <c r="R3838" s="169"/>
    </row>
    <row r="3839" spans="2:18" ht="15.75" customHeight="1">
      <c r="B3839" s="167"/>
      <c r="C3839" s="209" t="str">
        <f>IF(ISBLANK(Transactions!$B3839),"",MONTH(Transactions!$B3839))</f>
        <v/>
      </c>
      <c r="D3839" s="259"/>
      <c r="E3839" s="168"/>
      <c r="F3839" s="169"/>
      <c r="H3839" s="167"/>
      <c r="I3839" s="209" t="str">
        <f>IF(ISBLANK(Transactions!$H3839),"",MONTH(Transactions!$H3839))</f>
        <v/>
      </c>
      <c r="J3839" s="259"/>
      <c r="K3839" s="168"/>
      <c r="L3839" s="169"/>
      <c r="N3839" s="167"/>
      <c r="O3839" s="209" t="str">
        <f>IF(ISBLANK(Transactions!$N3839),"",MONTH(Transactions!$N3839))</f>
        <v/>
      </c>
      <c r="P3839" s="259"/>
      <c r="Q3839" s="171"/>
      <c r="R3839" s="169"/>
    </row>
    <row r="3840" spans="2:18" ht="15.75" customHeight="1">
      <c r="B3840" s="167"/>
      <c r="C3840" s="209" t="str">
        <f>IF(ISBLANK(Transactions!$B3840),"",MONTH(Transactions!$B3840))</f>
        <v/>
      </c>
      <c r="D3840" s="259"/>
      <c r="E3840" s="168"/>
      <c r="F3840" s="169"/>
      <c r="H3840" s="167"/>
      <c r="I3840" s="209" t="str">
        <f>IF(ISBLANK(Transactions!$H3840),"",MONTH(Transactions!$H3840))</f>
        <v/>
      </c>
      <c r="J3840" s="259"/>
      <c r="K3840" s="168"/>
      <c r="L3840" s="169"/>
      <c r="N3840" s="167"/>
      <c r="O3840" s="209" t="str">
        <f>IF(ISBLANK(Transactions!$N3840),"",MONTH(Transactions!$N3840))</f>
        <v/>
      </c>
      <c r="P3840" s="259"/>
      <c r="Q3840" s="171"/>
      <c r="R3840" s="169"/>
    </row>
    <row r="3841" spans="2:18" ht="15.75" customHeight="1">
      <c r="B3841" s="167"/>
      <c r="C3841" s="209" t="str">
        <f>IF(ISBLANK(Transactions!$B3841),"",MONTH(Transactions!$B3841))</f>
        <v/>
      </c>
      <c r="D3841" s="259"/>
      <c r="E3841" s="168"/>
      <c r="F3841" s="169"/>
      <c r="H3841" s="167"/>
      <c r="I3841" s="209" t="str">
        <f>IF(ISBLANK(Transactions!$H3841),"",MONTH(Transactions!$H3841))</f>
        <v/>
      </c>
      <c r="J3841" s="259"/>
      <c r="K3841" s="168"/>
      <c r="L3841" s="169"/>
      <c r="N3841" s="167"/>
      <c r="O3841" s="209" t="str">
        <f>IF(ISBLANK(Transactions!$N3841),"",MONTH(Transactions!$N3841))</f>
        <v/>
      </c>
      <c r="P3841" s="259"/>
      <c r="Q3841" s="171"/>
      <c r="R3841" s="169"/>
    </row>
    <row r="3842" spans="2:18" ht="15.75" customHeight="1">
      <c r="B3842" s="167"/>
      <c r="C3842" s="209" t="str">
        <f>IF(ISBLANK(Transactions!$B3842),"",MONTH(Transactions!$B3842))</f>
        <v/>
      </c>
      <c r="D3842" s="259"/>
      <c r="E3842" s="168"/>
      <c r="F3842" s="169"/>
      <c r="H3842" s="167"/>
      <c r="I3842" s="209" t="str">
        <f>IF(ISBLANK(Transactions!$H3842),"",MONTH(Transactions!$H3842))</f>
        <v/>
      </c>
      <c r="J3842" s="259"/>
      <c r="K3842" s="168"/>
      <c r="L3842" s="169"/>
      <c r="N3842" s="167"/>
      <c r="O3842" s="209" t="str">
        <f>IF(ISBLANK(Transactions!$N3842),"",MONTH(Transactions!$N3842))</f>
        <v/>
      </c>
      <c r="P3842" s="259"/>
      <c r="Q3842" s="171"/>
      <c r="R3842" s="169"/>
    </row>
    <row r="3843" spans="2:18" ht="15.75" customHeight="1">
      <c r="B3843" s="167"/>
      <c r="C3843" s="209" t="str">
        <f>IF(ISBLANK(Transactions!$B3843),"",MONTH(Transactions!$B3843))</f>
        <v/>
      </c>
      <c r="D3843" s="259"/>
      <c r="E3843" s="168"/>
      <c r="F3843" s="169"/>
      <c r="H3843" s="167"/>
      <c r="I3843" s="209" t="str">
        <f>IF(ISBLANK(Transactions!$H3843),"",MONTH(Transactions!$H3843))</f>
        <v/>
      </c>
      <c r="J3843" s="259"/>
      <c r="K3843" s="168"/>
      <c r="L3843" s="169"/>
      <c r="N3843" s="167"/>
      <c r="O3843" s="209" t="str">
        <f>IF(ISBLANK(Transactions!$N3843),"",MONTH(Transactions!$N3843))</f>
        <v/>
      </c>
      <c r="P3843" s="259"/>
      <c r="Q3843" s="171"/>
      <c r="R3843" s="169"/>
    </row>
    <row r="3844" spans="2:18" ht="15.75" customHeight="1">
      <c r="B3844" s="167"/>
      <c r="C3844" s="209" t="str">
        <f>IF(ISBLANK(Transactions!$B3844),"",MONTH(Transactions!$B3844))</f>
        <v/>
      </c>
      <c r="D3844" s="259"/>
      <c r="E3844" s="168"/>
      <c r="F3844" s="169"/>
      <c r="H3844" s="167"/>
      <c r="I3844" s="209" t="str">
        <f>IF(ISBLANK(Transactions!$H3844),"",MONTH(Transactions!$H3844))</f>
        <v/>
      </c>
      <c r="J3844" s="259"/>
      <c r="K3844" s="168"/>
      <c r="L3844" s="169"/>
      <c r="N3844" s="167"/>
      <c r="O3844" s="209" t="str">
        <f>IF(ISBLANK(Transactions!$N3844),"",MONTH(Transactions!$N3844))</f>
        <v/>
      </c>
      <c r="P3844" s="259"/>
      <c r="Q3844" s="171"/>
      <c r="R3844" s="169"/>
    </row>
    <row r="3845" spans="2:18" ht="15.75" customHeight="1">
      <c r="B3845" s="167"/>
      <c r="C3845" s="209" t="str">
        <f>IF(ISBLANK(Transactions!$B3845),"",MONTH(Transactions!$B3845))</f>
        <v/>
      </c>
      <c r="D3845" s="259"/>
      <c r="E3845" s="168"/>
      <c r="F3845" s="169"/>
      <c r="H3845" s="167"/>
      <c r="I3845" s="209" t="str">
        <f>IF(ISBLANK(Transactions!$H3845),"",MONTH(Transactions!$H3845))</f>
        <v/>
      </c>
      <c r="J3845" s="259"/>
      <c r="K3845" s="168"/>
      <c r="L3845" s="169"/>
      <c r="N3845" s="167"/>
      <c r="O3845" s="209" t="str">
        <f>IF(ISBLANK(Transactions!$N3845),"",MONTH(Transactions!$N3845))</f>
        <v/>
      </c>
      <c r="P3845" s="259"/>
      <c r="Q3845" s="171"/>
      <c r="R3845" s="169"/>
    </row>
    <row r="3846" spans="2:18" ht="15.75" customHeight="1">
      <c r="B3846" s="167"/>
      <c r="C3846" s="209" t="str">
        <f>IF(ISBLANK(Transactions!$B3846),"",MONTH(Transactions!$B3846))</f>
        <v/>
      </c>
      <c r="D3846" s="259"/>
      <c r="E3846" s="168"/>
      <c r="F3846" s="169"/>
      <c r="H3846" s="167"/>
      <c r="I3846" s="209" t="str">
        <f>IF(ISBLANK(Transactions!$H3846),"",MONTH(Transactions!$H3846))</f>
        <v/>
      </c>
      <c r="J3846" s="259"/>
      <c r="K3846" s="168"/>
      <c r="L3846" s="169"/>
      <c r="N3846" s="167"/>
      <c r="O3846" s="209" t="str">
        <f>IF(ISBLANK(Transactions!$N3846),"",MONTH(Transactions!$N3846))</f>
        <v/>
      </c>
      <c r="P3846" s="259"/>
      <c r="Q3846" s="171"/>
      <c r="R3846" s="169"/>
    </row>
    <row r="3847" spans="2:18" ht="15.75" customHeight="1">
      <c r="B3847" s="167"/>
      <c r="C3847" s="209" t="str">
        <f>IF(ISBLANK(Transactions!$B3847),"",MONTH(Transactions!$B3847))</f>
        <v/>
      </c>
      <c r="D3847" s="259"/>
      <c r="E3847" s="168"/>
      <c r="F3847" s="169"/>
      <c r="H3847" s="167"/>
      <c r="I3847" s="209" t="str">
        <f>IF(ISBLANK(Transactions!$H3847),"",MONTH(Transactions!$H3847))</f>
        <v/>
      </c>
      <c r="J3847" s="259"/>
      <c r="K3847" s="168"/>
      <c r="L3847" s="169"/>
      <c r="N3847" s="167"/>
      <c r="O3847" s="209" t="str">
        <f>IF(ISBLANK(Transactions!$N3847),"",MONTH(Transactions!$N3847))</f>
        <v/>
      </c>
      <c r="P3847" s="259"/>
      <c r="Q3847" s="171"/>
      <c r="R3847" s="169"/>
    </row>
    <row r="3848" spans="2:18" ht="15.75" customHeight="1">
      <c r="B3848" s="167"/>
      <c r="C3848" s="209" t="str">
        <f>IF(ISBLANK(Transactions!$B3848),"",MONTH(Transactions!$B3848))</f>
        <v/>
      </c>
      <c r="D3848" s="259"/>
      <c r="E3848" s="168"/>
      <c r="F3848" s="169"/>
      <c r="H3848" s="167"/>
      <c r="I3848" s="209" t="str">
        <f>IF(ISBLANK(Transactions!$H3848),"",MONTH(Transactions!$H3848))</f>
        <v/>
      </c>
      <c r="J3848" s="259"/>
      <c r="K3848" s="168"/>
      <c r="L3848" s="169"/>
      <c r="N3848" s="167"/>
      <c r="O3848" s="209" t="str">
        <f>IF(ISBLANK(Transactions!$N3848),"",MONTH(Transactions!$N3848))</f>
        <v/>
      </c>
      <c r="P3848" s="259"/>
      <c r="Q3848" s="171"/>
      <c r="R3848" s="169"/>
    </row>
    <row r="3849" spans="2:18" ht="15.75" customHeight="1">
      <c r="B3849" s="167"/>
      <c r="C3849" s="209" t="str">
        <f>IF(ISBLANK(Transactions!$B3849),"",MONTH(Transactions!$B3849))</f>
        <v/>
      </c>
      <c r="D3849" s="259"/>
      <c r="E3849" s="168"/>
      <c r="F3849" s="169"/>
      <c r="H3849" s="167"/>
      <c r="I3849" s="209" t="str">
        <f>IF(ISBLANK(Transactions!$H3849),"",MONTH(Transactions!$H3849))</f>
        <v/>
      </c>
      <c r="J3849" s="259"/>
      <c r="K3849" s="168"/>
      <c r="L3849" s="169"/>
      <c r="N3849" s="167"/>
      <c r="O3849" s="209" t="str">
        <f>IF(ISBLANK(Transactions!$N3849),"",MONTH(Transactions!$N3849))</f>
        <v/>
      </c>
      <c r="P3849" s="259"/>
      <c r="Q3849" s="171"/>
      <c r="R3849" s="169"/>
    </row>
    <row r="3850" spans="2:18" ht="15.75" customHeight="1">
      <c r="B3850" s="167"/>
      <c r="C3850" s="209" t="str">
        <f>IF(ISBLANK(Transactions!$B3850),"",MONTH(Transactions!$B3850))</f>
        <v/>
      </c>
      <c r="D3850" s="259"/>
      <c r="E3850" s="168"/>
      <c r="F3850" s="169"/>
      <c r="H3850" s="167"/>
      <c r="I3850" s="209" t="str">
        <f>IF(ISBLANK(Transactions!$H3850),"",MONTH(Transactions!$H3850))</f>
        <v/>
      </c>
      <c r="J3850" s="259"/>
      <c r="K3850" s="168"/>
      <c r="L3850" s="169"/>
      <c r="N3850" s="167"/>
      <c r="O3850" s="209" t="str">
        <f>IF(ISBLANK(Transactions!$N3850),"",MONTH(Transactions!$N3850))</f>
        <v/>
      </c>
      <c r="P3850" s="259"/>
      <c r="Q3850" s="171"/>
      <c r="R3850" s="169"/>
    </row>
    <row r="3851" spans="2:18" ht="15.75" customHeight="1">
      <c r="B3851" s="167"/>
      <c r="C3851" s="209" t="str">
        <f>IF(ISBLANK(Transactions!$B3851),"",MONTH(Transactions!$B3851))</f>
        <v/>
      </c>
      <c r="D3851" s="259"/>
      <c r="E3851" s="168"/>
      <c r="F3851" s="169"/>
      <c r="H3851" s="167"/>
      <c r="I3851" s="209" t="str">
        <f>IF(ISBLANK(Transactions!$H3851),"",MONTH(Transactions!$H3851))</f>
        <v/>
      </c>
      <c r="J3851" s="259"/>
      <c r="K3851" s="168"/>
      <c r="L3851" s="169"/>
      <c r="N3851" s="167"/>
      <c r="O3851" s="209" t="str">
        <f>IF(ISBLANK(Transactions!$N3851),"",MONTH(Transactions!$N3851))</f>
        <v/>
      </c>
      <c r="P3851" s="259"/>
      <c r="Q3851" s="171"/>
      <c r="R3851" s="169"/>
    </row>
    <row r="3852" spans="2:18" ht="15.75" customHeight="1">
      <c r="B3852" s="167"/>
      <c r="C3852" s="209" t="str">
        <f>IF(ISBLANK(Transactions!$B3852),"",MONTH(Transactions!$B3852))</f>
        <v/>
      </c>
      <c r="D3852" s="259"/>
      <c r="E3852" s="168"/>
      <c r="F3852" s="169"/>
      <c r="H3852" s="167"/>
      <c r="I3852" s="209" t="str">
        <f>IF(ISBLANK(Transactions!$H3852),"",MONTH(Transactions!$H3852))</f>
        <v/>
      </c>
      <c r="J3852" s="259"/>
      <c r="K3852" s="168"/>
      <c r="L3852" s="169"/>
      <c r="N3852" s="167"/>
      <c r="O3852" s="209" t="str">
        <f>IF(ISBLANK(Transactions!$N3852),"",MONTH(Transactions!$N3852))</f>
        <v/>
      </c>
      <c r="P3852" s="259"/>
      <c r="Q3852" s="171"/>
      <c r="R3852" s="169"/>
    </row>
    <row r="3853" spans="2:18" ht="15.75" customHeight="1">
      <c r="B3853" s="167"/>
      <c r="C3853" s="209" t="str">
        <f>IF(ISBLANK(Transactions!$B3853),"",MONTH(Transactions!$B3853))</f>
        <v/>
      </c>
      <c r="D3853" s="259"/>
      <c r="E3853" s="168"/>
      <c r="F3853" s="169"/>
      <c r="H3853" s="167"/>
      <c r="I3853" s="209" t="str">
        <f>IF(ISBLANK(Transactions!$H3853),"",MONTH(Transactions!$H3853))</f>
        <v/>
      </c>
      <c r="J3853" s="259"/>
      <c r="K3853" s="168"/>
      <c r="L3853" s="169"/>
      <c r="N3853" s="167"/>
      <c r="O3853" s="209" t="str">
        <f>IF(ISBLANK(Transactions!$N3853),"",MONTH(Transactions!$N3853))</f>
        <v/>
      </c>
      <c r="P3853" s="259"/>
      <c r="Q3853" s="171"/>
      <c r="R3853" s="169"/>
    </row>
    <row r="3854" spans="2:18" ht="15.75" customHeight="1">
      <c r="B3854" s="167"/>
      <c r="C3854" s="209" t="str">
        <f>IF(ISBLANK(Transactions!$B3854),"",MONTH(Transactions!$B3854))</f>
        <v/>
      </c>
      <c r="D3854" s="259"/>
      <c r="E3854" s="168"/>
      <c r="F3854" s="169"/>
      <c r="H3854" s="167"/>
      <c r="I3854" s="209" t="str">
        <f>IF(ISBLANK(Transactions!$H3854),"",MONTH(Transactions!$H3854))</f>
        <v/>
      </c>
      <c r="J3854" s="259"/>
      <c r="K3854" s="168"/>
      <c r="L3854" s="169"/>
      <c r="N3854" s="167"/>
      <c r="O3854" s="209" t="str">
        <f>IF(ISBLANK(Transactions!$N3854),"",MONTH(Transactions!$N3854))</f>
        <v/>
      </c>
      <c r="P3854" s="259"/>
      <c r="Q3854" s="171"/>
      <c r="R3854" s="169"/>
    </row>
    <row r="3855" spans="2:18" ht="15.75" customHeight="1">
      <c r="B3855" s="167"/>
      <c r="C3855" s="209" t="str">
        <f>IF(ISBLANK(Transactions!$B3855),"",MONTH(Transactions!$B3855))</f>
        <v/>
      </c>
      <c r="D3855" s="259"/>
      <c r="E3855" s="168"/>
      <c r="F3855" s="169"/>
      <c r="H3855" s="167"/>
      <c r="I3855" s="209" t="str">
        <f>IF(ISBLANK(Transactions!$H3855),"",MONTH(Transactions!$H3855))</f>
        <v/>
      </c>
      <c r="J3855" s="259"/>
      <c r="K3855" s="168"/>
      <c r="L3855" s="169"/>
      <c r="N3855" s="167"/>
      <c r="O3855" s="209" t="str">
        <f>IF(ISBLANK(Transactions!$N3855),"",MONTH(Transactions!$N3855))</f>
        <v/>
      </c>
      <c r="P3855" s="259"/>
      <c r="Q3855" s="171"/>
      <c r="R3855" s="169"/>
    </row>
    <row r="3856" spans="2:18" ht="15.75" customHeight="1">
      <c r="B3856" s="167"/>
      <c r="C3856" s="209" t="str">
        <f>IF(ISBLANK(Transactions!$B3856),"",MONTH(Transactions!$B3856))</f>
        <v/>
      </c>
      <c r="D3856" s="259"/>
      <c r="E3856" s="168"/>
      <c r="F3856" s="169"/>
      <c r="H3856" s="167"/>
      <c r="I3856" s="209" t="str">
        <f>IF(ISBLANK(Transactions!$H3856),"",MONTH(Transactions!$H3856))</f>
        <v/>
      </c>
      <c r="J3856" s="259"/>
      <c r="K3856" s="168"/>
      <c r="L3856" s="169"/>
      <c r="N3856" s="167"/>
      <c r="O3856" s="209" t="str">
        <f>IF(ISBLANK(Transactions!$N3856),"",MONTH(Transactions!$N3856))</f>
        <v/>
      </c>
      <c r="P3856" s="259"/>
      <c r="Q3856" s="171"/>
      <c r="R3856" s="169"/>
    </row>
    <row r="3857" spans="2:18" ht="15.75" customHeight="1">
      <c r="B3857" s="167"/>
      <c r="C3857" s="209" t="str">
        <f>IF(ISBLANK(Transactions!$B3857),"",MONTH(Transactions!$B3857))</f>
        <v/>
      </c>
      <c r="D3857" s="259"/>
      <c r="E3857" s="168"/>
      <c r="F3857" s="169"/>
      <c r="H3857" s="167"/>
      <c r="I3857" s="209" t="str">
        <f>IF(ISBLANK(Transactions!$H3857),"",MONTH(Transactions!$H3857))</f>
        <v/>
      </c>
      <c r="J3857" s="259"/>
      <c r="K3857" s="168"/>
      <c r="L3857" s="169"/>
      <c r="N3857" s="167"/>
      <c r="O3857" s="209" t="str">
        <f>IF(ISBLANK(Transactions!$N3857),"",MONTH(Transactions!$N3857))</f>
        <v/>
      </c>
      <c r="P3857" s="259"/>
      <c r="Q3857" s="171"/>
      <c r="R3857" s="169"/>
    </row>
    <row r="3858" spans="2:18" ht="15.75" customHeight="1">
      <c r="B3858" s="167"/>
      <c r="C3858" s="209" t="str">
        <f>IF(ISBLANK(Transactions!$B3858),"",MONTH(Transactions!$B3858))</f>
        <v/>
      </c>
      <c r="D3858" s="259"/>
      <c r="E3858" s="168"/>
      <c r="F3858" s="169"/>
      <c r="H3858" s="167"/>
      <c r="I3858" s="209" t="str">
        <f>IF(ISBLANK(Transactions!$H3858),"",MONTH(Transactions!$H3858))</f>
        <v/>
      </c>
      <c r="J3858" s="259"/>
      <c r="K3858" s="168"/>
      <c r="L3858" s="169"/>
      <c r="N3858" s="167"/>
      <c r="O3858" s="209" t="str">
        <f>IF(ISBLANK(Transactions!$N3858),"",MONTH(Transactions!$N3858))</f>
        <v/>
      </c>
      <c r="P3858" s="259"/>
      <c r="Q3858" s="171"/>
      <c r="R3858" s="169"/>
    </row>
    <row r="3859" spans="2:18" ht="15.75" customHeight="1">
      <c r="B3859" s="167"/>
      <c r="C3859" s="209" t="str">
        <f>IF(ISBLANK(Transactions!$B3859),"",MONTH(Transactions!$B3859))</f>
        <v/>
      </c>
      <c r="D3859" s="259"/>
      <c r="E3859" s="168"/>
      <c r="F3859" s="169"/>
      <c r="H3859" s="167"/>
      <c r="I3859" s="209" t="str">
        <f>IF(ISBLANK(Transactions!$H3859),"",MONTH(Transactions!$H3859))</f>
        <v/>
      </c>
      <c r="J3859" s="259"/>
      <c r="K3859" s="168"/>
      <c r="L3859" s="169"/>
      <c r="N3859" s="167"/>
      <c r="O3859" s="209" t="str">
        <f>IF(ISBLANK(Transactions!$N3859),"",MONTH(Transactions!$N3859))</f>
        <v/>
      </c>
      <c r="P3859" s="259"/>
      <c r="Q3859" s="171"/>
      <c r="R3859" s="169"/>
    </row>
    <row r="3860" spans="2:18" ht="15.75" customHeight="1">
      <c r="B3860" s="167"/>
      <c r="C3860" s="209" t="str">
        <f>IF(ISBLANK(Transactions!$B3860),"",MONTH(Transactions!$B3860))</f>
        <v/>
      </c>
      <c r="D3860" s="259"/>
      <c r="E3860" s="168"/>
      <c r="F3860" s="169"/>
      <c r="H3860" s="167"/>
      <c r="I3860" s="209" t="str">
        <f>IF(ISBLANK(Transactions!$H3860),"",MONTH(Transactions!$H3860))</f>
        <v/>
      </c>
      <c r="J3860" s="259"/>
      <c r="K3860" s="168"/>
      <c r="L3860" s="169"/>
      <c r="N3860" s="167"/>
      <c r="O3860" s="209" t="str">
        <f>IF(ISBLANK(Transactions!$N3860),"",MONTH(Transactions!$N3860))</f>
        <v/>
      </c>
      <c r="P3860" s="259"/>
      <c r="Q3860" s="171"/>
      <c r="R3860" s="169"/>
    </row>
    <row r="3861" spans="2:18" ht="15.75" customHeight="1">
      <c r="B3861" s="167"/>
      <c r="C3861" s="209" t="str">
        <f>IF(ISBLANK(Transactions!$B3861),"",MONTH(Transactions!$B3861))</f>
        <v/>
      </c>
      <c r="D3861" s="259"/>
      <c r="E3861" s="168"/>
      <c r="F3861" s="169"/>
      <c r="H3861" s="167"/>
      <c r="I3861" s="209" t="str">
        <f>IF(ISBLANK(Transactions!$H3861),"",MONTH(Transactions!$H3861))</f>
        <v/>
      </c>
      <c r="J3861" s="259"/>
      <c r="K3861" s="168"/>
      <c r="L3861" s="169"/>
      <c r="N3861" s="167"/>
      <c r="O3861" s="209" t="str">
        <f>IF(ISBLANK(Transactions!$N3861),"",MONTH(Transactions!$N3861))</f>
        <v/>
      </c>
      <c r="P3861" s="259"/>
      <c r="Q3861" s="171"/>
      <c r="R3861" s="169"/>
    </row>
    <row r="3862" spans="2:18" ht="15.75" customHeight="1">
      <c r="B3862" s="167"/>
      <c r="C3862" s="209" t="str">
        <f>IF(ISBLANK(Transactions!$B3862),"",MONTH(Transactions!$B3862))</f>
        <v/>
      </c>
      <c r="D3862" s="259"/>
      <c r="E3862" s="168"/>
      <c r="F3862" s="169"/>
      <c r="H3862" s="167"/>
      <c r="I3862" s="209" t="str">
        <f>IF(ISBLANK(Transactions!$H3862),"",MONTH(Transactions!$H3862))</f>
        <v/>
      </c>
      <c r="J3862" s="259"/>
      <c r="K3862" s="168"/>
      <c r="L3862" s="169"/>
      <c r="N3862" s="167"/>
      <c r="O3862" s="209" t="str">
        <f>IF(ISBLANK(Transactions!$N3862),"",MONTH(Transactions!$N3862))</f>
        <v/>
      </c>
      <c r="P3862" s="259"/>
      <c r="Q3862" s="171"/>
      <c r="R3862" s="169"/>
    </row>
    <row r="3863" spans="2:18" ht="15.75" customHeight="1">
      <c r="B3863" s="167"/>
      <c r="C3863" s="209" t="str">
        <f>IF(ISBLANK(Transactions!$B3863),"",MONTH(Transactions!$B3863))</f>
        <v/>
      </c>
      <c r="D3863" s="259"/>
      <c r="E3863" s="168"/>
      <c r="F3863" s="169"/>
      <c r="H3863" s="167"/>
      <c r="I3863" s="209" t="str">
        <f>IF(ISBLANK(Transactions!$H3863),"",MONTH(Transactions!$H3863))</f>
        <v/>
      </c>
      <c r="J3863" s="259"/>
      <c r="K3863" s="168"/>
      <c r="L3863" s="169"/>
      <c r="N3863" s="167"/>
      <c r="O3863" s="209" t="str">
        <f>IF(ISBLANK(Transactions!$N3863),"",MONTH(Transactions!$N3863))</f>
        <v/>
      </c>
      <c r="P3863" s="259"/>
      <c r="Q3863" s="171"/>
      <c r="R3863" s="169"/>
    </row>
    <row r="3864" spans="2:18" ht="15.75" customHeight="1">
      <c r="B3864" s="167"/>
      <c r="C3864" s="209" t="str">
        <f>IF(ISBLANK(Transactions!$B3864),"",MONTH(Transactions!$B3864))</f>
        <v/>
      </c>
      <c r="D3864" s="259"/>
      <c r="E3864" s="168"/>
      <c r="F3864" s="169"/>
      <c r="H3864" s="167"/>
      <c r="I3864" s="209" t="str">
        <f>IF(ISBLANK(Transactions!$H3864),"",MONTH(Transactions!$H3864))</f>
        <v/>
      </c>
      <c r="J3864" s="259"/>
      <c r="K3864" s="168"/>
      <c r="L3864" s="169"/>
      <c r="N3864" s="167"/>
      <c r="O3864" s="209" t="str">
        <f>IF(ISBLANK(Transactions!$N3864),"",MONTH(Transactions!$N3864))</f>
        <v/>
      </c>
      <c r="P3864" s="259"/>
      <c r="Q3864" s="171"/>
      <c r="R3864" s="169"/>
    </row>
    <row r="3865" spans="2:18" ht="15.75" customHeight="1">
      <c r="B3865" s="167"/>
      <c r="C3865" s="209" t="str">
        <f>IF(ISBLANK(Transactions!$B3865),"",MONTH(Transactions!$B3865))</f>
        <v/>
      </c>
      <c r="D3865" s="259"/>
      <c r="E3865" s="168"/>
      <c r="F3865" s="169"/>
      <c r="H3865" s="167"/>
      <c r="I3865" s="209" t="str">
        <f>IF(ISBLANK(Transactions!$H3865),"",MONTH(Transactions!$H3865))</f>
        <v/>
      </c>
      <c r="J3865" s="259"/>
      <c r="K3865" s="168"/>
      <c r="L3865" s="169"/>
      <c r="N3865" s="167"/>
      <c r="O3865" s="209" t="str">
        <f>IF(ISBLANK(Transactions!$N3865),"",MONTH(Transactions!$N3865))</f>
        <v/>
      </c>
      <c r="P3865" s="259"/>
      <c r="Q3865" s="171"/>
      <c r="R3865" s="169"/>
    </row>
    <row r="3866" spans="2:18" ht="15.75" customHeight="1">
      <c r="B3866" s="167"/>
      <c r="C3866" s="209" t="str">
        <f>IF(ISBLANK(Transactions!$B3866),"",MONTH(Transactions!$B3866))</f>
        <v/>
      </c>
      <c r="D3866" s="259"/>
      <c r="E3866" s="168"/>
      <c r="F3866" s="169"/>
      <c r="H3866" s="167"/>
      <c r="I3866" s="209" t="str">
        <f>IF(ISBLANK(Transactions!$H3866),"",MONTH(Transactions!$H3866))</f>
        <v/>
      </c>
      <c r="J3866" s="259"/>
      <c r="K3866" s="168"/>
      <c r="L3866" s="169"/>
      <c r="N3866" s="167"/>
      <c r="O3866" s="209" t="str">
        <f>IF(ISBLANK(Transactions!$N3866),"",MONTH(Transactions!$N3866))</f>
        <v/>
      </c>
      <c r="P3866" s="259"/>
      <c r="Q3866" s="171"/>
      <c r="R3866" s="169"/>
    </row>
    <row r="3867" spans="2:18" ht="15.75" customHeight="1">
      <c r="B3867" s="167"/>
      <c r="C3867" s="209" t="str">
        <f>IF(ISBLANK(Transactions!$B3867),"",MONTH(Transactions!$B3867))</f>
        <v/>
      </c>
      <c r="D3867" s="259"/>
      <c r="E3867" s="168"/>
      <c r="F3867" s="169"/>
      <c r="H3867" s="167"/>
      <c r="I3867" s="209" t="str">
        <f>IF(ISBLANK(Transactions!$H3867),"",MONTH(Transactions!$H3867))</f>
        <v/>
      </c>
      <c r="J3867" s="259"/>
      <c r="K3867" s="168"/>
      <c r="L3867" s="169"/>
      <c r="N3867" s="167"/>
      <c r="O3867" s="209" t="str">
        <f>IF(ISBLANK(Transactions!$N3867),"",MONTH(Transactions!$N3867))</f>
        <v/>
      </c>
      <c r="P3867" s="259"/>
      <c r="Q3867" s="171"/>
      <c r="R3867" s="169"/>
    </row>
    <row r="3868" spans="2:18" ht="15.75" customHeight="1">
      <c r="B3868" s="167"/>
      <c r="C3868" s="209" t="str">
        <f>IF(ISBLANK(Transactions!$B3868),"",MONTH(Transactions!$B3868))</f>
        <v/>
      </c>
      <c r="D3868" s="259"/>
      <c r="E3868" s="168"/>
      <c r="F3868" s="169"/>
      <c r="H3868" s="167"/>
      <c r="I3868" s="209" t="str">
        <f>IF(ISBLANK(Transactions!$H3868),"",MONTH(Transactions!$H3868))</f>
        <v/>
      </c>
      <c r="J3868" s="259"/>
      <c r="K3868" s="168"/>
      <c r="L3868" s="169"/>
      <c r="N3868" s="167"/>
      <c r="O3868" s="209" t="str">
        <f>IF(ISBLANK(Transactions!$N3868),"",MONTH(Transactions!$N3868))</f>
        <v/>
      </c>
      <c r="P3868" s="259"/>
      <c r="Q3868" s="171"/>
      <c r="R3868" s="169"/>
    </row>
    <row r="3869" spans="2:18" ht="15.75" customHeight="1">
      <c r="B3869" s="167"/>
      <c r="C3869" s="209" t="str">
        <f>IF(ISBLANK(Transactions!$B3869),"",MONTH(Transactions!$B3869))</f>
        <v/>
      </c>
      <c r="D3869" s="259"/>
      <c r="E3869" s="168"/>
      <c r="F3869" s="169"/>
      <c r="H3869" s="167"/>
      <c r="I3869" s="209" t="str">
        <f>IF(ISBLANK(Transactions!$H3869),"",MONTH(Transactions!$H3869))</f>
        <v/>
      </c>
      <c r="J3869" s="259"/>
      <c r="K3869" s="168"/>
      <c r="L3869" s="169"/>
      <c r="N3869" s="167"/>
      <c r="O3869" s="209" t="str">
        <f>IF(ISBLANK(Transactions!$N3869),"",MONTH(Transactions!$N3869))</f>
        <v/>
      </c>
      <c r="P3869" s="259"/>
      <c r="Q3869" s="171"/>
      <c r="R3869" s="169"/>
    </row>
    <row r="3870" spans="2:18" ht="15.75" customHeight="1">
      <c r="B3870" s="167"/>
      <c r="C3870" s="209" t="str">
        <f>IF(ISBLANK(Transactions!$B3870),"",MONTH(Transactions!$B3870))</f>
        <v/>
      </c>
      <c r="D3870" s="259"/>
      <c r="E3870" s="168"/>
      <c r="F3870" s="169"/>
      <c r="H3870" s="167"/>
      <c r="I3870" s="209" t="str">
        <f>IF(ISBLANK(Transactions!$H3870),"",MONTH(Transactions!$H3870))</f>
        <v/>
      </c>
      <c r="J3870" s="259"/>
      <c r="K3870" s="168"/>
      <c r="L3870" s="169"/>
      <c r="N3870" s="167"/>
      <c r="O3870" s="209" t="str">
        <f>IF(ISBLANK(Transactions!$N3870),"",MONTH(Transactions!$N3870))</f>
        <v/>
      </c>
      <c r="P3870" s="259"/>
      <c r="Q3870" s="171"/>
      <c r="R3870" s="169"/>
    </row>
    <row r="3871" spans="2:18" ht="15.75" customHeight="1">
      <c r="B3871" s="167"/>
      <c r="C3871" s="209" t="str">
        <f>IF(ISBLANK(Transactions!$B3871),"",MONTH(Transactions!$B3871))</f>
        <v/>
      </c>
      <c r="D3871" s="259"/>
      <c r="E3871" s="168"/>
      <c r="F3871" s="169"/>
      <c r="H3871" s="167"/>
      <c r="I3871" s="209" t="str">
        <f>IF(ISBLANK(Transactions!$H3871),"",MONTH(Transactions!$H3871))</f>
        <v/>
      </c>
      <c r="J3871" s="259"/>
      <c r="K3871" s="168"/>
      <c r="L3871" s="169"/>
      <c r="N3871" s="167"/>
      <c r="O3871" s="209" t="str">
        <f>IF(ISBLANK(Transactions!$N3871),"",MONTH(Transactions!$N3871))</f>
        <v/>
      </c>
      <c r="P3871" s="259"/>
      <c r="Q3871" s="171"/>
      <c r="R3871" s="169"/>
    </row>
    <row r="3872" spans="2:18" ht="15.75" customHeight="1">
      <c r="B3872" s="167"/>
      <c r="C3872" s="209" t="str">
        <f>IF(ISBLANK(Transactions!$B3872),"",MONTH(Transactions!$B3872))</f>
        <v/>
      </c>
      <c r="D3872" s="259"/>
      <c r="E3872" s="168"/>
      <c r="F3872" s="169"/>
      <c r="H3872" s="167"/>
      <c r="I3872" s="209" t="str">
        <f>IF(ISBLANK(Transactions!$H3872),"",MONTH(Transactions!$H3872))</f>
        <v/>
      </c>
      <c r="J3872" s="259"/>
      <c r="K3872" s="168"/>
      <c r="L3872" s="169"/>
      <c r="N3872" s="167"/>
      <c r="O3872" s="209" t="str">
        <f>IF(ISBLANK(Transactions!$N3872),"",MONTH(Transactions!$N3872))</f>
        <v/>
      </c>
      <c r="P3872" s="259"/>
      <c r="Q3872" s="171"/>
      <c r="R3872" s="169"/>
    </row>
    <row r="3873" spans="2:18" ht="15.75" customHeight="1">
      <c r="B3873" s="167"/>
      <c r="C3873" s="209" t="str">
        <f>IF(ISBLANK(Transactions!$B3873),"",MONTH(Transactions!$B3873))</f>
        <v/>
      </c>
      <c r="D3873" s="259"/>
      <c r="E3873" s="168"/>
      <c r="F3873" s="169"/>
      <c r="H3873" s="167"/>
      <c r="I3873" s="209" t="str">
        <f>IF(ISBLANK(Transactions!$H3873),"",MONTH(Transactions!$H3873))</f>
        <v/>
      </c>
      <c r="J3873" s="259"/>
      <c r="K3873" s="168"/>
      <c r="L3873" s="169"/>
      <c r="N3873" s="167"/>
      <c r="O3873" s="209" t="str">
        <f>IF(ISBLANK(Transactions!$N3873),"",MONTH(Transactions!$N3873))</f>
        <v/>
      </c>
      <c r="P3873" s="259"/>
      <c r="Q3873" s="171"/>
      <c r="R3873" s="169"/>
    </row>
    <row r="3874" spans="2:18" ht="15.75" customHeight="1">
      <c r="B3874" s="167"/>
      <c r="C3874" s="209" t="str">
        <f>IF(ISBLANK(Transactions!$B3874),"",MONTH(Transactions!$B3874))</f>
        <v/>
      </c>
      <c r="D3874" s="259"/>
      <c r="E3874" s="168"/>
      <c r="F3874" s="169"/>
      <c r="H3874" s="167"/>
      <c r="I3874" s="209" t="str">
        <f>IF(ISBLANK(Transactions!$H3874),"",MONTH(Transactions!$H3874))</f>
        <v/>
      </c>
      <c r="J3874" s="259"/>
      <c r="K3874" s="168"/>
      <c r="L3874" s="169"/>
      <c r="N3874" s="167"/>
      <c r="O3874" s="209" t="str">
        <f>IF(ISBLANK(Transactions!$N3874),"",MONTH(Transactions!$N3874))</f>
        <v/>
      </c>
      <c r="P3874" s="259"/>
      <c r="Q3874" s="171"/>
      <c r="R3874" s="169"/>
    </row>
    <row r="3875" spans="2:18" ht="15.75" customHeight="1">
      <c r="B3875" s="167"/>
      <c r="C3875" s="209" t="str">
        <f>IF(ISBLANK(Transactions!$B3875),"",MONTH(Transactions!$B3875))</f>
        <v/>
      </c>
      <c r="D3875" s="259"/>
      <c r="E3875" s="168"/>
      <c r="F3875" s="169"/>
      <c r="H3875" s="167"/>
      <c r="I3875" s="209" t="str">
        <f>IF(ISBLANK(Transactions!$H3875),"",MONTH(Transactions!$H3875))</f>
        <v/>
      </c>
      <c r="J3875" s="259"/>
      <c r="K3875" s="168"/>
      <c r="L3875" s="169"/>
      <c r="N3875" s="167"/>
      <c r="O3875" s="209" t="str">
        <f>IF(ISBLANK(Transactions!$N3875),"",MONTH(Transactions!$N3875))</f>
        <v/>
      </c>
      <c r="P3875" s="259"/>
      <c r="Q3875" s="171"/>
      <c r="R3875" s="169"/>
    </row>
    <row r="3876" spans="2:18" ht="15.75" customHeight="1">
      <c r="B3876" s="167"/>
      <c r="C3876" s="209" t="str">
        <f>IF(ISBLANK(Transactions!$B3876),"",MONTH(Transactions!$B3876))</f>
        <v/>
      </c>
      <c r="D3876" s="259"/>
      <c r="E3876" s="168"/>
      <c r="F3876" s="169"/>
      <c r="H3876" s="167"/>
      <c r="I3876" s="209" t="str">
        <f>IF(ISBLANK(Transactions!$H3876),"",MONTH(Transactions!$H3876))</f>
        <v/>
      </c>
      <c r="J3876" s="259"/>
      <c r="K3876" s="168"/>
      <c r="L3876" s="169"/>
      <c r="N3876" s="167"/>
      <c r="O3876" s="209" t="str">
        <f>IF(ISBLANK(Transactions!$N3876),"",MONTH(Transactions!$N3876))</f>
        <v/>
      </c>
      <c r="P3876" s="259"/>
      <c r="Q3876" s="171"/>
      <c r="R3876" s="169"/>
    </row>
    <row r="3877" spans="2:18" ht="15.75" customHeight="1">
      <c r="B3877" s="167"/>
      <c r="C3877" s="209" t="str">
        <f>IF(ISBLANK(Transactions!$B3877),"",MONTH(Transactions!$B3877))</f>
        <v/>
      </c>
      <c r="D3877" s="259"/>
      <c r="E3877" s="168"/>
      <c r="F3877" s="169"/>
      <c r="H3877" s="167"/>
      <c r="I3877" s="209" t="str">
        <f>IF(ISBLANK(Transactions!$H3877),"",MONTH(Transactions!$H3877))</f>
        <v/>
      </c>
      <c r="J3877" s="259"/>
      <c r="K3877" s="168"/>
      <c r="L3877" s="169"/>
      <c r="N3877" s="167"/>
      <c r="O3877" s="209" t="str">
        <f>IF(ISBLANK(Transactions!$N3877),"",MONTH(Transactions!$N3877))</f>
        <v/>
      </c>
      <c r="P3877" s="259"/>
      <c r="Q3877" s="171"/>
      <c r="R3877" s="169"/>
    </row>
    <row r="3878" spans="2:18" ht="15.75" customHeight="1">
      <c r="B3878" s="167"/>
      <c r="C3878" s="209" t="str">
        <f>IF(ISBLANK(Transactions!$B3878),"",MONTH(Transactions!$B3878))</f>
        <v/>
      </c>
      <c r="D3878" s="259"/>
      <c r="E3878" s="168"/>
      <c r="F3878" s="169"/>
      <c r="H3878" s="167"/>
      <c r="I3878" s="209" t="str">
        <f>IF(ISBLANK(Transactions!$H3878),"",MONTH(Transactions!$H3878))</f>
        <v/>
      </c>
      <c r="J3878" s="259"/>
      <c r="K3878" s="168"/>
      <c r="L3878" s="169"/>
      <c r="N3878" s="167"/>
      <c r="O3878" s="209" t="str">
        <f>IF(ISBLANK(Transactions!$N3878),"",MONTH(Transactions!$N3878))</f>
        <v/>
      </c>
      <c r="P3878" s="259"/>
      <c r="Q3878" s="171"/>
      <c r="R3878" s="169"/>
    </row>
    <row r="3879" spans="2:18" ht="15.75" customHeight="1">
      <c r="B3879" s="167"/>
      <c r="C3879" s="209" t="str">
        <f>IF(ISBLANK(Transactions!$B3879),"",MONTH(Transactions!$B3879))</f>
        <v/>
      </c>
      <c r="D3879" s="259"/>
      <c r="E3879" s="168"/>
      <c r="F3879" s="169"/>
      <c r="H3879" s="167"/>
      <c r="I3879" s="209" t="str">
        <f>IF(ISBLANK(Transactions!$H3879),"",MONTH(Transactions!$H3879))</f>
        <v/>
      </c>
      <c r="J3879" s="259"/>
      <c r="K3879" s="168"/>
      <c r="L3879" s="169"/>
      <c r="N3879" s="167"/>
      <c r="O3879" s="209" t="str">
        <f>IF(ISBLANK(Transactions!$N3879),"",MONTH(Transactions!$N3879))</f>
        <v/>
      </c>
      <c r="P3879" s="259"/>
      <c r="Q3879" s="171"/>
      <c r="R3879" s="169"/>
    </row>
    <row r="3880" spans="2:18" ht="15.75" customHeight="1">
      <c r="B3880" s="167"/>
      <c r="C3880" s="209" t="str">
        <f>IF(ISBLANK(Transactions!$B3880),"",MONTH(Transactions!$B3880))</f>
        <v/>
      </c>
      <c r="D3880" s="259"/>
      <c r="E3880" s="168"/>
      <c r="F3880" s="169"/>
      <c r="H3880" s="167"/>
      <c r="I3880" s="209" t="str">
        <f>IF(ISBLANK(Transactions!$H3880),"",MONTH(Transactions!$H3880))</f>
        <v/>
      </c>
      <c r="J3880" s="259"/>
      <c r="K3880" s="168"/>
      <c r="L3880" s="169"/>
      <c r="N3880" s="167"/>
      <c r="O3880" s="209" t="str">
        <f>IF(ISBLANK(Transactions!$N3880),"",MONTH(Transactions!$N3880))</f>
        <v/>
      </c>
      <c r="P3880" s="259"/>
      <c r="Q3880" s="171"/>
      <c r="R3880" s="169"/>
    </row>
    <row r="3881" spans="2:18" ht="15.75" customHeight="1">
      <c r="B3881" s="167"/>
      <c r="C3881" s="209" t="str">
        <f>IF(ISBLANK(Transactions!$B3881),"",MONTH(Transactions!$B3881))</f>
        <v/>
      </c>
      <c r="D3881" s="259"/>
      <c r="E3881" s="168"/>
      <c r="F3881" s="169"/>
      <c r="H3881" s="167"/>
      <c r="I3881" s="209" t="str">
        <f>IF(ISBLANK(Transactions!$H3881),"",MONTH(Transactions!$H3881))</f>
        <v/>
      </c>
      <c r="J3881" s="259"/>
      <c r="K3881" s="168"/>
      <c r="L3881" s="169"/>
      <c r="N3881" s="167"/>
      <c r="O3881" s="209" t="str">
        <f>IF(ISBLANK(Transactions!$N3881),"",MONTH(Transactions!$N3881))</f>
        <v/>
      </c>
      <c r="P3881" s="259"/>
      <c r="Q3881" s="171"/>
      <c r="R3881" s="169"/>
    </row>
    <row r="3882" spans="2:18" ht="15.75" customHeight="1">
      <c r="B3882" s="167"/>
      <c r="C3882" s="209" t="str">
        <f>IF(ISBLANK(Transactions!$B3882),"",MONTH(Transactions!$B3882))</f>
        <v/>
      </c>
      <c r="D3882" s="259"/>
      <c r="E3882" s="168"/>
      <c r="F3882" s="169"/>
      <c r="H3882" s="167"/>
      <c r="I3882" s="209" t="str">
        <f>IF(ISBLANK(Transactions!$H3882),"",MONTH(Transactions!$H3882))</f>
        <v/>
      </c>
      <c r="J3882" s="259"/>
      <c r="K3882" s="168"/>
      <c r="L3882" s="169"/>
      <c r="N3882" s="167"/>
      <c r="O3882" s="209" t="str">
        <f>IF(ISBLANK(Transactions!$N3882),"",MONTH(Transactions!$N3882))</f>
        <v/>
      </c>
      <c r="P3882" s="259"/>
      <c r="Q3882" s="171"/>
      <c r="R3882" s="169"/>
    </row>
    <row r="3883" spans="2:18" ht="15.75" customHeight="1">
      <c r="B3883" s="167"/>
      <c r="C3883" s="209" t="str">
        <f>IF(ISBLANK(Transactions!$B3883),"",MONTH(Transactions!$B3883))</f>
        <v/>
      </c>
      <c r="D3883" s="259"/>
      <c r="E3883" s="168"/>
      <c r="F3883" s="169"/>
      <c r="H3883" s="167"/>
      <c r="I3883" s="209" t="str">
        <f>IF(ISBLANK(Transactions!$H3883),"",MONTH(Transactions!$H3883))</f>
        <v/>
      </c>
      <c r="J3883" s="259"/>
      <c r="K3883" s="168"/>
      <c r="L3883" s="169"/>
      <c r="N3883" s="167"/>
      <c r="O3883" s="209" t="str">
        <f>IF(ISBLANK(Transactions!$N3883),"",MONTH(Transactions!$N3883))</f>
        <v/>
      </c>
      <c r="P3883" s="259"/>
      <c r="Q3883" s="171"/>
      <c r="R3883" s="169"/>
    </row>
    <row r="3884" spans="2:18" ht="15.75" customHeight="1">
      <c r="B3884" s="167"/>
      <c r="C3884" s="209" t="str">
        <f>IF(ISBLANK(Transactions!$B3884),"",MONTH(Transactions!$B3884))</f>
        <v/>
      </c>
      <c r="D3884" s="259"/>
      <c r="E3884" s="168"/>
      <c r="F3884" s="169"/>
      <c r="H3884" s="167"/>
      <c r="I3884" s="209" t="str">
        <f>IF(ISBLANK(Transactions!$H3884),"",MONTH(Transactions!$H3884))</f>
        <v/>
      </c>
      <c r="J3884" s="259"/>
      <c r="K3884" s="168"/>
      <c r="L3884" s="169"/>
      <c r="N3884" s="167"/>
      <c r="O3884" s="209" t="str">
        <f>IF(ISBLANK(Transactions!$N3884),"",MONTH(Transactions!$N3884))</f>
        <v/>
      </c>
      <c r="P3884" s="259"/>
      <c r="Q3884" s="171"/>
      <c r="R3884" s="169"/>
    </row>
    <row r="3885" spans="2:18" ht="15.75" customHeight="1">
      <c r="B3885" s="167"/>
      <c r="C3885" s="209" t="str">
        <f>IF(ISBLANK(Transactions!$B3885),"",MONTH(Transactions!$B3885))</f>
        <v/>
      </c>
      <c r="D3885" s="259"/>
      <c r="E3885" s="168"/>
      <c r="F3885" s="169"/>
      <c r="H3885" s="167"/>
      <c r="I3885" s="209" t="str">
        <f>IF(ISBLANK(Transactions!$H3885),"",MONTH(Transactions!$H3885))</f>
        <v/>
      </c>
      <c r="J3885" s="259"/>
      <c r="K3885" s="168"/>
      <c r="L3885" s="169"/>
      <c r="N3885" s="167"/>
      <c r="O3885" s="209" t="str">
        <f>IF(ISBLANK(Transactions!$N3885),"",MONTH(Transactions!$N3885))</f>
        <v/>
      </c>
      <c r="P3885" s="259"/>
      <c r="Q3885" s="171"/>
      <c r="R3885" s="169"/>
    </row>
    <row r="3886" spans="2:18" ht="15.75" customHeight="1">
      <c r="B3886" s="167"/>
      <c r="C3886" s="209" t="str">
        <f>IF(ISBLANK(Transactions!$B3886),"",MONTH(Transactions!$B3886))</f>
        <v/>
      </c>
      <c r="D3886" s="259"/>
      <c r="E3886" s="168"/>
      <c r="F3886" s="169"/>
      <c r="H3886" s="167"/>
      <c r="I3886" s="209" t="str">
        <f>IF(ISBLANK(Transactions!$H3886),"",MONTH(Transactions!$H3886))</f>
        <v/>
      </c>
      <c r="J3886" s="259"/>
      <c r="K3886" s="168"/>
      <c r="L3886" s="169"/>
      <c r="N3886" s="167"/>
      <c r="O3886" s="209" t="str">
        <f>IF(ISBLANK(Transactions!$N3886),"",MONTH(Transactions!$N3886))</f>
        <v/>
      </c>
      <c r="P3886" s="259"/>
      <c r="Q3886" s="171"/>
      <c r="R3886" s="169"/>
    </row>
    <row r="3887" spans="2:18" ht="15.75" customHeight="1">
      <c r="B3887" s="167"/>
      <c r="C3887" s="209" t="str">
        <f>IF(ISBLANK(Transactions!$B3887),"",MONTH(Transactions!$B3887))</f>
        <v/>
      </c>
      <c r="D3887" s="259"/>
      <c r="E3887" s="168"/>
      <c r="F3887" s="169"/>
      <c r="H3887" s="167"/>
      <c r="I3887" s="209" t="str">
        <f>IF(ISBLANK(Transactions!$H3887),"",MONTH(Transactions!$H3887))</f>
        <v/>
      </c>
      <c r="J3887" s="259"/>
      <c r="K3887" s="168"/>
      <c r="L3887" s="169"/>
      <c r="N3887" s="167"/>
      <c r="O3887" s="209" t="str">
        <f>IF(ISBLANK(Transactions!$N3887),"",MONTH(Transactions!$N3887))</f>
        <v/>
      </c>
      <c r="P3887" s="259"/>
      <c r="Q3887" s="171"/>
      <c r="R3887" s="169"/>
    </row>
    <row r="3888" spans="2:18" ht="15.75" customHeight="1">
      <c r="B3888" s="167"/>
      <c r="C3888" s="209" t="str">
        <f>IF(ISBLANK(Transactions!$B3888),"",MONTH(Transactions!$B3888))</f>
        <v/>
      </c>
      <c r="D3888" s="259"/>
      <c r="E3888" s="168"/>
      <c r="F3888" s="169"/>
      <c r="H3888" s="167"/>
      <c r="I3888" s="209" t="str">
        <f>IF(ISBLANK(Transactions!$H3888),"",MONTH(Transactions!$H3888))</f>
        <v/>
      </c>
      <c r="J3888" s="259"/>
      <c r="K3888" s="168"/>
      <c r="L3888" s="169"/>
      <c r="N3888" s="167"/>
      <c r="O3888" s="209" t="str">
        <f>IF(ISBLANK(Transactions!$N3888),"",MONTH(Transactions!$N3888))</f>
        <v/>
      </c>
      <c r="P3888" s="259"/>
      <c r="Q3888" s="171"/>
      <c r="R3888" s="169"/>
    </row>
    <row r="3889" spans="2:18" ht="15.75" customHeight="1">
      <c r="B3889" s="167"/>
      <c r="C3889" s="209" t="str">
        <f>IF(ISBLANK(Transactions!$B3889),"",MONTH(Transactions!$B3889))</f>
        <v/>
      </c>
      <c r="D3889" s="259"/>
      <c r="E3889" s="168"/>
      <c r="F3889" s="169"/>
      <c r="H3889" s="167"/>
      <c r="I3889" s="209" t="str">
        <f>IF(ISBLANK(Transactions!$H3889),"",MONTH(Transactions!$H3889))</f>
        <v/>
      </c>
      <c r="J3889" s="259"/>
      <c r="K3889" s="168"/>
      <c r="L3889" s="169"/>
      <c r="N3889" s="167"/>
      <c r="O3889" s="209" t="str">
        <f>IF(ISBLANK(Transactions!$N3889),"",MONTH(Transactions!$N3889))</f>
        <v/>
      </c>
      <c r="P3889" s="259"/>
      <c r="Q3889" s="171"/>
      <c r="R3889" s="169"/>
    </row>
    <row r="3890" spans="2:18" ht="15.75" customHeight="1">
      <c r="B3890" s="167"/>
      <c r="C3890" s="209" t="str">
        <f>IF(ISBLANK(Transactions!$B3890),"",MONTH(Transactions!$B3890))</f>
        <v/>
      </c>
      <c r="D3890" s="259"/>
      <c r="E3890" s="168"/>
      <c r="F3890" s="169"/>
      <c r="H3890" s="167"/>
      <c r="I3890" s="209" t="str">
        <f>IF(ISBLANK(Transactions!$H3890),"",MONTH(Transactions!$H3890))</f>
        <v/>
      </c>
      <c r="J3890" s="259"/>
      <c r="K3890" s="168"/>
      <c r="L3890" s="169"/>
      <c r="N3890" s="167"/>
      <c r="O3890" s="209" t="str">
        <f>IF(ISBLANK(Transactions!$N3890),"",MONTH(Transactions!$N3890))</f>
        <v/>
      </c>
      <c r="P3890" s="259"/>
      <c r="Q3890" s="171"/>
      <c r="R3890" s="169"/>
    </row>
    <row r="3891" spans="2:18" ht="15.75" customHeight="1">
      <c r="B3891" s="167"/>
      <c r="C3891" s="209" t="str">
        <f>IF(ISBLANK(Transactions!$B3891),"",MONTH(Transactions!$B3891))</f>
        <v/>
      </c>
      <c r="D3891" s="259"/>
      <c r="E3891" s="168"/>
      <c r="F3891" s="169"/>
      <c r="H3891" s="167"/>
      <c r="I3891" s="209" t="str">
        <f>IF(ISBLANK(Transactions!$H3891),"",MONTH(Transactions!$H3891))</f>
        <v/>
      </c>
      <c r="J3891" s="259"/>
      <c r="K3891" s="168"/>
      <c r="L3891" s="169"/>
      <c r="N3891" s="167"/>
      <c r="O3891" s="209" t="str">
        <f>IF(ISBLANK(Transactions!$N3891),"",MONTH(Transactions!$N3891))</f>
        <v/>
      </c>
      <c r="P3891" s="259"/>
      <c r="Q3891" s="171"/>
      <c r="R3891" s="169"/>
    </row>
    <row r="3892" spans="2:18" ht="15.75" customHeight="1">
      <c r="B3892" s="167"/>
      <c r="C3892" s="209" t="str">
        <f>IF(ISBLANK(Transactions!$B3892),"",MONTH(Transactions!$B3892))</f>
        <v/>
      </c>
      <c r="D3892" s="259"/>
      <c r="E3892" s="168"/>
      <c r="F3892" s="169"/>
      <c r="H3892" s="167"/>
      <c r="I3892" s="209" t="str">
        <f>IF(ISBLANK(Transactions!$H3892),"",MONTH(Transactions!$H3892))</f>
        <v/>
      </c>
      <c r="J3892" s="259"/>
      <c r="K3892" s="168"/>
      <c r="L3892" s="169"/>
      <c r="N3892" s="167"/>
      <c r="O3892" s="209" t="str">
        <f>IF(ISBLANK(Transactions!$N3892),"",MONTH(Transactions!$N3892))</f>
        <v/>
      </c>
      <c r="P3892" s="259"/>
      <c r="Q3892" s="171"/>
      <c r="R3892" s="169"/>
    </row>
    <row r="3893" spans="2:18" ht="15.75" customHeight="1">
      <c r="B3893" s="167"/>
      <c r="C3893" s="209" t="str">
        <f>IF(ISBLANK(Transactions!$B3893),"",MONTH(Transactions!$B3893))</f>
        <v/>
      </c>
      <c r="D3893" s="259"/>
      <c r="E3893" s="168"/>
      <c r="F3893" s="169"/>
      <c r="H3893" s="167"/>
      <c r="I3893" s="209" t="str">
        <f>IF(ISBLANK(Transactions!$H3893),"",MONTH(Transactions!$H3893))</f>
        <v/>
      </c>
      <c r="J3893" s="259"/>
      <c r="K3893" s="168"/>
      <c r="L3893" s="169"/>
      <c r="N3893" s="167"/>
      <c r="O3893" s="209" t="str">
        <f>IF(ISBLANK(Transactions!$N3893),"",MONTH(Transactions!$N3893))</f>
        <v/>
      </c>
      <c r="P3893" s="259"/>
      <c r="Q3893" s="171"/>
      <c r="R3893" s="169"/>
    </row>
    <row r="3894" spans="2:18" ht="15.75" customHeight="1">
      <c r="B3894" s="167"/>
      <c r="C3894" s="209" t="str">
        <f>IF(ISBLANK(Transactions!$B3894),"",MONTH(Transactions!$B3894))</f>
        <v/>
      </c>
      <c r="D3894" s="259"/>
      <c r="E3894" s="168"/>
      <c r="F3894" s="169"/>
      <c r="H3894" s="167"/>
      <c r="I3894" s="209" t="str">
        <f>IF(ISBLANK(Transactions!$H3894),"",MONTH(Transactions!$H3894))</f>
        <v/>
      </c>
      <c r="J3894" s="259"/>
      <c r="K3894" s="168"/>
      <c r="L3894" s="169"/>
      <c r="N3894" s="167"/>
      <c r="O3894" s="209" t="str">
        <f>IF(ISBLANK(Transactions!$N3894),"",MONTH(Transactions!$N3894))</f>
        <v/>
      </c>
      <c r="P3894" s="259"/>
      <c r="Q3894" s="171"/>
      <c r="R3894" s="169"/>
    </row>
    <row r="3895" spans="2:18" ht="15.75" customHeight="1">
      <c r="B3895" s="167"/>
      <c r="C3895" s="209" t="str">
        <f>IF(ISBLANK(Transactions!$B3895),"",MONTH(Transactions!$B3895))</f>
        <v/>
      </c>
      <c r="D3895" s="259"/>
      <c r="E3895" s="168"/>
      <c r="F3895" s="169"/>
      <c r="H3895" s="167"/>
      <c r="I3895" s="209" t="str">
        <f>IF(ISBLANK(Transactions!$H3895),"",MONTH(Transactions!$H3895))</f>
        <v/>
      </c>
      <c r="J3895" s="259"/>
      <c r="K3895" s="168"/>
      <c r="L3895" s="169"/>
      <c r="N3895" s="167"/>
      <c r="O3895" s="209" t="str">
        <f>IF(ISBLANK(Transactions!$N3895),"",MONTH(Transactions!$N3895))</f>
        <v/>
      </c>
      <c r="P3895" s="259"/>
      <c r="Q3895" s="171"/>
      <c r="R3895" s="169"/>
    </row>
    <row r="3896" spans="2:18" ht="15.75" customHeight="1">
      <c r="B3896" s="167"/>
      <c r="C3896" s="209" t="str">
        <f>IF(ISBLANK(Transactions!$B3896),"",MONTH(Transactions!$B3896))</f>
        <v/>
      </c>
      <c r="D3896" s="259"/>
      <c r="E3896" s="168"/>
      <c r="F3896" s="169"/>
      <c r="H3896" s="167"/>
      <c r="I3896" s="209" t="str">
        <f>IF(ISBLANK(Transactions!$H3896),"",MONTH(Transactions!$H3896))</f>
        <v/>
      </c>
      <c r="J3896" s="259"/>
      <c r="K3896" s="168"/>
      <c r="L3896" s="169"/>
      <c r="N3896" s="167"/>
      <c r="O3896" s="209" t="str">
        <f>IF(ISBLANK(Transactions!$N3896),"",MONTH(Transactions!$N3896))</f>
        <v/>
      </c>
      <c r="P3896" s="259"/>
      <c r="Q3896" s="171"/>
      <c r="R3896" s="169"/>
    </row>
    <row r="3897" spans="2:18" ht="15.75" customHeight="1">
      <c r="B3897" s="167"/>
      <c r="C3897" s="209" t="str">
        <f>IF(ISBLANK(Transactions!$B3897),"",MONTH(Transactions!$B3897))</f>
        <v/>
      </c>
      <c r="D3897" s="259"/>
      <c r="E3897" s="168"/>
      <c r="F3897" s="169"/>
      <c r="H3897" s="167"/>
      <c r="I3897" s="209" t="str">
        <f>IF(ISBLANK(Transactions!$H3897),"",MONTH(Transactions!$H3897))</f>
        <v/>
      </c>
      <c r="J3897" s="259"/>
      <c r="K3897" s="168"/>
      <c r="L3897" s="169"/>
      <c r="N3897" s="167"/>
      <c r="O3897" s="209" t="str">
        <f>IF(ISBLANK(Transactions!$N3897),"",MONTH(Transactions!$N3897))</f>
        <v/>
      </c>
      <c r="P3897" s="259"/>
      <c r="Q3897" s="171"/>
      <c r="R3897" s="169"/>
    </row>
    <row r="3898" spans="2:18" ht="15.75" customHeight="1">
      <c r="B3898" s="167"/>
      <c r="C3898" s="209" t="str">
        <f>IF(ISBLANK(Transactions!$B3898),"",MONTH(Transactions!$B3898))</f>
        <v/>
      </c>
      <c r="D3898" s="259"/>
      <c r="E3898" s="168"/>
      <c r="F3898" s="169"/>
      <c r="H3898" s="167"/>
      <c r="I3898" s="209" t="str">
        <f>IF(ISBLANK(Transactions!$H3898),"",MONTH(Transactions!$H3898))</f>
        <v/>
      </c>
      <c r="J3898" s="259"/>
      <c r="K3898" s="168"/>
      <c r="L3898" s="169"/>
      <c r="N3898" s="167"/>
      <c r="O3898" s="209" t="str">
        <f>IF(ISBLANK(Transactions!$N3898),"",MONTH(Transactions!$N3898))</f>
        <v/>
      </c>
      <c r="P3898" s="259"/>
      <c r="Q3898" s="171"/>
      <c r="R3898" s="169"/>
    </row>
    <row r="3899" spans="2:18" ht="15.75" customHeight="1">
      <c r="B3899" s="167"/>
      <c r="C3899" s="209" t="str">
        <f>IF(ISBLANK(Transactions!$B3899),"",MONTH(Transactions!$B3899))</f>
        <v/>
      </c>
      <c r="D3899" s="259"/>
      <c r="E3899" s="168"/>
      <c r="F3899" s="169"/>
      <c r="H3899" s="167"/>
      <c r="I3899" s="209" t="str">
        <f>IF(ISBLANK(Transactions!$H3899),"",MONTH(Transactions!$H3899))</f>
        <v/>
      </c>
      <c r="J3899" s="259"/>
      <c r="K3899" s="168"/>
      <c r="L3899" s="169"/>
      <c r="N3899" s="167"/>
      <c r="O3899" s="209" t="str">
        <f>IF(ISBLANK(Transactions!$N3899),"",MONTH(Transactions!$N3899))</f>
        <v/>
      </c>
      <c r="P3899" s="259"/>
      <c r="Q3899" s="171"/>
      <c r="R3899" s="169"/>
    </row>
    <row r="3900" spans="2:18" ht="15.75" customHeight="1">
      <c r="B3900" s="167"/>
      <c r="C3900" s="209" t="str">
        <f>IF(ISBLANK(Transactions!$B3900),"",MONTH(Transactions!$B3900))</f>
        <v/>
      </c>
      <c r="D3900" s="259"/>
      <c r="E3900" s="168"/>
      <c r="F3900" s="169"/>
      <c r="H3900" s="167"/>
      <c r="I3900" s="209" t="str">
        <f>IF(ISBLANK(Transactions!$H3900),"",MONTH(Transactions!$H3900))</f>
        <v/>
      </c>
      <c r="J3900" s="259"/>
      <c r="K3900" s="168"/>
      <c r="L3900" s="169"/>
      <c r="N3900" s="167"/>
      <c r="O3900" s="209" t="str">
        <f>IF(ISBLANK(Transactions!$N3900),"",MONTH(Transactions!$N3900))</f>
        <v/>
      </c>
      <c r="P3900" s="259"/>
      <c r="Q3900" s="171"/>
      <c r="R3900" s="169"/>
    </row>
    <row r="3901" spans="2:18" ht="15.75" customHeight="1">
      <c r="B3901" s="167"/>
      <c r="C3901" s="209" t="str">
        <f>IF(ISBLANK(Transactions!$B3901),"",MONTH(Transactions!$B3901))</f>
        <v/>
      </c>
      <c r="D3901" s="259"/>
      <c r="E3901" s="168"/>
      <c r="F3901" s="169"/>
      <c r="H3901" s="167"/>
      <c r="I3901" s="209" t="str">
        <f>IF(ISBLANK(Transactions!$H3901),"",MONTH(Transactions!$H3901))</f>
        <v/>
      </c>
      <c r="J3901" s="259"/>
      <c r="K3901" s="168"/>
      <c r="L3901" s="169"/>
      <c r="N3901" s="167"/>
      <c r="O3901" s="209" t="str">
        <f>IF(ISBLANK(Transactions!$N3901),"",MONTH(Transactions!$N3901))</f>
        <v/>
      </c>
      <c r="P3901" s="259"/>
      <c r="Q3901" s="171"/>
      <c r="R3901" s="169"/>
    </row>
    <row r="3902" spans="2:18" ht="15.75" customHeight="1">
      <c r="B3902" s="167"/>
      <c r="C3902" s="209" t="str">
        <f>IF(ISBLANK(Transactions!$B3902),"",MONTH(Transactions!$B3902))</f>
        <v/>
      </c>
      <c r="D3902" s="259"/>
      <c r="E3902" s="168"/>
      <c r="F3902" s="169"/>
      <c r="H3902" s="167"/>
      <c r="I3902" s="209" t="str">
        <f>IF(ISBLANK(Transactions!$H3902),"",MONTH(Transactions!$H3902))</f>
        <v/>
      </c>
      <c r="J3902" s="259"/>
      <c r="K3902" s="168"/>
      <c r="L3902" s="169"/>
      <c r="N3902" s="167"/>
      <c r="O3902" s="209" t="str">
        <f>IF(ISBLANK(Transactions!$N3902),"",MONTH(Transactions!$N3902))</f>
        <v/>
      </c>
      <c r="P3902" s="259"/>
      <c r="Q3902" s="171"/>
      <c r="R3902" s="169"/>
    </row>
    <row r="3903" spans="2:18" ht="15.75" customHeight="1">
      <c r="B3903" s="167"/>
      <c r="C3903" s="209" t="str">
        <f>IF(ISBLANK(Transactions!$B3903),"",MONTH(Transactions!$B3903))</f>
        <v/>
      </c>
      <c r="D3903" s="259"/>
      <c r="E3903" s="168"/>
      <c r="F3903" s="169"/>
      <c r="H3903" s="167"/>
      <c r="I3903" s="209" t="str">
        <f>IF(ISBLANK(Transactions!$H3903),"",MONTH(Transactions!$H3903))</f>
        <v/>
      </c>
      <c r="J3903" s="259"/>
      <c r="K3903" s="168"/>
      <c r="L3903" s="169"/>
      <c r="N3903" s="167"/>
      <c r="O3903" s="209" t="str">
        <f>IF(ISBLANK(Transactions!$N3903),"",MONTH(Transactions!$N3903))</f>
        <v/>
      </c>
      <c r="P3903" s="259"/>
      <c r="Q3903" s="171"/>
      <c r="R3903" s="169"/>
    </row>
    <row r="3904" spans="2:18" ht="15.75" customHeight="1">
      <c r="B3904" s="167"/>
      <c r="C3904" s="209" t="str">
        <f>IF(ISBLANK(Transactions!$B3904),"",MONTH(Transactions!$B3904))</f>
        <v/>
      </c>
      <c r="D3904" s="259"/>
      <c r="E3904" s="168"/>
      <c r="F3904" s="169"/>
      <c r="H3904" s="167"/>
      <c r="I3904" s="209" t="str">
        <f>IF(ISBLANK(Transactions!$H3904),"",MONTH(Transactions!$H3904))</f>
        <v/>
      </c>
      <c r="J3904" s="259"/>
      <c r="K3904" s="168"/>
      <c r="L3904" s="169"/>
      <c r="N3904" s="167"/>
      <c r="O3904" s="209" t="str">
        <f>IF(ISBLANK(Transactions!$N3904),"",MONTH(Transactions!$N3904))</f>
        <v/>
      </c>
      <c r="P3904" s="259"/>
      <c r="Q3904" s="171"/>
      <c r="R3904" s="169"/>
    </row>
    <row r="3905" spans="2:18" ht="15.75" customHeight="1">
      <c r="B3905" s="167"/>
      <c r="C3905" s="209" t="str">
        <f>IF(ISBLANK(Transactions!$B3905),"",MONTH(Transactions!$B3905))</f>
        <v/>
      </c>
      <c r="D3905" s="259"/>
      <c r="E3905" s="168"/>
      <c r="F3905" s="169"/>
      <c r="H3905" s="167"/>
      <c r="I3905" s="209" t="str">
        <f>IF(ISBLANK(Transactions!$H3905),"",MONTH(Transactions!$H3905))</f>
        <v/>
      </c>
      <c r="J3905" s="259"/>
      <c r="K3905" s="168"/>
      <c r="L3905" s="169"/>
      <c r="N3905" s="167"/>
      <c r="O3905" s="209" t="str">
        <f>IF(ISBLANK(Transactions!$N3905),"",MONTH(Transactions!$N3905))</f>
        <v/>
      </c>
      <c r="P3905" s="259"/>
      <c r="Q3905" s="171"/>
      <c r="R3905" s="169"/>
    </row>
    <row r="3906" spans="2:18" ht="15.75" customHeight="1">
      <c r="B3906" s="167"/>
      <c r="C3906" s="209" t="str">
        <f>IF(ISBLANK(Transactions!$B3906),"",MONTH(Transactions!$B3906))</f>
        <v/>
      </c>
      <c r="D3906" s="259"/>
      <c r="E3906" s="168"/>
      <c r="F3906" s="169"/>
      <c r="H3906" s="167"/>
      <c r="I3906" s="209" t="str">
        <f>IF(ISBLANK(Transactions!$H3906),"",MONTH(Transactions!$H3906))</f>
        <v/>
      </c>
      <c r="J3906" s="259"/>
      <c r="K3906" s="168"/>
      <c r="L3906" s="169"/>
      <c r="N3906" s="167"/>
      <c r="O3906" s="209" t="str">
        <f>IF(ISBLANK(Transactions!$N3906),"",MONTH(Transactions!$N3906))</f>
        <v/>
      </c>
      <c r="P3906" s="259"/>
      <c r="Q3906" s="171"/>
      <c r="R3906" s="169"/>
    </row>
    <row r="3907" spans="2:18" ht="15.75" customHeight="1">
      <c r="B3907" s="167"/>
      <c r="C3907" s="209" t="str">
        <f>IF(ISBLANK(Transactions!$B3907),"",MONTH(Transactions!$B3907))</f>
        <v/>
      </c>
      <c r="D3907" s="259"/>
      <c r="E3907" s="168"/>
      <c r="F3907" s="169"/>
      <c r="H3907" s="167"/>
      <c r="I3907" s="209" t="str">
        <f>IF(ISBLANK(Transactions!$H3907),"",MONTH(Transactions!$H3907))</f>
        <v/>
      </c>
      <c r="J3907" s="259"/>
      <c r="K3907" s="168"/>
      <c r="L3907" s="169"/>
      <c r="N3907" s="167"/>
      <c r="O3907" s="209" t="str">
        <f>IF(ISBLANK(Transactions!$N3907),"",MONTH(Transactions!$N3907))</f>
        <v/>
      </c>
      <c r="P3907" s="259"/>
      <c r="Q3907" s="171"/>
      <c r="R3907" s="169"/>
    </row>
    <row r="3908" spans="2:18" ht="15.75" customHeight="1">
      <c r="B3908" s="167"/>
      <c r="C3908" s="209" t="str">
        <f>IF(ISBLANK(Transactions!$B3908),"",MONTH(Transactions!$B3908))</f>
        <v/>
      </c>
      <c r="D3908" s="259"/>
      <c r="E3908" s="168"/>
      <c r="F3908" s="169"/>
      <c r="H3908" s="167"/>
      <c r="I3908" s="209" t="str">
        <f>IF(ISBLANK(Transactions!$H3908),"",MONTH(Transactions!$H3908))</f>
        <v/>
      </c>
      <c r="J3908" s="259"/>
      <c r="K3908" s="168"/>
      <c r="L3908" s="169"/>
      <c r="N3908" s="167"/>
      <c r="O3908" s="209" t="str">
        <f>IF(ISBLANK(Transactions!$N3908),"",MONTH(Transactions!$N3908))</f>
        <v/>
      </c>
      <c r="P3908" s="259"/>
      <c r="Q3908" s="171"/>
      <c r="R3908" s="169"/>
    </row>
    <row r="3909" spans="2:18" ht="15.75" customHeight="1">
      <c r="B3909" s="167"/>
      <c r="C3909" s="209" t="str">
        <f>IF(ISBLANK(Transactions!$B3909),"",MONTH(Transactions!$B3909))</f>
        <v/>
      </c>
      <c r="D3909" s="259"/>
      <c r="E3909" s="168"/>
      <c r="F3909" s="169"/>
      <c r="H3909" s="167"/>
      <c r="I3909" s="209" t="str">
        <f>IF(ISBLANK(Transactions!$H3909),"",MONTH(Transactions!$H3909))</f>
        <v/>
      </c>
      <c r="J3909" s="259"/>
      <c r="K3909" s="168"/>
      <c r="L3909" s="169"/>
      <c r="N3909" s="167"/>
      <c r="O3909" s="209" t="str">
        <f>IF(ISBLANK(Transactions!$N3909),"",MONTH(Transactions!$N3909))</f>
        <v/>
      </c>
      <c r="P3909" s="259"/>
      <c r="Q3909" s="171"/>
      <c r="R3909" s="169"/>
    </row>
    <row r="3910" spans="2:18" ht="15.75" customHeight="1">
      <c r="B3910" s="167"/>
      <c r="C3910" s="209" t="str">
        <f>IF(ISBLANK(Transactions!$B3910),"",MONTH(Transactions!$B3910))</f>
        <v/>
      </c>
      <c r="D3910" s="259"/>
      <c r="E3910" s="168"/>
      <c r="F3910" s="169"/>
      <c r="H3910" s="167"/>
      <c r="I3910" s="209" t="str">
        <f>IF(ISBLANK(Transactions!$H3910),"",MONTH(Transactions!$H3910))</f>
        <v/>
      </c>
      <c r="J3910" s="259"/>
      <c r="K3910" s="168"/>
      <c r="L3910" s="169"/>
      <c r="N3910" s="167"/>
      <c r="O3910" s="209" t="str">
        <f>IF(ISBLANK(Transactions!$N3910),"",MONTH(Transactions!$N3910))</f>
        <v/>
      </c>
      <c r="P3910" s="259"/>
      <c r="Q3910" s="171"/>
      <c r="R3910" s="169"/>
    </row>
    <row r="3911" spans="2:18" ht="15.75" customHeight="1">
      <c r="B3911" s="167"/>
      <c r="C3911" s="209" t="str">
        <f>IF(ISBLANK(Transactions!$B3911),"",MONTH(Transactions!$B3911))</f>
        <v/>
      </c>
      <c r="D3911" s="259"/>
      <c r="E3911" s="168"/>
      <c r="F3911" s="169"/>
      <c r="H3911" s="167"/>
      <c r="I3911" s="209" t="str">
        <f>IF(ISBLANK(Transactions!$H3911),"",MONTH(Transactions!$H3911))</f>
        <v/>
      </c>
      <c r="J3911" s="259"/>
      <c r="K3911" s="168"/>
      <c r="L3911" s="169"/>
      <c r="N3911" s="167"/>
      <c r="O3911" s="209" t="str">
        <f>IF(ISBLANK(Transactions!$N3911),"",MONTH(Transactions!$N3911))</f>
        <v/>
      </c>
      <c r="P3911" s="259"/>
      <c r="Q3911" s="171"/>
      <c r="R3911" s="169"/>
    </row>
    <row r="3912" spans="2:18" ht="15.75" customHeight="1">
      <c r="B3912" s="167"/>
      <c r="C3912" s="209" t="str">
        <f>IF(ISBLANK(Transactions!$B3912),"",MONTH(Transactions!$B3912))</f>
        <v/>
      </c>
      <c r="D3912" s="259"/>
      <c r="E3912" s="168"/>
      <c r="F3912" s="169"/>
      <c r="H3912" s="167"/>
      <c r="I3912" s="209" t="str">
        <f>IF(ISBLANK(Transactions!$H3912),"",MONTH(Transactions!$H3912))</f>
        <v/>
      </c>
      <c r="J3912" s="259"/>
      <c r="K3912" s="168"/>
      <c r="L3912" s="169"/>
      <c r="N3912" s="167"/>
      <c r="O3912" s="209" t="str">
        <f>IF(ISBLANK(Transactions!$N3912),"",MONTH(Transactions!$N3912))</f>
        <v/>
      </c>
      <c r="P3912" s="259"/>
      <c r="Q3912" s="171"/>
      <c r="R3912" s="169"/>
    </row>
    <row r="3913" spans="2:18" ht="15.75" customHeight="1">
      <c r="B3913" s="167"/>
      <c r="C3913" s="209" t="str">
        <f>IF(ISBLANK(Transactions!$B3913),"",MONTH(Transactions!$B3913))</f>
        <v/>
      </c>
      <c r="D3913" s="259"/>
      <c r="E3913" s="168"/>
      <c r="F3913" s="169"/>
      <c r="H3913" s="167"/>
      <c r="I3913" s="209" t="str">
        <f>IF(ISBLANK(Transactions!$H3913),"",MONTH(Transactions!$H3913))</f>
        <v/>
      </c>
      <c r="J3913" s="259"/>
      <c r="K3913" s="168"/>
      <c r="L3913" s="169"/>
      <c r="N3913" s="167"/>
      <c r="O3913" s="209" t="str">
        <f>IF(ISBLANK(Transactions!$N3913),"",MONTH(Transactions!$N3913))</f>
        <v/>
      </c>
      <c r="P3913" s="259"/>
      <c r="Q3913" s="171"/>
      <c r="R3913" s="169"/>
    </row>
    <row r="3914" spans="2:18" ht="15.75" customHeight="1">
      <c r="B3914" s="167"/>
      <c r="C3914" s="209" t="str">
        <f>IF(ISBLANK(Transactions!$B3914),"",MONTH(Transactions!$B3914))</f>
        <v/>
      </c>
      <c r="D3914" s="259"/>
      <c r="E3914" s="168"/>
      <c r="F3914" s="169"/>
      <c r="H3914" s="167"/>
      <c r="I3914" s="209" t="str">
        <f>IF(ISBLANK(Transactions!$H3914),"",MONTH(Transactions!$H3914))</f>
        <v/>
      </c>
      <c r="J3914" s="259"/>
      <c r="K3914" s="168"/>
      <c r="L3914" s="169"/>
      <c r="N3914" s="167"/>
      <c r="O3914" s="209" t="str">
        <f>IF(ISBLANK(Transactions!$N3914),"",MONTH(Transactions!$N3914))</f>
        <v/>
      </c>
      <c r="P3914" s="259"/>
      <c r="Q3914" s="171"/>
      <c r="R3914" s="169"/>
    </row>
    <row r="3915" spans="2:18" ht="15.75" customHeight="1">
      <c r="B3915" s="167"/>
      <c r="C3915" s="209" t="str">
        <f>IF(ISBLANK(Transactions!$B3915),"",MONTH(Transactions!$B3915))</f>
        <v/>
      </c>
      <c r="D3915" s="259"/>
      <c r="E3915" s="168"/>
      <c r="F3915" s="169"/>
      <c r="H3915" s="167"/>
      <c r="I3915" s="209" t="str">
        <f>IF(ISBLANK(Transactions!$H3915),"",MONTH(Transactions!$H3915))</f>
        <v/>
      </c>
      <c r="J3915" s="259"/>
      <c r="K3915" s="168"/>
      <c r="L3915" s="169"/>
      <c r="N3915" s="167"/>
      <c r="O3915" s="209" t="str">
        <f>IF(ISBLANK(Transactions!$N3915),"",MONTH(Transactions!$N3915))</f>
        <v/>
      </c>
      <c r="P3915" s="259"/>
      <c r="Q3915" s="171"/>
      <c r="R3915" s="169"/>
    </row>
    <row r="3916" spans="2:18" ht="15.75" customHeight="1">
      <c r="B3916" s="167"/>
      <c r="C3916" s="209" t="str">
        <f>IF(ISBLANK(Transactions!$B3916),"",MONTH(Transactions!$B3916))</f>
        <v/>
      </c>
      <c r="D3916" s="259"/>
      <c r="E3916" s="168"/>
      <c r="F3916" s="169"/>
      <c r="H3916" s="167"/>
      <c r="I3916" s="209" t="str">
        <f>IF(ISBLANK(Transactions!$H3916),"",MONTH(Transactions!$H3916))</f>
        <v/>
      </c>
      <c r="J3916" s="259"/>
      <c r="K3916" s="168"/>
      <c r="L3916" s="169"/>
      <c r="N3916" s="167"/>
      <c r="O3916" s="209" t="str">
        <f>IF(ISBLANK(Transactions!$N3916),"",MONTH(Transactions!$N3916))</f>
        <v/>
      </c>
      <c r="P3916" s="259"/>
      <c r="Q3916" s="171"/>
      <c r="R3916" s="169"/>
    </row>
    <row r="3917" spans="2:18" ht="15.75" customHeight="1">
      <c r="B3917" s="167"/>
      <c r="C3917" s="209" t="str">
        <f>IF(ISBLANK(Transactions!$B3917),"",MONTH(Transactions!$B3917))</f>
        <v/>
      </c>
      <c r="D3917" s="259"/>
      <c r="E3917" s="168"/>
      <c r="F3917" s="169"/>
      <c r="H3917" s="167"/>
      <c r="I3917" s="209" t="str">
        <f>IF(ISBLANK(Transactions!$H3917),"",MONTH(Transactions!$H3917))</f>
        <v/>
      </c>
      <c r="J3917" s="259"/>
      <c r="K3917" s="168"/>
      <c r="L3917" s="169"/>
      <c r="N3917" s="167"/>
      <c r="O3917" s="209" t="str">
        <f>IF(ISBLANK(Transactions!$N3917),"",MONTH(Transactions!$N3917))</f>
        <v/>
      </c>
      <c r="P3917" s="259"/>
      <c r="Q3917" s="171"/>
      <c r="R3917" s="169"/>
    </row>
    <row r="3918" spans="2:18" ht="15.75" customHeight="1">
      <c r="B3918" s="167"/>
      <c r="C3918" s="209" t="str">
        <f>IF(ISBLANK(Transactions!$B3918),"",MONTH(Transactions!$B3918))</f>
        <v/>
      </c>
      <c r="D3918" s="259"/>
      <c r="E3918" s="168"/>
      <c r="F3918" s="169"/>
      <c r="H3918" s="167"/>
      <c r="I3918" s="209" t="str">
        <f>IF(ISBLANK(Transactions!$H3918),"",MONTH(Transactions!$H3918))</f>
        <v/>
      </c>
      <c r="J3918" s="259"/>
      <c r="K3918" s="168"/>
      <c r="L3918" s="169"/>
      <c r="N3918" s="167"/>
      <c r="O3918" s="209" t="str">
        <f>IF(ISBLANK(Transactions!$N3918),"",MONTH(Transactions!$N3918))</f>
        <v/>
      </c>
      <c r="P3918" s="259"/>
      <c r="Q3918" s="171"/>
      <c r="R3918" s="169"/>
    </row>
    <row r="3919" spans="2:18" ht="15.75" customHeight="1">
      <c r="B3919" s="167"/>
      <c r="C3919" s="209" t="str">
        <f>IF(ISBLANK(Transactions!$B3919),"",MONTH(Transactions!$B3919))</f>
        <v/>
      </c>
      <c r="D3919" s="259"/>
      <c r="E3919" s="168"/>
      <c r="F3919" s="169"/>
      <c r="H3919" s="167"/>
      <c r="I3919" s="209" t="str">
        <f>IF(ISBLANK(Transactions!$H3919),"",MONTH(Transactions!$H3919))</f>
        <v/>
      </c>
      <c r="J3919" s="259"/>
      <c r="K3919" s="168"/>
      <c r="L3919" s="169"/>
      <c r="N3919" s="167"/>
      <c r="O3919" s="209" t="str">
        <f>IF(ISBLANK(Transactions!$N3919),"",MONTH(Transactions!$N3919))</f>
        <v/>
      </c>
      <c r="P3919" s="259"/>
      <c r="Q3919" s="171"/>
      <c r="R3919" s="169"/>
    </row>
    <row r="3920" spans="2:18" ht="15.75" customHeight="1">
      <c r="B3920" s="167"/>
      <c r="C3920" s="209" t="str">
        <f>IF(ISBLANK(Transactions!$B3920),"",MONTH(Transactions!$B3920))</f>
        <v/>
      </c>
      <c r="D3920" s="259"/>
      <c r="E3920" s="168"/>
      <c r="F3920" s="169"/>
      <c r="H3920" s="167"/>
      <c r="I3920" s="209" t="str">
        <f>IF(ISBLANK(Transactions!$H3920),"",MONTH(Transactions!$H3920))</f>
        <v/>
      </c>
      <c r="J3920" s="259"/>
      <c r="K3920" s="168"/>
      <c r="L3920" s="169"/>
      <c r="N3920" s="167"/>
      <c r="O3920" s="209" t="str">
        <f>IF(ISBLANK(Transactions!$N3920),"",MONTH(Transactions!$N3920))</f>
        <v/>
      </c>
      <c r="P3920" s="259"/>
      <c r="Q3920" s="171"/>
      <c r="R3920" s="169"/>
    </row>
    <row r="3921" spans="2:18" ht="15.75" customHeight="1">
      <c r="B3921" s="167"/>
      <c r="C3921" s="209" t="str">
        <f>IF(ISBLANK(Transactions!$B3921),"",MONTH(Transactions!$B3921))</f>
        <v/>
      </c>
      <c r="D3921" s="259"/>
      <c r="E3921" s="168"/>
      <c r="F3921" s="169"/>
      <c r="H3921" s="167"/>
      <c r="I3921" s="209" t="str">
        <f>IF(ISBLANK(Transactions!$H3921),"",MONTH(Transactions!$H3921))</f>
        <v/>
      </c>
      <c r="J3921" s="259"/>
      <c r="K3921" s="168"/>
      <c r="L3921" s="169"/>
      <c r="N3921" s="167"/>
      <c r="O3921" s="209" t="str">
        <f>IF(ISBLANK(Transactions!$N3921),"",MONTH(Transactions!$N3921))</f>
        <v/>
      </c>
      <c r="P3921" s="259"/>
      <c r="Q3921" s="171"/>
      <c r="R3921" s="169"/>
    </row>
    <row r="3922" spans="2:18" ht="15.75" customHeight="1">
      <c r="B3922" s="167"/>
      <c r="C3922" s="209" t="str">
        <f>IF(ISBLANK(Transactions!$B3922),"",MONTH(Transactions!$B3922))</f>
        <v/>
      </c>
      <c r="D3922" s="259"/>
      <c r="E3922" s="168"/>
      <c r="F3922" s="169"/>
      <c r="H3922" s="167"/>
      <c r="I3922" s="209" t="str">
        <f>IF(ISBLANK(Transactions!$H3922),"",MONTH(Transactions!$H3922))</f>
        <v/>
      </c>
      <c r="J3922" s="259"/>
      <c r="K3922" s="168"/>
      <c r="L3922" s="169"/>
      <c r="N3922" s="167"/>
      <c r="O3922" s="209" t="str">
        <f>IF(ISBLANK(Transactions!$N3922),"",MONTH(Transactions!$N3922))</f>
        <v/>
      </c>
      <c r="P3922" s="259"/>
      <c r="Q3922" s="171"/>
      <c r="R3922" s="169"/>
    </row>
    <row r="3923" spans="2:18" ht="15.75" customHeight="1">
      <c r="B3923" s="167"/>
      <c r="C3923" s="209" t="str">
        <f>IF(ISBLANK(Transactions!$B3923),"",MONTH(Transactions!$B3923))</f>
        <v/>
      </c>
      <c r="D3923" s="259"/>
      <c r="E3923" s="168"/>
      <c r="F3923" s="169"/>
      <c r="H3923" s="167"/>
      <c r="I3923" s="209" t="str">
        <f>IF(ISBLANK(Transactions!$H3923),"",MONTH(Transactions!$H3923))</f>
        <v/>
      </c>
      <c r="J3923" s="259"/>
      <c r="K3923" s="168"/>
      <c r="L3923" s="169"/>
      <c r="N3923" s="167"/>
      <c r="O3923" s="209" t="str">
        <f>IF(ISBLANK(Transactions!$N3923),"",MONTH(Transactions!$N3923))</f>
        <v/>
      </c>
      <c r="P3923" s="259"/>
      <c r="Q3923" s="171"/>
      <c r="R3923" s="169"/>
    </row>
    <row r="3924" spans="2:18" ht="15.75" customHeight="1">
      <c r="B3924" s="167"/>
      <c r="C3924" s="209" t="str">
        <f>IF(ISBLANK(Transactions!$B3924),"",MONTH(Transactions!$B3924))</f>
        <v/>
      </c>
      <c r="D3924" s="259"/>
      <c r="E3924" s="168"/>
      <c r="F3924" s="169"/>
      <c r="H3924" s="167"/>
      <c r="I3924" s="209" t="str">
        <f>IF(ISBLANK(Transactions!$H3924),"",MONTH(Transactions!$H3924))</f>
        <v/>
      </c>
      <c r="J3924" s="259"/>
      <c r="K3924" s="168"/>
      <c r="L3924" s="169"/>
      <c r="N3924" s="167"/>
      <c r="O3924" s="209" t="str">
        <f>IF(ISBLANK(Transactions!$N3924),"",MONTH(Transactions!$N3924))</f>
        <v/>
      </c>
      <c r="P3924" s="259"/>
      <c r="Q3924" s="171"/>
      <c r="R3924" s="169"/>
    </row>
    <row r="3925" spans="2:18" ht="15.75" customHeight="1">
      <c r="B3925" s="167"/>
      <c r="C3925" s="209" t="str">
        <f>IF(ISBLANK(Transactions!$B3925),"",MONTH(Transactions!$B3925))</f>
        <v/>
      </c>
      <c r="D3925" s="259"/>
      <c r="E3925" s="168"/>
      <c r="F3925" s="169"/>
      <c r="H3925" s="167"/>
      <c r="I3925" s="209" t="str">
        <f>IF(ISBLANK(Transactions!$H3925),"",MONTH(Transactions!$H3925))</f>
        <v/>
      </c>
      <c r="J3925" s="259"/>
      <c r="K3925" s="168"/>
      <c r="L3925" s="169"/>
      <c r="N3925" s="167"/>
      <c r="O3925" s="209" t="str">
        <f>IF(ISBLANK(Transactions!$N3925),"",MONTH(Transactions!$N3925))</f>
        <v/>
      </c>
      <c r="P3925" s="259"/>
      <c r="Q3925" s="171"/>
      <c r="R3925" s="169"/>
    </row>
    <row r="3926" spans="2:18" ht="15.75" customHeight="1">
      <c r="B3926" s="167"/>
      <c r="C3926" s="209" t="str">
        <f>IF(ISBLANK(Transactions!$B3926),"",MONTH(Transactions!$B3926))</f>
        <v/>
      </c>
      <c r="D3926" s="259"/>
      <c r="E3926" s="168"/>
      <c r="F3926" s="169"/>
      <c r="H3926" s="167"/>
      <c r="I3926" s="209" t="str">
        <f>IF(ISBLANK(Transactions!$H3926),"",MONTH(Transactions!$H3926))</f>
        <v/>
      </c>
      <c r="J3926" s="259"/>
      <c r="K3926" s="168"/>
      <c r="L3926" s="169"/>
      <c r="N3926" s="167"/>
      <c r="O3926" s="209" t="str">
        <f>IF(ISBLANK(Transactions!$N3926),"",MONTH(Transactions!$N3926))</f>
        <v/>
      </c>
      <c r="P3926" s="259"/>
      <c r="Q3926" s="171"/>
      <c r="R3926" s="169"/>
    </row>
    <row r="3927" spans="2:18" ht="15.75" customHeight="1">
      <c r="B3927" s="167"/>
      <c r="C3927" s="209" t="str">
        <f>IF(ISBLANK(Transactions!$B3927),"",MONTH(Transactions!$B3927))</f>
        <v/>
      </c>
      <c r="D3927" s="259"/>
      <c r="E3927" s="168"/>
      <c r="F3927" s="169"/>
      <c r="H3927" s="167"/>
      <c r="I3927" s="209" t="str">
        <f>IF(ISBLANK(Transactions!$H3927),"",MONTH(Transactions!$H3927))</f>
        <v/>
      </c>
      <c r="J3927" s="259"/>
      <c r="K3927" s="168"/>
      <c r="L3927" s="169"/>
      <c r="N3927" s="167"/>
      <c r="O3927" s="209" t="str">
        <f>IF(ISBLANK(Transactions!$N3927),"",MONTH(Transactions!$N3927))</f>
        <v/>
      </c>
      <c r="P3927" s="259"/>
      <c r="Q3927" s="171"/>
      <c r="R3927" s="169"/>
    </row>
    <row r="3928" spans="2:18" ht="15.75" customHeight="1">
      <c r="B3928" s="167"/>
      <c r="C3928" s="209" t="str">
        <f>IF(ISBLANK(Transactions!$B3928),"",MONTH(Transactions!$B3928))</f>
        <v/>
      </c>
      <c r="D3928" s="259"/>
      <c r="E3928" s="168"/>
      <c r="F3928" s="169"/>
      <c r="H3928" s="167"/>
      <c r="I3928" s="209" t="str">
        <f>IF(ISBLANK(Transactions!$H3928),"",MONTH(Transactions!$H3928))</f>
        <v/>
      </c>
      <c r="J3928" s="259"/>
      <c r="K3928" s="168"/>
      <c r="L3928" s="169"/>
      <c r="N3928" s="167"/>
      <c r="O3928" s="209" t="str">
        <f>IF(ISBLANK(Transactions!$N3928),"",MONTH(Transactions!$N3928))</f>
        <v/>
      </c>
      <c r="P3928" s="259"/>
      <c r="Q3928" s="171"/>
      <c r="R3928" s="169"/>
    </row>
    <row r="3929" spans="2:18" ht="15.75" customHeight="1">
      <c r="B3929" s="167"/>
      <c r="C3929" s="209" t="str">
        <f>IF(ISBLANK(Transactions!$B3929),"",MONTH(Transactions!$B3929))</f>
        <v/>
      </c>
      <c r="D3929" s="259"/>
      <c r="E3929" s="168"/>
      <c r="F3929" s="169"/>
      <c r="H3929" s="167"/>
      <c r="I3929" s="209" t="str">
        <f>IF(ISBLANK(Transactions!$H3929),"",MONTH(Transactions!$H3929))</f>
        <v/>
      </c>
      <c r="J3929" s="259"/>
      <c r="K3929" s="168"/>
      <c r="L3929" s="169"/>
      <c r="N3929" s="167"/>
      <c r="O3929" s="209" t="str">
        <f>IF(ISBLANK(Transactions!$N3929),"",MONTH(Transactions!$N3929))</f>
        <v/>
      </c>
      <c r="P3929" s="259"/>
      <c r="Q3929" s="171"/>
      <c r="R3929" s="169"/>
    </row>
    <row r="3930" spans="2:18" ht="15.75" customHeight="1">
      <c r="B3930" s="167"/>
      <c r="C3930" s="209" t="str">
        <f>IF(ISBLANK(Transactions!$B3930),"",MONTH(Transactions!$B3930))</f>
        <v/>
      </c>
      <c r="D3930" s="259"/>
      <c r="E3930" s="168"/>
      <c r="F3930" s="169"/>
      <c r="H3930" s="167"/>
      <c r="I3930" s="209" t="str">
        <f>IF(ISBLANK(Transactions!$H3930),"",MONTH(Transactions!$H3930))</f>
        <v/>
      </c>
      <c r="J3930" s="259"/>
      <c r="K3930" s="168"/>
      <c r="L3930" s="169"/>
      <c r="N3930" s="167"/>
      <c r="O3930" s="209" t="str">
        <f>IF(ISBLANK(Transactions!$N3930),"",MONTH(Transactions!$N3930))</f>
        <v/>
      </c>
      <c r="P3930" s="259"/>
      <c r="Q3930" s="171"/>
      <c r="R3930" s="169"/>
    </row>
    <row r="3931" spans="2:18" ht="15.75" customHeight="1">
      <c r="B3931" s="167"/>
      <c r="C3931" s="209" t="str">
        <f>IF(ISBLANK(Transactions!$B3931),"",MONTH(Transactions!$B3931))</f>
        <v/>
      </c>
      <c r="D3931" s="259"/>
      <c r="E3931" s="168"/>
      <c r="F3931" s="169"/>
      <c r="H3931" s="167"/>
      <c r="I3931" s="209" t="str">
        <f>IF(ISBLANK(Transactions!$H3931),"",MONTH(Transactions!$H3931))</f>
        <v/>
      </c>
      <c r="J3931" s="259"/>
      <c r="K3931" s="168"/>
      <c r="L3931" s="169"/>
      <c r="N3931" s="167"/>
      <c r="O3931" s="209" t="str">
        <f>IF(ISBLANK(Transactions!$N3931),"",MONTH(Transactions!$N3931))</f>
        <v/>
      </c>
      <c r="P3931" s="259"/>
      <c r="Q3931" s="171"/>
      <c r="R3931" s="169"/>
    </row>
    <row r="3932" spans="2:18" ht="15.75" customHeight="1">
      <c r="B3932" s="167"/>
      <c r="C3932" s="209" t="str">
        <f>IF(ISBLANK(Transactions!$B3932),"",MONTH(Transactions!$B3932))</f>
        <v/>
      </c>
      <c r="D3932" s="259"/>
      <c r="E3932" s="168"/>
      <c r="F3932" s="169"/>
      <c r="H3932" s="167"/>
      <c r="I3932" s="209" t="str">
        <f>IF(ISBLANK(Transactions!$H3932),"",MONTH(Transactions!$H3932))</f>
        <v/>
      </c>
      <c r="J3932" s="259"/>
      <c r="K3932" s="168"/>
      <c r="L3932" s="169"/>
      <c r="N3932" s="167"/>
      <c r="O3932" s="209" t="str">
        <f>IF(ISBLANK(Transactions!$N3932),"",MONTH(Transactions!$N3932))</f>
        <v/>
      </c>
      <c r="P3932" s="259"/>
      <c r="Q3932" s="171"/>
      <c r="R3932" s="169"/>
    </row>
    <row r="3933" spans="2:18" ht="15.75" customHeight="1">
      <c r="B3933" s="167"/>
      <c r="C3933" s="209" t="str">
        <f>IF(ISBLANK(Transactions!$B3933),"",MONTH(Transactions!$B3933))</f>
        <v/>
      </c>
      <c r="D3933" s="259"/>
      <c r="E3933" s="168"/>
      <c r="F3933" s="169"/>
      <c r="H3933" s="167"/>
      <c r="I3933" s="209" t="str">
        <f>IF(ISBLANK(Transactions!$H3933),"",MONTH(Transactions!$H3933))</f>
        <v/>
      </c>
      <c r="J3933" s="259"/>
      <c r="K3933" s="168"/>
      <c r="L3933" s="169"/>
      <c r="N3933" s="167"/>
      <c r="O3933" s="209" t="str">
        <f>IF(ISBLANK(Transactions!$N3933),"",MONTH(Transactions!$N3933))</f>
        <v/>
      </c>
      <c r="P3933" s="259"/>
      <c r="Q3933" s="171"/>
      <c r="R3933" s="169"/>
    </row>
    <row r="3934" spans="2:18" ht="15.75" customHeight="1">
      <c r="B3934" s="167"/>
      <c r="C3934" s="209" t="str">
        <f>IF(ISBLANK(Transactions!$B3934),"",MONTH(Transactions!$B3934))</f>
        <v/>
      </c>
      <c r="D3934" s="259"/>
      <c r="E3934" s="168"/>
      <c r="F3934" s="169"/>
      <c r="H3934" s="167"/>
      <c r="I3934" s="209" t="str">
        <f>IF(ISBLANK(Transactions!$H3934),"",MONTH(Transactions!$H3934))</f>
        <v/>
      </c>
      <c r="J3934" s="259"/>
      <c r="K3934" s="168"/>
      <c r="L3934" s="169"/>
      <c r="N3934" s="167"/>
      <c r="O3934" s="209" t="str">
        <f>IF(ISBLANK(Transactions!$N3934),"",MONTH(Transactions!$N3934))</f>
        <v/>
      </c>
      <c r="P3934" s="259"/>
      <c r="Q3934" s="171"/>
      <c r="R3934" s="169"/>
    </row>
    <row r="3935" spans="2:18" ht="15.75" customHeight="1">
      <c r="B3935" s="167"/>
      <c r="C3935" s="209" t="str">
        <f>IF(ISBLANK(Transactions!$B3935),"",MONTH(Transactions!$B3935))</f>
        <v/>
      </c>
      <c r="D3935" s="259"/>
      <c r="E3935" s="168"/>
      <c r="F3935" s="169"/>
      <c r="H3935" s="167"/>
      <c r="I3935" s="209" t="str">
        <f>IF(ISBLANK(Transactions!$H3935),"",MONTH(Transactions!$H3935))</f>
        <v/>
      </c>
      <c r="J3935" s="259"/>
      <c r="K3935" s="168"/>
      <c r="L3935" s="169"/>
      <c r="N3935" s="167"/>
      <c r="O3935" s="209" t="str">
        <f>IF(ISBLANK(Transactions!$N3935),"",MONTH(Transactions!$N3935))</f>
        <v/>
      </c>
      <c r="P3935" s="259"/>
      <c r="Q3935" s="171"/>
      <c r="R3935" s="169"/>
    </row>
    <row r="3936" spans="2:18" ht="15.75" customHeight="1">
      <c r="B3936" s="167"/>
      <c r="C3936" s="209" t="str">
        <f>IF(ISBLANK(Transactions!$B3936),"",MONTH(Transactions!$B3936))</f>
        <v/>
      </c>
      <c r="D3936" s="259"/>
      <c r="E3936" s="168"/>
      <c r="F3936" s="169"/>
      <c r="H3936" s="167"/>
      <c r="I3936" s="209" t="str">
        <f>IF(ISBLANK(Transactions!$H3936),"",MONTH(Transactions!$H3936))</f>
        <v/>
      </c>
      <c r="J3936" s="259"/>
      <c r="K3936" s="168"/>
      <c r="L3936" s="169"/>
      <c r="N3936" s="167"/>
      <c r="O3936" s="209" t="str">
        <f>IF(ISBLANK(Transactions!$N3936),"",MONTH(Transactions!$N3936))</f>
        <v/>
      </c>
      <c r="P3936" s="259"/>
      <c r="Q3936" s="171"/>
      <c r="R3936" s="169"/>
    </row>
    <row r="3937" spans="2:18" ht="15.75" customHeight="1">
      <c r="B3937" s="167"/>
      <c r="C3937" s="209" t="str">
        <f>IF(ISBLANK(Transactions!$B3937),"",MONTH(Transactions!$B3937))</f>
        <v/>
      </c>
      <c r="D3937" s="259"/>
      <c r="E3937" s="168"/>
      <c r="F3937" s="169"/>
      <c r="H3937" s="167"/>
      <c r="I3937" s="209" t="str">
        <f>IF(ISBLANK(Transactions!$H3937),"",MONTH(Transactions!$H3937))</f>
        <v/>
      </c>
      <c r="J3937" s="259"/>
      <c r="K3937" s="168"/>
      <c r="L3937" s="169"/>
      <c r="N3937" s="167"/>
      <c r="O3937" s="209" t="str">
        <f>IF(ISBLANK(Transactions!$N3937),"",MONTH(Transactions!$N3937))</f>
        <v/>
      </c>
      <c r="P3937" s="259"/>
      <c r="Q3937" s="171"/>
      <c r="R3937" s="169"/>
    </row>
    <row r="3938" spans="2:18" ht="15.75" customHeight="1">
      <c r="B3938" s="167"/>
      <c r="C3938" s="209" t="str">
        <f>IF(ISBLANK(Transactions!$B3938),"",MONTH(Transactions!$B3938))</f>
        <v/>
      </c>
      <c r="D3938" s="259"/>
      <c r="E3938" s="168"/>
      <c r="F3938" s="169"/>
      <c r="H3938" s="167"/>
      <c r="I3938" s="209" t="str">
        <f>IF(ISBLANK(Transactions!$H3938),"",MONTH(Transactions!$H3938))</f>
        <v/>
      </c>
      <c r="J3938" s="259"/>
      <c r="K3938" s="168"/>
      <c r="L3938" s="169"/>
      <c r="N3938" s="167"/>
      <c r="O3938" s="209" t="str">
        <f>IF(ISBLANK(Transactions!$N3938),"",MONTH(Transactions!$N3938))</f>
        <v/>
      </c>
      <c r="P3938" s="259"/>
      <c r="Q3938" s="171"/>
      <c r="R3938" s="169"/>
    </row>
    <row r="3939" spans="2:18" ht="15.75" customHeight="1">
      <c r="B3939" s="167"/>
      <c r="C3939" s="209" t="str">
        <f>IF(ISBLANK(Transactions!$B3939),"",MONTH(Transactions!$B3939))</f>
        <v/>
      </c>
      <c r="D3939" s="259"/>
      <c r="E3939" s="168"/>
      <c r="F3939" s="169"/>
      <c r="H3939" s="167"/>
      <c r="I3939" s="209" t="str">
        <f>IF(ISBLANK(Transactions!$H3939),"",MONTH(Transactions!$H3939))</f>
        <v/>
      </c>
      <c r="J3939" s="259"/>
      <c r="K3939" s="168"/>
      <c r="L3939" s="169"/>
      <c r="N3939" s="167"/>
      <c r="O3939" s="209" t="str">
        <f>IF(ISBLANK(Transactions!$N3939),"",MONTH(Transactions!$N3939))</f>
        <v/>
      </c>
      <c r="P3939" s="259"/>
      <c r="Q3939" s="171"/>
      <c r="R3939" s="169"/>
    </row>
    <row r="3940" spans="2:18" ht="15.75" customHeight="1">
      <c r="B3940" s="167"/>
      <c r="C3940" s="209" t="str">
        <f>IF(ISBLANK(Transactions!$B3940),"",MONTH(Transactions!$B3940))</f>
        <v/>
      </c>
      <c r="D3940" s="259"/>
      <c r="E3940" s="168"/>
      <c r="F3940" s="169"/>
      <c r="H3940" s="167"/>
      <c r="I3940" s="209" t="str">
        <f>IF(ISBLANK(Transactions!$H3940),"",MONTH(Transactions!$H3940))</f>
        <v/>
      </c>
      <c r="J3940" s="259"/>
      <c r="K3940" s="168"/>
      <c r="L3940" s="169"/>
      <c r="N3940" s="167"/>
      <c r="O3940" s="209" t="str">
        <f>IF(ISBLANK(Transactions!$N3940),"",MONTH(Transactions!$N3940))</f>
        <v/>
      </c>
      <c r="P3940" s="259"/>
      <c r="Q3940" s="171"/>
      <c r="R3940" s="169"/>
    </row>
    <row r="3941" spans="2:18" ht="15.75" customHeight="1">
      <c r="B3941" s="167"/>
      <c r="C3941" s="209" t="str">
        <f>IF(ISBLANK(Transactions!$B3941),"",MONTH(Transactions!$B3941))</f>
        <v/>
      </c>
      <c r="D3941" s="259"/>
      <c r="E3941" s="168"/>
      <c r="F3941" s="169"/>
      <c r="H3941" s="167"/>
      <c r="I3941" s="209" t="str">
        <f>IF(ISBLANK(Transactions!$H3941),"",MONTH(Transactions!$H3941))</f>
        <v/>
      </c>
      <c r="J3941" s="259"/>
      <c r="K3941" s="168"/>
      <c r="L3941" s="169"/>
      <c r="N3941" s="167"/>
      <c r="O3941" s="209" t="str">
        <f>IF(ISBLANK(Transactions!$N3941),"",MONTH(Transactions!$N3941))</f>
        <v/>
      </c>
      <c r="P3941" s="259"/>
      <c r="Q3941" s="171"/>
      <c r="R3941" s="169"/>
    </row>
    <row r="3942" spans="2:18" ht="15.75" customHeight="1">
      <c r="B3942" s="167"/>
      <c r="C3942" s="209" t="str">
        <f>IF(ISBLANK(Transactions!$B3942),"",MONTH(Transactions!$B3942))</f>
        <v/>
      </c>
      <c r="D3942" s="259"/>
      <c r="E3942" s="168"/>
      <c r="F3942" s="169"/>
      <c r="H3942" s="167"/>
      <c r="I3942" s="209" t="str">
        <f>IF(ISBLANK(Transactions!$H3942),"",MONTH(Transactions!$H3942))</f>
        <v/>
      </c>
      <c r="J3942" s="259"/>
      <c r="K3942" s="168"/>
      <c r="L3942" s="169"/>
      <c r="N3942" s="167"/>
      <c r="O3942" s="209" t="str">
        <f>IF(ISBLANK(Transactions!$N3942),"",MONTH(Transactions!$N3942))</f>
        <v/>
      </c>
      <c r="P3942" s="259"/>
      <c r="Q3942" s="171"/>
      <c r="R3942" s="169"/>
    </row>
    <row r="3943" spans="2:18" ht="15.75" customHeight="1">
      <c r="B3943" s="167"/>
      <c r="C3943" s="209" t="str">
        <f>IF(ISBLANK(Transactions!$B3943),"",MONTH(Transactions!$B3943))</f>
        <v/>
      </c>
      <c r="D3943" s="259"/>
      <c r="E3943" s="168"/>
      <c r="F3943" s="169"/>
      <c r="H3943" s="167"/>
      <c r="I3943" s="209" t="str">
        <f>IF(ISBLANK(Transactions!$H3943),"",MONTH(Transactions!$H3943))</f>
        <v/>
      </c>
      <c r="J3943" s="259"/>
      <c r="K3943" s="168"/>
      <c r="L3943" s="169"/>
      <c r="N3943" s="167"/>
      <c r="O3943" s="209" t="str">
        <f>IF(ISBLANK(Transactions!$N3943),"",MONTH(Transactions!$N3943))</f>
        <v/>
      </c>
      <c r="P3943" s="259"/>
      <c r="Q3943" s="171"/>
      <c r="R3943" s="169"/>
    </row>
    <row r="3944" spans="2:18" ht="15.75" customHeight="1">
      <c r="B3944" s="167"/>
      <c r="C3944" s="209" t="str">
        <f>IF(ISBLANK(Transactions!$B3944),"",MONTH(Transactions!$B3944))</f>
        <v/>
      </c>
      <c r="D3944" s="259"/>
      <c r="E3944" s="168"/>
      <c r="F3944" s="169"/>
      <c r="H3944" s="167"/>
      <c r="I3944" s="209" t="str">
        <f>IF(ISBLANK(Transactions!$H3944),"",MONTH(Transactions!$H3944))</f>
        <v/>
      </c>
      <c r="J3944" s="259"/>
      <c r="K3944" s="168"/>
      <c r="L3944" s="169"/>
      <c r="N3944" s="167"/>
      <c r="O3944" s="209" t="str">
        <f>IF(ISBLANK(Transactions!$N3944),"",MONTH(Transactions!$N3944))</f>
        <v/>
      </c>
      <c r="P3944" s="259"/>
      <c r="Q3944" s="171"/>
      <c r="R3944" s="169"/>
    </row>
    <row r="3945" spans="2:18" ht="15.75" customHeight="1">
      <c r="B3945" s="167"/>
      <c r="C3945" s="209" t="str">
        <f>IF(ISBLANK(Transactions!$B3945),"",MONTH(Transactions!$B3945))</f>
        <v/>
      </c>
      <c r="D3945" s="259"/>
      <c r="E3945" s="168"/>
      <c r="F3945" s="169"/>
      <c r="H3945" s="167"/>
      <c r="I3945" s="209" t="str">
        <f>IF(ISBLANK(Transactions!$H3945),"",MONTH(Transactions!$H3945))</f>
        <v/>
      </c>
      <c r="J3945" s="259"/>
      <c r="K3945" s="168"/>
      <c r="L3945" s="169"/>
      <c r="N3945" s="167"/>
      <c r="O3945" s="209" t="str">
        <f>IF(ISBLANK(Transactions!$N3945),"",MONTH(Transactions!$N3945))</f>
        <v/>
      </c>
      <c r="P3945" s="259"/>
      <c r="Q3945" s="171"/>
      <c r="R3945" s="169"/>
    </row>
    <row r="3946" spans="2:18" ht="15.75" customHeight="1">
      <c r="B3946" s="167"/>
      <c r="C3946" s="209" t="str">
        <f>IF(ISBLANK(Transactions!$B3946),"",MONTH(Transactions!$B3946))</f>
        <v/>
      </c>
      <c r="D3946" s="259"/>
      <c r="E3946" s="168"/>
      <c r="F3946" s="169"/>
      <c r="H3946" s="167"/>
      <c r="I3946" s="209" t="str">
        <f>IF(ISBLANK(Transactions!$H3946),"",MONTH(Transactions!$H3946))</f>
        <v/>
      </c>
      <c r="J3946" s="259"/>
      <c r="K3946" s="168"/>
      <c r="L3946" s="169"/>
      <c r="N3946" s="167"/>
      <c r="O3946" s="209" t="str">
        <f>IF(ISBLANK(Transactions!$N3946),"",MONTH(Transactions!$N3946))</f>
        <v/>
      </c>
      <c r="P3946" s="259"/>
      <c r="Q3946" s="171"/>
      <c r="R3946" s="169"/>
    </row>
    <row r="3947" spans="2:18" ht="15.75" customHeight="1">
      <c r="B3947" s="167"/>
      <c r="C3947" s="209" t="str">
        <f>IF(ISBLANK(Transactions!$B3947),"",MONTH(Transactions!$B3947))</f>
        <v/>
      </c>
      <c r="D3947" s="259"/>
      <c r="E3947" s="168"/>
      <c r="F3947" s="169"/>
      <c r="H3947" s="167"/>
      <c r="I3947" s="209" t="str">
        <f>IF(ISBLANK(Transactions!$H3947),"",MONTH(Transactions!$H3947))</f>
        <v/>
      </c>
      <c r="J3947" s="259"/>
      <c r="K3947" s="168"/>
      <c r="L3947" s="169"/>
      <c r="N3947" s="167"/>
      <c r="O3947" s="209" t="str">
        <f>IF(ISBLANK(Transactions!$N3947),"",MONTH(Transactions!$N3947))</f>
        <v/>
      </c>
      <c r="P3947" s="259"/>
      <c r="Q3947" s="171"/>
      <c r="R3947" s="169"/>
    </row>
    <row r="3948" spans="2:18" ht="15.75" customHeight="1">
      <c r="B3948" s="167"/>
      <c r="C3948" s="209" t="str">
        <f>IF(ISBLANK(Transactions!$B3948),"",MONTH(Transactions!$B3948))</f>
        <v/>
      </c>
      <c r="D3948" s="259"/>
      <c r="E3948" s="168"/>
      <c r="F3948" s="169"/>
      <c r="H3948" s="167"/>
      <c r="I3948" s="209" t="str">
        <f>IF(ISBLANK(Transactions!$H3948),"",MONTH(Transactions!$H3948))</f>
        <v/>
      </c>
      <c r="J3948" s="259"/>
      <c r="K3948" s="168"/>
      <c r="L3948" s="169"/>
      <c r="N3948" s="167"/>
      <c r="O3948" s="209" t="str">
        <f>IF(ISBLANK(Transactions!$N3948),"",MONTH(Transactions!$N3948))</f>
        <v/>
      </c>
      <c r="P3948" s="259"/>
      <c r="Q3948" s="171"/>
      <c r="R3948" s="169"/>
    </row>
    <row r="3949" spans="2:18" ht="15.75" customHeight="1">
      <c r="B3949" s="167"/>
      <c r="C3949" s="209" t="str">
        <f>IF(ISBLANK(Transactions!$B3949),"",MONTH(Transactions!$B3949))</f>
        <v/>
      </c>
      <c r="D3949" s="259"/>
      <c r="E3949" s="168"/>
      <c r="F3949" s="169"/>
      <c r="H3949" s="167"/>
      <c r="I3949" s="209" t="str">
        <f>IF(ISBLANK(Transactions!$H3949),"",MONTH(Transactions!$H3949))</f>
        <v/>
      </c>
      <c r="J3949" s="259"/>
      <c r="K3949" s="168"/>
      <c r="L3949" s="169"/>
      <c r="N3949" s="167"/>
      <c r="O3949" s="209" t="str">
        <f>IF(ISBLANK(Transactions!$N3949),"",MONTH(Transactions!$N3949))</f>
        <v/>
      </c>
      <c r="P3949" s="259"/>
      <c r="Q3949" s="171"/>
      <c r="R3949" s="169"/>
    </row>
    <row r="3950" spans="2:18" ht="15.75" customHeight="1">
      <c r="B3950" s="167"/>
      <c r="C3950" s="209" t="str">
        <f>IF(ISBLANK(Transactions!$B3950),"",MONTH(Transactions!$B3950))</f>
        <v/>
      </c>
      <c r="D3950" s="259"/>
      <c r="E3950" s="168"/>
      <c r="F3950" s="169"/>
      <c r="H3950" s="167"/>
      <c r="I3950" s="209" t="str">
        <f>IF(ISBLANK(Transactions!$H3950),"",MONTH(Transactions!$H3950))</f>
        <v/>
      </c>
      <c r="J3950" s="259"/>
      <c r="K3950" s="168"/>
      <c r="L3950" s="169"/>
      <c r="N3950" s="167"/>
      <c r="O3950" s="209" t="str">
        <f>IF(ISBLANK(Transactions!$N3950),"",MONTH(Transactions!$N3950))</f>
        <v/>
      </c>
      <c r="P3950" s="259"/>
      <c r="Q3950" s="171"/>
      <c r="R3950" s="169"/>
    </row>
    <row r="3951" spans="2:18" ht="15.75" customHeight="1">
      <c r="B3951" s="167"/>
      <c r="C3951" s="209" t="str">
        <f>IF(ISBLANK(Transactions!$B3951),"",MONTH(Transactions!$B3951))</f>
        <v/>
      </c>
      <c r="D3951" s="259"/>
      <c r="E3951" s="168"/>
      <c r="F3951" s="169"/>
      <c r="H3951" s="167"/>
      <c r="I3951" s="209" t="str">
        <f>IF(ISBLANK(Transactions!$H3951),"",MONTH(Transactions!$H3951))</f>
        <v/>
      </c>
      <c r="J3951" s="259"/>
      <c r="K3951" s="168"/>
      <c r="L3951" s="169"/>
      <c r="N3951" s="167"/>
      <c r="O3951" s="209" t="str">
        <f>IF(ISBLANK(Transactions!$N3951),"",MONTH(Transactions!$N3951))</f>
        <v/>
      </c>
      <c r="P3951" s="259"/>
      <c r="Q3951" s="171"/>
      <c r="R3951" s="169"/>
    </row>
    <row r="3952" spans="2:18" ht="15.75" customHeight="1">
      <c r="B3952" s="167"/>
      <c r="C3952" s="209" t="str">
        <f>IF(ISBLANK(Transactions!$B3952),"",MONTH(Transactions!$B3952))</f>
        <v/>
      </c>
      <c r="D3952" s="259"/>
      <c r="E3952" s="168"/>
      <c r="F3952" s="169"/>
      <c r="H3952" s="167"/>
      <c r="I3952" s="209" t="str">
        <f>IF(ISBLANK(Transactions!$H3952),"",MONTH(Transactions!$H3952))</f>
        <v/>
      </c>
      <c r="J3952" s="259"/>
      <c r="K3952" s="168"/>
      <c r="L3952" s="169"/>
      <c r="N3952" s="167"/>
      <c r="O3952" s="209" t="str">
        <f>IF(ISBLANK(Transactions!$N3952),"",MONTH(Transactions!$N3952))</f>
        <v/>
      </c>
      <c r="P3952" s="259"/>
      <c r="Q3952" s="171"/>
      <c r="R3952" s="169"/>
    </row>
    <row r="3953" spans="2:18" ht="15.75" customHeight="1">
      <c r="B3953" s="167"/>
      <c r="C3953" s="209" t="str">
        <f>IF(ISBLANK(Transactions!$B3953),"",MONTH(Transactions!$B3953))</f>
        <v/>
      </c>
      <c r="D3953" s="259"/>
      <c r="E3953" s="168"/>
      <c r="F3953" s="169"/>
      <c r="H3953" s="167"/>
      <c r="I3953" s="209" t="str">
        <f>IF(ISBLANK(Transactions!$H3953),"",MONTH(Transactions!$H3953))</f>
        <v/>
      </c>
      <c r="J3953" s="259"/>
      <c r="K3953" s="168"/>
      <c r="L3953" s="169"/>
      <c r="N3953" s="167"/>
      <c r="O3953" s="209" t="str">
        <f>IF(ISBLANK(Transactions!$N3953),"",MONTH(Transactions!$N3953))</f>
        <v/>
      </c>
      <c r="P3953" s="259"/>
      <c r="Q3953" s="171"/>
      <c r="R3953" s="169"/>
    </row>
    <row r="3954" spans="2:18" ht="15.75" customHeight="1">
      <c r="B3954" s="167"/>
      <c r="C3954" s="209" t="str">
        <f>IF(ISBLANK(Transactions!$B3954),"",MONTH(Transactions!$B3954))</f>
        <v/>
      </c>
      <c r="D3954" s="259"/>
      <c r="E3954" s="168"/>
      <c r="F3954" s="169"/>
      <c r="H3954" s="167"/>
      <c r="I3954" s="209" t="str">
        <f>IF(ISBLANK(Transactions!$H3954),"",MONTH(Transactions!$H3954))</f>
        <v/>
      </c>
      <c r="J3954" s="259"/>
      <c r="K3954" s="168"/>
      <c r="L3954" s="169"/>
      <c r="N3954" s="167"/>
      <c r="O3954" s="209" t="str">
        <f>IF(ISBLANK(Transactions!$N3954),"",MONTH(Transactions!$N3954))</f>
        <v/>
      </c>
      <c r="P3954" s="259"/>
      <c r="Q3954" s="171"/>
      <c r="R3954" s="169"/>
    </row>
    <row r="3955" spans="2:18" ht="15.75" customHeight="1">
      <c r="B3955" s="167"/>
      <c r="C3955" s="209" t="str">
        <f>IF(ISBLANK(Transactions!$B3955),"",MONTH(Transactions!$B3955))</f>
        <v/>
      </c>
      <c r="D3955" s="259"/>
      <c r="E3955" s="168"/>
      <c r="F3955" s="169"/>
      <c r="H3955" s="167"/>
      <c r="I3955" s="209" t="str">
        <f>IF(ISBLANK(Transactions!$H3955),"",MONTH(Transactions!$H3955))</f>
        <v/>
      </c>
      <c r="J3955" s="259"/>
      <c r="K3955" s="168"/>
      <c r="L3955" s="169"/>
      <c r="N3955" s="167"/>
      <c r="O3955" s="209" t="str">
        <f>IF(ISBLANK(Transactions!$N3955),"",MONTH(Transactions!$N3955))</f>
        <v/>
      </c>
      <c r="P3955" s="259"/>
      <c r="Q3955" s="171"/>
      <c r="R3955" s="169"/>
    </row>
    <row r="3956" spans="2:18" ht="15.75" customHeight="1">
      <c r="B3956" s="167"/>
      <c r="C3956" s="209" t="str">
        <f>IF(ISBLANK(Transactions!$B3956),"",MONTH(Transactions!$B3956))</f>
        <v/>
      </c>
      <c r="D3956" s="259"/>
      <c r="E3956" s="168"/>
      <c r="F3956" s="169"/>
      <c r="H3956" s="167"/>
      <c r="I3956" s="209" t="str">
        <f>IF(ISBLANK(Transactions!$H3956),"",MONTH(Transactions!$H3956))</f>
        <v/>
      </c>
      <c r="J3956" s="259"/>
      <c r="K3956" s="168"/>
      <c r="L3956" s="169"/>
      <c r="N3956" s="167"/>
      <c r="O3956" s="209" t="str">
        <f>IF(ISBLANK(Transactions!$N3956),"",MONTH(Transactions!$N3956))</f>
        <v/>
      </c>
      <c r="P3956" s="259"/>
      <c r="Q3956" s="171"/>
      <c r="R3956" s="169"/>
    </row>
    <row r="3957" spans="2:18" ht="15.75" customHeight="1">
      <c r="B3957" s="167"/>
      <c r="C3957" s="209" t="str">
        <f>IF(ISBLANK(Transactions!$B3957),"",MONTH(Transactions!$B3957))</f>
        <v/>
      </c>
      <c r="D3957" s="259"/>
      <c r="E3957" s="168"/>
      <c r="F3957" s="169"/>
      <c r="H3957" s="167"/>
      <c r="I3957" s="209" t="str">
        <f>IF(ISBLANK(Transactions!$H3957),"",MONTH(Transactions!$H3957))</f>
        <v/>
      </c>
      <c r="J3957" s="259"/>
      <c r="K3957" s="168"/>
      <c r="L3957" s="169"/>
      <c r="N3957" s="167"/>
      <c r="O3957" s="209" t="str">
        <f>IF(ISBLANK(Transactions!$N3957),"",MONTH(Transactions!$N3957))</f>
        <v/>
      </c>
      <c r="P3957" s="259"/>
      <c r="Q3957" s="171"/>
      <c r="R3957" s="169"/>
    </row>
    <row r="3958" spans="2:18" ht="15.75" customHeight="1">
      <c r="B3958" s="167"/>
      <c r="C3958" s="209" t="str">
        <f>IF(ISBLANK(Transactions!$B3958),"",MONTH(Transactions!$B3958))</f>
        <v/>
      </c>
      <c r="D3958" s="259"/>
      <c r="E3958" s="168"/>
      <c r="F3958" s="169"/>
      <c r="H3958" s="167"/>
      <c r="I3958" s="209" t="str">
        <f>IF(ISBLANK(Transactions!$H3958),"",MONTH(Transactions!$H3958))</f>
        <v/>
      </c>
      <c r="J3958" s="259"/>
      <c r="K3958" s="168"/>
      <c r="L3958" s="169"/>
      <c r="N3958" s="167"/>
      <c r="O3958" s="209" t="str">
        <f>IF(ISBLANK(Transactions!$N3958),"",MONTH(Transactions!$N3958))</f>
        <v/>
      </c>
      <c r="P3958" s="259"/>
      <c r="Q3958" s="171"/>
      <c r="R3958" s="169"/>
    </row>
    <row r="3959" spans="2:18" ht="15.75" customHeight="1">
      <c r="B3959" s="167"/>
      <c r="C3959" s="209" t="str">
        <f>IF(ISBLANK(Transactions!$B3959),"",MONTH(Transactions!$B3959))</f>
        <v/>
      </c>
      <c r="D3959" s="259"/>
      <c r="E3959" s="168"/>
      <c r="F3959" s="169"/>
      <c r="H3959" s="167"/>
      <c r="I3959" s="209" t="str">
        <f>IF(ISBLANK(Transactions!$H3959),"",MONTH(Transactions!$H3959))</f>
        <v/>
      </c>
      <c r="J3959" s="259"/>
      <c r="K3959" s="168"/>
      <c r="L3959" s="169"/>
      <c r="N3959" s="167"/>
      <c r="O3959" s="209" t="str">
        <f>IF(ISBLANK(Transactions!$N3959),"",MONTH(Transactions!$N3959))</f>
        <v/>
      </c>
      <c r="P3959" s="259"/>
      <c r="Q3959" s="171"/>
      <c r="R3959" s="169"/>
    </row>
    <row r="3960" spans="2:18" ht="15.75" customHeight="1">
      <c r="B3960" s="167"/>
      <c r="C3960" s="209" t="str">
        <f>IF(ISBLANK(Transactions!$B3960),"",MONTH(Transactions!$B3960))</f>
        <v/>
      </c>
      <c r="D3960" s="259"/>
      <c r="E3960" s="168"/>
      <c r="F3960" s="169"/>
      <c r="H3960" s="167"/>
      <c r="I3960" s="209" t="str">
        <f>IF(ISBLANK(Transactions!$H3960),"",MONTH(Transactions!$H3960))</f>
        <v/>
      </c>
      <c r="J3960" s="259"/>
      <c r="K3960" s="168"/>
      <c r="L3960" s="169"/>
      <c r="N3960" s="167"/>
      <c r="O3960" s="209" t="str">
        <f>IF(ISBLANK(Transactions!$N3960),"",MONTH(Transactions!$N3960))</f>
        <v/>
      </c>
      <c r="P3960" s="259"/>
      <c r="Q3960" s="171"/>
      <c r="R3960" s="169"/>
    </row>
    <row r="3961" spans="2:18" ht="15.75" customHeight="1">
      <c r="B3961" s="167"/>
      <c r="C3961" s="209" t="str">
        <f>IF(ISBLANK(Transactions!$B3961),"",MONTH(Transactions!$B3961))</f>
        <v/>
      </c>
      <c r="D3961" s="259"/>
      <c r="E3961" s="168"/>
      <c r="F3961" s="169"/>
      <c r="H3961" s="167"/>
      <c r="I3961" s="209" t="str">
        <f>IF(ISBLANK(Transactions!$H3961),"",MONTH(Transactions!$H3961))</f>
        <v/>
      </c>
      <c r="J3961" s="259"/>
      <c r="K3961" s="168"/>
      <c r="L3961" s="169"/>
      <c r="N3961" s="167"/>
      <c r="O3961" s="209" t="str">
        <f>IF(ISBLANK(Transactions!$N3961),"",MONTH(Transactions!$N3961))</f>
        <v/>
      </c>
      <c r="P3961" s="259"/>
      <c r="Q3961" s="171"/>
      <c r="R3961" s="169"/>
    </row>
    <row r="3962" spans="2:18" ht="15.75" customHeight="1">
      <c r="B3962" s="167"/>
      <c r="C3962" s="209" t="str">
        <f>IF(ISBLANK(Transactions!$B3962),"",MONTH(Transactions!$B3962))</f>
        <v/>
      </c>
      <c r="D3962" s="259"/>
      <c r="E3962" s="168"/>
      <c r="F3962" s="169"/>
      <c r="H3962" s="167"/>
      <c r="I3962" s="209" t="str">
        <f>IF(ISBLANK(Transactions!$H3962),"",MONTH(Transactions!$H3962))</f>
        <v/>
      </c>
      <c r="J3962" s="259"/>
      <c r="K3962" s="168"/>
      <c r="L3962" s="169"/>
      <c r="N3962" s="167"/>
      <c r="O3962" s="209" t="str">
        <f>IF(ISBLANK(Transactions!$N3962),"",MONTH(Transactions!$N3962))</f>
        <v/>
      </c>
      <c r="P3962" s="259"/>
      <c r="Q3962" s="171"/>
      <c r="R3962" s="169"/>
    </row>
    <row r="3963" spans="2:18" ht="15.75" customHeight="1">
      <c r="B3963" s="167"/>
      <c r="C3963" s="209" t="str">
        <f>IF(ISBLANK(Transactions!$B3963),"",MONTH(Transactions!$B3963))</f>
        <v/>
      </c>
      <c r="D3963" s="259"/>
      <c r="E3963" s="168"/>
      <c r="F3963" s="169"/>
      <c r="H3963" s="167"/>
      <c r="I3963" s="209" t="str">
        <f>IF(ISBLANK(Transactions!$H3963),"",MONTH(Transactions!$H3963))</f>
        <v/>
      </c>
      <c r="J3963" s="259"/>
      <c r="K3963" s="168"/>
      <c r="L3963" s="169"/>
      <c r="N3963" s="167"/>
      <c r="O3963" s="209" t="str">
        <f>IF(ISBLANK(Transactions!$N3963),"",MONTH(Transactions!$N3963))</f>
        <v/>
      </c>
      <c r="P3963" s="259"/>
      <c r="Q3963" s="171"/>
      <c r="R3963" s="169"/>
    </row>
    <row r="3964" spans="2:18" ht="15.75" customHeight="1">
      <c r="B3964" s="167"/>
      <c r="C3964" s="209" t="str">
        <f>IF(ISBLANK(Transactions!$B3964),"",MONTH(Transactions!$B3964))</f>
        <v/>
      </c>
      <c r="D3964" s="259"/>
      <c r="E3964" s="168"/>
      <c r="F3964" s="169"/>
      <c r="H3964" s="167"/>
      <c r="I3964" s="209" t="str">
        <f>IF(ISBLANK(Transactions!$H3964),"",MONTH(Transactions!$H3964))</f>
        <v/>
      </c>
      <c r="J3964" s="259"/>
      <c r="K3964" s="168"/>
      <c r="L3964" s="169"/>
      <c r="N3964" s="167"/>
      <c r="O3964" s="209" t="str">
        <f>IF(ISBLANK(Transactions!$N3964),"",MONTH(Transactions!$N3964))</f>
        <v/>
      </c>
      <c r="P3964" s="259"/>
      <c r="Q3964" s="171"/>
      <c r="R3964" s="169"/>
    </row>
    <row r="3965" spans="2:18" ht="15.75" customHeight="1">
      <c r="B3965" s="167"/>
      <c r="C3965" s="209" t="str">
        <f>IF(ISBLANK(Transactions!$B3965),"",MONTH(Transactions!$B3965))</f>
        <v/>
      </c>
      <c r="D3965" s="259"/>
      <c r="E3965" s="168"/>
      <c r="F3965" s="169"/>
      <c r="H3965" s="167"/>
      <c r="I3965" s="209" t="str">
        <f>IF(ISBLANK(Transactions!$H3965),"",MONTH(Transactions!$H3965))</f>
        <v/>
      </c>
      <c r="J3965" s="259"/>
      <c r="K3965" s="168"/>
      <c r="L3965" s="169"/>
      <c r="N3965" s="167"/>
      <c r="O3965" s="209" t="str">
        <f>IF(ISBLANK(Transactions!$N3965),"",MONTH(Transactions!$N3965))</f>
        <v/>
      </c>
      <c r="P3965" s="259"/>
      <c r="Q3965" s="171"/>
      <c r="R3965" s="169"/>
    </row>
    <row r="3966" spans="2:18" ht="15.75" customHeight="1">
      <c r="B3966" s="167"/>
      <c r="C3966" s="209" t="str">
        <f>IF(ISBLANK(Transactions!$B3966),"",MONTH(Transactions!$B3966))</f>
        <v/>
      </c>
      <c r="D3966" s="259"/>
      <c r="E3966" s="168"/>
      <c r="F3966" s="169"/>
      <c r="H3966" s="167"/>
      <c r="I3966" s="209" t="str">
        <f>IF(ISBLANK(Transactions!$H3966),"",MONTH(Transactions!$H3966))</f>
        <v/>
      </c>
      <c r="J3966" s="259"/>
      <c r="K3966" s="168"/>
      <c r="L3966" s="169"/>
      <c r="N3966" s="167"/>
      <c r="O3966" s="209" t="str">
        <f>IF(ISBLANK(Transactions!$N3966),"",MONTH(Transactions!$N3966))</f>
        <v/>
      </c>
      <c r="P3966" s="259"/>
      <c r="Q3966" s="171"/>
      <c r="R3966" s="169"/>
    </row>
    <row r="3967" spans="2:18" ht="15.75" customHeight="1">
      <c r="B3967" s="167"/>
      <c r="C3967" s="209" t="str">
        <f>IF(ISBLANK(Transactions!$B3967),"",MONTH(Transactions!$B3967))</f>
        <v/>
      </c>
      <c r="D3967" s="259"/>
      <c r="E3967" s="168"/>
      <c r="F3967" s="169"/>
      <c r="H3967" s="167"/>
      <c r="I3967" s="209" t="str">
        <f>IF(ISBLANK(Transactions!$H3967),"",MONTH(Transactions!$H3967))</f>
        <v/>
      </c>
      <c r="J3967" s="259"/>
      <c r="K3967" s="168"/>
      <c r="L3967" s="169"/>
      <c r="N3967" s="167"/>
      <c r="O3967" s="209" t="str">
        <f>IF(ISBLANK(Transactions!$N3967),"",MONTH(Transactions!$N3967))</f>
        <v/>
      </c>
      <c r="P3967" s="259"/>
      <c r="Q3967" s="171"/>
      <c r="R3967" s="169"/>
    </row>
    <row r="3968" spans="2:18" ht="15.75" customHeight="1">
      <c r="B3968" s="167"/>
      <c r="C3968" s="209" t="str">
        <f>IF(ISBLANK(Transactions!$B3968),"",MONTH(Transactions!$B3968))</f>
        <v/>
      </c>
      <c r="D3968" s="259"/>
      <c r="E3968" s="168"/>
      <c r="F3968" s="169"/>
      <c r="H3968" s="167"/>
      <c r="I3968" s="209" t="str">
        <f>IF(ISBLANK(Transactions!$H3968),"",MONTH(Transactions!$H3968))</f>
        <v/>
      </c>
      <c r="J3968" s="259"/>
      <c r="K3968" s="168"/>
      <c r="L3968" s="169"/>
      <c r="N3968" s="167"/>
      <c r="O3968" s="209" t="str">
        <f>IF(ISBLANK(Transactions!$N3968),"",MONTH(Transactions!$N3968))</f>
        <v/>
      </c>
      <c r="P3968" s="259"/>
      <c r="Q3968" s="171"/>
      <c r="R3968" s="169"/>
    </row>
    <row r="3969" spans="2:18" ht="15.75" customHeight="1">
      <c r="B3969" s="167"/>
      <c r="C3969" s="209" t="str">
        <f>IF(ISBLANK(Transactions!$B3969),"",MONTH(Transactions!$B3969))</f>
        <v/>
      </c>
      <c r="D3969" s="259"/>
      <c r="E3969" s="168"/>
      <c r="F3969" s="169"/>
      <c r="H3969" s="167"/>
      <c r="I3969" s="209" t="str">
        <f>IF(ISBLANK(Transactions!$H3969),"",MONTH(Transactions!$H3969))</f>
        <v/>
      </c>
      <c r="J3969" s="259"/>
      <c r="K3969" s="168"/>
      <c r="L3969" s="169"/>
      <c r="N3969" s="167"/>
      <c r="O3969" s="209" t="str">
        <f>IF(ISBLANK(Transactions!$N3969),"",MONTH(Transactions!$N3969))</f>
        <v/>
      </c>
      <c r="P3969" s="259"/>
      <c r="Q3969" s="171"/>
      <c r="R3969" s="169"/>
    </row>
    <row r="3970" spans="2:18" ht="15.75" customHeight="1">
      <c r="B3970" s="167"/>
      <c r="C3970" s="209" t="str">
        <f>IF(ISBLANK(Transactions!$B3970),"",MONTH(Transactions!$B3970))</f>
        <v/>
      </c>
      <c r="D3970" s="259"/>
      <c r="E3970" s="168"/>
      <c r="F3970" s="169"/>
      <c r="H3970" s="167"/>
      <c r="I3970" s="209" t="str">
        <f>IF(ISBLANK(Transactions!$H3970),"",MONTH(Transactions!$H3970))</f>
        <v/>
      </c>
      <c r="J3970" s="259"/>
      <c r="K3970" s="168"/>
      <c r="L3970" s="169"/>
      <c r="N3970" s="167"/>
      <c r="O3970" s="209" t="str">
        <f>IF(ISBLANK(Transactions!$N3970),"",MONTH(Transactions!$N3970))</f>
        <v/>
      </c>
      <c r="P3970" s="259"/>
      <c r="Q3970" s="171"/>
      <c r="R3970" s="169"/>
    </row>
    <row r="3971" spans="2:18" ht="15.75" customHeight="1">
      <c r="B3971" s="167"/>
      <c r="C3971" s="209" t="str">
        <f>IF(ISBLANK(Transactions!$B3971),"",MONTH(Transactions!$B3971))</f>
        <v/>
      </c>
      <c r="D3971" s="259"/>
      <c r="E3971" s="168"/>
      <c r="F3971" s="169"/>
      <c r="H3971" s="167"/>
      <c r="I3971" s="209" t="str">
        <f>IF(ISBLANK(Transactions!$H3971),"",MONTH(Transactions!$H3971))</f>
        <v/>
      </c>
      <c r="J3971" s="259"/>
      <c r="K3971" s="168"/>
      <c r="L3971" s="169"/>
      <c r="N3971" s="167"/>
      <c r="O3971" s="209" t="str">
        <f>IF(ISBLANK(Transactions!$N3971),"",MONTH(Transactions!$N3971))</f>
        <v/>
      </c>
      <c r="P3971" s="259"/>
      <c r="Q3971" s="171"/>
      <c r="R3971" s="169"/>
    </row>
    <row r="3972" spans="2:18" ht="15.75" customHeight="1">
      <c r="B3972" s="167"/>
      <c r="C3972" s="209" t="str">
        <f>IF(ISBLANK(Transactions!$B3972),"",MONTH(Transactions!$B3972))</f>
        <v/>
      </c>
      <c r="D3972" s="259"/>
      <c r="E3972" s="168"/>
      <c r="F3972" s="169"/>
      <c r="H3972" s="167"/>
      <c r="I3972" s="209" t="str">
        <f>IF(ISBLANK(Transactions!$H3972),"",MONTH(Transactions!$H3972))</f>
        <v/>
      </c>
      <c r="J3972" s="259"/>
      <c r="K3972" s="168"/>
      <c r="L3972" s="169"/>
      <c r="N3972" s="167"/>
      <c r="O3972" s="209" t="str">
        <f>IF(ISBLANK(Transactions!$N3972),"",MONTH(Transactions!$N3972))</f>
        <v/>
      </c>
      <c r="P3972" s="259"/>
      <c r="Q3972" s="171"/>
      <c r="R3972" s="169"/>
    </row>
    <row r="3973" spans="2:18" ht="15.75" customHeight="1">
      <c r="B3973" s="167"/>
      <c r="C3973" s="209" t="str">
        <f>IF(ISBLANK(Transactions!$B3973),"",MONTH(Transactions!$B3973))</f>
        <v/>
      </c>
      <c r="D3973" s="259"/>
      <c r="E3973" s="168"/>
      <c r="F3973" s="169"/>
      <c r="H3973" s="167"/>
      <c r="I3973" s="209" t="str">
        <f>IF(ISBLANK(Transactions!$H3973),"",MONTH(Transactions!$H3973))</f>
        <v/>
      </c>
      <c r="J3973" s="259"/>
      <c r="K3973" s="168"/>
      <c r="L3973" s="169"/>
      <c r="N3973" s="167"/>
      <c r="O3973" s="209" t="str">
        <f>IF(ISBLANK(Transactions!$N3973),"",MONTH(Transactions!$N3973))</f>
        <v/>
      </c>
      <c r="P3973" s="259"/>
      <c r="Q3973" s="171"/>
      <c r="R3973" s="169"/>
    </row>
    <row r="3974" spans="2:18" ht="15.75" customHeight="1">
      <c r="B3974" s="167"/>
      <c r="C3974" s="209" t="str">
        <f>IF(ISBLANK(Transactions!$B3974),"",MONTH(Transactions!$B3974))</f>
        <v/>
      </c>
      <c r="D3974" s="259"/>
      <c r="E3974" s="168"/>
      <c r="F3974" s="169"/>
      <c r="H3974" s="167"/>
      <c r="I3974" s="209" t="str">
        <f>IF(ISBLANK(Transactions!$H3974),"",MONTH(Transactions!$H3974))</f>
        <v/>
      </c>
      <c r="J3974" s="259"/>
      <c r="K3974" s="168"/>
      <c r="L3974" s="169"/>
      <c r="N3974" s="167"/>
      <c r="O3974" s="209" t="str">
        <f>IF(ISBLANK(Transactions!$N3974),"",MONTH(Transactions!$N3974))</f>
        <v/>
      </c>
      <c r="P3974" s="259"/>
      <c r="Q3974" s="171"/>
      <c r="R3974" s="169"/>
    </row>
    <row r="3975" spans="2:18" ht="15.75" customHeight="1">
      <c r="B3975" s="167"/>
      <c r="C3975" s="209" t="str">
        <f>IF(ISBLANK(Transactions!$B3975),"",MONTH(Transactions!$B3975))</f>
        <v/>
      </c>
      <c r="D3975" s="259"/>
      <c r="E3975" s="168"/>
      <c r="F3975" s="169"/>
      <c r="H3975" s="167"/>
      <c r="I3975" s="209" t="str">
        <f>IF(ISBLANK(Transactions!$H3975),"",MONTH(Transactions!$H3975))</f>
        <v/>
      </c>
      <c r="J3975" s="259"/>
      <c r="K3975" s="168"/>
      <c r="L3975" s="169"/>
      <c r="N3975" s="167"/>
      <c r="O3975" s="209" t="str">
        <f>IF(ISBLANK(Transactions!$N3975),"",MONTH(Transactions!$N3975))</f>
        <v/>
      </c>
      <c r="P3975" s="259"/>
      <c r="Q3975" s="171"/>
      <c r="R3975" s="169"/>
    </row>
    <row r="3976" spans="2:18" ht="15.75" customHeight="1">
      <c r="B3976" s="167"/>
      <c r="C3976" s="209" t="str">
        <f>IF(ISBLANK(Transactions!$B3976),"",MONTH(Transactions!$B3976))</f>
        <v/>
      </c>
      <c r="D3976" s="259"/>
      <c r="E3976" s="168"/>
      <c r="F3976" s="169"/>
      <c r="H3976" s="167"/>
      <c r="I3976" s="209" t="str">
        <f>IF(ISBLANK(Transactions!$H3976),"",MONTH(Transactions!$H3976))</f>
        <v/>
      </c>
      <c r="J3976" s="259"/>
      <c r="K3976" s="168"/>
      <c r="L3976" s="169"/>
      <c r="N3976" s="167"/>
      <c r="O3976" s="209" t="str">
        <f>IF(ISBLANK(Transactions!$N3976),"",MONTH(Transactions!$N3976))</f>
        <v/>
      </c>
      <c r="P3976" s="259"/>
      <c r="Q3976" s="171"/>
      <c r="R3976" s="169"/>
    </row>
    <row r="3977" spans="2:18" ht="15.75" customHeight="1">
      <c r="B3977" s="167"/>
      <c r="C3977" s="209" t="str">
        <f>IF(ISBLANK(Transactions!$B3977),"",MONTH(Transactions!$B3977))</f>
        <v/>
      </c>
      <c r="D3977" s="259"/>
      <c r="E3977" s="168"/>
      <c r="F3977" s="169"/>
      <c r="H3977" s="167"/>
      <c r="I3977" s="209" t="str">
        <f>IF(ISBLANK(Transactions!$H3977),"",MONTH(Transactions!$H3977))</f>
        <v/>
      </c>
      <c r="J3977" s="259"/>
      <c r="K3977" s="168"/>
      <c r="L3977" s="169"/>
      <c r="N3977" s="167"/>
      <c r="O3977" s="209" t="str">
        <f>IF(ISBLANK(Transactions!$N3977),"",MONTH(Transactions!$N3977))</f>
        <v/>
      </c>
      <c r="P3977" s="259"/>
      <c r="Q3977" s="171"/>
      <c r="R3977" s="169"/>
    </row>
    <row r="3978" spans="2:18" ht="15.75" customHeight="1">
      <c r="B3978" s="167"/>
      <c r="C3978" s="209" t="str">
        <f>IF(ISBLANK(Transactions!$B3978),"",MONTH(Transactions!$B3978))</f>
        <v/>
      </c>
      <c r="D3978" s="259"/>
      <c r="E3978" s="168"/>
      <c r="F3978" s="169"/>
      <c r="H3978" s="167"/>
      <c r="I3978" s="209" t="str">
        <f>IF(ISBLANK(Transactions!$H3978),"",MONTH(Transactions!$H3978))</f>
        <v/>
      </c>
      <c r="J3978" s="259"/>
      <c r="K3978" s="168"/>
      <c r="L3978" s="169"/>
      <c r="N3978" s="167"/>
      <c r="O3978" s="209" t="str">
        <f>IF(ISBLANK(Transactions!$N3978),"",MONTH(Transactions!$N3978))</f>
        <v/>
      </c>
      <c r="P3978" s="259"/>
      <c r="Q3978" s="171"/>
      <c r="R3978" s="169"/>
    </row>
    <row r="3979" spans="2:18" ht="15.75" customHeight="1">
      <c r="B3979" s="167"/>
      <c r="C3979" s="209" t="str">
        <f>IF(ISBLANK(Transactions!$B3979),"",MONTH(Transactions!$B3979))</f>
        <v/>
      </c>
      <c r="D3979" s="259"/>
      <c r="E3979" s="168"/>
      <c r="F3979" s="169"/>
      <c r="H3979" s="167"/>
      <c r="I3979" s="209" t="str">
        <f>IF(ISBLANK(Transactions!$H3979),"",MONTH(Transactions!$H3979))</f>
        <v/>
      </c>
      <c r="J3979" s="259"/>
      <c r="K3979" s="168"/>
      <c r="L3979" s="169"/>
      <c r="N3979" s="167"/>
      <c r="O3979" s="209" t="str">
        <f>IF(ISBLANK(Transactions!$N3979),"",MONTH(Transactions!$N3979))</f>
        <v/>
      </c>
      <c r="P3979" s="259"/>
      <c r="Q3979" s="171"/>
      <c r="R3979" s="169"/>
    </row>
    <row r="3980" spans="2:18" ht="15.75" customHeight="1">
      <c r="B3980" s="167"/>
      <c r="C3980" s="209" t="str">
        <f>IF(ISBLANK(Transactions!$B3980),"",MONTH(Transactions!$B3980))</f>
        <v/>
      </c>
      <c r="D3980" s="259"/>
      <c r="E3980" s="168"/>
      <c r="F3980" s="169"/>
      <c r="H3980" s="167"/>
      <c r="I3980" s="209" t="str">
        <f>IF(ISBLANK(Transactions!$H3980),"",MONTH(Transactions!$H3980))</f>
        <v/>
      </c>
      <c r="J3980" s="259"/>
      <c r="K3980" s="168"/>
      <c r="L3980" s="169"/>
      <c r="N3980" s="167"/>
      <c r="O3980" s="209" t="str">
        <f>IF(ISBLANK(Transactions!$N3980),"",MONTH(Transactions!$N3980))</f>
        <v/>
      </c>
      <c r="P3980" s="259"/>
      <c r="Q3980" s="171"/>
      <c r="R3980" s="169"/>
    </row>
    <row r="3981" spans="2:18" ht="15.75" customHeight="1">
      <c r="B3981" s="167"/>
      <c r="C3981" s="209" t="str">
        <f>IF(ISBLANK(Transactions!$B3981),"",MONTH(Transactions!$B3981))</f>
        <v/>
      </c>
      <c r="D3981" s="259"/>
      <c r="E3981" s="168"/>
      <c r="F3981" s="169"/>
      <c r="H3981" s="167"/>
      <c r="I3981" s="209" t="str">
        <f>IF(ISBLANK(Transactions!$H3981),"",MONTH(Transactions!$H3981))</f>
        <v/>
      </c>
      <c r="J3981" s="259"/>
      <c r="K3981" s="168"/>
      <c r="L3981" s="169"/>
      <c r="N3981" s="167"/>
      <c r="O3981" s="209" t="str">
        <f>IF(ISBLANK(Transactions!$N3981),"",MONTH(Transactions!$N3981))</f>
        <v/>
      </c>
      <c r="P3981" s="259"/>
      <c r="Q3981" s="171"/>
      <c r="R3981" s="169"/>
    </row>
    <row r="3982" spans="2:18" ht="15.75" customHeight="1">
      <c r="B3982" s="167"/>
      <c r="C3982" s="209" t="str">
        <f>IF(ISBLANK(Transactions!$B3982),"",MONTH(Transactions!$B3982))</f>
        <v/>
      </c>
      <c r="D3982" s="259"/>
      <c r="E3982" s="168"/>
      <c r="F3982" s="169"/>
      <c r="H3982" s="167"/>
      <c r="I3982" s="209" t="str">
        <f>IF(ISBLANK(Transactions!$H3982),"",MONTH(Transactions!$H3982))</f>
        <v/>
      </c>
      <c r="J3982" s="259"/>
      <c r="K3982" s="168"/>
      <c r="L3982" s="169"/>
      <c r="N3982" s="167"/>
      <c r="O3982" s="209" t="str">
        <f>IF(ISBLANK(Transactions!$N3982),"",MONTH(Transactions!$N3982))</f>
        <v/>
      </c>
      <c r="P3982" s="259"/>
      <c r="Q3982" s="171"/>
      <c r="R3982" s="169"/>
    </row>
    <row r="3983" spans="2:18" ht="15.75" customHeight="1">
      <c r="B3983" s="167"/>
      <c r="C3983" s="209" t="str">
        <f>IF(ISBLANK(Transactions!$B3983),"",MONTH(Transactions!$B3983))</f>
        <v/>
      </c>
      <c r="D3983" s="259"/>
      <c r="E3983" s="168"/>
      <c r="F3983" s="169"/>
      <c r="H3983" s="167"/>
      <c r="I3983" s="209" t="str">
        <f>IF(ISBLANK(Transactions!$H3983),"",MONTH(Transactions!$H3983))</f>
        <v/>
      </c>
      <c r="J3983" s="259"/>
      <c r="K3983" s="168"/>
      <c r="L3983" s="169"/>
      <c r="N3983" s="167"/>
      <c r="O3983" s="209" t="str">
        <f>IF(ISBLANK(Transactions!$N3983),"",MONTH(Transactions!$N3983))</f>
        <v/>
      </c>
      <c r="P3983" s="259"/>
      <c r="Q3983" s="171"/>
      <c r="R3983" s="169"/>
    </row>
    <row r="3984" spans="2:18" ht="15.75" customHeight="1">
      <c r="B3984" s="167"/>
      <c r="C3984" s="209" t="str">
        <f>IF(ISBLANK(Transactions!$B3984),"",MONTH(Transactions!$B3984))</f>
        <v/>
      </c>
      <c r="D3984" s="259"/>
      <c r="E3984" s="168"/>
      <c r="F3984" s="169"/>
      <c r="H3984" s="167"/>
      <c r="I3984" s="209" t="str">
        <f>IF(ISBLANK(Transactions!$H3984),"",MONTH(Transactions!$H3984))</f>
        <v/>
      </c>
      <c r="J3984" s="259"/>
      <c r="K3984" s="168"/>
      <c r="L3984" s="169"/>
      <c r="N3984" s="167"/>
      <c r="O3984" s="209" t="str">
        <f>IF(ISBLANK(Transactions!$N3984),"",MONTH(Transactions!$N3984))</f>
        <v/>
      </c>
      <c r="P3984" s="259"/>
      <c r="Q3984" s="171"/>
      <c r="R3984" s="169"/>
    </row>
    <row r="3985" spans="2:18" ht="15.75" customHeight="1">
      <c r="B3985" s="167"/>
      <c r="C3985" s="209" t="str">
        <f>IF(ISBLANK(Transactions!$B3985),"",MONTH(Transactions!$B3985))</f>
        <v/>
      </c>
      <c r="D3985" s="259"/>
      <c r="E3985" s="168"/>
      <c r="F3985" s="169"/>
      <c r="H3985" s="167"/>
      <c r="I3985" s="209" t="str">
        <f>IF(ISBLANK(Transactions!$H3985),"",MONTH(Transactions!$H3985))</f>
        <v/>
      </c>
      <c r="J3985" s="259"/>
      <c r="K3985" s="168"/>
      <c r="L3985" s="169"/>
      <c r="N3985" s="167"/>
      <c r="O3985" s="209" t="str">
        <f>IF(ISBLANK(Transactions!$N3985),"",MONTH(Transactions!$N3985))</f>
        <v/>
      </c>
      <c r="P3985" s="259"/>
      <c r="Q3985" s="171"/>
      <c r="R3985" s="169"/>
    </row>
    <row r="3986" spans="2:18" ht="15.75" customHeight="1">
      <c r="B3986" s="167"/>
      <c r="C3986" s="209" t="str">
        <f>IF(ISBLANK(Transactions!$B3986),"",MONTH(Transactions!$B3986))</f>
        <v/>
      </c>
      <c r="D3986" s="259"/>
      <c r="E3986" s="168"/>
      <c r="F3986" s="169"/>
      <c r="H3986" s="167"/>
      <c r="I3986" s="209" t="str">
        <f>IF(ISBLANK(Transactions!$H3986),"",MONTH(Transactions!$H3986))</f>
        <v/>
      </c>
      <c r="J3986" s="259"/>
      <c r="K3986" s="168"/>
      <c r="L3986" s="169"/>
      <c r="N3986" s="167"/>
      <c r="O3986" s="209" t="str">
        <f>IF(ISBLANK(Transactions!$N3986),"",MONTH(Transactions!$N3986))</f>
        <v/>
      </c>
      <c r="P3986" s="259"/>
      <c r="Q3986" s="171"/>
      <c r="R3986" s="169"/>
    </row>
    <row r="3987" spans="2:18" ht="15.75" customHeight="1">
      <c r="B3987" s="167"/>
      <c r="C3987" s="209" t="str">
        <f>IF(ISBLANK(Transactions!$B3987),"",MONTH(Transactions!$B3987))</f>
        <v/>
      </c>
      <c r="D3987" s="259"/>
      <c r="E3987" s="168"/>
      <c r="F3987" s="169"/>
      <c r="H3987" s="167"/>
      <c r="I3987" s="209" t="str">
        <f>IF(ISBLANK(Transactions!$H3987),"",MONTH(Transactions!$H3987))</f>
        <v/>
      </c>
      <c r="J3987" s="259"/>
      <c r="K3987" s="168"/>
      <c r="L3987" s="169"/>
      <c r="N3987" s="167"/>
      <c r="O3987" s="209" t="str">
        <f>IF(ISBLANK(Transactions!$N3987),"",MONTH(Transactions!$N3987))</f>
        <v/>
      </c>
      <c r="P3987" s="259"/>
      <c r="Q3987" s="171"/>
      <c r="R3987" s="169"/>
    </row>
    <row r="3988" spans="2:18" ht="15.75" customHeight="1">
      <c r="B3988" s="167"/>
      <c r="C3988" s="209" t="str">
        <f>IF(ISBLANK(Transactions!$B3988),"",MONTH(Transactions!$B3988))</f>
        <v/>
      </c>
      <c r="D3988" s="259"/>
      <c r="E3988" s="168"/>
      <c r="F3988" s="169"/>
      <c r="H3988" s="167"/>
      <c r="I3988" s="209" t="str">
        <f>IF(ISBLANK(Transactions!$H3988),"",MONTH(Transactions!$H3988))</f>
        <v/>
      </c>
      <c r="J3988" s="259"/>
      <c r="K3988" s="168"/>
      <c r="L3988" s="169"/>
      <c r="N3988" s="167"/>
      <c r="O3988" s="209" t="str">
        <f>IF(ISBLANK(Transactions!$N3988),"",MONTH(Transactions!$N3988))</f>
        <v/>
      </c>
      <c r="P3988" s="259"/>
      <c r="Q3988" s="171"/>
      <c r="R3988" s="169"/>
    </row>
    <row r="3989" spans="2:18" ht="15.75" customHeight="1">
      <c r="B3989" s="167"/>
      <c r="C3989" s="209" t="str">
        <f>IF(ISBLANK(Transactions!$B3989),"",MONTH(Transactions!$B3989))</f>
        <v/>
      </c>
      <c r="D3989" s="259"/>
      <c r="E3989" s="168"/>
      <c r="F3989" s="169"/>
      <c r="H3989" s="167"/>
      <c r="I3989" s="209" t="str">
        <f>IF(ISBLANK(Transactions!$H3989),"",MONTH(Transactions!$H3989))</f>
        <v/>
      </c>
      <c r="J3989" s="259"/>
      <c r="K3989" s="168"/>
      <c r="L3989" s="169"/>
      <c r="N3989" s="167"/>
      <c r="O3989" s="209" t="str">
        <f>IF(ISBLANK(Transactions!$N3989),"",MONTH(Transactions!$N3989))</f>
        <v/>
      </c>
      <c r="P3989" s="259"/>
      <c r="Q3989" s="171"/>
      <c r="R3989" s="169"/>
    </row>
    <row r="3990" spans="2:18" ht="15.75" customHeight="1">
      <c r="B3990" s="167"/>
      <c r="C3990" s="209" t="str">
        <f>IF(ISBLANK(Transactions!$B3990),"",MONTH(Transactions!$B3990))</f>
        <v/>
      </c>
      <c r="D3990" s="259"/>
      <c r="E3990" s="168"/>
      <c r="F3990" s="169"/>
      <c r="H3990" s="167"/>
      <c r="I3990" s="209" t="str">
        <f>IF(ISBLANK(Transactions!$H3990),"",MONTH(Transactions!$H3990))</f>
        <v/>
      </c>
      <c r="J3990" s="259"/>
      <c r="K3990" s="168"/>
      <c r="L3990" s="169"/>
      <c r="N3990" s="167"/>
      <c r="O3990" s="209" t="str">
        <f>IF(ISBLANK(Transactions!$N3990),"",MONTH(Transactions!$N3990))</f>
        <v/>
      </c>
      <c r="P3990" s="259"/>
      <c r="Q3990" s="171"/>
      <c r="R3990" s="169"/>
    </row>
    <row r="3991" spans="2:18" ht="15.75" customHeight="1">
      <c r="B3991" s="167"/>
      <c r="C3991" s="209" t="str">
        <f>IF(ISBLANK(Transactions!$B3991),"",MONTH(Transactions!$B3991))</f>
        <v/>
      </c>
      <c r="D3991" s="259"/>
      <c r="E3991" s="168"/>
      <c r="F3991" s="169"/>
      <c r="H3991" s="167"/>
      <c r="I3991" s="209" t="str">
        <f>IF(ISBLANK(Transactions!$H3991),"",MONTH(Transactions!$H3991))</f>
        <v/>
      </c>
      <c r="J3991" s="259"/>
      <c r="K3991" s="168"/>
      <c r="L3991" s="169"/>
      <c r="N3991" s="167"/>
      <c r="O3991" s="209" t="str">
        <f>IF(ISBLANK(Transactions!$N3991),"",MONTH(Transactions!$N3991))</f>
        <v/>
      </c>
      <c r="P3991" s="259"/>
      <c r="Q3991" s="171"/>
      <c r="R3991" s="169"/>
    </row>
    <row r="3992" spans="2:18" ht="15.75" customHeight="1">
      <c r="B3992" s="167"/>
      <c r="C3992" s="207"/>
      <c r="D3992" s="259"/>
      <c r="E3992" s="168"/>
      <c r="F3992" s="169"/>
      <c r="H3992" s="167"/>
      <c r="I3992" s="209" t="str">
        <f>IF(ISBLANK(Transactions!$H3992),"",MONTH(Transactions!$H3992))</f>
        <v/>
      </c>
      <c r="J3992" s="259"/>
      <c r="K3992" s="168"/>
      <c r="L3992" s="169"/>
      <c r="N3992" s="167"/>
      <c r="O3992" s="209" t="str">
        <f>IF(ISBLANK(Transactions!$N3992),"",MONTH(Transactions!$N3992))</f>
        <v/>
      </c>
      <c r="P3992" s="259"/>
      <c r="Q3992" s="171"/>
      <c r="R3992" s="169"/>
    </row>
    <row r="3993" spans="2:18" ht="15.75" customHeight="1">
      <c r="B3993" s="167"/>
      <c r="C3993" s="209" t="str">
        <f>IF(ISBLANK(Transactions!$B3993),"",MONTH(Transactions!$B3993))</f>
        <v/>
      </c>
      <c r="D3993" s="259"/>
      <c r="E3993" s="168"/>
      <c r="F3993" s="169"/>
      <c r="H3993" s="167"/>
      <c r="I3993" s="209" t="str">
        <f>IF(ISBLANK(Transactions!$H3993),"",MONTH(Transactions!$H3993))</f>
        <v/>
      </c>
      <c r="J3993" s="259"/>
      <c r="K3993" s="168"/>
      <c r="L3993" s="169"/>
      <c r="N3993" s="167"/>
      <c r="O3993" s="209" t="str">
        <f>IF(ISBLANK(Transactions!$N3993),"",MONTH(Transactions!$N3993))</f>
        <v/>
      </c>
      <c r="P3993" s="259"/>
      <c r="Q3993" s="171"/>
      <c r="R3993" s="169"/>
    </row>
    <row r="3994" spans="2:18" ht="15.75" customHeight="1">
      <c r="B3994" s="167"/>
      <c r="C3994" s="209" t="str">
        <f>IF(ISBLANK(Transactions!$B3994),"",MONTH(Transactions!$B3994))</f>
        <v/>
      </c>
      <c r="D3994" s="259"/>
      <c r="E3994" s="168"/>
      <c r="F3994" s="169"/>
      <c r="H3994" s="167"/>
      <c r="I3994" s="209" t="str">
        <f>IF(ISBLANK(Transactions!$H3994),"",MONTH(Transactions!$H3994))</f>
        <v/>
      </c>
      <c r="J3994" s="259"/>
      <c r="K3994" s="168"/>
      <c r="L3994" s="169"/>
      <c r="N3994" s="167"/>
      <c r="O3994" s="209" t="str">
        <f>IF(ISBLANK(Transactions!$N3994),"",MONTH(Transactions!$N3994))</f>
        <v/>
      </c>
      <c r="P3994" s="259"/>
      <c r="Q3994" s="171"/>
      <c r="R3994" s="169"/>
    </row>
    <row r="3995" spans="2:18" ht="15.75" customHeight="1">
      <c r="B3995" s="167"/>
      <c r="C3995" s="209" t="str">
        <f>IF(ISBLANK(Transactions!$B3995),"",MONTH(Transactions!$B3995))</f>
        <v/>
      </c>
      <c r="D3995" s="259"/>
      <c r="E3995" s="168"/>
      <c r="F3995" s="169"/>
      <c r="H3995" s="167"/>
      <c r="I3995" s="209" t="str">
        <f>IF(ISBLANK(Transactions!$H3995),"",MONTH(Transactions!$H3995))</f>
        <v/>
      </c>
      <c r="J3995" s="259"/>
      <c r="K3995" s="168"/>
      <c r="L3995" s="169"/>
      <c r="N3995" s="167"/>
      <c r="O3995" s="209" t="str">
        <f>IF(ISBLANK(Transactions!$N3995),"",MONTH(Transactions!$N3995))</f>
        <v/>
      </c>
      <c r="P3995" s="259"/>
      <c r="Q3995" s="171"/>
      <c r="R3995" s="169"/>
    </row>
    <row r="3996" spans="2:18" ht="15.75" customHeight="1">
      <c r="B3996" s="167"/>
      <c r="C3996" s="209" t="str">
        <f>IF(ISBLANK(Transactions!$B3996),"",MONTH(Transactions!$B3996))</f>
        <v/>
      </c>
      <c r="D3996" s="259"/>
      <c r="E3996" s="168"/>
      <c r="F3996" s="169"/>
      <c r="H3996" s="167"/>
      <c r="I3996" s="209" t="str">
        <f>IF(ISBLANK(Transactions!$H3996),"",MONTH(Transactions!$H3996))</f>
        <v/>
      </c>
      <c r="J3996" s="259"/>
      <c r="K3996" s="168"/>
      <c r="L3996" s="169"/>
      <c r="N3996" s="167"/>
      <c r="O3996" s="209" t="str">
        <f>IF(ISBLANK(Transactions!$N3996),"",MONTH(Transactions!$N3996))</f>
        <v/>
      </c>
      <c r="P3996" s="259"/>
      <c r="Q3996" s="171"/>
      <c r="R3996" s="169"/>
    </row>
    <row r="3997" spans="2:18" ht="15.75" customHeight="1">
      <c r="B3997" s="167"/>
      <c r="C3997" s="209" t="str">
        <f>IF(ISBLANK(Transactions!$B3997),"",MONTH(Transactions!$B3997))</f>
        <v/>
      </c>
      <c r="D3997" s="259"/>
      <c r="E3997" s="168"/>
      <c r="F3997" s="169"/>
      <c r="H3997" s="167"/>
      <c r="I3997" s="209" t="str">
        <f>IF(ISBLANK(Transactions!$H3997),"",MONTH(Transactions!$H3997))</f>
        <v/>
      </c>
      <c r="J3997" s="259"/>
      <c r="K3997" s="168"/>
      <c r="L3997" s="169"/>
      <c r="N3997" s="167"/>
      <c r="O3997" s="209" t="str">
        <f>IF(ISBLANK(Transactions!$N3997),"",MONTH(Transactions!$N3997))</f>
        <v/>
      </c>
      <c r="P3997" s="259"/>
      <c r="Q3997" s="171"/>
      <c r="R3997" s="169"/>
    </row>
    <row r="3998" spans="2:18" ht="15.75" customHeight="1">
      <c r="B3998" s="167"/>
      <c r="C3998" s="209" t="str">
        <f>IF(ISBLANK(Transactions!$B3998),"",MONTH(Transactions!$B3998))</f>
        <v/>
      </c>
      <c r="D3998" s="259"/>
      <c r="E3998" s="168"/>
      <c r="F3998" s="169"/>
      <c r="H3998" s="167"/>
      <c r="I3998" s="209" t="str">
        <f>IF(ISBLANK(Transactions!$H3998),"",MONTH(Transactions!$H3998))</f>
        <v/>
      </c>
      <c r="J3998" s="259"/>
      <c r="K3998" s="168"/>
      <c r="L3998" s="169"/>
      <c r="N3998" s="167"/>
      <c r="O3998" s="209" t="str">
        <f>IF(ISBLANK(Transactions!$N3998),"",MONTH(Transactions!$N3998))</f>
        <v/>
      </c>
      <c r="P3998" s="259"/>
      <c r="Q3998" s="171"/>
      <c r="R3998" s="169"/>
    </row>
    <row r="3999" spans="2:18" ht="15.75" customHeight="1">
      <c r="B3999" s="167"/>
      <c r="C3999" s="209" t="str">
        <f>IF(ISBLANK(Transactions!$B3999),"",MONTH(Transactions!$B3999))</f>
        <v/>
      </c>
      <c r="D3999" s="259"/>
      <c r="E3999" s="168"/>
      <c r="F3999" s="169"/>
      <c r="H3999" s="167"/>
      <c r="I3999" s="209" t="str">
        <f>IF(ISBLANK(Transactions!$H3999),"",MONTH(Transactions!$H3999))</f>
        <v/>
      </c>
      <c r="J3999" s="259"/>
      <c r="K3999" s="168"/>
      <c r="L3999" s="169"/>
      <c r="N3999" s="167"/>
      <c r="O3999" s="209" t="str">
        <f>IF(ISBLANK(Transactions!$N3999),"",MONTH(Transactions!$N3999))</f>
        <v/>
      </c>
      <c r="P3999" s="259"/>
      <c r="Q3999" s="171"/>
      <c r="R3999" s="169"/>
    </row>
    <row r="4000" spans="2:18" ht="15.75" customHeight="1">
      <c r="B4000" s="167"/>
      <c r="C4000" s="209" t="str">
        <f>IF(ISBLANK(Transactions!$B4000),"",MONTH(Transactions!$B4000))</f>
        <v/>
      </c>
      <c r="D4000" s="259"/>
      <c r="E4000" s="168"/>
      <c r="F4000" s="169"/>
      <c r="H4000" s="167"/>
      <c r="I4000" s="209" t="str">
        <f>IF(ISBLANK(Transactions!$H4000),"",MONTH(Transactions!$H4000))</f>
        <v/>
      </c>
      <c r="J4000" s="259"/>
      <c r="K4000" s="168"/>
      <c r="L4000" s="169"/>
      <c r="N4000" s="167"/>
      <c r="O4000" s="209" t="str">
        <f>IF(ISBLANK(Transactions!$N4000),"",MONTH(Transactions!$N4000))</f>
        <v/>
      </c>
      <c r="P4000" s="259"/>
      <c r="Q4000" s="171"/>
      <c r="R4000" s="169"/>
    </row>
    <row r="4001" spans="2:18" ht="15.75" customHeight="1">
      <c r="B4001" s="167"/>
      <c r="C4001" s="209" t="str">
        <f>IF(ISBLANK(Transactions!$B4001),"",MONTH(Transactions!$B4001))</f>
        <v/>
      </c>
      <c r="D4001" s="259"/>
      <c r="E4001" s="168"/>
      <c r="F4001" s="169"/>
      <c r="H4001" s="167"/>
      <c r="I4001" s="209" t="str">
        <f>IF(ISBLANK(Transactions!$H4001),"",MONTH(Transactions!$H4001))</f>
        <v/>
      </c>
      <c r="J4001" s="259"/>
      <c r="K4001" s="168"/>
      <c r="L4001" s="169"/>
      <c r="N4001" s="167"/>
      <c r="O4001" s="209" t="str">
        <f>IF(ISBLANK(Transactions!$N4001),"",MONTH(Transactions!$N4001))</f>
        <v/>
      </c>
      <c r="P4001" s="259"/>
      <c r="Q4001" s="171"/>
      <c r="R4001" s="169"/>
    </row>
    <row r="4002" spans="2:18" ht="15.75" customHeight="1">
      <c r="B4002" s="167"/>
      <c r="C4002" s="209" t="str">
        <f>IF(ISBLANK(Transactions!$B4002),"",MONTH(Transactions!$B4002))</f>
        <v/>
      </c>
      <c r="D4002" s="259"/>
      <c r="E4002" s="168"/>
      <c r="F4002" s="169"/>
      <c r="H4002" s="167"/>
      <c r="I4002" s="209" t="str">
        <f>IF(ISBLANK(Transactions!$H4002),"",MONTH(Transactions!$H4002))</f>
        <v/>
      </c>
      <c r="J4002" s="259"/>
      <c r="K4002" s="168"/>
      <c r="L4002" s="169"/>
      <c r="N4002" s="167"/>
      <c r="O4002" s="209" t="str">
        <f>IF(ISBLANK(Transactions!$N4002),"",MONTH(Transactions!$N4002))</f>
        <v/>
      </c>
      <c r="P4002" s="259"/>
      <c r="Q4002" s="171"/>
      <c r="R4002" s="169"/>
    </row>
  </sheetData>
  <sheetProtection autoFilter="0" pivotTables="0"/>
  <mergeCells count="2">
    <mergeCell ref="B5:C5"/>
    <mergeCell ref="E3:O4"/>
  </mergeCells>
  <dataValidations count="2">
    <dataValidation type="list" allowBlank="1" sqref="L4003:L1048576 F4003:F1048576 R4003:R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J10:J4002 P10:P27 P31:P32 D19:D460 P35:P4002 D462:D4002</xm:sqref>
        </x14:conditionalFormatting>
        <x14:conditionalFormatting xmlns:xm="http://schemas.microsoft.com/office/excel/2006/main">
          <x14:cfRule type="expression" priority="41" id="{DD52B83C-E250-4B93-9A2A-7B982C82A58D}">
            <xm:f>$D$5=Currency!$A$8</xm:f>
            <x14:dxf>
              <numFmt numFmtId="179" formatCode="[$$-C09]#,##0.00"/>
            </x14:dxf>
          </x14:cfRule>
          <x14:cfRule type="expression" priority="42" id="{2BACC0B9-6333-46F1-A5AA-B8B2C861626A}">
            <xm:f>$D$5=Currency!$A$7</xm:f>
            <x14:dxf>
              <numFmt numFmtId="178" formatCode="[$¥-411]#,##0.00"/>
            </x14:dxf>
          </x14:cfRule>
          <x14:cfRule type="expression" priority="43" id="{F7808AD9-FF30-42E0-B79C-72E87C5FD335}">
            <xm:f>$D$5=Currency!$A$6</xm:f>
            <x14:dxf>
              <numFmt numFmtId="181" formatCode="[$$-1004]#,##0.00"/>
            </x14:dxf>
          </x14:cfRule>
          <x14:cfRule type="expression" priority="44" id="{3B847174-4798-48AD-965F-2D2FC5E3477E}">
            <xm:f>$D$5=Currency!$A$5</xm:f>
            <x14:dxf>
              <numFmt numFmtId="176" formatCode="[$¥-804]#,##0.00"/>
            </x14:dxf>
          </x14:cfRule>
          <x14:cfRule type="expression" priority="45" id="{4D5BC83A-A91E-4311-A400-03128D98A368}">
            <xm:f>$D$5=Currency!$A$4</xm:f>
            <x14:dxf>
              <numFmt numFmtId="175" formatCode="[$£-809]#,##0.00"/>
            </x14:dxf>
          </x14:cfRule>
          <x14:cfRule type="expression" priority="46" id="{C20986B3-69F2-451D-B4FF-C7F7A1AE2AB5}">
            <xm:f>$D$5=Currency!$A$3</xm:f>
            <x14:dxf>
              <numFmt numFmtId="174" formatCode="[$€-2]\ #,##0.00"/>
            </x14:dxf>
          </x14:cfRule>
          <x14:cfRule type="expression" priority="47" id="{93954116-EB34-4AE2-A38A-437D690336B5}">
            <xm:f>$D$5=Currency!$A$2</xm:f>
            <x14:dxf>
              <numFmt numFmtId="169" formatCode="&quot;$&quot;#,##0.00"/>
            </x14:dxf>
          </x14:cfRule>
          <x14:cfRule type="expression" priority="48" id="{A2E196FF-5AE2-4DCB-B070-8C6E65712733}">
            <xm:f>$D$5=Currency!$A$1</xm:f>
            <x14:dxf>
              <numFmt numFmtId="173" formatCode="#,##0\ [$₫-42A]"/>
            </x14:dxf>
          </x14:cfRule>
          <xm:sqref>P28</xm:sqref>
        </x14:conditionalFormatting>
        <x14:conditionalFormatting xmlns:xm="http://schemas.microsoft.com/office/excel/2006/main">
          <x14:cfRule type="expression" priority="33" id="{96946148-2F9B-4293-B086-D8BF709F2ABA}">
            <xm:f>$D$5=Currency!$A$8</xm:f>
            <x14:dxf>
              <numFmt numFmtId="179" formatCode="[$$-C09]#,##0.00"/>
            </x14:dxf>
          </x14:cfRule>
          <x14:cfRule type="expression" priority="34" id="{2676374C-6715-4482-B14B-101E211EC2F5}">
            <xm:f>$D$5=Currency!$A$7</xm:f>
            <x14:dxf>
              <numFmt numFmtId="178" formatCode="[$¥-411]#,##0.00"/>
            </x14:dxf>
          </x14:cfRule>
          <x14:cfRule type="expression" priority="35" id="{DE2DEC21-3335-4B74-8CFC-605968BB12AF}">
            <xm:f>$D$5=Currency!$A$6</xm:f>
            <x14:dxf>
              <numFmt numFmtId="181" formatCode="[$$-1004]#,##0.00"/>
            </x14:dxf>
          </x14:cfRule>
          <x14:cfRule type="expression" priority="36" id="{D4A7F63B-A3EA-4A6E-B0DE-F88344AD1B2A}">
            <xm:f>$D$5=Currency!$A$5</xm:f>
            <x14:dxf>
              <numFmt numFmtId="176" formatCode="[$¥-804]#,##0.00"/>
            </x14:dxf>
          </x14:cfRule>
          <x14:cfRule type="expression" priority="37" id="{4CFD1A56-76B0-43DA-801E-3950C0A75DE8}">
            <xm:f>$D$5=Currency!$A$4</xm:f>
            <x14:dxf>
              <numFmt numFmtId="175" formatCode="[$£-809]#,##0.00"/>
            </x14:dxf>
          </x14:cfRule>
          <x14:cfRule type="expression" priority="38" id="{92C95425-21DD-436E-98ED-9D70DB18BB60}">
            <xm:f>$D$5=Currency!$A$3</xm:f>
            <x14:dxf>
              <numFmt numFmtId="174" formatCode="[$€-2]\ #,##0.00"/>
            </x14:dxf>
          </x14:cfRule>
          <x14:cfRule type="expression" priority="39" id="{92DE95AE-550A-4A92-A935-FA56D1B3251E}">
            <xm:f>$D$5=Currency!$A$2</xm:f>
            <x14:dxf>
              <numFmt numFmtId="169" formatCode="&quot;$&quot;#,##0.00"/>
            </x14:dxf>
          </x14:cfRule>
          <x14:cfRule type="expression" priority="40" id="{A5EC5D53-FDAC-461B-8ACF-AC6681BC421F}">
            <xm:f>$D$5=Currency!$A$1</xm:f>
            <x14:dxf>
              <numFmt numFmtId="173" formatCode="#,##0\ [$₫-42A]"/>
            </x14:dxf>
          </x14:cfRule>
          <xm:sqref>P29:P30</xm:sqref>
        </x14:conditionalFormatting>
        <x14:conditionalFormatting xmlns:xm="http://schemas.microsoft.com/office/excel/2006/main">
          <x14:cfRule type="expression" priority="25" id="{4243222D-7E67-493C-84B2-F6BCB6F73ED7}">
            <xm:f>$D$5=Currency!$A$8</xm:f>
            <x14:dxf>
              <numFmt numFmtId="179" formatCode="[$$-C09]#,##0.00"/>
            </x14:dxf>
          </x14:cfRule>
          <x14:cfRule type="expression" priority="26" id="{81DB3DF1-D65C-4E9E-81DD-B673197264D0}">
            <xm:f>$D$5=Currency!$A$7</xm:f>
            <x14:dxf>
              <numFmt numFmtId="178" formatCode="[$¥-411]#,##0.00"/>
            </x14:dxf>
          </x14:cfRule>
          <x14:cfRule type="expression" priority="27" id="{F26BA0D6-B35F-4EBE-A64C-5D0A314C9F8D}">
            <xm:f>$D$5=Currency!$A$6</xm:f>
            <x14:dxf>
              <numFmt numFmtId="181" formatCode="[$$-1004]#,##0.00"/>
            </x14:dxf>
          </x14:cfRule>
          <x14:cfRule type="expression" priority="28" id="{CE06E0F8-D31A-4128-8BEC-86031E265025}">
            <xm:f>$D$5=Currency!$A$5</xm:f>
            <x14:dxf>
              <numFmt numFmtId="176" formatCode="[$¥-804]#,##0.00"/>
            </x14:dxf>
          </x14:cfRule>
          <x14:cfRule type="expression" priority="29" id="{97D46609-6FB8-41F6-B3BA-857E98BEE9A1}">
            <xm:f>$D$5=Currency!$A$4</xm:f>
            <x14:dxf>
              <numFmt numFmtId="175" formatCode="[$£-809]#,##0.00"/>
            </x14:dxf>
          </x14:cfRule>
          <x14:cfRule type="expression" priority="30" id="{C751FCC1-752C-4BD4-8394-6F6ACBAB0F73}">
            <xm:f>$D$5=Currency!$A$3</xm:f>
            <x14:dxf>
              <numFmt numFmtId="174" formatCode="[$€-2]\ #,##0.00"/>
            </x14:dxf>
          </x14:cfRule>
          <x14:cfRule type="expression" priority="31" id="{2BB9B9BD-F77B-47B3-B9E3-3B77358274AA}">
            <xm:f>$D$5=Currency!$A$2</xm:f>
            <x14:dxf>
              <numFmt numFmtId="169" formatCode="&quot;$&quot;#,##0.00"/>
            </x14:dxf>
          </x14:cfRule>
          <x14:cfRule type="expression" priority="32" id="{A194A0AD-832C-4C9F-9C91-F006630D3812}">
            <xm:f>$D$5=Currency!$A$1</xm:f>
            <x14:dxf>
              <numFmt numFmtId="173" formatCode="#,##0\ [$₫-42A]"/>
            </x14:dxf>
          </x14:cfRule>
          <xm:sqref>P33:P35</xm:sqref>
        </x14:conditionalFormatting>
        <x14:conditionalFormatting xmlns:xm="http://schemas.microsoft.com/office/excel/2006/main">
          <x14:cfRule type="expression" priority="17" id="{5C2CA0B4-E2E4-48AA-A901-45DF27C72C53}">
            <xm:f>$D$5=Currency!$A$8</xm:f>
            <x14:dxf>
              <numFmt numFmtId="179" formatCode="[$$-C09]#,##0.00"/>
            </x14:dxf>
          </x14:cfRule>
          <x14:cfRule type="expression" priority="18" id="{4D84B0B1-43DC-4C11-BDBC-792FEB627808}">
            <xm:f>$D$5=Currency!$A$7</xm:f>
            <x14:dxf>
              <numFmt numFmtId="178" formatCode="[$¥-411]#,##0.00"/>
            </x14:dxf>
          </x14:cfRule>
          <x14:cfRule type="expression" priority="19" id="{7D891EEF-4387-43C6-B883-F31DE7DE7C00}">
            <xm:f>$D$5=Currency!$A$6</xm:f>
            <x14:dxf>
              <numFmt numFmtId="181" formatCode="[$$-1004]#,##0.00"/>
            </x14:dxf>
          </x14:cfRule>
          <x14:cfRule type="expression" priority="20" id="{A307BFDA-CF41-4A1E-BD4B-0BF14C3E2725}">
            <xm:f>$D$5=Currency!$A$5</xm:f>
            <x14:dxf>
              <numFmt numFmtId="176" formatCode="[$¥-804]#,##0.00"/>
            </x14:dxf>
          </x14:cfRule>
          <x14:cfRule type="expression" priority="21" id="{CB566F33-600C-4481-A43D-3405CFA57441}">
            <xm:f>$D$5=Currency!$A$4</xm:f>
            <x14:dxf>
              <numFmt numFmtId="175" formatCode="[$£-809]#,##0.00"/>
            </x14:dxf>
          </x14:cfRule>
          <x14:cfRule type="expression" priority="22" id="{D5605E9C-C4C7-42D5-859A-50F0C4A56041}">
            <xm:f>$D$5=Currency!$A$3</xm:f>
            <x14:dxf>
              <numFmt numFmtId="174" formatCode="[$€-2]\ #,##0.00"/>
            </x14:dxf>
          </x14:cfRule>
          <x14:cfRule type="expression" priority="23" id="{DAE009AD-CA00-4F00-A1D5-A9874973489D}">
            <xm:f>$D$5=Currency!$A$2</xm:f>
            <x14:dxf>
              <numFmt numFmtId="169" formatCode="&quot;$&quot;#,##0.00"/>
            </x14:dxf>
          </x14:cfRule>
          <x14:cfRule type="expression" priority="24" id="{008BFABC-6440-4025-93C9-98600271FB49}">
            <xm:f>$D$5=Currency!$A$1</xm:f>
            <x14:dxf>
              <numFmt numFmtId="173" formatCode="#,##0\ [$₫-42A]"/>
            </x14:dxf>
          </x14:cfRule>
          <xm:sqref>D461</xm:sqref>
        </x14:conditionalFormatting>
        <x14:conditionalFormatting xmlns:xm="http://schemas.microsoft.com/office/excel/2006/main">
          <x14:cfRule type="expression" priority="9" id="{4104EF15-21AE-4BF4-A634-2A559E415687}">
            <xm:f>$D$5=Currency!$A$8</xm:f>
            <x14:dxf>
              <numFmt numFmtId="179" formatCode="[$$-C09]#,##0.00"/>
            </x14:dxf>
          </x14:cfRule>
          <x14:cfRule type="expression" priority="10" id="{9898ADBC-8727-45D9-9D57-7095A5C57087}">
            <xm:f>$D$5=Currency!$A$7</xm:f>
            <x14:dxf>
              <numFmt numFmtId="178" formatCode="[$¥-411]#,##0.00"/>
            </x14:dxf>
          </x14:cfRule>
          <x14:cfRule type="expression" priority="11" id="{FC9EFF09-3E72-4AB5-A956-710A40ED49EA}">
            <xm:f>$D$5=Currency!$A$6</xm:f>
            <x14:dxf>
              <numFmt numFmtId="181" formatCode="[$$-1004]#,##0.00"/>
            </x14:dxf>
          </x14:cfRule>
          <x14:cfRule type="expression" priority="12" id="{1996C1AC-74EF-49D2-89EC-85BF72E83B72}">
            <xm:f>$D$5=Currency!$A$5</xm:f>
            <x14:dxf>
              <numFmt numFmtId="176" formatCode="[$¥-804]#,##0.00"/>
            </x14:dxf>
          </x14:cfRule>
          <x14:cfRule type="expression" priority="13" id="{1FBCD267-A873-4522-A658-BA7172E225FA}">
            <xm:f>$D$5=Currency!$A$4</xm:f>
            <x14:dxf>
              <numFmt numFmtId="175" formatCode="[$£-809]#,##0.00"/>
            </x14:dxf>
          </x14:cfRule>
          <x14:cfRule type="expression" priority="14" id="{4C4BF3B0-8848-4F19-96D8-A977FA30B37D}">
            <xm:f>$D$5=Currency!$A$3</xm:f>
            <x14:dxf>
              <numFmt numFmtId="174" formatCode="[$€-2]\ #,##0.00"/>
            </x14:dxf>
          </x14:cfRule>
          <x14:cfRule type="expression" priority="15" id="{ED6F3069-98AF-4B95-9164-FB01D480F0CE}">
            <xm:f>$D$5=Currency!$A$2</xm:f>
            <x14:dxf>
              <numFmt numFmtId="169" formatCode="&quot;$&quot;#,##0.00"/>
            </x14:dxf>
          </x14:cfRule>
          <x14:cfRule type="expression" priority="16" id="{59925571-E443-4EFD-B992-F6601C63C13B}">
            <xm:f>$D$5=Currency!$A$1</xm:f>
            <x14:dxf>
              <numFmt numFmtId="173" formatCode="#,##0\ [$₫-42A]"/>
            </x14:dxf>
          </x14:cfRule>
          <xm:sqref>D462</xm:sqref>
        </x14:conditionalFormatting>
        <x14:conditionalFormatting xmlns:xm="http://schemas.microsoft.com/office/excel/2006/main">
          <x14:cfRule type="expression" priority="1" id="{5B7E84F2-F1A3-41EB-A60B-0073CEFF7393}">
            <xm:f>$D$5=Currency!#REF!</xm:f>
            <x14:dxf>
              <numFmt numFmtId="179" formatCode="[$$-C09]#,##0.00"/>
            </x14:dxf>
          </x14:cfRule>
          <x14:cfRule type="expression" priority="2" id="{E937B50E-191B-4845-89BC-8B449A1BA793}">
            <xm:f>$D$5=Currency!#REF!</xm:f>
            <x14:dxf>
              <numFmt numFmtId="178" formatCode="[$¥-411]#,##0.00"/>
            </x14:dxf>
          </x14:cfRule>
          <x14:cfRule type="expression" priority="3" id="{EEA988B9-BADF-4AEE-A3A2-C4FFC42410F9}">
            <xm:f>$D$5=Currency!#REF!</xm:f>
            <x14:dxf>
              <numFmt numFmtId="181" formatCode="[$$-1004]#,##0.00"/>
            </x14:dxf>
          </x14:cfRule>
          <x14:cfRule type="expression" priority="4" id="{F9E91B1B-B574-41B1-88DD-94E29D04AAC8}">
            <xm:f>$D$5=Currency!#REF!</xm:f>
            <x14:dxf>
              <numFmt numFmtId="176" formatCode="[$¥-804]#,##0.00"/>
            </x14:dxf>
          </x14:cfRule>
          <x14:cfRule type="expression" priority="5" id="{F8782540-473F-4F6D-9523-B0294D4EE722}">
            <xm:f>$D$5=Currency!#REF!</xm:f>
            <x14:dxf>
              <numFmt numFmtId="175" formatCode="[$£-809]#,##0.00"/>
            </x14:dxf>
          </x14:cfRule>
          <x14:cfRule type="expression" priority="6" id="{B84AB231-C609-467C-95CF-F60A7F045527}">
            <xm:f>$D$5=Currency!#REF!</xm:f>
            <x14:dxf>
              <numFmt numFmtId="174" formatCode="[$€-2]\ #,##0.00"/>
            </x14:dxf>
          </x14:cfRule>
          <x14:cfRule type="expression" priority="7" id="{E3E3F540-3B15-4D66-A496-3580AE4297D1}">
            <xm:f>$D$5=Currency!#REF!</xm:f>
            <x14:dxf>
              <numFmt numFmtId="169" formatCode="&quot;$&quot;#,##0.00"/>
            </x14:dxf>
          </x14:cfRule>
          <x14:cfRule type="expression" priority="8" id="{34D4B3B1-B366-4EF4-8753-F44E366D53F1}">
            <xm:f>$D$5=Currency!#REF!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F19:F4002</xm:sqref>
        </x14:dataValidation>
        <x14:dataValidation type="list" allowBlank="1">
          <x14:formula1>
            <xm:f>Summary!$C$42:$C$47</xm:f>
          </x14:formula1>
          <xm:sqref>L10:L4002</xm:sqref>
        </x14:dataValidation>
        <x14:dataValidation type="list" allowBlank="1">
          <x14:formula1>
            <xm:f>Summary!$C$18:$C$26</xm:f>
          </x14:formula1>
          <xm:sqref>R10:R4002</xm:sqref>
        </x14:dataValidation>
        <x14:dataValidation type="list" allowBlank="1" showInputMessage="1" showErrorMessage="1">
          <x14:formula1>
            <xm:f>Currency!$A$1:$A$8</xm:f>
          </x14:formula1>
          <xm:sqref>D5</xm:sqref>
        </x14:dataValidation>
        <x14:dataValidation type="list" allowBlank="1">
          <x14:formula1>
            <xm:f>'D:\2021-ON THE WAY TO NEW JOURNEY\10. Built-in Template\Personal Finance\[Personal_Financial_Planning_EN.xlsx]Summary'!#REF!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99"/>
  <sheetViews>
    <sheetView showGridLines="0" zoomScale="90" zoomScaleNormal="90" workbookViewId="0">
      <pane xSplit="9" ySplit="8" topLeftCell="J9" activePane="bottomRight" state="frozen"/>
      <selection pane="topRight" activeCell="H1" sqref="H1"/>
      <selection pane="bottomLeft" activeCell="A9" sqref="A9"/>
      <selection pane="bottomRight" activeCell="B10" sqref="B10"/>
    </sheetView>
  </sheetViews>
  <sheetFormatPr defaultRowHeight="14.25"/>
  <cols>
    <col min="1" max="1" width="2.28515625" style="5" customWidth="1"/>
    <col min="2" max="2" width="22.140625" style="5" customWidth="1"/>
    <col min="3" max="4" width="18.28515625" style="5" customWidth="1"/>
    <col min="5" max="5" width="14.140625" style="332"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31"/>
      <c r="E1" s="331"/>
      <c r="F1" s="12"/>
      <c r="G1" s="12"/>
      <c r="H1" s="12"/>
      <c r="I1" s="12"/>
    </row>
    <row r="2" spans="1:33" ht="18">
      <c r="B2" s="54" t="s">
        <v>33</v>
      </c>
      <c r="C2" s="233">
        <f>Transactions!C3</f>
        <v>44197</v>
      </c>
      <c r="D2" s="233"/>
    </row>
    <row r="3" spans="1:33" ht="63" customHeight="1">
      <c r="B3" s="54" t="s">
        <v>68</v>
      </c>
      <c r="C3" s="234">
        <f>Transactions!C4</f>
        <v>2021</v>
      </c>
      <c r="D3" s="234"/>
      <c r="E3" s="351" t="s">
        <v>184</v>
      </c>
      <c r="F3" s="351"/>
      <c r="G3" s="351"/>
      <c r="H3" s="351"/>
      <c r="I3" s="351"/>
      <c r="J3" s="160"/>
      <c r="K3" s="102"/>
      <c r="L3" s="102"/>
      <c r="M3" s="102"/>
      <c r="N3" s="102"/>
      <c r="O3" s="102"/>
      <c r="P3" s="102"/>
      <c r="Q3" s="102"/>
    </row>
    <row r="4" spans="1:33" ht="18">
      <c r="B4" s="54"/>
      <c r="C4" s="234"/>
      <c r="D4" s="234"/>
      <c r="E4" s="330"/>
      <c r="F4" s="322"/>
      <c r="G4" s="137"/>
      <c r="H4" s="137"/>
      <c r="I4" s="137"/>
      <c r="J4" s="137"/>
      <c r="K4" s="102"/>
      <c r="L4" s="102"/>
      <c r="M4" s="102"/>
      <c r="N4" s="102"/>
      <c r="O4" s="102"/>
      <c r="P4" s="102"/>
      <c r="Q4" s="102"/>
    </row>
    <row r="5" spans="1:33">
      <c r="B5" s="323"/>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4" customFormat="1" ht="30.75" thickBot="1">
      <c r="B7" s="147" t="s">
        <v>198</v>
      </c>
      <c r="C7" s="148" t="s">
        <v>87</v>
      </c>
      <c r="D7" s="148" t="s">
        <v>226</v>
      </c>
      <c r="E7" s="148" t="s">
        <v>88</v>
      </c>
      <c r="F7" s="148" t="s">
        <v>223</v>
      </c>
      <c r="G7" s="148" t="s">
        <v>89</v>
      </c>
      <c r="H7" s="148" t="s">
        <v>90</v>
      </c>
      <c r="I7" s="148" t="s">
        <v>156</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32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43.5" hidden="1" thickBot="1">
      <c r="B8" s="175" t="s">
        <v>69</v>
      </c>
      <c r="C8" s="172" t="s">
        <v>70</v>
      </c>
      <c r="D8" s="172" t="s">
        <v>225</v>
      </c>
      <c r="E8" s="172" t="s">
        <v>71</v>
      </c>
      <c r="F8" s="172" t="s">
        <v>212</v>
      </c>
      <c r="G8" s="173" t="s">
        <v>72</v>
      </c>
      <c r="H8" s="174" t="s">
        <v>73</v>
      </c>
      <c r="I8" s="175" t="s">
        <v>74</v>
      </c>
      <c r="J8" s="246" t="s">
        <v>75</v>
      </c>
      <c r="K8" s="246" t="s">
        <v>76</v>
      </c>
      <c r="L8" s="246" t="s">
        <v>77</v>
      </c>
      <c r="M8" s="246" t="s">
        <v>78</v>
      </c>
      <c r="N8" s="246" t="s">
        <v>79</v>
      </c>
      <c r="O8" s="246" t="s">
        <v>80</v>
      </c>
      <c r="P8" s="246" t="s">
        <v>81</v>
      </c>
      <c r="Q8" s="246" t="s">
        <v>82</v>
      </c>
      <c r="R8" s="246" t="s">
        <v>83</v>
      </c>
      <c r="S8" s="246" t="s">
        <v>176</v>
      </c>
      <c r="T8" s="246" t="s">
        <v>177</v>
      </c>
      <c r="U8" s="326" t="s">
        <v>178</v>
      </c>
      <c r="V8" s="246" t="s">
        <v>179</v>
      </c>
      <c r="W8" s="246" t="s">
        <v>180</v>
      </c>
      <c r="X8" s="246" t="s">
        <v>213</v>
      </c>
      <c r="Y8" s="246" t="s">
        <v>214</v>
      </c>
      <c r="Z8" s="246" t="s">
        <v>215</v>
      </c>
      <c r="AA8" s="246" t="s">
        <v>216</v>
      </c>
      <c r="AB8" s="246" t="s">
        <v>217</v>
      </c>
      <c r="AC8" s="246" t="s">
        <v>218</v>
      </c>
      <c r="AD8" s="246" t="s">
        <v>219</v>
      </c>
      <c r="AE8" s="246" t="s">
        <v>220</v>
      </c>
      <c r="AF8" s="246" t="s">
        <v>221</v>
      </c>
      <c r="AG8" s="246" t="s">
        <v>222</v>
      </c>
    </row>
    <row r="9" spans="1:33">
      <c r="B9" s="211">
        <v>80000000</v>
      </c>
      <c r="C9" s="212">
        <v>44082</v>
      </c>
      <c r="D9" s="211"/>
      <c r="E9" s="215">
        <v>44447</v>
      </c>
      <c r="F9" s="211">
        <v>3200000</v>
      </c>
      <c r="G9" s="213">
        <v>6</v>
      </c>
      <c r="H9" s="217">
        <v>6.4000000000000001E-2</v>
      </c>
      <c r="I9" s="250">
        <f t="shared" ref="I9:I173" si="2">SUM(J9:U9)</f>
        <v>5862400</v>
      </c>
      <c r="J9" s="248" t="str">
        <f>IF(AND(MONTH('Saving Accounts'!$E9)=MONTH(J$7),YEAR('Saving Accounts'!$E9)=YEAR(J$7)),('Saving Accounts'!$B9+'Saving Accounts'!$F9)*'Saving Accounts'!$G9*'Saving Accounts'!$H9/12+'Saving Accounts'!$F9," ")</f>
        <v xml:space="preserve"> </v>
      </c>
      <c r="K9" s="248" t="str">
        <f>IF(AND(MONTH('Saving Accounts'!$E9)=MONTH(K$7),YEAR('Saving Accounts'!$E9)=YEAR(K$7)),('Saving Accounts'!$B9+'Saving Accounts'!$F9)*'Saving Accounts'!$G9*'Saving Accounts'!$H9/12+'Saving Accounts'!$F9," ")</f>
        <v xml:space="preserve"> </v>
      </c>
      <c r="L9" s="248" t="str">
        <f>IF(AND(MONTH('Saving Accounts'!$E9)=MONTH(L$7),YEAR('Saving Accounts'!$E9)=YEAR(L$7)),('Saving Accounts'!$B9+'Saving Accounts'!$F9)*'Saving Accounts'!$G9*'Saving Accounts'!$H9/12+'Saving Accounts'!$F9," ")</f>
        <v xml:space="preserve"> </v>
      </c>
      <c r="M9" s="248" t="str">
        <f>IF(AND(MONTH('Saving Accounts'!$E9)=MONTH(M$7),YEAR('Saving Accounts'!$E9)=YEAR(M$7)),('Saving Accounts'!$B9+'Saving Accounts'!$F9)*'Saving Accounts'!$G9*'Saving Accounts'!$H9/12+'Saving Accounts'!$F9," ")</f>
        <v xml:space="preserve"> </v>
      </c>
      <c r="N9" s="248" t="str">
        <f>IF(AND(MONTH('Saving Accounts'!$E9)=MONTH(N$7),YEAR('Saving Accounts'!$E9)=YEAR(N$7)),('Saving Accounts'!$B9+'Saving Accounts'!$F9)*'Saving Accounts'!$G9*'Saving Accounts'!$H9/12+'Saving Accounts'!$F9," ")</f>
        <v xml:space="preserve"> </v>
      </c>
      <c r="O9" s="248" t="str">
        <f>IF(AND(MONTH('Saving Accounts'!$E9)=MONTH(O$7),YEAR('Saving Accounts'!$E9)=YEAR(O$7)),('Saving Accounts'!$B9+'Saving Accounts'!$F9)*'Saving Accounts'!$G9*'Saving Accounts'!$H9/12+'Saving Accounts'!$F9," ")</f>
        <v xml:space="preserve"> </v>
      </c>
      <c r="P9" s="248" t="str">
        <f>IF(AND(MONTH('Saving Accounts'!$E9)=MONTH(P$7),YEAR('Saving Accounts'!$E9)=YEAR(P$7)),('Saving Accounts'!$B9+'Saving Accounts'!$F9)*'Saving Accounts'!$G9*'Saving Accounts'!$H9/12+'Saving Accounts'!$F9," ")</f>
        <v xml:space="preserve"> </v>
      </c>
      <c r="Q9" s="248" t="str">
        <f>IF(AND(MONTH('Saving Accounts'!$E9)=MONTH(Q$7),YEAR('Saving Accounts'!$E9)=YEAR(Q$7)),('Saving Accounts'!$B9+'Saving Accounts'!$F9)*'Saving Accounts'!$G9*'Saving Accounts'!$H9/12+'Saving Accounts'!$F9," ")</f>
        <v xml:space="preserve"> </v>
      </c>
      <c r="R9" s="248">
        <f>IF(AND(MONTH('Saving Accounts'!$E9)=MONTH(R$7),YEAR('Saving Accounts'!$E9)=YEAR(R$7)),('Saving Accounts'!$B9+'Saving Accounts'!$F9)*'Saving Accounts'!$G9*'Saving Accounts'!$H9/12+'Saving Accounts'!$F9," ")</f>
        <v>5862400</v>
      </c>
      <c r="S9" s="248" t="str">
        <f>IF(AND(MONTH('Saving Accounts'!$E9)=MONTH(S$7),YEAR('Saving Accounts'!$E9)=YEAR(S$7)),('Saving Accounts'!$B9+'Saving Accounts'!$F9)*'Saving Accounts'!$G9*'Saving Accounts'!$H9/12+'Saving Accounts'!$F9," ")</f>
        <v xml:space="preserve"> </v>
      </c>
      <c r="T9" s="248" t="str">
        <f>IF(AND(MONTH('Saving Accounts'!$E9)=MONTH(T$7),YEAR('Saving Accounts'!$E9)=YEAR(T$7)),('Saving Accounts'!$B9+'Saving Accounts'!$F9)*'Saving Accounts'!$G9*'Saving Accounts'!$H9/12+'Saving Accounts'!$F9," ")</f>
        <v xml:space="preserve"> </v>
      </c>
      <c r="U9" s="327" t="str">
        <f>IF(AND(MONTH('Saving Accounts'!$E9)=MONTH(U$7),YEAR('Saving Accounts'!$E9)=YEAR(U$7)),('Saving Accounts'!$B9+'Saving Accounts'!$F9)*'Saving Accounts'!$G9*'Saving Accounts'!$H9/12+'Saving Accounts'!$F9," ")</f>
        <v xml:space="preserve"> </v>
      </c>
      <c r="V9" s="248" t="str">
        <f>IF(AND(MONTH('Saving Accounts'!$E9)=MONTH(V$7),YEAR('Saving Accounts'!$E9)=YEAR(V$7)),('Saving Accounts'!$B9+'Saving Accounts'!$F9)*'Saving Accounts'!$G9*'Saving Accounts'!$H9/12+'Saving Accounts'!$F9," ")</f>
        <v xml:space="preserve"> </v>
      </c>
      <c r="W9" s="248" t="str">
        <f>IF(AND(MONTH('Saving Accounts'!$E9)=MONTH(W$7),YEAR('Saving Accounts'!$E9)=YEAR(W$7)),('Saving Accounts'!$B9+'Saving Accounts'!$F9)*'Saving Accounts'!$G9*'Saving Accounts'!$H9/12+'Saving Accounts'!$F9," ")</f>
        <v xml:space="preserve"> </v>
      </c>
      <c r="X9" s="248" t="str">
        <f>IF(AND(MONTH('Saving Accounts'!$E9)=MONTH(X$7),YEAR('Saving Accounts'!$E9)=YEAR(X$7)),('Saving Accounts'!$B9+'Saving Accounts'!$F9)*'Saving Accounts'!$G9*'Saving Accounts'!$H9/12+'Saving Accounts'!$F9," ")</f>
        <v xml:space="preserve"> </v>
      </c>
      <c r="Y9" s="248" t="str">
        <f>IF(AND(MONTH('Saving Accounts'!$E9)=MONTH(Y$7),YEAR('Saving Accounts'!$E9)=YEAR(Y$7)),('Saving Accounts'!$B9+'Saving Accounts'!$F9)*'Saving Accounts'!$G9*'Saving Accounts'!$H9/12+'Saving Accounts'!$F9," ")</f>
        <v xml:space="preserve"> </v>
      </c>
      <c r="Z9" s="248" t="str">
        <f>IF(AND(MONTH('Saving Accounts'!$E9)=MONTH(Z$7),YEAR('Saving Accounts'!$E9)=YEAR(Z$7)),('Saving Accounts'!$B9+'Saving Accounts'!$F9)*'Saving Accounts'!$G9*'Saving Accounts'!$H9/12+'Saving Accounts'!$F9," ")</f>
        <v xml:space="preserve"> </v>
      </c>
      <c r="AA9" s="248" t="str">
        <f>IF(AND(MONTH('Saving Accounts'!$E9)=MONTH(AA$7),YEAR('Saving Accounts'!$E9)=YEAR(AA$7)),('Saving Accounts'!$B9+'Saving Accounts'!$F9)*'Saving Accounts'!$G9*'Saving Accounts'!$H9/12+'Saving Accounts'!$F9," ")</f>
        <v xml:space="preserve"> </v>
      </c>
      <c r="AB9" s="248" t="str">
        <f>IF(AND(MONTH('Saving Accounts'!$E9)=MONTH(AB$7),YEAR('Saving Accounts'!$E9)=YEAR(AB$7)),('Saving Accounts'!$B9+'Saving Accounts'!$F9)*'Saving Accounts'!$G9*'Saving Accounts'!$H9/12+'Saving Accounts'!$F9," ")</f>
        <v xml:space="preserve"> </v>
      </c>
      <c r="AC9" s="248" t="str">
        <f>IF(AND(MONTH('Saving Accounts'!$E9)=MONTH(AC$7),YEAR('Saving Accounts'!$E9)=YEAR(AC$7)),('Saving Accounts'!$B9+'Saving Accounts'!$F9)*'Saving Accounts'!$G9*'Saving Accounts'!$H9/12+'Saving Accounts'!$F9," ")</f>
        <v xml:space="preserve"> </v>
      </c>
      <c r="AD9" s="248" t="str">
        <f>IF(AND(MONTH('Saving Accounts'!$E9)=MONTH(AD$7),YEAR('Saving Accounts'!$E9)=YEAR(AD$7)),('Saving Accounts'!$B9+'Saving Accounts'!$F9)*'Saving Accounts'!$G9*'Saving Accounts'!$H9/12+'Saving Accounts'!$F9," ")</f>
        <v xml:space="preserve"> </v>
      </c>
      <c r="AE9" s="248" t="str">
        <f>IF(AND(MONTH('Saving Accounts'!$E9)=MONTH(AE$7),YEAR('Saving Accounts'!$E9)=YEAR(AE$7)),('Saving Accounts'!$B9+'Saving Accounts'!$F9)*'Saving Accounts'!$G9*'Saving Accounts'!$H9/12+'Saving Accounts'!$F9," ")</f>
        <v xml:space="preserve"> </v>
      </c>
      <c r="AF9" s="248" t="str">
        <f>IF(AND(MONTH('Saving Accounts'!$E9)=MONTH(AF$7),YEAR('Saving Accounts'!$E9)=YEAR(AF$7)),('Saving Accounts'!$B9+'Saving Accounts'!$F9)*'Saving Accounts'!$G9*'Saving Accounts'!$H9/12+'Saving Accounts'!$F9," ")</f>
        <v xml:space="preserve"> </v>
      </c>
      <c r="AG9" s="248" t="str">
        <f>IF(AND(MONTH('Saving Accounts'!$E9)=MONTH(AG$7),YEAR('Saving Accounts'!$E9)=YEAR(AG$7)),('Saving Accounts'!$B9+'Saving Accounts'!$F9)*'Saving Accounts'!$G9*'Saving Accounts'!$H9/12+'Saving Accounts'!$F9," ")</f>
        <v xml:space="preserve"> </v>
      </c>
    </row>
    <row r="10" spans="1:33">
      <c r="B10" s="214">
        <v>20000000</v>
      </c>
      <c r="C10" s="215">
        <v>44028</v>
      </c>
      <c r="D10" s="214">
        <f>Saving_account[[#This Row],[Column1]]</f>
        <v>20000000</v>
      </c>
      <c r="E10" s="215">
        <v>44212</v>
      </c>
      <c r="F10" s="214">
        <v>1760000</v>
      </c>
      <c r="G10" s="216">
        <v>6</v>
      </c>
      <c r="H10" s="217">
        <v>6.4000000000000001E-2</v>
      </c>
      <c r="I10" s="251">
        <f t="shared" si="2"/>
        <v>2456320</v>
      </c>
      <c r="J10" s="249">
        <f>IF(AND(MONTH('Saving Accounts'!$E10)=MONTH(J$7),YEAR('Saving Accounts'!$E10)=YEAR(J$7)),('Saving Accounts'!$B10+'Saving Accounts'!$F10)*'Saving Accounts'!$G10*'Saving Accounts'!$H10/12+'Saving Accounts'!$F10," ")</f>
        <v>2456320</v>
      </c>
      <c r="K10" s="249" t="str">
        <f>IF(AND(MONTH('Saving Accounts'!$E10)=MONTH(K$7),YEAR('Saving Accounts'!$E10)=YEAR(K$7)),('Saving Accounts'!$B10+'Saving Accounts'!$F10)*'Saving Accounts'!$G10*'Saving Accounts'!$H10/12+'Saving Accounts'!$F10," ")</f>
        <v xml:space="preserve"> </v>
      </c>
      <c r="L10" s="249" t="str">
        <f>IF(AND(MONTH('Saving Accounts'!$E10)=MONTH(L$7),YEAR('Saving Accounts'!$E10)=YEAR(L$7)),('Saving Accounts'!$B10+'Saving Accounts'!$F10)*'Saving Accounts'!$G10*'Saving Accounts'!$H10/12+'Saving Accounts'!$F10," ")</f>
        <v xml:space="preserve"> </v>
      </c>
      <c r="M10" s="249" t="str">
        <f>IF(AND(MONTH('Saving Accounts'!$E10)=MONTH(M$7),YEAR('Saving Accounts'!$E10)=YEAR(M$7)),('Saving Accounts'!$B10+'Saving Accounts'!$F10)*'Saving Accounts'!$G10*'Saving Accounts'!$H10/12+'Saving Accounts'!$F10," ")</f>
        <v xml:space="preserve"> </v>
      </c>
      <c r="N10" s="249" t="str">
        <f>IF(AND(MONTH('Saving Accounts'!$E10)=MONTH(N$7),YEAR('Saving Accounts'!$E10)=YEAR(N$7)),('Saving Accounts'!$B10+'Saving Accounts'!$F10)*'Saving Accounts'!$G10*'Saving Accounts'!$H10/12+'Saving Accounts'!$F10," ")</f>
        <v xml:space="preserve"> </v>
      </c>
      <c r="O10" s="249" t="str">
        <f>IF(AND(MONTH('Saving Accounts'!$E10)=MONTH(O$7),YEAR('Saving Accounts'!$E10)=YEAR(O$7)),('Saving Accounts'!$B10+'Saving Accounts'!$F10)*'Saving Accounts'!$G10*'Saving Accounts'!$H10/12+'Saving Accounts'!$F10," ")</f>
        <v xml:space="preserve"> </v>
      </c>
      <c r="P10" s="249" t="str">
        <f>IF(AND(MONTH('Saving Accounts'!$E10)=MONTH(P$7),YEAR('Saving Accounts'!$E10)=YEAR(P$7)),('Saving Accounts'!$B10+'Saving Accounts'!$F10)*'Saving Accounts'!$G10*'Saving Accounts'!$H10/12+'Saving Accounts'!$F10," ")</f>
        <v xml:space="preserve"> </v>
      </c>
      <c r="Q10" s="249" t="str">
        <f>IF(AND(MONTH('Saving Accounts'!$E10)=MONTH(Q$7),YEAR('Saving Accounts'!$E10)=YEAR(Q$7)),('Saving Accounts'!$B10+'Saving Accounts'!$F10)*'Saving Accounts'!$G10*'Saving Accounts'!$H10/12+'Saving Accounts'!$F10," ")</f>
        <v xml:space="preserve"> </v>
      </c>
      <c r="R10" s="249" t="str">
        <f>IF(AND(MONTH('Saving Accounts'!$E10)=MONTH(R$7),YEAR('Saving Accounts'!$E10)=YEAR(R$7)),('Saving Accounts'!$B10+'Saving Accounts'!$F10)*'Saving Accounts'!$G10*'Saving Accounts'!$H10/12+'Saving Accounts'!$F10," ")</f>
        <v xml:space="preserve"> </v>
      </c>
      <c r="S10" s="249" t="str">
        <f>IF(AND(MONTH('Saving Accounts'!$E10)=MONTH(S$7),YEAR('Saving Accounts'!$E10)=YEAR(S$7)),('Saving Accounts'!$B10+'Saving Accounts'!$F10)*'Saving Accounts'!$G10*'Saving Accounts'!$H10/12+'Saving Accounts'!$F10," ")</f>
        <v xml:space="preserve"> </v>
      </c>
      <c r="T10" s="249" t="str">
        <f>IF(AND(MONTH('Saving Accounts'!$E10)=MONTH(T$7),YEAR('Saving Accounts'!$E10)=YEAR(T$7)),('Saving Accounts'!$B10+'Saving Accounts'!$F10)*'Saving Accounts'!$G10*'Saving Accounts'!$H10/12+'Saving Accounts'!$F10," ")</f>
        <v xml:space="preserve"> </v>
      </c>
      <c r="U10" s="328" t="str">
        <f>IF(AND(MONTH('Saving Accounts'!$E10)=MONTH(U$7),YEAR('Saving Accounts'!$E10)=YEAR(U$7)),('Saving Accounts'!$B10+'Saving Accounts'!$F10)*'Saving Accounts'!$G10*'Saving Accounts'!$H10/12+'Saving Accounts'!$F10," ")</f>
        <v xml:space="preserve"> </v>
      </c>
      <c r="V10" s="249" t="str">
        <f>IF(AND(MONTH('Saving Accounts'!$E10)=MONTH(V$7),YEAR('Saving Accounts'!$E10)=YEAR(V$7)),('Saving Accounts'!$B10+'Saving Accounts'!$F10)*'Saving Accounts'!$G10*'Saving Accounts'!$H10/12+'Saving Accounts'!$F10," ")</f>
        <v xml:space="preserve"> </v>
      </c>
      <c r="W10" s="249" t="str">
        <f>IF(AND(MONTH('Saving Accounts'!$E10)=MONTH(W$7),YEAR('Saving Accounts'!$E10)=YEAR(W$7)),('Saving Accounts'!$B10+'Saving Accounts'!$F10)*'Saving Accounts'!$G10*'Saving Accounts'!$H10/12+'Saving Accounts'!$F10," ")</f>
        <v xml:space="preserve"> </v>
      </c>
      <c r="X10" s="249" t="str">
        <f>IF(AND(MONTH('Saving Accounts'!$E10)=MONTH(X$7),YEAR('Saving Accounts'!$E10)=YEAR(X$7)),('Saving Accounts'!$B10+'Saving Accounts'!$F10)*'Saving Accounts'!$G10*'Saving Accounts'!$H10/12+'Saving Accounts'!$F10," ")</f>
        <v xml:space="preserve"> </v>
      </c>
      <c r="Y10" s="249" t="str">
        <f>IF(AND(MONTH('Saving Accounts'!$E10)=MONTH(Y$7),YEAR('Saving Accounts'!$E10)=YEAR(Y$7)),('Saving Accounts'!$B10+'Saving Accounts'!$F10)*'Saving Accounts'!$G10*'Saving Accounts'!$H10/12+'Saving Accounts'!$F10," ")</f>
        <v xml:space="preserve"> </v>
      </c>
      <c r="Z10" s="249" t="str">
        <f>IF(AND(MONTH('Saving Accounts'!$E10)=MONTH(Z$7),YEAR('Saving Accounts'!$E10)=YEAR(Z$7)),('Saving Accounts'!$B10+'Saving Accounts'!$F10)*'Saving Accounts'!$G10*'Saving Accounts'!$H10/12+'Saving Accounts'!$F10," ")</f>
        <v xml:space="preserve"> </v>
      </c>
      <c r="AA10" s="249" t="str">
        <f>IF(AND(MONTH('Saving Accounts'!$E10)=MONTH(AA$7),YEAR('Saving Accounts'!$E10)=YEAR(AA$7)),('Saving Accounts'!$B10+'Saving Accounts'!$F10)*'Saving Accounts'!$G10*'Saving Accounts'!$H10/12+'Saving Accounts'!$F10," ")</f>
        <v xml:space="preserve"> </v>
      </c>
      <c r="AB10" s="249" t="str">
        <f>IF(AND(MONTH('Saving Accounts'!$E10)=MONTH(AB$7),YEAR('Saving Accounts'!$E10)=YEAR(AB$7)),('Saving Accounts'!$B10+'Saving Accounts'!$F10)*'Saving Accounts'!$G10*'Saving Accounts'!$H10/12+'Saving Accounts'!$F10," ")</f>
        <v xml:space="preserve"> </v>
      </c>
      <c r="AC10" s="249" t="str">
        <f>IF(AND(MONTH('Saving Accounts'!$E10)=MONTH(AC$7),YEAR('Saving Accounts'!$E10)=YEAR(AC$7)),('Saving Accounts'!$B10+'Saving Accounts'!$F10)*'Saving Accounts'!$G10*'Saving Accounts'!$H10/12+'Saving Accounts'!$F10," ")</f>
        <v xml:space="preserve"> </v>
      </c>
      <c r="AD10" s="249" t="str">
        <f>IF(AND(MONTH('Saving Accounts'!$E10)=MONTH(AD$7),YEAR('Saving Accounts'!$E10)=YEAR(AD$7)),('Saving Accounts'!$B10+'Saving Accounts'!$F10)*'Saving Accounts'!$G10*'Saving Accounts'!$H10/12+'Saving Accounts'!$F10," ")</f>
        <v xml:space="preserve"> </v>
      </c>
      <c r="AE10" s="249" t="str">
        <f>IF(AND(MONTH('Saving Accounts'!$E10)=MONTH(AE$7),YEAR('Saving Accounts'!$E10)=YEAR(AE$7)),('Saving Accounts'!$B10+'Saving Accounts'!$F10)*'Saving Accounts'!$G10*'Saving Accounts'!$H10/12+'Saving Accounts'!$F10," ")</f>
        <v xml:space="preserve"> </v>
      </c>
      <c r="AF10" s="249" t="str">
        <f>IF(AND(MONTH('Saving Accounts'!$E10)=MONTH(AF$7),YEAR('Saving Accounts'!$E10)=YEAR(AF$7)),('Saving Accounts'!$B10+'Saving Accounts'!$F10)*'Saving Accounts'!$G10*'Saving Accounts'!$H10/12+'Saving Accounts'!$F10," ")</f>
        <v xml:space="preserve"> </v>
      </c>
      <c r="AG10" s="249" t="str">
        <f>IF(AND(MONTH('Saving Accounts'!$E10)=MONTH(AG$7),YEAR('Saving Accounts'!$E10)=YEAR(AG$7)),('Saving Accounts'!$B10+'Saving Accounts'!$F10)*'Saving Accounts'!$G10*'Saving Accounts'!$H10/12+'Saving Accounts'!$F10," ")</f>
        <v xml:space="preserve"> </v>
      </c>
    </row>
    <row r="11" spans="1:33">
      <c r="B11" s="214"/>
      <c r="C11" s="215"/>
      <c r="D11" s="214"/>
      <c r="E11" s="215"/>
      <c r="F11" s="214"/>
      <c r="G11" s="216"/>
      <c r="H11" s="217"/>
      <c r="I11" s="251">
        <f t="shared" ref="I11:I21" si="3">SUM(J11:U11)</f>
        <v>0</v>
      </c>
      <c r="J11" s="249" t="str">
        <f>IF(AND(MONTH('Saving Accounts'!$E11)=MONTH(J$7),YEAR('Saving Accounts'!$E11)=YEAR(J$7)),('Saving Accounts'!$B11+'Saving Accounts'!$F11)*'Saving Accounts'!$G11*'Saving Accounts'!$H11/12+'Saving Accounts'!$F11," ")</f>
        <v xml:space="preserve"> </v>
      </c>
      <c r="K11" s="249" t="str">
        <f>IF(AND(MONTH('Saving Accounts'!$E11)=MONTH(K$7),YEAR('Saving Accounts'!$E11)=YEAR(K$7)),('Saving Accounts'!$B11+'Saving Accounts'!$F11)*'Saving Accounts'!$G11*'Saving Accounts'!$H11/12+'Saving Accounts'!$F11," ")</f>
        <v xml:space="preserve"> </v>
      </c>
      <c r="L11" s="249" t="str">
        <f>IF(AND(MONTH('Saving Accounts'!$E11)=MONTH(L$7),YEAR('Saving Accounts'!$E11)=YEAR(L$7)),('Saving Accounts'!$B11+'Saving Accounts'!$F11)*'Saving Accounts'!$G11*'Saving Accounts'!$H11/12+'Saving Accounts'!$F11," ")</f>
        <v xml:space="preserve"> </v>
      </c>
      <c r="M11" s="249" t="str">
        <f>IF(AND(MONTH('Saving Accounts'!$E11)=MONTH(M$7),YEAR('Saving Accounts'!$E11)=YEAR(M$7)),('Saving Accounts'!$B11+'Saving Accounts'!$F11)*'Saving Accounts'!$G11*'Saving Accounts'!$H11/12+'Saving Accounts'!$F11," ")</f>
        <v xml:space="preserve"> </v>
      </c>
      <c r="N11" s="249" t="str">
        <f>IF(AND(MONTH('Saving Accounts'!$E11)=MONTH(N$7),YEAR('Saving Accounts'!$E11)=YEAR(N$7)),('Saving Accounts'!$B11+'Saving Accounts'!$F11)*'Saving Accounts'!$G11*'Saving Accounts'!$H11/12+'Saving Accounts'!$F11," ")</f>
        <v xml:space="preserve"> </v>
      </c>
      <c r="O11" s="249" t="str">
        <f>IF(AND(MONTH('Saving Accounts'!$E11)=MONTH(O$7),YEAR('Saving Accounts'!$E11)=YEAR(O$7)),('Saving Accounts'!$B11+'Saving Accounts'!$F11)*'Saving Accounts'!$G11*'Saving Accounts'!$H11/12+'Saving Accounts'!$F11," ")</f>
        <v xml:space="preserve"> </v>
      </c>
      <c r="P11" s="249" t="str">
        <f>IF(AND(MONTH('Saving Accounts'!$E11)=MONTH(P$7),YEAR('Saving Accounts'!$E11)=YEAR(P$7)),('Saving Accounts'!$B11+'Saving Accounts'!$F11)*'Saving Accounts'!$G11*'Saving Accounts'!$H11/12+'Saving Accounts'!$F11," ")</f>
        <v xml:space="preserve"> </v>
      </c>
      <c r="Q11" s="249" t="str">
        <f>IF(AND(MONTH('Saving Accounts'!$E11)=MONTH(Q$7),YEAR('Saving Accounts'!$E11)=YEAR(Q$7)),('Saving Accounts'!$B11+'Saving Accounts'!$F11)*'Saving Accounts'!$G11*'Saving Accounts'!$H11/12+'Saving Accounts'!$F11," ")</f>
        <v xml:space="preserve"> </v>
      </c>
      <c r="R11" s="249" t="str">
        <f>IF(AND(MONTH('Saving Accounts'!$E11)=MONTH(R$7),YEAR('Saving Accounts'!$E11)=YEAR(R$7)),('Saving Accounts'!$B11+'Saving Accounts'!$F11)*'Saving Accounts'!$G11*'Saving Accounts'!$H11/12+'Saving Accounts'!$F11," ")</f>
        <v xml:space="preserve"> </v>
      </c>
      <c r="S11" s="249" t="str">
        <f>IF(AND(MONTH('Saving Accounts'!$E11)=MONTH(S$7),YEAR('Saving Accounts'!$E11)=YEAR(S$7)),('Saving Accounts'!$B11+'Saving Accounts'!$F11)*'Saving Accounts'!$G11*'Saving Accounts'!$H11/12+'Saving Accounts'!$F11," ")</f>
        <v xml:space="preserve"> </v>
      </c>
      <c r="T11" s="249" t="str">
        <f>IF(AND(MONTH('Saving Accounts'!$E11)=MONTH(T$7),YEAR('Saving Accounts'!$E11)=YEAR(T$7)),('Saving Accounts'!$B11+'Saving Accounts'!$F11)*'Saving Accounts'!$G11*'Saving Accounts'!$H11/12+'Saving Accounts'!$F11," ")</f>
        <v xml:space="preserve"> </v>
      </c>
      <c r="U11" s="328" t="str">
        <f>IF(AND(MONTH('Saving Accounts'!$E11)=MONTH(U$7),YEAR('Saving Accounts'!$E11)=YEAR(U$7)),('Saving Accounts'!$B11+'Saving Accounts'!$F11)*'Saving Accounts'!$G11*'Saving Accounts'!$H11/12+'Saving Accounts'!$F11," ")</f>
        <v xml:space="preserve"> </v>
      </c>
      <c r="V11" s="249" t="str">
        <f>IF(AND(MONTH('Saving Accounts'!$E11)=MONTH(V$7),YEAR('Saving Accounts'!$E11)=YEAR(V$7)),('Saving Accounts'!$B11+'Saving Accounts'!$F11)*'Saving Accounts'!$G11*'Saving Accounts'!$H11/12+'Saving Accounts'!$F11," ")</f>
        <v xml:space="preserve"> </v>
      </c>
      <c r="W11" s="249" t="str">
        <f>IF(AND(MONTH('Saving Accounts'!$E11)=MONTH(W$7),YEAR('Saving Accounts'!$E11)=YEAR(W$7)),('Saving Accounts'!$B11+'Saving Accounts'!$F11)*'Saving Accounts'!$G11*'Saving Accounts'!$H11/12+'Saving Accounts'!$F11," ")</f>
        <v xml:space="preserve"> </v>
      </c>
      <c r="X11" s="249" t="str">
        <f>IF(AND(MONTH('Saving Accounts'!$E11)=MONTH(X$7),YEAR('Saving Accounts'!$E11)=YEAR(X$7)),('Saving Accounts'!$B11+'Saving Accounts'!$F11)*'Saving Accounts'!$G11*'Saving Accounts'!$H11/12+'Saving Accounts'!$F11," ")</f>
        <v xml:space="preserve"> </v>
      </c>
      <c r="Y11" s="249" t="str">
        <f>IF(AND(MONTH('Saving Accounts'!$E11)=MONTH(Y$7),YEAR('Saving Accounts'!$E11)=YEAR(Y$7)),('Saving Accounts'!$B11+'Saving Accounts'!$F11)*'Saving Accounts'!$G11*'Saving Accounts'!$H11/12+'Saving Accounts'!$F11," ")</f>
        <v xml:space="preserve"> </v>
      </c>
      <c r="Z11" s="249" t="str">
        <f>IF(AND(MONTH('Saving Accounts'!$E11)=MONTH(Z$7),YEAR('Saving Accounts'!$E11)=YEAR(Z$7)),('Saving Accounts'!$B11+'Saving Accounts'!$F11)*'Saving Accounts'!$G11*'Saving Accounts'!$H11/12+'Saving Accounts'!$F11," ")</f>
        <v xml:space="preserve"> </v>
      </c>
      <c r="AA11" s="249" t="str">
        <f>IF(AND(MONTH('Saving Accounts'!$E11)=MONTH(AA$7),YEAR('Saving Accounts'!$E11)=YEAR(AA$7)),('Saving Accounts'!$B11+'Saving Accounts'!$F11)*'Saving Accounts'!$G11*'Saving Accounts'!$H11/12+'Saving Accounts'!$F11," ")</f>
        <v xml:space="preserve"> </v>
      </c>
      <c r="AB11" s="249" t="str">
        <f>IF(AND(MONTH('Saving Accounts'!$E11)=MONTH(AB$7),YEAR('Saving Accounts'!$E11)=YEAR(AB$7)),('Saving Accounts'!$B11+'Saving Accounts'!$F11)*'Saving Accounts'!$G11*'Saving Accounts'!$H11/12+'Saving Accounts'!$F11," ")</f>
        <v xml:space="preserve"> </v>
      </c>
      <c r="AC11" s="249" t="str">
        <f>IF(AND(MONTH('Saving Accounts'!$E11)=MONTH(AC$7),YEAR('Saving Accounts'!$E11)=YEAR(AC$7)),('Saving Accounts'!$B11+'Saving Accounts'!$F11)*'Saving Accounts'!$G11*'Saving Accounts'!$H11/12+'Saving Accounts'!$F11," ")</f>
        <v xml:space="preserve"> </v>
      </c>
      <c r="AD11" s="249" t="str">
        <f>IF(AND(MONTH('Saving Accounts'!$E11)=MONTH(AD$7),YEAR('Saving Accounts'!$E11)=YEAR(AD$7)),('Saving Accounts'!$B11+'Saving Accounts'!$F11)*'Saving Accounts'!$G11*'Saving Accounts'!$H11/12+'Saving Accounts'!$F11," ")</f>
        <v xml:space="preserve"> </v>
      </c>
      <c r="AE11" s="249" t="str">
        <f>IF(AND(MONTH('Saving Accounts'!$E11)=MONTH(AE$7),YEAR('Saving Accounts'!$E11)=YEAR(AE$7)),('Saving Accounts'!$B11+'Saving Accounts'!$F11)*'Saving Accounts'!$G11*'Saving Accounts'!$H11/12+'Saving Accounts'!$F11," ")</f>
        <v xml:space="preserve"> </v>
      </c>
      <c r="AF11" s="249" t="str">
        <f>IF(AND(MONTH('Saving Accounts'!$E11)=MONTH(AF$7),YEAR('Saving Accounts'!$E11)=YEAR(AF$7)),('Saving Accounts'!$B11+'Saving Accounts'!$F11)*'Saving Accounts'!$G11*'Saving Accounts'!$H11/12+'Saving Accounts'!$F11," ")</f>
        <v xml:space="preserve"> </v>
      </c>
      <c r="AG11" s="249" t="str">
        <f>IF(AND(MONTH('Saving Accounts'!$E11)=MONTH(AG$7),YEAR('Saving Accounts'!$E11)=YEAR(AG$7)),('Saving Accounts'!$B11+'Saving Accounts'!$F11)*'Saving Accounts'!$G11*'Saving Accounts'!$H11/12+'Saving Accounts'!$F11," ")</f>
        <v xml:space="preserve"> </v>
      </c>
    </row>
    <row r="12" spans="1:33">
      <c r="B12" s="214"/>
      <c r="C12" s="215"/>
      <c r="D12" s="214"/>
      <c r="E12" s="215"/>
      <c r="F12" s="214"/>
      <c r="G12" s="216"/>
      <c r="H12" s="217"/>
      <c r="I12" s="251">
        <f t="shared" si="3"/>
        <v>0</v>
      </c>
      <c r="J12" s="249" t="str">
        <f>IF(AND(MONTH('Saving Accounts'!$E12)=MONTH(J$7),YEAR('Saving Accounts'!$E12)=YEAR(J$7)),('Saving Accounts'!$B12+'Saving Accounts'!$F12)*'Saving Accounts'!$G12*'Saving Accounts'!$H12/12+'Saving Accounts'!$F12," ")</f>
        <v xml:space="preserve"> </v>
      </c>
      <c r="K12" s="249" t="str">
        <f>IF(AND(MONTH('Saving Accounts'!$E12)=MONTH(K$7),YEAR('Saving Accounts'!$E12)=YEAR(K$7)),('Saving Accounts'!$B12+'Saving Accounts'!$F12)*'Saving Accounts'!$G12*'Saving Accounts'!$H12/12+'Saving Accounts'!$F12," ")</f>
        <v xml:space="preserve"> </v>
      </c>
      <c r="L12" s="249" t="str">
        <f>IF(AND(MONTH('Saving Accounts'!$E12)=MONTH(L$7),YEAR('Saving Accounts'!$E12)=YEAR(L$7)),('Saving Accounts'!$B12+'Saving Accounts'!$F12)*'Saving Accounts'!$G12*'Saving Accounts'!$H12/12+'Saving Accounts'!$F12," ")</f>
        <v xml:space="preserve"> </v>
      </c>
      <c r="M12" s="249" t="str">
        <f>IF(AND(MONTH('Saving Accounts'!$E12)=MONTH(M$7),YEAR('Saving Accounts'!$E12)=YEAR(M$7)),('Saving Accounts'!$B12+'Saving Accounts'!$F12)*'Saving Accounts'!$G12*'Saving Accounts'!$H12/12+'Saving Accounts'!$F12," ")</f>
        <v xml:space="preserve"> </v>
      </c>
      <c r="N12" s="249" t="str">
        <f>IF(AND(MONTH('Saving Accounts'!$E12)=MONTH(N$7),YEAR('Saving Accounts'!$E12)=YEAR(N$7)),('Saving Accounts'!$B12+'Saving Accounts'!$F12)*'Saving Accounts'!$G12*'Saving Accounts'!$H12/12+'Saving Accounts'!$F12," ")</f>
        <v xml:space="preserve"> </v>
      </c>
      <c r="O12" s="249" t="str">
        <f>IF(AND(MONTH('Saving Accounts'!$E12)=MONTH(O$7),YEAR('Saving Accounts'!$E12)=YEAR(O$7)),('Saving Accounts'!$B12+'Saving Accounts'!$F12)*'Saving Accounts'!$G12*'Saving Accounts'!$H12/12+'Saving Accounts'!$F12," ")</f>
        <v xml:space="preserve"> </v>
      </c>
      <c r="P12" s="249" t="str">
        <f>IF(AND(MONTH('Saving Accounts'!$E12)=MONTH(P$7),YEAR('Saving Accounts'!$E12)=YEAR(P$7)),('Saving Accounts'!$B12+'Saving Accounts'!$F12)*'Saving Accounts'!$G12*'Saving Accounts'!$H12/12+'Saving Accounts'!$F12," ")</f>
        <v xml:space="preserve"> </v>
      </c>
      <c r="Q12" s="249" t="str">
        <f>IF(AND(MONTH('Saving Accounts'!$E12)=MONTH(Q$7),YEAR('Saving Accounts'!$E12)=YEAR(Q$7)),('Saving Accounts'!$B12+'Saving Accounts'!$F12)*'Saving Accounts'!$G12*'Saving Accounts'!$H12/12+'Saving Accounts'!$F12," ")</f>
        <v xml:space="preserve"> </v>
      </c>
      <c r="R12" s="249" t="str">
        <f>IF(AND(MONTH('Saving Accounts'!$E12)=MONTH(R$7),YEAR('Saving Accounts'!$E12)=YEAR(R$7)),('Saving Accounts'!$B12+'Saving Accounts'!$F12)*'Saving Accounts'!$G12*'Saving Accounts'!$H12/12+'Saving Accounts'!$F12," ")</f>
        <v xml:space="preserve"> </v>
      </c>
      <c r="S12" s="249" t="str">
        <f>IF(AND(MONTH('Saving Accounts'!$E12)=MONTH(S$7),YEAR('Saving Accounts'!$E12)=YEAR(S$7)),('Saving Accounts'!$B12+'Saving Accounts'!$F12)*'Saving Accounts'!$G12*'Saving Accounts'!$H12/12+'Saving Accounts'!$F12," ")</f>
        <v xml:space="preserve"> </v>
      </c>
      <c r="T12" s="249" t="str">
        <f>IF(AND(MONTH('Saving Accounts'!$E12)=MONTH(T$7),YEAR('Saving Accounts'!$E12)=YEAR(T$7)),('Saving Accounts'!$B12+'Saving Accounts'!$F12)*'Saving Accounts'!$G12*'Saving Accounts'!$H12/12+'Saving Accounts'!$F12," ")</f>
        <v xml:space="preserve"> </v>
      </c>
      <c r="U12" s="328" t="str">
        <f>IF(AND(MONTH('Saving Accounts'!$E12)=MONTH(U$7),YEAR('Saving Accounts'!$E12)=YEAR(U$7)),('Saving Accounts'!$B12+'Saving Accounts'!$F12)*'Saving Accounts'!$G12*'Saving Accounts'!$H12/12+'Saving Accounts'!$F12," ")</f>
        <v xml:space="preserve"> </v>
      </c>
      <c r="V12" s="249" t="str">
        <f>IF(AND(MONTH('Saving Accounts'!$E12)=MONTH(V$7),YEAR('Saving Accounts'!$E12)=YEAR(V$7)),('Saving Accounts'!$B12+'Saving Accounts'!$F12)*'Saving Accounts'!$G12*'Saving Accounts'!$H12/12+'Saving Accounts'!$F12," ")</f>
        <v xml:space="preserve"> </v>
      </c>
      <c r="W12" s="249" t="str">
        <f>IF(AND(MONTH('Saving Accounts'!$E12)=MONTH(W$7),YEAR('Saving Accounts'!$E12)=YEAR(W$7)),('Saving Accounts'!$B12+'Saving Accounts'!$F12)*'Saving Accounts'!$G12*'Saving Accounts'!$H12/12+'Saving Accounts'!$F12," ")</f>
        <v xml:space="preserve"> </v>
      </c>
      <c r="X12" s="249" t="str">
        <f>IF(AND(MONTH('Saving Accounts'!$E12)=MONTH(X$7),YEAR('Saving Accounts'!$E12)=YEAR(X$7)),('Saving Accounts'!$B12+'Saving Accounts'!$F12)*'Saving Accounts'!$G12*'Saving Accounts'!$H12/12+'Saving Accounts'!$F12," ")</f>
        <v xml:space="preserve"> </v>
      </c>
      <c r="Y12" s="249" t="str">
        <f>IF(AND(MONTH('Saving Accounts'!$E12)=MONTH(Y$7),YEAR('Saving Accounts'!$E12)=YEAR(Y$7)),('Saving Accounts'!$B12+'Saving Accounts'!$F12)*'Saving Accounts'!$G12*'Saving Accounts'!$H12/12+'Saving Accounts'!$F12," ")</f>
        <v xml:space="preserve"> </v>
      </c>
      <c r="Z12" s="249" t="str">
        <f>IF(AND(MONTH('Saving Accounts'!$E12)=MONTH(Z$7),YEAR('Saving Accounts'!$E12)=YEAR(Z$7)),('Saving Accounts'!$B12+'Saving Accounts'!$F12)*'Saving Accounts'!$G12*'Saving Accounts'!$H12/12+'Saving Accounts'!$F12," ")</f>
        <v xml:space="preserve"> </v>
      </c>
      <c r="AA12" s="249" t="str">
        <f>IF(AND(MONTH('Saving Accounts'!$E12)=MONTH(AA$7),YEAR('Saving Accounts'!$E12)=YEAR(AA$7)),('Saving Accounts'!$B12+'Saving Accounts'!$F12)*'Saving Accounts'!$G12*'Saving Accounts'!$H12/12+'Saving Accounts'!$F12," ")</f>
        <v xml:space="preserve"> </v>
      </c>
      <c r="AB12" s="249" t="str">
        <f>IF(AND(MONTH('Saving Accounts'!$E12)=MONTH(AB$7),YEAR('Saving Accounts'!$E12)=YEAR(AB$7)),('Saving Accounts'!$B12+'Saving Accounts'!$F12)*'Saving Accounts'!$G12*'Saving Accounts'!$H12/12+'Saving Accounts'!$F12," ")</f>
        <v xml:space="preserve"> </v>
      </c>
      <c r="AC12" s="249" t="str">
        <f>IF(AND(MONTH('Saving Accounts'!$E12)=MONTH(AC$7),YEAR('Saving Accounts'!$E12)=YEAR(AC$7)),('Saving Accounts'!$B12+'Saving Accounts'!$F12)*'Saving Accounts'!$G12*'Saving Accounts'!$H12/12+'Saving Accounts'!$F12," ")</f>
        <v xml:space="preserve"> </v>
      </c>
      <c r="AD12" s="249" t="str">
        <f>IF(AND(MONTH('Saving Accounts'!$E12)=MONTH(AD$7),YEAR('Saving Accounts'!$E12)=YEAR(AD$7)),('Saving Accounts'!$B12+'Saving Accounts'!$F12)*'Saving Accounts'!$G12*'Saving Accounts'!$H12/12+'Saving Accounts'!$F12," ")</f>
        <v xml:space="preserve"> </v>
      </c>
      <c r="AE12" s="249" t="str">
        <f>IF(AND(MONTH('Saving Accounts'!$E12)=MONTH(AE$7),YEAR('Saving Accounts'!$E12)=YEAR(AE$7)),('Saving Accounts'!$B12+'Saving Accounts'!$F12)*'Saving Accounts'!$G12*'Saving Accounts'!$H12/12+'Saving Accounts'!$F12," ")</f>
        <v xml:space="preserve"> </v>
      </c>
      <c r="AF12" s="249" t="str">
        <f>IF(AND(MONTH('Saving Accounts'!$E12)=MONTH(AF$7),YEAR('Saving Accounts'!$E12)=YEAR(AF$7)),('Saving Accounts'!$B12+'Saving Accounts'!$F12)*'Saving Accounts'!$G12*'Saving Accounts'!$H12/12+'Saving Accounts'!$F12," ")</f>
        <v xml:space="preserve"> </v>
      </c>
      <c r="AG12" s="249" t="str">
        <f>IF(AND(MONTH('Saving Accounts'!$E12)=MONTH(AG$7),YEAR('Saving Accounts'!$E12)=YEAR(AG$7)),('Saving Accounts'!$B12+'Saving Accounts'!$F12)*'Saving Accounts'!$G12*'Saving Accounts'!$H12/12+'Saving Accounts'!$F12," ")</f>
        <v xml:space="preserve"> </v>
      </c>
    </row>
    <row r="13" spans="1:33">
      <c r="B13" s="214"/>
      <c r="C13" s="215"/>
      <c r="D13" s="214"/>
      <c r="E13" s="215"/>
      <c r="F13" s="214"/>
      <c r="G13" s="216"/>
      <c r="H13" s="217"/>
      <c r="I13" s="251">
        <f t="shared" si="3"/>
        <v>0</v>
      </c>
      <c r="J13" s="249" t="str">
        <f>IF(AND(MONTH('Saving Accounts'!$E13)=MONTH(J$7),YEAR('Saving Accounts'!$E13)=YEAR(J$7)),('Saving Accounts'!$B13+'Saving Accounts'!$F13)*'Saving Accounts'!$G13*'Saving Accounts'!$H13/12+'Saving Accounts'!$F13," ")</f>
        <v xml:space="preserve"> </v>
      </c>
      <c r="K13" s="249" t="str">
        <f>IF(AND(MONTH('Saving Accounts'!$E13)=MONTH(K$7),YEAR('Saving Accounts'!$E13)=YEAR(K$7)),('Saving Accounts'!$B13+'Saving Accounts'!$F13)*'Saving Accounts'!$G13*'Saving Accounts'!$H13/12+'Saving Accounts'!$F13," ")</f>
        <v xml:space="preserve"> </v>
      </c>
      <c r="L13" s="249" t="str">
        <f>IF(AND(MONTH('Saving Accounts'!$E13)=MONTH(L$7),YEAR('Saving Accounts'!$E13)=YEAR(L$7)),('Saving Accounts'!$B13+'Saving Accounts'!$F13)*'Saving Accounts'!$G13*'Saving Accounts'!$H13/12+'Saving Accounts'!$F13," ")</f>
        <v xml:space="preserve"> </v>
      </c>
      <c r="M13" s="249" t="str">
        <f>IF(AND(MONTH('Saving Accounts'!$E13)=MONTH(M$7),YEAR('Saving Accounts'!$E13)=YEAR(M$7)),('Saving Accounts'!$B13+'Saving Accounts'!$F13)*'Saving Accounts'!$G13*'Saving Accounts'!$H13/12+'Saving Accounts'!$F13," ")</f>
        <v xml:space="preserve"> </v>
      </c>
      <c r="N13" s="249" t="str">
        <f>IF(AND(MONTH('Saving Accounts'!$E13)=MONTH(N$7),YEAR('Saving Accounts'!$E13)=YEAR(N$7)),('Saving Accounts'!$B13+'Saving Accounts'!$F13)*'Saving Accounts'!$G13*'Saving Accounts'!$H13/12+'Saving Accounts'!$F13," ")</f>
        <v xml:space="preserve"> </v>
      </c>
      <c r="O13" s="249" t="str">
        <f>IF(AND(MONTH('Saving Accounts'!$E13)=MONTH(O$7),YEAR('Saving Accounts'!$E13)=YEAR(O$7)),('Saving Accounts'!$B13+'Saving Accounts'!$F13)*'Saving Accounts'!$G13*'Saving Accounts'!$H13/12+'Saving Accounts'!$F13," ")</f>
        <v xml:space="preserve"> </v>
      </c>
      <c r="P13" s="249" t="str">
        <f>IF(AND(MONTH('Saving Accounts'!$E13)=MONTH(P$7),YEAR('Saving Accounts'!$E13)=YEAR(P$7)),('Saving Accounts'!$B13+'Saving Accounts'!$F13)*'Saving Accounts'!$G13*'Saving Accounts'!$H13/12+'Saving Accounts'!$F13," ")</f>
        <v xml:space="preserve"> </v>
      </c>
      <c r="Q13" s="249" t="str">
        <f>IF(AND(MONTH('Saving Accounts'!$E13)=MONTH(Q$7),YEAR('Saving Accounts'!$E13)=YEAR(Q$7)),('Saving Accounts'!$B13+'Saving Accounts'!$F13)*'Saving Accounts'!$G13*'Saving Accounts'!$H13/12+'Saving Accounts'!$F13," ")</f>
        <v xml:space="preserve"> </v>
      </c>
      <c r="R13" s="249" t="str">
        <f>IF(AND(MONTH('Saving Accounts'!$E13)=MONTH(R$7),YEAR('Saving Accounts'!$E13)=YEAR(R$7)),('Saving Accounts'!$B13+'Saving Accounts'!$F13)*'Saving Accounts'!$G13*'Saving Accounts'!$H13/12+'Saving Accounts'!$F13," ")</f>
        <v xml:space="preserve"> </v>
      </c>
      <c r="S13" s="249" t="str">
        <f>IF(AND(MONTH('Saving Accounts'!$E13)=MONTH(S$7),YEAR('Saving Accounts'!$E13)=YEAR(S$7)),('Saving Accounts'!$B13+'Saving Accounts'!$F13)*'Saving Accounts'!$G13*'Saving Accounts'!$H13/12+'Saving Accounts'!$F13," ")</f>
        <v xml:space="preserve"> </v>
      </c>
      <c r="T13" s="249" t="str">
        <f>IF(AND(MONTH('Saving Accounts'!$E13)=MONTH(T$7),YEAR('Saving Accounts'!$E13)=YEAR(T$7)),('Saving Accounts'!$B13+'Saving Accounts'!$F13)*'Saving Accounts'!$G13*'Saving Accounts'!$H13/12+'Saving Accounts'!$F13," ")</f>
        <v xml:space="preserve"> </v>
      </c>
      <c r="U13" s="328" t="str">
        <f>IF(AND(MONTH('Saving Accounts'!$E13)=MONTH(U$7),YEAR('Saving Accounts'!$E13)=YEAR(U$7)),('Saving Accounts'!$B13+'Saving Accounts'!$F13)*'Saving Accounts'!$G13*'Saving Accounts'!$H13/12+'Saving Accounts'!$F13," ")</f>
        <v xml:space="preserve"> </v>
      </c>
      <c r="V13" s="249" t="str">
        <f>IF(AND(MONTH('Saving Accounts'!$E13)=MONTH(V$7),YEAR('Saving Accounts'!$E13)=YEAR(V$7)),('Saving Accounts'!$B13+'Saving Accounts'!$F13)*'Saving Accounts'!$G13*'Saving Accounts'!$H13/12+'Saving Accounts'!$F13," ")</f>
        <v xml:space="preserve"> </v>
      </c>
      <c r="W13" s="249" t="str">
        <f>IF(AND(MONTH('Saving Accounts'!$E13)=MONTH(W$7),YEAR('Saving Accounts'!$E13)=YEAR(W$7)),('Saving Accounts'!$B13+'Saving Accounts'!$F13)*'Saving Accounts'!$G13*'Saving Accounts'!$H13/12+'Saving Accounts'!$F13," ")</f>
        <v xml:space="preserve"> </v>
      </c>
      <c r="X13" s="249" t="str">
        <f>IF(AND(MONTH('Saving Accounts'!$E13)=MONTH(X$7),YEAR('Saving Accounts'!$E13)=YEAR(X$7)),('Saving Accounts'!$B13+'Saving Accounts'!$F13)*'Saving Accounts'!$G13*'Saving Accounts'!$H13/12+'Saving Accounts'!$F13," ")</f>
        <v xml:space="preserve"> </v>
      </c>
      <c r="Y13" s="249" t="str">
        <f>IF(AND(MONTH('Saving Accounts'!$E13)=MONTH(Y$7),YEAR('Saving Accounts'!$E13)=YEAR(Y$7)),('Saving Accounts'!$B13+'Saving Accounts'!$F13)*'Saving Accounts'!$G13*'Saving Accounts'!$H13/12+'Saving Accounts'!$F13," ")</f>
        <v xml:space="preserve"> </v>
      </c>
      <c r="Z13" s="249" t="str">
        <f>IF(AND(MONTH('Saving Accounts'!$E13)=MONTH(Z$7),YEAR('Saving Accounts'!$E13)=YEAR(Z$7)),('Saving Accounts'!$B13+'Saving Accounts'!$F13)*'Saving Accounts'!$G13*'Saving Accounts'!$H13/12+'Saving Accounts'!$F13," ")</f>
        <v xml:space="preserve"> </v>
      </c>
      <c r="AA13" s="249" t="str">
        <f>IF(AND(MONTH('Saving Accounts'!$E13)=MONTH(AA$7),YEAR('Saving Accounts'!$E13)=YEAR(AA$7)),('Saving Accounts'!$B13+'Saving Accounts'!$F13)*'Saving Accounts'!$G13*'Saving Accounts'!$H13/12+'Saving Accounts'!$F13," ")</f>
        <v xml:space="preserve"> </v>
      </c>
      <c r="AB13" s="249" t="str">
        <f>IF(AND(MONTH('Saving Accounts'!$E13)=MONTH(AB$7),YEAR('Saving Accounts'!$E13)=YEAR(AB$7)),('Saving Accounts'!$B13+'Saving Accounts'!$F13)*'Saving Accounts'!$G13*'Saving Accounts'!$H13/12+'Saving Accounts'!$F13," ")</f>
        <v xml:space="preserve"> </v>
      </c>
      <c r="AC13" s="249" t="str">
        <f>IF(AND(MONTH('Saving Accounts'!$E13)=MONTH(AC$7),YEAR('Saving Accounts'!$E13)=YEAR(AC$7)),('Saving Accounts'!$B13+'Saving Accounts'!$F13)*'Saving Accounts'!$G13*'Saving Accounts'!$H13/12+'Saving Accounts'!$F13," ")</f>
        <v xml:space="preserve"> </v>
      </c>
      <c r="AD13" s="249" t="str">
        <f>IF(AND(MONTH('Saving Accounts'!$E13)=MONTH(AD$7),YEAR('Saving Accounts'!$E13)=YEAR(AD$7)),('Saving Accounts'!$B13+'Saving Accounts'!$F13)*'Saving Accounts'!$G13*'Saving Accounts'!$H13/12+'Saving Accounts'!$F13," ")</f>
        <v xml:space="preserve"> </v>
      </c>
      <c r="AE13" s="249" t="str">
        <f>IF(AND(MONTH('Saving Accounts'!$E13)=MONTH(AE$7),YEAR('Saving Accounts'!$E13)=YEAR(AE$7)),('Saving Accounts'!$B13+'Saving Accounts'!$F13)*'Saving Accounts'!$G13*'Saving Accounts'!$H13/12+'Saving Accounts'!$F13," ")</f>
        <v xml:space="preserve"> </v>
      </c>
      <c r="AF13" s="249" t="str">
        <f>IF(AND(MONTH('Saving Accounts'!$E13)=MONTH(AF$7),YEAR('Saving Accounts'!$E13)=YEAR(AF$7)),('Saving Accounts'!$B13+'Saving Accounts'!$F13)*'Saving Accounts'!$G13*'Saving Accounts'!$H13/12+'Saving Accounts'!$F13," ")</f>
        <v xml:space="preserve"> </v>
      </c>
      <c r="AG13" s="249" t="str">
        <f>IF(AND(MONTH('Saving Accounts'!$E13)=MONTH(AG$7),YEAR('Saving Accounts'!$E13)=YEAR(AG$7)),('Saving Accounts'!$B13+'Saving Accounts'!$F13)*'Saving Accounts'!$G13*'Saving Accounts'!$H13/12+'Saving Accounts'!$F13," ")</f>
        <v xml:space="preserve"> </v>
      </c>
    </row>
    <row r="14" spans="1:33">
      <c r="B14" s="214"/>
      <c r="C14" s="215"/>
      <c r="D14" s="214"/>
      <c r="E14" s="215"/>
      <c r="F14" s="214"/>
      <c r="G14" s="216"/>
      <c r="H14" s="217"/>
      <c r="I14" s="251">
        <f t="shared" si="3"/>
        <v>0</v>
      </c>
      <c r="J14" s="249" t="str">
        <f>IF(AND(MONTH('Saving Accounts'!$E14)=MONTH(J$7),YEAR('Saving Accounts'!$E14)=YEAR(J$7)),('Saving Accounts'!$B14+'Saving Accounts'!$F14)*'Saving Accounts'!$G14*'Saving Accounts'!$H14/12+'Saving Accounts'!$F14," ")</f>
        <v xml:space="preserve"> </v>
      </c>
      <c r="K14" s="249" t="str">
        <f>IF(AND(MONTH('Saving Accounts'!$E14)=MONTH(K$7),YEAR('Saving Accounts'!$E14)=YEAR(K$7)),('Saving Accounts'!$B14+'Saving Accounts'!$F14)*'Saving Accounts'!$G14*'Saving Accounts'!$H14/12+'Saving Accounts'!$F14," ")</f>
        <v xml:space="preserve"> </v>
      </c>
      <c r="L14" s="249" t="str">
        <f>IF(AND(MONTH('Saving Accounts'!$E14)=MONTH(L$7),YEAR('Saving Accounts'!$E14)=YEAR(L$7)),('Saving Accounts'!$B14+'Saving Accounts'!$F14)*'Saving Accounts'!$G14*'Saving Accounts'!$H14/12+'Saving Accounts'!$F14," ")</f>
        <v xml:space="preserve"> </v>
      </c>
      <c r="M14" s="249" t="str">
        <f>IF(AND(MONTH('Saving Accounts'!$E14)=MONTH(M$7),YEAR('Saving Accounts'!$E14)=YEAR(M$7)),('Saving Accounts'!$B14+'Saving Accounts'!$F14)*'Saving Accounts'!$G14*'Saving Accounts'!$H14/12+'Saving Accounts'!$F14," ")</f>
        <v xml:space="preserve"> </v>
      </c>
      <c r="N14" s="249" t="str">
        <f>IF(AND(MONTH('Saving Accounts'!$E14)=MONTH(N$7),YEAR('Saving Accounts'!$E14)=YEAR(N$7)),('Saving Accounts'!$B14+'Saving Accounts'!$F14)*'Saving Accounts'!$G14*'Saving Accounts'!$H14/12+'Saving Accounts'!$F14," ")</f>
        <v xml:space="preserve"> </v>
      </c>
      <c r="O14" s="249" t="str">
        <f>IF(AND(MONTH('Saving Accounts'!$E14)=MONTH(O$7),YEAR('Saving Accounts'!$E14)=YEAR(O$7)),('Saving Accounts'!$B14+'Saving Accounts'!$F14)*'Saving Accounts'!$G14*'Saving Accounts'!$H14/12+'Saving Accounts'!$F14," ")</f>
        <v xml:space="preserve"> </v>
      </c>
      <c r="P14" s="249" t="str">
        <f>IF(AND(MONTH('Saving Accounts'!$E14)=MONTH(P$7),YEAR('Saving Accounts'!$E14)=YEAR(P$7)),('Saving Accounts'!$B14+'Saving Accounts'!$F14)*'Saving Accounts'!$G14*'Saving Accounts'!$H14/12+'Saving Accounts'!$F14," ")</f>
        <v xml:space="preserve"> </v>
      </c>
      <c r="Q14" s="249" t="str">
        <f>IF(AND(MONTH('Saving Accounts'!$E14)=MONTH(Q$7),YEAR('Saving Accounts'!$E14)=YEAR(Q$7)),('Saving Accounts'!$B14+'Saving Accounts'!$F14)*'Saving Accounts'!$G14*'Saving Accounts'!$H14/12+'Saving Accounts'!$F14," ")</f>
        <v xml:space="preserve"> </v>
      </c>
      <c r="R14" s="249" t="str">
        <f>IF(AND(MONTH('Saving Accounts'!$E14)=MONTH(R$7),YEAR('Saving Accounts'!$E14)=YEAR(R$7)),('Saving Accounts'!$B14+'Saving Accounts'!$F14)*'Saving Accounts'!$G14*'Saving Accounts'!$H14/12+'Saving Accounts'!$F14," ")</f>
        <v xml:space="preserve"> </v>
      </c>
      <c r="S14" s="249" t="str">
        <f>IF(AND(MONTH('Saving Accounts'!$E14)=MONTH(S$7),YEAR('Saving Accounts'!$E14)=YEAR(S$7)),('Saving Accounts'!$B14+'Saving Accounts'!$F14)*'Saving Accounts'!$G14*'Saving Accounts'!$H14/12+'Saving Accounts'!$F14," ")</f>
        <v xml:space="preserve"> </v>
      </c>
      <c r="T14" s="249" t="str">
        <f>IF(AND(MONTH('Saving Accounts'!$E14)=MONTH(T$7),YEAR('Saving Accounts'!$E14)=YEAR(T$7)),('Saving Accounts'!$B14+'Saving Accounts'!$F14)*'Saving Accounts'!$G14*'Saving Accounts'!$H14/12+'Saving Accounts'!$F14," ")</f>
        <v xml:space="preserve"> </v>
      </c>
      <c r="U14" s="328" t="str">
        <f>IF(AND(MONTH('Saving Accounts'!$E14)=MONTH(U$7),YEAR('Saving Accounts'!$E14)=YEAR(U$7)),('Saving Accounts'!$B14+'Saving Accounts'!$F14)*'Saving Accounts'!$G14*'Saving Accounts'!$H14/12+'Saving Accounts'!$F14," ")</f>
        <v xml:space="preserve"> </v>
      </c>
      <c r="V14" s="249" t="str">
        <f>IF(AND(MONTH('Saving Accounts'!$E14)=MONTH(V$7),YEAR('Saving Accounts'!$E14)=YEAR(V$7)),('Saving Accounts'!$B14+'Saving Accounts'!$F14)*'Saving Accounts'!$G14*'Saving Accounts'!$H14/12+'Saving Accounts'!$F14," ")</f>
        <v xml:space="preserve"> </v>
      </c>
      <c r="W14" s="249" t="str">
        <f>IF(AND(MONTH('Saving Accounts'!$E14)=MONTH(W$7),YEAR('Saving Accounts'!$E14)=YEAR(W$7)),('Saving Accounts'!$B14+'Saving Accounts'!$F14)*'Saving Accounts'!$G14*'Saving Accounts'!$H14/12+'Saving Accounts'!$F14," ")</f>
        <v xml:space="preserve"> </v>
      </c>
      <c r="X14" s="249" t="str">
        <f>IF(AND(MONTH('Saving Accounts'!$E14)=MONTH(X$7),YEAR('Saving Accounts'!$E14)=YEAR(X$7)),('Saving Accounts'!$B14+'Saving Accounts'!$F14)*'Saving Accounts'!$G14*'Saving Accounts'!$H14/12+'Saving Accounts'!$F14," ")</f>
        <v xml:space="preserve"> </v>
      </c>
      <c r="Y14" s="249" t="str">
        <f>IF(AND(MONTH('Saving Accounts'!$E14)=MONTH(Y$7),YEAR('Saving Accounts'!$E14)=YEAR(Y$7)),('Saving Accounts'!$B14+'Saving Accounts'!$F14)*'Saving Accounts'!$G14*'Saving Accounts'!$H14/12+'Saving Accounts'!$F14," ")</f>
        <v xml:space="preserve"> </v>
      </c>
      <c r="Z14" s="249" t="str">
        <f>IF(AND(MONTH('Saving Accounts'!$E14)=MONTH(Z$7),YEAR('Saving Accounts'!$E14)=YEAR(Z$7)),('Saving Accounts'!$B14+'Saving Accounts'!$F14)*'Saving Accounts'!$G14*'Saving Accounts'!$H14/12+'Saving Accounts'!$F14," ")</f>
        <v xml:space="preserve"> </v>
      </c>
      <c r="AA14" s="249" t="str">
        <f>IF(AND(MONTH('Saving Accounts'!$E14)=MONTH(AA$7),YEAR('Saving Accounts'!$E14)=YEAR(AA$7)),('Saving Accounts'!$B14+'Saving Accounts'!$F14)*'Saving Accounts'!$G14*'Saving Accounts'!$H14/12+'Saving Accounts'!$F14," ")</f>
        <v xml:space="preserve"> </v>
      </c>
      <c r="AB14" s="249" t="str">
        <f>IF(AND(MONTH('Saving Accounts'!$E14)=MONTH(AB$7),YEAR('Saving Accounts'!$E14)=YEAR(AB$7)),('Saving Accounts'!$B14+'Saving Accounts'!$F14)*'Saving Accounts'!$G14*'Saving Accounts'!$H14/12+'Saving Accounts'!$F14," ")</f>
        <v xml:space="preserve"> </v>
      </c>
      <c r="AC14" s="249" t="str">
        <f>IF(AND(MONTH('Saving Accounts'!$E14)=MONTH(AC$7),YEAR('Saving Accounts'!$E14)=YEAR(AC$7)),('Saving Accounts'!$B14+'Saving Accounts'!$F14)*'Saving Accounts'!$G14*'Saving Accounts'!$H14/12+'Saving Accounts'!$F14," ")</f>
        <v xml:space="preserve"> </v>
      </c>
      <c r="AD14" s="249" t="str">
        <f>IF(AND(MONTH('Saving Accounts'!$E14)=MONTH(AD$7),YEAR('Saving Accounts'!$E14)=YEAR(AD$7)),('Saving Accounts'!$B14+'Saving Accounts'!$F14)*'Saving Accounts'!$G14*'Saving Accounts'!$H14/12+'Saving Accounts'!$F14," ")</f>
        <v xml:space="preserve"> </v>
      </c>
      <c r="AE14" s="249" t="str">
        <f>IF(AND(MONTH('Saving Accounts'!$E14)=MONTH(AE$7),YEAR('Saving Accounts'!$E14)=YEAR(AE$7)),('Saving Accounts'!$B14+'Saving Accounts'!$F14)*'Saving Accounts'!$G14*'Saving Accounts'!$H14/12+'Saving Accounts'!$F14," ")</f>
        <v xml:space="preserve"> </v>
      </c>
      <c r="AF14" s="249" t="str">
        <f>IF(AND(MONTH('Saving Accounts'!$E14)=MONTH(AF$7),YEAR('Saving Accounts'!$E14)=YEAR(AF$7)),('Saving Accounts'!$B14+'Saving Accounts'!$F14)*'Saving Accounts'!$G14*'Saving Accounts'!$H14/12+'Saving Accounts'!$F14," ")</f>
        <v xml:space="preserve"> </v>
      </c>
      <c r="AG14" s="249" t="str">
        <f>IF(AND(MONTH('Saving Accounts'!$E14)=MONTH(AG$7),YEAR('Saving Accounts'!$E14)=YEAR(AG$7)),('Saving Accounts'!$B14+'Saving Accounts'!$F14)*'Saving Accounts'!$G14*'Saving Accounts'!$H14/12+'Saving Accounts'!$F14," ")</f>
        <v xml:space="preserve"> </v>
      </c>
    </row>
    <row r="15" spans="1:33">
      <c r="B15" s="214"/>
      <c r="C15" s="215"/>
      <c r="D15" s="214"/>
      <c r="E15" s="215"/>
      <c r="F15" s="214"/>
      <c r="G15" s="216"/>
      <c r="H15" s="217"/>
      <c r="I15" s="251">
        <f t="shared" si="3"/>
        <v>0</v>
      </c>
      <c r="J15" s="249" t="str">
        <f>IF(AND(MONTH('Saving Accounts'!$E15)=MONTH(J$7),YEAR('Saving Accounts'!$E15)=YEAR(J$7)),('Saving Accounts'!$B15+'Saving Accounts'!$F15)*'Saving Accounts'!$G15*'Saving Accounts'!$H15/12+'Saving Accounts'!$F15," ")</f>
        <v xml:space="preserve"> </v>
      </c>
      <c r="K15" s="249" t="str">
        <f>IF(AND(MONTH('Saving Accounts'!$E15)=MONTH(K$7),YEAR('Saving Accounts'!$E15)=YEAR(K$7)),('Saving Accounts'!$B15+'Saving Accounts'!$F15)*'Saving Accounts'!$G15*'Saving Accounts'!$H15/12+'Saving Accounts'!$F15," ")</f>
        <v xml:space="preserve"> </v>
      </c>
      <c r="L15" s="249" t="str">
        <f>IF(AND(MONTH('Saving Accounts'!$E15)=MONTH(L$7),YEAR('Saving Accounts'!$E15)=YEAR(L$7)),('Saving Accounts'!$B15+'Saving Accounts'!$F15)*'Saving Accounts'!$G15*'Saving Accounts'!$H15/12+'Saving Accounts'!$F15," ")</f>
        <v xml:space="preserve"> </v>
      </c>
      <c r="M15" s="249" t="str">
        <f>IF(AND(MONTH('Saving Accounts'!$E15)=MONTH(M$7),YEAR('Saving Accounts'!$E15)=YEAR(M$7)),('Saving Accounts'!$B15+'Saving Accounts'!$F15)*'Saving Accounts'!$G15*'Saving Accounts'!$H15/12+'Saving Accounts'!$F15," ")</f>
        <v xml:space="preserve"> </v>
      </c>
      <c r="N15" s="249" t="str">
        <f>IF(AND(MONTH('Saving Accounts'!$E15)=MONTH(N$7),YEAR('Saving Accounts'!$E15)=YEAR(N$7)),('Saving Accounts'!$B15+'Saving Accounts'!$F15)*'Saving Accounts'!$G15*'Saving Accounts'!$H15/12+'Saving Accounts'!$F15," ")</f>
        <v xml:space="preserve"> </v>
      </c>
      <c r="O15" s="249" t="str">
        <f>IF(AND(MONTH('Saving Accounts'!$E15)=MONTH(O$7),YEAR('Saving Accounts'!$E15)=YEAR(O$7)),('Saving Accounts'!$B15+'Saving Accounts'!$F15)*'Saving Accounts'!$G15*'Saving Accounts'!$H15/12+'Saving Accounts'!$F15," ")</f>
        <v xml:space="preserve"> </v>
      </c>
      <c r="P15" s="249" t="str">
        <f>IF(AND(MONTH('Saving Accounts'!$E15)=MONTH(P$7),YEAR('Saving Accounts'!$E15)=YEAR(P$7)),('Saving Accounts'!$B15+'Saving Accounts'!$F15)*'Saving Accounts'!$G15*'Saving Accounts'!$H15/12+'Saving Accounts'!$F15," ")</f>
        <v xml:space="preserve"> </v>
      </c>
      <c r="Q15" s="249" t="str">
        <f>IF(AND(MONTH('Saving Accounts'!$E15)=MONTH(Q$7),YEAR('Saving Accounts'!$E15)=YEAR(Q$7)),('Saving Accounts'!$B15+'Saving Accounts'!$F15)*'Saving Accounts'!$G15*'Saving Accounts'!$H15/12+'Saving Accounts'!$F15," ")</f>
        <v xml:space="preserve"> </v>
      </c>
      <c r="R15" s="249" t="str">
        <f>IF(AND(MONTH('Saving Accounts'!$E15)=MONTH(R$7),YEAR('Saving Accounts'!$E15)=YEAR(R$7)),('Saving Accounts'!$B15+'Saving Accounts'!$F15)*'Saving Accounts'!$G15*'Saving Accounts'!$H15/12+'Saving Accounts'!$F15," ")</f>
        <v xml:space="preserve"> </v>
      </c>
      <c r="S15" s="249" t="str">
        <f>IF(AND(MONTH('Saving Accounts'!$E15)=MONTH(S$7),YEAR('Saving Accounts'!$E15)=YEAR(S$7)),('Saving Accounts'!$B15+'Saving Accounts'!$F15)*'Saving Accounts'!$G15*'Saving Accounts'!$H15/12+'Saving Accounts'!$F15," ")</f>
        <v xml:space="preserve"> </v>
      </c>
      <c r="T15" s="249" t="str">
        <f>IF(AND(MONTH('Saving Accounts'!$E15)=MONTH(T$7),YEAR('Saving Accounts'!$E15)=YEAR(T$7)),('Saving Accounts'!$B15+'Saving Accounts'!$F15)*'Saving Accounts'!$G15*'Saving Accounts'!$H15/12+'Saving Accounts'!$F15," ")</f>
        <v xml:space="preserve"> </v>
      </c>
      <c r="U15" s="328" t="str">
        <f>IF(AND(MONTH('Saving Accounts'!$E15)=MONTH(U$7),YEAR('Saving Accounts'!$E15)=YEAR(U$7)),('Saving Accounts'!$B15+'Saving Accounts'!$F15)*'Saving Accounts'!$G15*'Saving Accounts'!$H15/12+'Saving Accounts'!$F15," ")</f>
        <v xml:space="preserve"> </v>
      </c>
      <c r="V15" s="249" t="str">
        <f>IF(AND(MONTH('Saving Accounts'!$E15)=MONTH(V$7),YEAR('Saving Accounts'!$E15)=YEAR(V$7)),('Saving Accounts'!$B15+'Saving Accounts'!$F15)*'Saving Accounts'!$G15*'Saving Accounts'!$H15/12+'Saving Accounts'!$F15," ")</f>
        <v xml:space="preserve"> </v>
      </c>
      <c r="W15" s="249" t="str">
        <f>IF(AND(MONTH('Saving Accounts'!$E15)=MONTH(W$7),YEAR('Saving Accounts'!$E15)=YEAR(W$7)),('Saving Accounts'!$B15+'Saving Accounts'!$F15)*'Saving Accounts'!$G15*'Saving Accounts'!$H15/12+'Saving Accounts'!$F15," ")</f>
        <v xml:space="preserve"> </v>
      </c>
      <c r="X15" s="249" t="str">
        <f>IF(AND(MONTH('Saving Accounts'!$E15)=MONTH(X$7),YEAR('Saving Accounts'!$E15)=YEAR(X$7)),('Saving Accounts'!$B15+'Saving Accounts'!$F15)*'Saving Accounts'!$G15*'Saving Accounts'!$H15/12+'Saving Accounts'!$F15," ")</f>
        <v xml:space="preserve"> </v>
      </c>
      <c r="Y15" s="249" t="str">
        <f>IF(AND(MONTH('Saving Accounts'!$E15)=MONTH(Y$7),YEAR('Saving Accounts'!$E15)=YEAR(Y$7)),('Saving Accounts'!$B15+'Saving Accounts'!$F15)*'Saving Accounts'!$G15*'Saving Accounts'!$H15/12+'Saving Accounts'!$F15," ")</f>
        <v xml:space="preserve"> </v>
      </c>
      <c r="Z15" s="249" t="str">
        <f>IF(AND(MONTH('Saving Accounts'!$E15)=MONTH(Z$7),YEAR('Saving Accounts'!$E15)=YEAR(Z$7)),('Saving Accounts'!$B15+'Saving Accounts'!$F15)*'Saving Accounts'!$G15*'Saving Accounts'!$H15/12+'Saving Accounts'!$F15," ")</f>
        <v xml:space="preserve"> </v>
      </c>
      <c r="AA15" s="249" t="str">
        <f>IF(AND(MONTH('Saving Accounts'!$E15)=MONTH(AA$7),YEAR('Saving Accounts'!$E15)=YEAR(AA$7)),('Saving Accounts'!$B15+'Saving Accounts'!$F15)*'Saving Accounts'!$G15*'Saving Accounts'!$H15/12+'Saving Accounts'!$F15," ")</f>
        <v xml:space="preserve"> </v>
      </c>
      <c r="AB15" s="249" t="str">
        <f>IF(AND(MONTH('Saving Accounts'!$E15)=MONTH(AB$7),YEAR('Saving Accounts'!$E15)=YEAR(AB$7)),('Saving Accounts'!$B15+'Saving Accounts'!$F15)*'Saving Accounts'!$G15*'Saving Accounts'!$H15/12+'Saving Accounts'!$F15," ")</f>
        <v xml:space="preserve"> </v>
      </c>
      <c r="AC15" s="249" t="str">
        <f>IF(AND(MONTH('Saving Accounts'!$E15)=MONTH(AC$7),YEAR('Saving Accounts'!$E15)=YEAR(AC$7)),('Saving Accounts'!$B15+'Saving Accounts'!$F15)*'Saving Accounts'!$G15*'Saving Accounts'!$H15/12+'Saving Accounts'!$F15," ")</f>
        <v xml:space="preserve"> </v>
      </c>
      <c r="AD15" s="249" t="str">
        <f>IF(AND(MONTH('Saving Accounts'!$E15)=MONTH(AD$7),YEAR('Saving Accounts'!$E15)=YEAR(AD$7)),('Saving Accounts'!$B15+'Saving Accounts'!$F15)*'Saving Accounts'!$G15*'Saving Accounts'!$H15/12+'Saving Accounts'!$F15," ")</f>
        <v xml:space="preserve"> </v>
      </c>
      <c r="AE15" s="249" t="str">
        <f>IF(AND(MONTH('Saving Accounts'!$E15)=MONTH(AE$7),YEAR('Saving Accounts'!$E15)=YEAR(AE$7)),('Saving Accounts'!$B15+'Saving Accounts'!$F15)*'Saving Accounts'!$G15*'Saving Accounts'!$H15/12+'Saving Accounts'!$F15," ")</f>
        <v xml:space="preserve"> </v>
      </c>
      <c r="AF15" s="249" t="str">
        <f>IF(AND(MONTH('Saving Accounts'!$E15)=MONTH(AF$7),YEAR('Saving Accounts'!$E15)=YEAR(AF$7)),('Saving Accounts'!$B15+'Saving Accounts'!$F15)*'Saving Accounts'!$G15*'Saving Accounts'!$H15/12+'Saving Accounts'!$F15," ")</f>
        <v xml:space="preserve"> </v>
      </c>
      <c r="AG15" s="249" t="str">
        <f>IF(AND(MONTH('Saving Accounts'!$E15)=MONTH(AG$7),YEAR('Saving Accounts'!$E15)=YEAR(AG$7)),('Saving Accounts'!$B15+'Saving Accounts'!$F15)*'Saving Accounts'!$G15*'Saving Accounts'!$H15/12+'Saving Accounts'!$F15," ")</f>
        <v xml:space="preserve"> </v>
      </c>
    </row>
    <row r="16" spans="1:33">
      <c r="B16" s="214"/>
      <c r="C16" s="215"/>
      <c r="D16" s="214"/>
      <c r="E16" s="215"/>
      <c r="F16" s="214"/>
      <c r="G16" s="216"/>
      <c r="H16" s="217"/>
      <c r="I16" s="251">
        <f t="shared" si="3"/>
        <v>0</v>
      </c>
      <c r="J16" s="249" t="str">
        <f>IF(AND(MONTH('Saving Accounts'!$E16)=MONTH(J$7),YEAR('Saving Accounts'!$E16)=YEAR(J$7)),('Saving Accounts'!$B16+'Saving Accounts'!$F16)*'Saving Accounts'!$G16*'Saving Accounts'!$H16/12+'Saving Accounts'!$F16," ")</f>
        <v xml:space="preserve"> </v>
      </c>
      <c r="K16" s="249" t="str">
        <f>IF(AND(MONTH('Saving Accounts'!$E16)=MONTH(K$7),YEAR('Saving Accounts'!$E16)=YEAR(K$7)),('Saving Accounts'!$B16+'Saving Accounts'!$F16)*'Saving Accounts'!$G16*'Saving Accounts'!$H16/12+'Saving Accounts'!$F16," ")</f>
        <v xml:space="preserve"> </v>
      </c>
      <c r="L16" s="249" t="str">
        <f>IF(AND(MONTH('Saving Accounts'!$E16)=MONTH(L$7),YEAR('Saving Accounts'!$E16)=YEAR(L$7)),('Saving Accounts'!$B16+'Saving Accounts'!$F16)*'Saving Accounts'!$G16*'Saving Accounts'!$H16/12+'Saving Accounts'!$F16," ")</f>
        <v xml:space="preserve"> </v>
      </c>
      <c r="M16" s="249" t="str">
        <f>IF(AND(MONTH('Saving Accounts'!$E16)=MONTH(M$7),YEAR('Saving Accounts'!$E16)=YEAR(M$7)),('Saving Accounts'!$B16+'Saving Accounts'!$F16)*'Saving Accounts'!$G16*'Saving Accounts'!$H16/12+'Saving Accounts'!$F16," ")</f>
        <v xml:space="preserve"> </v>
      </c>
      <c r="N16" s="249" t="str">
        <f>IF(AND(MONTH('Saving Accounts'!$E16)=MONTH(N$7),YEAR('Saving Accounts'!$E16)=YEAR(N$7)),('Saving Accounts'!$B16+'Saving Accounts'!$F16)*'Saving Accounts'!$G16*'Saving Accounts'!$H16/12+'Saving Accounts'!$F16," ")</f>
        <v xml:space="preserve"> </v>
      </c>
      <c r="O16" s="249" t="str">
        <f>IF(AND(MONTH('Saving Accounts'!$E16)=MONTH(O$7),YEAR('Saving Accounts'!$E16)=YEAR(O$7)),('Saving Accounts'!$B16+'Saving Accounts'!$F16)*'Saving Accounts'!$G16*'Saving Accounts'!$H16/12+'Saving Accounts'!$F16," ")</f>
        <v xml:space="preserve"> </v>
      </c>
      <c r="P16" s="249" t="str">
        <f>IF(AND(MONTH('Saving Accounts'!$E16)=MONTH(P$7),YEAR('Saving Accounts'!$E16)=YEAR(P$7)),('Saving Accounts'!$B16+'Saving Accounts'!$F16)*'Saving Accounts'!$G16*'Saving Accounts'!$H16/12+'Saving Accounts'!$F16," ")</f>
        <v xml:space="preserve"> </v>
      </c>
      <c r="Q16" s="249" t="str">
        <f>IF(AND(MONTH('Saving Accounts'!$E16)=MONTH(Q$7),YEAR('Saving Accounts'!$E16)=YEAR(Q$7)),('Saving Accounts'!$B16+'Saving Accounts'!$F16)*'Saving Accounts'!$G16*'Saving Accounts'!$H16/12+'Saving Accounts'!$F16," ")</f>
        <v xml:space="preserve"> </v>
      </c>
      <c r="R16" s="249" t="str">
        <f>IF(AND(MONTH('Saving Accounts'!$E16)=MONTH(R$7),YEAR('Saving Accounts'!$E16)=YEAR(R$7)),('Saving Accounts'!$B16+'Saving Accounts'!$F16)*'Saving Accounts'!$G16*'Saving Accounts'!$H16/12+'Saving Accounts'!$F16," ")</f>
        <v xml:space="preserve"> </v>
      </c>
      <c r="S16" s="249" t="str">
        <f>IF(AND(MONTH('Saving Accounts'!$E16)=MONTH(S$7),YEAR('Saving Accounts'!$E16)=YEAR(S$7)),('Saving Accounts'!$B16+'Saving Accounts'!$F16)*'Saving Accounts'!$G16*'Saving Accounts'!$H16/12+'Saving Accounts'!$F16," ")</f>
        <v xml:space="preserve"> </v>
      </c>
      <c r="T16" s="249" t="str">
        <f>IF(AND(MONTH('Saving Accounts'!$E16)=MONTH(T$7),YEAR('Saving Accounts'!$E16)=YEAR(T$7)),('Saving Accounts'!$B16+'Saving Accounts'!$F16)*'Saving Accounts'!$G16*'Saving Accounts'!$H16/12+'Saving Accounts'!$F16," ")</f>
        <v xml:space="preserve"> </v>
      </c>
      <c r="U16" s="328" t="str">
        <f>IF(AND(MONTH('Saving Accounts'!$E16)=MONTH(U$7),YEAR('Saving Accounts'!$E16)=YEAR(U$7)),('Saving Accounts'!$B16+'Saving Accounts'!$F16)*'Saving Accounts'!$G16*'Saving Accounts'!$H16/12+'Saving Accounts'!$F16," ")</f>
        <v xml:space="preserve"> </v>
      </c>
      <c r="V16" s="249" t="str">
        <f>IF(AND(MONTH('Saving Accounts'!$E16)=MONTH(V$7),YEAR('Saving Accounts'!$E16)=YEAR(V$7)),('Saving Accounts'!$B16+'Saving Accounts'!$F16)*'Saving Accounts'!$G16*'Saving Accounts'!$H16/12+'Saving Accounts'!$F16," ")</f>
        <v xml:space="preserve"> </v>
      </c>
      <c r="W16" s="249" t="str">
        <f>IF(AND(MONTH('Saving Accounts'!$E16)=MONTH(W$7),YEAR('Saving Accounts'!$E16)=YEAR(W$7)),('Saving Accounts'!$B16+'Saving Accounts'!$F16)*'Saving Accounts'!$G16*'Saving Accounts'!$H16/12+'Saving Accounts'!$F16," ")</f>
        <v xml:space="preserve"> </v>
      </c>
      <c r="X16" s="249" t="str">
        <f>IF(AND(MONTH('Saving Accounts'!$E16)=MONTH(X$7),YEAR('Saving Accounts'!$E16)=YEAR(X$7)),('Saving Accounts'!$B16+'Saving Accounts'!$F16)*'Saving Accounts'!$G16*'Saving Accounts'!$H16/12+'Saving Accounts'!$F16," ")</f>
        <v xml:space="preserve"> </v>
      </c>
      <c r="Y16" s="249" t="str">
        <f>IF(AND(MONTH('Saving Accounts'!$E16)=MONTH(Y$7),YEAR('Saving Accounts'!$E16)=YEAR(Y$7)),('Saving Accounts'!$B16+'Saving Accounts'!$F16)*'Saving Accounts'!$G16*'Saving Accounts'!$H16/12+'Saving Accounts'!$F16," ")</f>
        <v xml:space="preserve"> </v>
      </c>
      <c r="Z16" s="249" t="str">
        <f>IF(AND(MONTH('Saving Accounts'!$E16)=MONTH(Z$7),YEAR('Saving Accounts'!$E16)=YEAR(Z$7)),('Saving Accounts'!$B16+'Saving Accounts'!$F16)*'Saving Accounts'!$G16*'Saving Accounts'!$H16/12+'Saving Accounts'!$F16," ")</f>
        <v xml:space="preserve"> </v>
      </c>
      <c r="AA16" s="249" t="str">
        <f>IF(AND(MONTH('Saving Accounts'!$E16)=MONTH(AA$7),YEAR('Saving Accounts'!$E16)=YEAR(AA$7)),('Saving Accounts'!$B16+'Saving Accounts'!$F16)*'Saving Accounts'!$G16*'Saving Accounts'!$H16/12+'Saving Accounts'!$F16," ")</f>
        <v xml:space="preserve"> </v>
      </c>
      <c r="AB16" s="249" t="str">
        <f>IF(AND(MONTH('Saving Accounts'!$E16)=MONTH(AB$7),YEAR('Saving Accounts'!$E16)=YEAR(AB$7)),('Saving Accounts'!$B16+'Saving Accounts'!$F16)*'Saving Accounts'!$G16*'Saving Accounts'!$H16/12+'Saving Accounts'!$F16," ")</f>
        <v xml:space="preserve"> </v>
      </c>
      <c r="AC16" s="249" t="str">
        <f>IF(AND(MONTH('Saving Accounts'!$E16)=MONTH(AC$7),YEAR('Saving Accounts'!$E16)=YEAR(AC$7)),('Saving Accounts'!$B16+'Saving Accounts'!$F16)*'Saving Accounts'!$G16*'Saving Accounts'!$H16/12+'Saving Accounts'!$F16," ")</f>
        <v xml:space="preserve"> </v>
      </c>
      <c r="AD16" s="249" t="str">
        <f>IF(AND(MONTH('Saving Accounts'!$E16)=MONTH(AD$7),YEAR('Saving Accounts'!$E16)=YEAR(AD$7)),('Saving Accounts'!$B16+'Saving Accounts'!$F16)*'Saving Accounts'!$G16*'Saving Accounts'!$H16/12+'Saving Accounts'!$F16," ")</f>
        <v xml:space="preserve"> </v>
      </c>
      <c r="AE16" s="249" t="str">
        <f>IF(AND(MONTH('Saving Accounts'!$E16)=MONTH(AE$7),YEAR('Saving Accounts'!$E16)=YEAR(AE$7)),('Saving Accounts'!$B16+'Saving Accounts'!$F16)*'Saving Accounts'!$G16*'Saving Accounts'!$H16/12+'Saving Accounts'!$F16," ")</f>
        <v xml:space="preserve"> </v>
      </c>
      <c r="AF16" s="249" t="str">
        <f>IF(AND(MONTH('Saving Accounts'!$E16)=MONTH(AF$7),YEAR('Saving Accounts'!$E16)=YEAR(AF$7)),('Saving Accounts'!$B16+'Saving Accounts'!$F16)*'Saving Accounts'!$G16*'Saving Accounts'!$H16/12+'Saving Accounts'!$F16," ")</f>
        <v xml:space="preserve"> </v>
      </c>
      <c r="AG16" s="249" t="str">
        <f>IF(AND(MONTH('Saving Accounts'!$E16)=MONTH(AG$7),YEAR('Saving Accounts'!$E16)=YEAR(AG$7)),('Saving Accounts'!$B16+'Saving Accounts'!$F16)*'Saving Accounts'!$G16*'Saving Accounts'!$H16/12+'Saving Accounts'!$F16," ")</f>
        <v xml:space="preserve"> </v>
      </c>
    </row>
    <row r="17" spans="2:33">
      <c r="B17" s="214"/>
      <c r="C17" s="215"/>
      <c r="D17" s="214"/>
      <c r="E17" s="215"/>
      <c r="F17" s="214"/>
      <c r="G17" s="216"/>
      <c r="H17" s="217"/>
      <c r="I17" s="251">
        <f t="shared" si="3"/>
        <v>0</v>
      </c>
      <c r="J17" s="249" t="str">
        <f>IF(AND(MONTH('Saving Accounts'!$E17)=MONTH(J$7),YEAR('Saving Accounts'!$E17)=YEAR(J$7)),('Saving Accounts'!$B17+'Saving Accounts'!$F17)*'Saving Accounts'!$G17*'Saving Accounts'!$H17/12+'Saving Accounts'!$F17," ")</f>
        <v xml:space="preserve"> </v>
      </c>
      <c r="K17" s="249" t="str">
        <f>IF(AND(MONTH('Saving Accounts'!$E17)=MONTH(K$7),YEAR('Saving Accounts'!$E17)=YEAR(K$7)),('Saving Accounts'!$B17+'Saving Accounts'!$F17)*'Saving Accounts'!$G17*'Saving Accounts'!$H17/12+'Saving Accounts'!$F17," ")</f>
        <v xml:space="preserve"> </v>
      </c>
      <c r="L17" s="249" t="str">
        <f>IF(AND(MONTH('Saving Accounts'!$E17)=MONTH(L$7),YEAR('Saving Accounts'!$E17)=YEAR(L$7)),('Saving Accounts'!$B17+'Saving Accounts'!$F17)*'Saving Accounts'!$G17*'Saving Accounts'!$H17/12+'Saving Accounts'!$F17," ")</f>
        <v xml:space="preserve"> </v>
      </c>
      <c r="M17" s="249" t="str">
        <f>IF(AND(MONTH('Saving Accounts'!$E17)=MONTH(M$7),YEAR('Saving Accounts'!$E17)=YEAR(M$7)),('Saving Accounts'!$B17+'Saving Accounts'!$F17)*'Saving Accounts'!$G17*'Saving Accounts'!$H17/12+'Saving Accounts'!$F17," ")</f>
        <v xml:space="preserve"> </v>
      </c>
      <c r="N17" s="249" t="str">
        <f>IF(AND(MONTH('Saving Accounts'!$E17)=MONTH(N$7),YEAR('Saving Accounts'!$E17)=YEAR(N$7)),('Saving Accounts'!$B17+'Saving Accounts'!$F17)*'Saving Accounts'!$G17*'Saving Accounts'!$H17/12+'Saving Accounts'!$F17," ")</f>
        <v xml:space="preserve"> </v>
      </c>
      <c r="O17" s="249" t="str">
        <f>IF(AND(MONTH('Saving Accounts'!$E17)=MONTH(O$7),YEAR('Saving Accounts'!$E17)=YEAR(O$7)),('Saving Accounts'!$B17+'Saving Accounts'!$F17)*'Saving Accounts'!$G17*'Saving Accounts'!$H17/12+'Saving Accounts'!$F17," ")</f>
        <v xml:space="preserve"> </v>
      </c>
      <c r="P17" s="249" t="str">
        <f>IF(AND(MONTH('Saving Accounts'!$E17)=MONTH(P$7),YEAR('Saving Accounts'!$E17)=YEAR(P$7)),('Saving Accounts'!$B17+'Saving Accounts'!$F17)*'Saving Accounts'!$G17*'Saving Accounts'!$H17/12+'Saving Accounts'!$F17," ")</f>
        <v xml:space="preserve"> </v>
      </c>
      <c r="Q17" s="249" t="str">
        <f>IF(AND(MONTH('Saving Accounts'!$E17)=MONTH(Q$7),YEAR('Saving Accounts'!$E17)=YEAR(Q$7)),('Saving Accounts'!$B17+'Saving Accounts'!$F17)*'Saving Accounts'!$G17*'Saving Accounts'!$H17/12+'Saving Accounts'!$F17," ")</f>
        <v xml:space="preserve"> </v>
      </c>
      <c r="R17" s="249" t="str">
        <f>IF(AND(MONTH('Saving Accounts'!$E17)=MONTH(R$7),YEAR('Saving Accounts'!$E17)=YEAR(R$7)),('Saving Accounts'!$B17+'Saving Accounts'!$F17)*'Saving Accounts'!$G17*'Saving Accounts'!$H17/12+'Saving Accounts'!$F17," ")</f>
        <v xml:space="preserve"> </v>
      </c>
      <c r="S17" s="249" t="str">
        <f>IF(AND(MONTH('Saving Accounts'!$E17)=MONTH(S$7),YEAR('Saving Accounts'!$E17)=YEAR(S$7)),('Saving Accounts'!$B17+'Saving Accounts'!$F17)*'Saving Accounts'!$G17*'Saving Accounts'!$H17/12+'Saving Accounts'!$F17," ")</f>
        <v xml:space="preserve"> </v>
      </c>
      <c r="T17" s="249" t="str">
        <f>IF(AND(MONTH('Saving Accounts'!$E17)=MONTH(T$7),YEAR('Saving Accounts'!$E17)=YEAR(T$7)),('Saving Accounts'!$B17+'Saving Accounts'!$F17)*'Saving Accounts'!$G17*'Saving Accounts'!$H17/12+'Saving Accounts'!$F17," ")</f>
        <v xml:space="preserve"> </v>
      </c>
      <c r="U17" s="328" t="str">
        <f>IF(AND(MONTH('Saving Accounts'!$E17)=MONTH(U$7),YEAR('Saving Accounts'!$E17)=YEAR(U$7)),('Saving Accounts'!$B17+'Saving Accounts'!$F17)*'Saving Accounts'!$G17*'Saving Accounts'!$H17/12+'Saving Accounts'!$F17," ")</f>
        <v xml:space="preserve"> </v>
      </c>
      <c r="V17" s="249" t="str">
        <f>IF(AND(MONTH('Saving Accounts'!$E17)=MONTH(V$7),YEAR('Saving Accounts'!$E17)=YEAR(V$7)),('Saving Accounts'!$B17+'Saving Accounts'!$F17)*'Saving Accounts'!$G17*'Saving Accounts'!$H17/12+'Saving Accounts'!$F17," ")</f>
        <v xml:space="preserve"> </v>
      </c>
      <c r="W17" s="249" t="str">
        <f>IF(AND(MONTH('Saving Accounts'!$E17)=MONTH(W$7),YEAR('Saving Accounts'!$E17)=YEAR(W$7)),('Saving Accounts'!$B17+'Saving Accounts'!$F17)*'Saving Accounts'!$G17*'Saving Accounts'!$H17/12+'Saving Accounts'!$F17," ")</f>
        <v xml:space="preserve"> </v>
      </c>
      <c r="X17" s="249" t="str">
        <f>IF(AND(MONTH('Saving Accounts'!$E17)=MONTH(X$7),YEAR('Saving Accounts'!$E17)=YEAR(X$7)),('Saving Accounts'!$B17+'Saving Accounts'!$F17)*'Saving Accounts'!$G17*'Saving Accounts'!$H17/12+'Saving Accounts'!$F17," ")</f>
        <v xml:space="preserve"> </v>
      </c>
      <c r="Y17" s="249" t="str">
        <f>IF(AND(MONTH('Saving Accounts'!$E17)=MONTH(Y$7),YEAR('Saving Accounts'!$E17)=YEAR(Y$7)),('Saving Accounts'!$B17+'Saving Accounts'!$F17)*'Saving Accounts'!$G17*'Saving Accounts'!$H17/12+'Saving Accounts'!$F17," ")</f>
        <v xml:space="preserve"> </v>
      </c>
      <c r="Z17" s="249" t="str">
        <f>IF(AND(MONTH('Saving Accounts'!$E17)=MONTH(Z$7),YEAR('Saving Accounts'!$E17)=YEAR(Z$7)),('Saving Accounts'!$B17+'Saving Accounts'!$F17)*'Saving Accounts'!$G17*'Saving Accounts'!$H17/12+'Saving Accounts'!$F17," ")</f>
        <v xml:space="preserve"> </v>
      </c>
      <c r="AA17" s="249" t="str">
        <f>IF(AND(MONTH('Saving Accounts'!$E17)=MONTH(AA$7),YEAR('Saving Accounts'!$E17)=YEAR(AA$7)),('Saving Accounts'!$B17+'Saving Accounts'!$F17)*'Saving Accounts'!$G17*'Saving Accounts'!$H17/12+'Saving Accounts'!$F17," ")</f>
        <v xml:space="preserve"> </v>
      </c>
      <c r="AB17" s="249" t="str">
        <f>IF(AND(MONTH('Saving Accounts'!$E17)=MONTH(AB$7),YEAR('Saving Accounts'!$E17)=YEAR(AB$7)),('Saving Accounts'!$B17+'Saving Accounts'!$F17)*'Saving Accounts'!$G17*'Saving Accounts'!$H17/12+'Saving Accounts'!$F17," ")</f>
        <v xml:space="preserve"> </v>
      </c>
      <c r="AC17" s="249" t="str">
        <f>IF(AND(MONTH('Saving Accounts'!$E17)=MONTH(AC$7),YEAR('Saving Accounts'!$E17)=YEAR(AC$7)),('Saving Accounts'!$B17+'Saving Accounts'!$F17)*'Saving Accounts'!$G17*'Saving Accounts'!$H17/12+'Saving Accounts'!$F17," ")</f>
        <v xml:space="preserve"> </v>
      </c>
      <c r="AD17" s="249" t="str">
        <f>IF(AND(MONTH('Saving Accounts'!$E17)=MONTH(AD$7),YEAR('Saving Accounts'!$E17)=YEAR(AD$7)),('Saving Accounts'!$B17+'Saving Accounts'!$F17)*'Saving Accounts'!$G17*'Saving Accounts'!$H17/12+'Saving Accounts'!$F17," ")</f>
        <v xml:space="preserve"> </v>
      </c>
      <c r="AE17" s="249" t="str">
        <f>IF(AND(MONTH('Saving Accounts'!$E17)=MONTH(AE$7),YEAR('Saving Accounts'!$E17)=YEAR(AE$7)),('Saving Accounts'!$B17+'Saving Accounts'!$F17)*'Saving Accounts'!$G17*'Saving Accounts'!$H17/12+'Saving Accounts'!$F17," ")</f>
        <v xml:space="preserve"> </v>
      </c>
      <c r="AF17" s="249" t="str">
        <f>IF(AND(MONTH('Saving Accounts'!$E17)=MONTH(AF$7),YEAR('Saving Accounts'!$E17)=YEAR(AF$7)),('Saving Accounts'!$B17+'Saving Accounts'!$F17)*'Saving Accounts'!$G17*'Saving Accounts'!$H17/12+'Saving Accounts'!$F17," ")</f>
        <v xml:space="preserve"> </v>
      </c>
      <c r="AG17" s="249" t="str">
        <f>IF(AND(MONTH('Saving Accounts'!$E17)=MONTH(AG$7),YEAR('Saving Accounts'!$E17)=YEAR(AG$7)),('Saving Accounts'!$B17+'Saving Accounts'!$F17)*'Saving Accounts'!$G17*'Saving Accounts'!$H17/12+'Saving Accounts'!$F17," ")</f>
        <v xml:space="preserve"> </v>
      </c>
    </row>
    <row r="18" spans="2:33">
      <c r="B18" s="214"/>
      <c r="C18" s="215"/>
      <c r="D18" s="214"/>
      <c r="E18" s="215"/>
      <c r="F18" s="214"/>
      <c r="G18" s="216"/>
      <c r="H18" s="217"/>
      <c r="I18" s="251">
        <f t="shared" si="3"/>
        <v>0</v>
      </c>
      <c r="J18" s="249" t="str">
        <f>IF(AND(MONTH('Saving Accounts'!$E18)=MONTH(J$7),YEAR('Saving Accounts'!$E18)=YEAR(J$7)),('Saving Accounts'!$B18+'Saving Accounts'!$F18)*'Saving Accounts'!$G18*'Saving Accounts'!$H18/12+'Saving Accounts'!$F18," ")</f>
        <v xml:space="preserve"> </v>
      </c>
      <c r="K18" s="249" t="str">
        <f>IF(AND(MONTH('Saving Accounts'!$E18)=MONTH(K$7),YEAR('Saving Accounts'!$E18)=YEAR(K$7)),('Saving Accounts'!$B18+'Saving Accounts'!$F18)*'Saving Accounts'!$G18*'Saving Accounts'!$H18/12+'Saving Accounts'!$F18," ")</f>
        <v xml:space="preserve"> </v>
      </c>
      <c r="L18" s="249" t="str">
        <f>IF(AND(MONTH('Saving Accounts'!$E18)=MONTH(L$7),YEAR('Saving Accounts'!$E18)=YEAR(L$7)),('Saving Accounts'!$B18+'Saving Accounts'!$F18)*'Saving Accounts'!$G18*'Saving Accounts'!$H18/12+'Saving Accounts'!$F18," ")</f>
        <v xml:space="preserve"> </v>
      </c>
      <c r="M18" s="249" t="str">
        <f>IF(AND(MONTH('Saving Accounts'!$E18)=MONTH(M$7),YEAR('Saving Accounts'!$E18)=YEAR(M$7)),('Saving Accounts'!$B18+'Saving Accounts'!$F18)*'Saving Accounts'!$G18*'Saving Accounts'!$H18/12+'Saving Accounts'!$F18," ")</f>
        <v xml:space="preserve"> </v>
      </c>
      <c r="N18" s="249" t="str">
        <f>IF(AND(MONTH('Saving Accounts'!$E18)=MONTH(N$7),YEAR('Saving Accounts'!$E18)=YEAR(N$7)),('Saving Accounts'!$B18+'Saving Accounts'!$F18)*'Saving Accounts'!$G18*'Saving Accounts'!$H18/12+'Saving Accounts'!$F18," ")</f>
        <v xml:space="preserve"> </v>
      </c>
      <c r="O18" s="249" t="str">
        <f>IF(AND(MONTH('Saving Accounts'!$E18)=MONTH(O$7),YEAR('Saving Accounts'!$E18)=YEAR(O$7)),('Saving Accounts'!$B18+'Saving Accounts'!$F18)*'Saving Accounts'!$G18*'Saving Accounts'!$H18/12+'Saving Accounts'!$F18," ")</f>
        <v xml:space="preserve"> </v>
      </c>
      <c r="P18" s="249" t="str">
        <f>IF(AND(MONTH('Saving Accounts'!$E18)=MONTH(P$7),YEAR('Saving Accounts'!$E18)=YEAR(P$7)),('Saving Accounts'!$B18+'Saving Accounts'!$F18)*'Saving Accounts'!$G18*'Saving Accounts'!$H18/12+'Saving Accounts'!$F18," ")</f>
        <v xml:space="preserve"> </v>
      </c>
      <c r="Q18" s="249" t="str">
        <f>IF(AND(MONTH('Saving Accounts'!$E18)=MONTH(Q$7),YEAR('Saving Accounts'!$E18)=YEAR(Q$7)),('Saving Accounts'!$B18+'Saving Accounts'!$F18)*'Saving Accounts'!$G18*'Saving Accounts'!$H18/12+'Saving Accounts'!$F18," ")</f>
        <v xml:space="preserve"> </v>
      </c>
      <c r="R18" s="249" t="str">
        <f>IF(AND(MONTH('Saving Accounts'!$E18)=MONTH(R$7),YEAR('Saving Accounts'!$E18)=YEAR(R$7)),('Saving Accounts'!$B18+'Saving Accounts'!$F18)*'Saving Accounts'!$G18*'Saving Accounts'!$H18/12+'Saving Accounts'!$F18," ")</f>
        <v xml:space="preserve"> </v>
      </c>
      <c r="S18" s="249" t="str">
        <f>IF(AND(MONTH('Saving Accounts'!$E18)=MONTH(S$7),YEAR('Saving Accounts'!$E18)=YEAR(S$7)),('Saving Accounts'!$B18+'Saving Accounts'!$F18)*'Saving Accounts'!$G18*'Saving Accounts'!$H18/12+'Saving Accounts'!$F18," ")</f>
        <v xml:space="preserve"> </v>
      </c>
      <c r="T18" s="249" t="str">
        <f>IF(AND(MONTH('Saving Accounts'!$E18)=MONTH(T$7),YEAR('Saving Accounts'!$E18)=YEAR(T$7)),('Saving Accounts'!$B18+'Saving Accounts'!$F18)*'Saving Accounts'!$G18*'Saving Accounts'!$H18/12+'Saving Accounts'!$F18," ")</f>
        <v xml:space="preserve"> </v>
      </c>
      <c r="U18" s="328" t="str">
        <f>IF(AND(MONTH('Saving Accounts'!$E18)=MONTH(U$7),YEAR('Saving Accounts'!$E18)=YEAR(U$7)),('Saving Accounts'!$B18+'Saving Accounts'!$F18)*'Saving Accounts'!$G18*'Saving Accounts'!$H18/12+'Saving Accounts'!$F18," ")</f>
        <v xml:space="preserve"> </v>
      </c>
      <c r="V18" s="249" t="str">
        <f>IF(AND(MONTH('Saving Accounts'!$E18)=MONTH(V$7),YEAR('Saving Accounts'!$E18)=YEAR(V$7)),('Saving Accounts'!$B18+'Saving Accounts'!$F18)*'Saving Accounts'!$G18*'Saving Accounts'!$H18/12+'Saving Accounts'!$F18," ")</f>
        <v xml:space="preserve"> </v>
      </c>
      <c r="W18" s="249" t="str">
        <f>IF(AND(MONTH('Saving Accounts'!$E18)=MONTH(W$7),YEAR('Saving Accounts'!$E18)=YEAR(W$7)),('Saving Accounts'!$B18+'Saving Accounts'!$F18)*'Saving Accounts'!$G18*'Saving Accounts'!$H18/12+'Saving Accounts'!$F18," ")</f>
        <v xml:space="preserve"> </v>
      </c>
      <c r="X18" s="249" t="str">
        <f>IF(AND(MONTH('Saving Accounts'!$E18)=MONTH(X$7),YEAR('Saving Accounts'!$E18)=YEAR(X$7)),('Saving Accounts'!$B18+'Saving Accounts'!$F18)*'Saving Accounts'!$G18*'Saving Accounts'!$H18/12+'Saving Accounts'!$F18," ")</f>
        <v xml:space="preserve"> </v>
      </c>
      <c r="Y18" s="249" t="str">
        <f>IF(AND(MONTH('Saving Accounts'!$E18)=MONTH(Y$7),YEAR('Saving Accounts'!$E18)=YEAR(Y$7)),('Saving Accounts'!$B18+'Saving Accounts'!$F18)*'Saving Accounts'!$G18*'Saving Accounts'!$H18/12+'Saving Accounts'!$F18," ")</f>
        <v xml:space="preserve"> </v>
      </c>
      <c r="Z18" s="249" t="str">
        <f>IF(AND(MONTH('Saving Accounts'!$E18)=MONTH(Z$7),YEAR('Saving Accounts'!$E18)=YEAR(Z$7)),('Saving Accounts'!$B18+'Saving Accounts'!$F18)*'Saving Accounts'!$G18*'Saving Accounts'!$H18/12+'Saving Accounts'!$F18," ")</f>
        <v xml:space="preserve"> </v>
      </c>
      <c r="AA18" s="249" t="str">
        <f>IF(AND(MONTH('Saving Accounts'!$E18)=MONTH(AA$7),YEAR('Saving Accounts'!$E18)=YEAR(AA$7)),('Saving Accounts'!$B18+'Saving Accounts'!$F18)*'Saving Accounts'!$G18*'Saving Accounts'!$H18/12+'Saving Accounts'!$F18," ")</f>
        <v xml:space="preserve"> </v>
      </c>
      <c r="AB18" s="249" t="str">
        <f>IF(AND(MONTH('Saving Accounts'!$E18)=MONTH(AB$7),YEAR('Saving Accounts'!$E18)=YEAR(AB$7)),('Saving Accounts'!$B18+'Saving Accounts'!$F18)*'Saving Accounts'!$G18*'Saving Accounts'!$H18/12+'Saving Accounts'!$F18," ")</f>
        <v xml:space="preserve"> </v>
      </c>
      <c r="AC18" s="249" t="str">
        <f>IF(AND(MONTH('Saving Accounts'!$E18)=MONTH(AC$7),YEAR('Saving Accounts'!$E18)=YEAR(AC$7)),('Saving Accounts'!$B18+'Saving Accounts'!$F18)*'Saving Accounts'!$G18*'Saving Accounts'!$H18/12+'Saving Accounts'!$F18," ")</f>
        <v xml:space="preserve"> </v>
      </c>
      <c r="AD18" s="249" t="str">
        <f>IF(AND(MONTH('Saving Accounts'!$E18)=MONTH(AD$7),YEAR('Saving Accounts'!$E18)=YEAR(AD$7)),('Saving Accounts'!$B18+'Saving Accounts'!$F18)*'Saving Accounts'!$G18*'Saving Accounts'!$H18/12+'Saving Accounts'!$F18," ")</f>
        <v xml:space="preserve"> </v>
      </c>
      <c r="AE18" s="249" t="str">
        <f>IF(AND(MONTH('Saving Accounts'!$E18)=MONTH(AE$7),YEAR('Saving Accounts'!$E18)=YEAR(AE$7)),('Saving Accounts'!$B18+'Saving Accounts'!$F18)*'Saving Accounts'!$G18*'Saving Accounts'!$H18/12+'Saving Accounts'!$F18," ")</f>
        <v xml:space="preserve"> </v>
      </c>
      <c r="AF18" s="249" t="str">
        <f>IF(AND(MONTH('Saving Accounts'!$E18)=MONTH(AF$7),YEAR('Saving Accounts'!$E18)=YEAR(AF$7)),('Saving Accounts'!$B18+'Saving Accounts'!$F18)*'Saving Accounts'!$G18*'Saving Accounts'!$H18/12+'Saving Accounts'!$F18," ")</f>
        <v xml:space="preserve"> </v>
      </c>
      <c r="AG18" s="249" t="str">
        <f>IF(AND(MONTH('Saving Accounts'!$E18)=MONTH(AG$7),YEAR('Saving Accounts'!$E18)=YEAR(AG$7)),('Saving Accounts'!$B18+'Saving Accounts'!$F18)*'Saving Accounts'!$G18*'Saving Accounts'!$H18/12+'Saving Accounts'!$F18," ")</f>
        <v xml:space="preserve"> </v>
      </c>
    </row>
    <row r="19" spans="2:33">
      <c r="B19" s="214"/>
      <c r="C19" s="215"/>
      <c r="D19" s="214"/>
      <c r="E19" s="215"/>
      <c r="F19" s="214"/>
      <c r="G19" s="216"/>
      <c r="H19" s="217"/>
      <c r="I19" s="251">
        <f t="shared" si="3"/>
        <v>0</v>
      </c>
      <c r="J19" s="249" t="str">
        <f>IF(AND(MONTH('Saving Accounts'!$E19)=MONTH(J$7),YEAR('Saving Accounts'!$E19)=YEAR(J$7)),('Saving Accounts'!$B19+'Saving Accounts'!$F19)*'Saving Accounts'!$G19*'Saving Accounts'!$H19/12+'Saving Accounts'!$F19," ")</f>
        <v xml:space="preserve"> </v>
      </c>
      <c r="K19" s="249" t="str">
        <f>IF(AND(MONTH('Saving Accounts'!$E19)=MONTH(K$7),YEAR('Saving Accounts'!$E19)=YEAR(K$7)),('Saving Accounts'!$B19+'Saving Accounts'!$F19)*'Saving Accounts'!$G19*'Saving Accounts'!$H19/12+'Saving Accounts'!$F19," ")</f>
        <v xml:space="preserve"> </v>
      </c>
      <c r="L19" s="249" t="str">
        <f>IF(AND(MONTH('Saving Accounts'!$E19)=MONTH(L$7),YEAR('Saving Accounts'!$E19)=YEAR(L$7)),('Saving Accounts'!$B19+'Saving Accounts'!$F19)*'Saving Accounts'!$G19*'Saving Accounts'!$H19/12+'Saving Accounts'!$F19," ")</f>
        <v xml:space="preserve"> </v>
      </c>
      <c r="M19" s="249" t="str">
        <f>IF(AND(MONTH('Saving Accounts'!$E19)=MONTH(M$7),YEAR('Saving Accounts'!$E19)=YEAR(M$7)),('Saving Accounts'!$B19+'Saving Accounts'!$F19)*'Saving Accounts'!$G19*'Saving Accounts'!$H19/12+'Saving Accounts'!$F19," ")</f>
        <v xml:space="preserve"> </v>
      </c>
      <c r="N19" s="249" t="str">
        <f>IF(AND(MONTH('Saving Accounts'!$E19)=MONTH(N$7),YEAR('Saving Accounts'!$E19)=YEAR(N$7)),('Saving Accounts'!$B19+'Saving Accounts'!$F19)*'Saving Accounts'!$G19*'Saving Accounts'!$H19/12+'Saving Accounts'!$F19," ")</f>
        <v xml:space="preserve"> </v>
      </c>
      <c r="O19" s="249" t="str">
        <f>IF(AND(MONTH('Saving Accounts'!$E19)=MONTH(O$7),YEAR('Saving Accounts'!$E19)=YEAR(O$7)),('Saving Accounts'!$B19+'Saving Accounts'!$F19)*'Saving Accounts'!$G19*'Saving Accounts'!$H19/12+'Saving Accounts'!$F19," ")</f>
        <v xml:space="preserve"> </v>
      </c>
      <c r="P19" s="249" t="str">
        <f>IF(AND(MONTH('Saving Accounts'!$E19)=MONTH(P$7),YEAR('Saving Accounts'!$E19)=YEAR(P$7)),('Saving Accounts'!$B19+'Saving Accounts'!$F19)*'Saving Accounts'!$G19*'Saving Accounts'!$H19/12+'Saving Accounts'!$F19," ")</f>
        <v xml:space="preserve"> </v>
      </c>
      <c r="Q19" s="249" t="str">
        <f>IF(AND(MONTH('Saving Accounts'!$E19)=MONTH(Q$7),YEAR('Saving Accounts'!$E19)=YEAR(Q$7)),('Saving Accounts'!$B19+'Saving Accounts'!$F19)*'Saving Accounts'!$G19*'Saving Accounts'!$H19/12+'Saving Accounts'!$F19," ")</f>
        <v xml:space="preserve"> </v>
      </c>
      <c r="R19" s="249" t="str">
        <f>IF(AND(MONTH('Saving Accounts'!$E19)=MONTH(R$7),YEAR('Saving Accounts'!$E19)=YEAR(R$7)),('Saving Accounts'!$B19+'Saving Accounts'!$F19)*'Saving Accounts'!$G19*'Saving Accounts'!$H19/12+'Saving Accounts'!$F19," ")</f>
        <v xml:space="preserve"> </v>
      </c>
      <c r="S19" s="249" t="str">
        <f>IF(AND(MONTH('Saving Accounts'!$E19)=MONTH(S$7),YEAR('Saving Accounts'!$E19)=YEAR(S$7)),('Saving Accounts'!$B19+'Saving Accounts'!$F19)*'Saving Accounts'!$G19*'Saving Accounts'!$H19/12+'Saving Accounts'!$F19," ")</f>
        <v xml:space="preserve"> </v>
      </c>
      <c r="T19" s="249" t="str">
        <f>IF(AND(MONTH('Saving Accounts'!$E19)=MONTH(T$7),YEAR('Saving Accounts'!$E19)=YEAR(T$7)),('Saving Accounts'!$B19+'Saving Accounts'!$F19)*'Saving Accounts'!$G19*'Saving Accounts'!$H19/12+'Saving Accounts'!$F19," ")</f>
        <v xml:space="preserve"> </v>
      </c>
      <c r="U19" s="328" t="str">
        <f>IF(AND(MONTH('Saving Accounts'!$E19)=MONTH(U$7),YEAR('Saving Accounts'!$E19)=YEAR(U$7)),('Saving Accounts'!$B19+'Saving Accounts'!$F19)*'Saving Accounts'!$G19*'Saving Accounts'!$H19/12+'Saving Accounts'!$F19," ")</f>
        <v xml:space="preserve"> </v>
      </c>
      <c r="V19" s="249" t="str">
        <f>IF(AND(MONTH('Saving Accounts'!$E19)=MONTH(V$7),YEAR('Saving Accounts'!$E19)=YEAR(V$7)),('Saving Accounts'!$B19+'Saving Accounts'!$F19)*'Saving Accounts'!$G19*'Saving Accounts'!$H19/12+'Saving Accounts'!$F19," ")</f>
        <v xml:space="preserve"> </v>
      </c>
      <c r="W19" s="249" t="str">
        <f>IF(AND(MONTH('Saving Accounts'!$E19)=MONTH(W$7),YEAR('Saving Accounts'!$E19)=YEAR(W$7)),('Saving Accounts'!$B19+'Saving Accounts'!$F19)*'Saving Accounts'!$G19*'Saving Accounts'!$H19/12+'Saving Accounts'!$F19," ")</f>
        <v xml:space="preserve"> </v>
      </c>
      <c r="X19" s="249" t="str">
        <f>IF(AND(MONTH('Saving Accounts'!$E19)=MONTH(X$7),YEAR('Saving Accounts'!$E19)=YEAR(X$7)),('Saving Accounts'!$B19+'Saving Accounts'!$F19)*'Saving Accounts'!$G19*'Saving Accounts'!$H19/12+'Saving Accounts'!$F19," ")</f>
        <v xml:space="preserve"> </v>
      </c>
      <c r="Y19" s="249" t="str">
        <f>IF(AND(MONTH('Saving Accounts'!$E19)=MONTH(Y$7),YEAR('Saving Accounts'!$E19)=YEAR(Y$7)),('Saving Accounts'!$B19+'Saving Accounts'!$F19)*'Saving Accounts'!$G19*'Saving Accounts'!$H19/12+'Saving Accounts'!$F19," ")</f>
        <v xml:space="preserve"> </v>
      </c>
      <c r="Z19" s="249" t="str">
        <f>IF(AND(MONTH('Saving Accounts'!$E19)=MONTH(Z$7),YEAR('Saving Accounts'!$E19)=YEAR(Z$7)),('Saving Accounts'!$B19+'Saving Accounts'!$F19)*'Saving Accounts'!$G19*'Saving Accounts'!$H19/12+'Saving Accounts'!$F19," ")</f>
        <v xml:space="preserve"> </v>
      </c>
      <c r="AA19" s="249" t="str">
        <f>IF(AND(MONTH('Saving Accounts'!$E19)=MONTH(AA$7),YEAR('Saving Accounts'!$E19)=YEAR(AA$7)),('Saving Accounts'!$B19+'Saving Accounts'!$F19)*'Saving Accounts'!$G19*'Saving Accounts'!$H19/12+'Saving Accounts'!$F19," ")</f>
        <v xml:space="preserve"> </v>
      </c>
      <c r="AB19" s="249" t="str">
        <f>IF(AND(MONTH('Saving Accounts'!$E19)=MONTH(AB$7),YEAR('Saving Accounts'!$E19)=YEAR(AB$7)),('Saving Accounts'!$B19+'Saving Accounts'!$F19)*'Saving Accounts'!$G19*'Saving Accounts'!$H19/12+'Saving Accounts'!$F19," ")</f>
        <v xml:space="preserve"> </v>
      </c>
      <c r="AC19" s="249" t="str">
        <f>IF(AND(MONTH('Saving Accounts'!$E19)=MONTH(AC$7),YEAR('Saving Accounts'!$E19)=YEAR(AC$7)),('Saving Accounts'!$B19+'Saving Accounts'!$F19)*'Saving Accounts'!$G19*'Saving Accounts'!$H19/12+'Saving Accounts'!$F19," ")</f>
        <v xml:space="preserve"> </v>
      </c>
      <c r="AD19" s="249" t="str">
        <f>IF(AND(MONTH('Saving Accounts'!$E19)=MONTH(AD$7),YEAR('Saving Accounts'!$E19)=YEAR(AD$7)),('Saving Accounts'!$B19+'Saving Accounts'!$F19)*'Saving Accounts'!$G19*'Saving Accounts'!$H19/12+'Saving Accounts'!$F19," ")</f>
        <v xml:space="preserve"> </v>
      </c>
      <c r="AE19" s="249" t="str">
        <f>IF(AND(MONTH('Saving Accounts'!$E19)=MONTH(AE$7),YEAR('Saving Accounts'!$E19)=YEAR(AE$7)),('Saving Accounts'!$B19+'Saving Accounts'!$F19)*'Saving Accounts'!$G19*'Saving Accounts'!$H19/12+'Saving Accounts'!$F19," ")</f>
        <v xml:space="preserve"> </v>
      </c>
      <c r="AF19" s="249" t="str">
        <f>IF(AND(MONTH('Saving Accounts'!$E19)=MONTH(AF$7),YEAR('Saving Accounts'!$E19)=YEAR(AF$7)),('Saving Accounts'!$B19+'Saving Accounts'!$F19)*'Saving Accounts'!$G19*'Saving Accounts'!$H19/12+'Saving Accounts'!$F19," ")</f>
        <v xml:space="preserve"> </v>
      </c>
      <c r="AG19" s="249" t="str">
        <f>IF(AND(MONTH('Saving Accounts'!$E19)=MONTH(AG$7),YEAR('Saving Accounts'!$E19)=YEAR(AG$7)),('Saving Accounts'!$B19+'Saving Accounts'!$F19)*'Saving Accounts'!$G19*'Saving Accounts'!$H19/12+'Saving Accounts'!$F19," ")</f>
        <v xml:space="preserve"> </v>
      </c>
    </row>
    <row r="20" spans="2:33">
      <c r="B20" s="214"/>
      <c r="C20" s="215"/>
      <c r="D20" s="214"/>
      <c r="E20" s="215"/>
      <c r="F20" s="214"/>
      <c r="G20" s="216"/>
      <c r="H20" s="217"/>
      <c r="I20" s="251">
        <f t="shared" si="3"/>
        <v>0</v>
      </c>
      <c r="J20" s="249" t="str">
        <f>IF(AND(MONTH('Saving Accounts'!$E20)=MONTH(J$7),YEAR('Saving Accounts'!$E20)=YEAR(J$7)),('Saving Accounts'!$B20+'Saving Accounts'!$F20)*'Saving Accounts'!$G20*'Saving Accounts'!$H20/12+'Saving Accounts'!$F20," ")</f>
        <v xml:space="preserve"> </v>
      </c>
      <c r="K20" s="249" t="str">
        <f>IF(AND(MONTH('Saving Accounts'!$E20)=MONTH(K$7),YEAR('Saving Accounts'!$E20)=YEAR(K$7)),('Saving Accounts'!$B20+'Saving Accounts'!$F20)*'Saving Accounts'!$G20*'Saving Accounts'!$H20/12+'Saving Accounts'!$F20," ")</f>
        <v xml:space="preserve"> </v>
      </c>
      <c r="L20" s="249" t="str">
        <f>IF(AND(MONTH('Saving Accounts'!$E20)=MONTH(L$7),YEAR('Saving Accounts'!$E20)=YEAR(L$7)),('Saving Accounts'!$B20+'Saving Accounts'!$F20)*'Saving Accounts'!$G20*'Saving Accounts'!$H20/12+'Saving Accounts'!$F20," ")</f>
        <v xml:space="preserve"> </v>
      </c>
      <c r="M20" s="249" t="str">
        <f>IF(AND(MONTH('Saving Accounts'!$E20)=MONTH(M$7),YEAR('Saving Accounts'!$E20)=YEAR(M$7)),('Saving Accounts'!$B20+'Saving Accounts'!$F20)*'Saving Accounts'!$G20*'Saving Accounts'!$H20/12+'Saving Accounts'!$F20," ")</f>
        <v xml:space="preserve"> </v>
      </c>
      <c r="N20" s="249" t="str">
        <f>IF(AND(MONTH('Saving Accounts'!$E20)=MONTH(N$7),YEAR('Saving Accounts'!$E20)=YEAR(N$7)),('Saving Accounts'!$B20+'Saving Accounts'!$F20)*'Saving Accounts'!$G20*'Saving Accounts'!$H20/12+'Saving Accounts'!$F20," ")</f>
        <v xml:space="preserve"> </v>
      </c>
      <c r="O20" s="249" t="str">
        <f>IF(AND(MONTH('Saving Accounts'!$E20)=MONTH(O$7),YEAR('Saving Accounts'!$E20)=YEAR(O$7)),('Saving Accounts'!$B20+'Saving Accounts'!$F20)*'Saving Accounts'!$G20*'Saving Accounts'!$H20/12+'Saving Accounts'!$F20," ")</f>
        <v xml:space="preserve"> </v>
      </c>
      <c r="P20" s="249" t="str">
        <f>IF(AND(MONTH('Saving Accounts'!$E20)=MONTH(P$7),YEAR('Saving Accounts'!$E20)=YEAR(P$7)),('Saving Accounts'!$B20+'Saving Accounts'!$F20)*'Saving Accounts'!$G20*'Saving Accounts'!$H20/12+'Saving Accounts'!$F20," ")</f>
        <v xml:space="preserve"> </v>
      </c>
      <c r="Q20" s="249" t="str">
        <f>IF(AND(MONTH('Saving Accounts'!$E20)=MONTH(Q$7),YEAR('Saving Accounts'!$E20)=YEAR(Q$7)),('Saving Accounts'!$B20+'Saving Accounts'!$F20)*'Saving Accounts'!$G20*'Saving Accounts'!$H20/12+'Saving Accounts'!$F20," ")</f>
        <v xml:space="preserve"> </v>
      </c>
      <c r="R20" s="249" t="str">
        <f>IF(AND(MONTH('Saving Accounts'!$E20)=MONTH(R$7),YEAR('Saving Accounts'!$E20)=YEAR(R$7)),('Saving Accounts'!$B20+'Saving Accounts'!$F20)*'Saving Accounts'!$G20*'Saving Accounts'!$H20/12+'Saving Accounts'!$F20," ")</f>
        <v xml:space="preserve"> </v>
      </c>
      <c r="S20" s="249" t="str">
        <f>IF(AND(MONTH('Saving Accounts'!$E20)=MONTH(S$7),YEAR('Saving Accounts'!$E20)=YEAR(S$7)),('Saving Accounts'!$B20+'Saving Accounts'!$F20)*'Saving Accounts'!$G20*'Saving Accounts'!$H20/12+'Saving Accounts'!$F20," ")</f>
        <v xml:space="preserve"> </v>
      </c>
      <c r="T20" s="249" t="str">
        <f>IF(AND(MONTH('Saving Accounts'!$E20)=MONTH(T$7),YEAR('Saving Accounts'!$E20)=YEAR(T$7)),('Saving Accounts'!$B20+'Saving Accounts'!$F20)*'Saving Accounts'!$G20*'Saving Accounts'!$H20/12+'Saving Accounts'!$F20," ")</f>
        <v xml:space="preserve"> </v>
      </c>
      <c r="U20" s="328" t="str">
        <f>IF(AND(MONTH('Saving Accounts'!$E20)=MONTH(U$7),YEAR('Saving Accounts'!$E20)=YEAR(U$7)),('Saving Accounts'!$B20+'Saving Accounts'!$F20)*'Saving Accounts'!$G20*'Saving Accounts'!$H20/12+'Saving Accounts'!$F20," ")</f>
        <v xml:space="preserve"> </v>
      </c>
      <c r="V20" s="249" t="str">
        <f>IF(AND(MONTH('Saving Accounts'!$E20)=MONTH(V$7),YEAR('Saving Accounts'!$E20)=YEAR(V$7)),('Saving Accounts'!$B20+'Saving Accounts'!$F20)*'Saving Accounts'!$G20*'Saving Accounts'!$H20/12+'Saving Accounts'!$F20," ")</f>
        <v xml:space="preserve"> </v>
      </c>
      <c r="W20" s="249" t="str">
        <f>IF(AND(MONTH('Saving Accounts'!$E20)=MONTH(W$7),YEAR('Saving Accounts'!$E20)=YEAR(W$7)),('Saving Accounts'!$B20+'Saving Accounts'!$F20)*'Saving Accounts'!$G20*'Saving Accounts'!$H20/12+'Saving Accounts'!$F20," ")</f>
        <v xml:space="preserve"> </v>
      </c>
      <c r="X20" s="249" t="str">
        <f>IF(AND(MONTH('Saving Accounts'!$E20)=MONTH(X$7),YEAR('Saving Accounts'!$E20)=YEAR(X$7)),('Saving Accounts'!$B20+'Saving Accounts'!$F20)*'Saving Accounts'!$G20*'Saving Accounts'!$H20/12+'Saving Accounts'!$F20," ")</f>
        <v xml:space="preserve"> </v>
      </c>
      <c r="Y20" s="249" t="str">
        <f>IF(AND(MONTH('Saving Accounts'!$E20)=MONTH(Y$7),YEAR('Saving Accounts'!$E20)=YEAR(Y$7)),('Saving Accounts'!$B20+'Saving Accounts'!$F20)*'Saving Accounts'!$G20*'Saving Accounts'!$H20/12+'Saving Accounts'!$F20," ")</f>
        <v xml:space="preserve"> </v>
      </c>
      <c r="Z20" s="249" t="str">
        <f>IF(AND(MONTH('Saving Accounts'!$E20)=MONTH(Z$7),YEAR('Saving Accounts'!$E20)=YEAR(Z$7)),('Saving Accounts'!$B20+'Saving Accounts'!$F20)*'Saving Accounts'!$G20*'Saving Accounts'!$H20/12+'Saving Accounts'!$F20," ")</f>
        <v xml:space="preserve"> </v>
      </c>
      <c r="AA20" s="249" t="str">
        <f>IF(AND(MONTH('Saving Accounts'!$E20)=MONTH(AA$7),YEAR('Saving Accounts'!$E20)=YEAR(AA$7)),('Saving Accounts'!$B20+'Saving Accounts'!$F20)*'Saving Accounts'!$G20*'Saving Accounts'!$H20/12+'Saving Accounts'!$F20," ")</f>
        <v xml:space="preserve"> </v>
      </c>
      <c r="AB20" s="249" t="str">
        <f>IF(AND(MONTH('Saving Accounts'!$E20)=MONTH(AB$7),YEAR('Saving Accounts'!$E20)=YEAR(AB$7)),('Saving Accounts'!$B20+'Saving Accounts'!$F20)*'Saving Accounts'!$G20*'Saving Accounts'!$H20/12+'Saving Accounts'!$F20," ")</f>
        <v xml:space="preserve"> </v>
      </c>
      <c r="AC20" s="249" t="str">
        <f>IF(AND(MONTH('Saving Accounts'!$E20)=MONTH(AC$7),YEAR('Saving Accounts'!$E20)=YEAR(AC$7)),('Saving Accounts'!$B20+'Saving Accounts'!$F20)*'Saving Accounts'!$G20*'Saving Accounts'!$H20/12+'Saving Accounts'!$F20," ")</f>
        <v xml:space="preserve"> </v>
      </c>
      <c r="AD20" s="249" t="str">
        <f>IF(AND(MONTH('Saving Accounts'!$E20)=MONTH(AD$7),YEAR('Saving Accounts'!$E20)=YEAR(AD$7)),('Saving Accounts'!$B20+'Saving Accounts'!$F20)*'Saving Accounts'!$G20*'Saving Accounts'!$H20/12+'Saving Accounts'!$F20," ")</f>
        <v xml:space="preserve"> </v>
      </c>
      <c r="AE20" s="249" t="str">
        <f>IF(AND(MONTH('Saving Accounts'!$E20)=MONTH(AE$7),YEAR('Saving Accounts'!$E20)=YEAR(AE$7)),('Saving Accounts'!$B20+'Saving Accounts'!$F20)*'Saving Accounts'!$G20*'Saving Accounts'!$H20/12+'Saving Accounts'!$F20," ")</f>
        <v xml:space="preserve"> </v>
      </c>
      <c r="AF20" s="249" t="str">
        <f>IF(AND(MONTH('Saving Accounts'!$E20)=MONTH(AF$7),YEAR('Saving Accounts'!$E20)=YEAR(AF$7)),('Saving Accounts'!$B20+'Saving Accounts'!$F20)*'Saving Accounts'!$G20*'Saving Accounts'!$H20/12+'Saving Accounts'!$F20," ")</f>
        <v xml:space="preserve"> </v>
      </c>
      <c r="AG20" s="249" t="str">
        <f>IF(AND(MONTH('Saving Accounts'!$E20)=MONTH(AG$7),YEAR('Saving Accounts'!$E20)=YEAR(AG$7)),('Saving Accounts'!$B20+'Saving Accounts'!$F20)*'Saving Accounts'!$G20*'Saving Accounts'!$H20/12+'Saving Accounts'!$F20," ")</f>
        <v xml:space="preserve"> </v>
      </c>
    </row>
    <row r="21" spans="2:33">
      <c r="B21" s="214"/>
      <c r="C21" s="215"/>
      <c r="D21" s="214"/>
      <c r="E21" s="215"/>
      <c r="F21" s="214"/>
      <c r="G21" s="216"/>
      <c r="H21" s="217"/>
      <c r="I21" s="251">
        <f t="shared" si="3"/>
        <v>0</v>
      </c>
      <c r="J21" s="249" t="str">
        <f>IF(AND(MONTH('Saving Accounts'!$E21)=MONTH(J$7),YEAR('Saving Accounts'!$E21)=YEAR(J$7)),('Saving Accounts'!$B21+'Saving Accounts'!$F21)*'Saving Accounts'!$G21*'Saving Accounts'!$H21/12+'Saving Accounts'!$F21," ")</f>
        <v xml:space="preserve"> </v>
      </c>
      <c r="K21" s="249" t="str">
        <f>IF(AND(MONTH('Saving Accounts'!$E21)=MONTH(K$7),YEAR('Saving Accounts'!$E21)=YEAR(K$7)),('Saving Accounts'!$B21+'Saving Accounts'!$F21)*'Saving Accounts'!$G21*'Saving Accounts'!$H21/12+'Saving Accounts'!$F21," ")</f>
        <v xml:space="preserve"> </v>
      </c>
      <c r="L21" s="249" t="str">
        <f>IF(AND(MONTH('Saving Accounts'!$E21)=MONTH(L$7),YEAR('Saving Accounts'!$E21)=YEAR(L$7)),('Saving Accounts'!$B21+'Saving Accounts'!$F21)*'Saving Accounts'!$G21*'Saving Accounts'!$H21/12+'Saving Accounts'!$F21," ")</f>
        <v xml:space="preserve"> </v>
      </c>
      <c r="M21" s="249" t="str">
        <f>IF(AND(MONTH('Saving Accounts'!$E21)=MONTH(M$7),YEAR('Saving Accounts'!$E21)=YEAR(M$7)),('Saving Accounts'!$B21+'Saving Accounts'!$F21)*'Saving Accounts'!$G21*'Saving Accounts'!$H21/12+'Saving Accounts'!$F21," ")</f>
        <v xml:space="preserve"> </v>
      </c>
      <c r="N21" s="249" t="str">
        <f>IF(AND(MONTH('Saving Accounts'!$E21)=MONTH(N$7),YEAR('Saving Accounts'!$E21)=YEAR(N$7)),('Saving Accounts'!$B21+'Saving Accounts'!$F21)*'Saving Accounts'!$G21*'Saving Accounts'!$H21/12+'Saving Accounts'!$F21," ")</f>
        <v xml:space="preserve"> </v>
      </c>
      <c r="O21" s="249" t="str">
        <f>IF(AND(MONTH('Saving Accounts'!$E21)=MONTH(O$7),YEAR('Saving Accounts'!$E21)=YEAR(O$7)),('Saving Accounts'!$B21+'Saving Accounts'!$F21)*'Saving Accounts'!$G21*'Saving Accounts'!$H21/12+'Saving Accounts'!$F21," ")</f>
        <v xml:space="preserve"> </v>
      </c>
      <c r="P21" s="249" t="str">
        <f>IF(AND(MONTH('Saving Accounts'!$E21)=MONTH(P$7),YEAR('Saving Accounts'!$E21)=YEAR(P$7)),('Saving Accounts'!$B21+'Saving Accounts'!$F21)*'Saving Accounts'!$G21*'Saving Accounts'!$H21/12+'Saving Accounts'!$F21," ")</f>
        <v xml:space="preserve"> </v>
      </c>
      <c r="Q21" s="249" t="str">
        <f>IF(AND(MONTH('Saving Accounts'!$E21)=MONTH(Q$7),YEAR('Saving Accounts'!$E21)=YEAR(Q$7)),('Saving Accounts'!$B21+'Saving Accounts'!$F21)*'Saving Accounts'!$G21*'Saving Accounts'!$H21/12+'Saving Accounts'!$F21," ")</f>
        <v xml:space="preserve"> </v>
      </c>
      <c r="R21" s="249" t="str">
        <f>IF(AND(MONTH('Saving Accounts'!$E21)=MONTH(R$7),YEAR('Saving Accounts'!$E21)=YEAR(R$7)),('Saving Accounts'!$B21+'Saving Accounts'!$F21)*'Saving Accounts'!$G21*'Saving Accounts'!$H21/12+'Saving Accounts'!$F21," ")</f>
        <v xml:space="preserve"> </v>
      </c>
      <c r="S21" s="249" t="str">
        <f>IF(AND(MONTH('Saving Accounts'!$E21)=MONTH(S$7),YEAR('Saving Accounts'!$E21)=YEAR(S$7)),('Saving Accounts'!$B21+'Saving Accounts'!$F21)*'Saving Accounts'!$G21*'Saving Accounts'!$H21/12+'Saving Accounts'!$F21," ")</f>
        <v xml:space="preserve"> </v>
      </c>
      <c r="T21" s="249" t="str">
        <f>IF(AND(MONTH('Saving Accounts'!$E21)=MONTH(T$7),YEAR('Saving Accounts'!$E21)=YEAR(T$7)),('Saving Accounts'!$B21+'Saving Accounts'!$F21)*'Saving Accounts'!$G21*'Saving Accounts'!$H21/12+'Saving Accounts'!$F21," ")</f>
        <v xml:space="preserve"> </v>
      </c>
      <c r="U21" s="328" t="str">
        <f>IF(AND(MONTH('Saving Accounts'!$E21)=MONTH(U$7),YEAR('Saving Accounts'!$E21)=YEAR(U$7)),('Saving Accounts'!$B21+'Saving Accounts'!$F21)*'Saving Accounts'!$G21*'Saving Accounts'!$H21/12+'Saving Accounts'!$F21," ")</f>
        <v xml:space="preserve"> </v>
      </c>
      <c r="V21" s="249" t="str">
        <f>IF(AND(MONTH('Saving Accounts'!$E21)=MONTH(V$7),YEAR('Saving Accounts'!$E21)=YEAR(V$7)),('Saving Accounts'!$B21+'Saving Accounts'!$F21)*'Saving Accounts'!$G21*'Saving Accounts'!$H21/12+'Saving Accounts'!$F21," ")</f>
        <v xml:space="preserve"> </v>
      </c>
      <c r="W21" s="249" t="str">
        <f>IF(AND(MONTH('Saving Accounts'!$E21)=MONTH(W$7),YEAR('Saving Accounts'!$E21)=YEAR(W$7)),('Saving Accounts'!$B21+'Saving Accounts'!$F21)*'Saving Accounts'!$G21*'Saving Accounts'!$H21/12+'Saving Accounts'!$F21," ")</f>
        <v xml:space="preserve"> </v>
      </c>
      <c r="X21" s="249" t="str">
        <f>IF(AND(MONTH('Saving Accounts'!$E21)=MONTH(X$7),YEAR('Saving Accounts'!$E21)=YEAR(X$7)),('Saving Accounts'!$B21+'Saving Accounts'!$F21)*'Saving Accounts'!$G21*'Saving Accounts'!$H21/12+'Saving Accounts'!$F21," ")</f>
        <v xml:space="preserve"> </v>
      </c>
      <c r="Y21" s="249" t="str">
        <f>IF(AND(MONTH('Saving Accounts'!$E21)=MONTH(Y$7),YEAR('Saving Accounts'!$E21)=YEAR(Y$7)),('Saving Accounts'!$B21+'Saving Accounts'!$F21)*'Saving Accounts'!$G21*'Saving Accounts'!$H21/12+'Saving Accounts'!$F21," ")</f>
        <v xml:space="preserve"> </v>
      </c>
      <c r="Z21" s="249" t="str">
        <f>IF(AND(MONTH('Saving Accounts'!$E21)=MONTH(Z$7),YEAR('Saving Accounts'!$E21)=YEAR(Z$7)),('Saving Accounts'!$B21+'Saving Accounts'!$F21)*'Saving Accounts'!$G21*'Saving Accounts'!$H21/12+'Saving Accounts'!$F21," ")</f>
        <v xml:space="preserve"> </v>
      </c>
      <c r="AA21" s="249" t="str">
        <f>IF(AND(MONTH('Saving Accounts'!$E21)=MONTH(AA$7),YEAR('Saving Accounts'!$E21)=YEAR(AA$7)),('Saving Accounts'!$B21+'Saving Accounts'!$F21)*'Saving Accounts'!$G21*'Saving Accounts'!$H21/12+'Saving Accounts'!$F21," ")</f>
        <v xml:space="preserve"> </v>
      </c>
      <c r="AB21" s="249" t="str">
        <f>IF(AND(MONTH('Saving Accounts'!$E21)=MONTH(AB$7),YEAR('Saving Accounts'!$E21)=YEAR(AB$7)),('Saving Accounts'!$B21+'Saving Accounts'!$F21)*'Saving Accounts'!$G21*'Saving Accounts'!$H21/12+'Saving Accounts'!$F21," ")</f>
        <v xml:space="preserve"> </v>
      </c>
      <c r="AC21" s="249" t="str">
        <f>IF(AND(MONTH('Saving Accounts'!$E21)=MONTH(AC$7),YEAR('Saving Accounts'!$E21)=YEAR(AC$7)),('Saving Accounts'!$B21+'Saving Accounts'!$F21)*'Saving Accounts'!$G21*'Saving Accounts'!$H21/12+'Saving Accounts'!$F21," ")</f>
        <v xml:space="preserve"> </v>
      </c>
      <c r="AD21" s="249" t="str">
        <f>IF(AND(MONTH('Saving Accounts'!$E21)=MONTH(AD$7),YEAR('Saving Accounts'!$E21)=YEAR(AD$7)),('Saving Accounts'!$B21+'Saving Accounts'!$F21)*'Saving Accounts'!$G21*'Saving Accounts'!$H21/12+'Saving Accounts'!$F21," ")</f>
        <v xml:space="preserve"> </v>
      </c>
      <c r="AE21" s="249" t="str">
        <f>IF(AND(MONTH('Saving Accounts'!$E21)=MONTH(AE$7),YEAR('Saving Accounts'!$E21)=YEAR(AE$7)),('Saving Accounts'!$B21+'Saving Accounts'!$F21)*'Saving Accounts'!$G21*'Saving Accounts'!$H21/12+'Saving Accounts'!$F21," ")</f>
        <v xml:space="preserve"> </v>
      </c>
      <c r="AF21" s="249" t="str">
        <f>IF(AND(MONTH('Saving Accounts'!$E21)=MONTH(AF$7),YEAR('Saving Accounts'!$E21)=YEAR(AF$7)),('Saving Accounts'!$B21+'Saving Accounts'!$F21)*'Saving Accounts'!$G21*'Saving Accounts'!$H21/12+'Saving Accounts'!$F21," ")</f>
        <v xml:space="preserve"> </v>
      </c>
      <c r="AG21" s="249" t="str">
        <f>IF(AND(MONTH('Saving Accounts'!$E21)=MONTH(AG$7),YEAR('Saving Accounts'!$E21)=YEAR(AG$7)),('Saving Accounts'!$B21+'Saving Accounts'!$F21)*'Saving Accounts'!$G21*'Saving Accounts'!$H21/12+'Saving Accounts'!$F21," ")</f>
        <v xml:space="preserve"> </v>
      </c>
    </row>
    <row r="22" spans="2:33">
      <c r="B22" s="214"/>
      <c r="C22" s="215"/>
      <c r="D22" s="214"/>
      <c r="E22" s="215"/>
      <c r="F22" s="214"/>
      <c r="G22" s="216"/>
      <c r="H22" s="217"/>
      <c r="I22" s="251">
        <f t="shared" ref="I22:I36" si="4">SUM(J22:U22)</f>
        <v>0</v>
      </c>
      <c r="J22" s="249" t="str">
        <f>IF(AND(MONTH('Saving Accounts'!$E22)=MONTH(J$7),YEAR('Saving Accounts'!$E22)=YEAR(J$7)),('Saving Accounts'!$B22+'Saving Accounts'!$F22)*'Saving Accounts'!$G22*'Saving Accounts'!$H22/12+'Saving Accounts'!$F22," ")</f>
        <v xml:space="preserve"> </v>
      </c>
      <c r="K22" s="249" t="str">
        <f>IF(AND(MONTH('Saving Accounts'!$E22)=MONTH(K$7),YEAR('Saving Accounts'!$E22)=YEAR(K$7)),('Saving Accounts'!$B22+'Saving Accounts'!$F22)*'Saving Accounts'!$G22*'Saving Accounts'!$H22/12+'Saving Accounts'!$F22," ")</f>
        <v xml:space="preserve"> </v>
      </c>
      <c r="L22" s="249" t="str">
        <f>IF(AND(MONTH('Saving Accounts'!$E22)=MONTH(L$7),YEAR('Saving Accounts'!$E22)=YEAR(L$7)),('Saving Accounts'!$B22+'Saving Accounts'!$F22)*'Saving Accounts'!$G22*'Saving Accounts'!$H22/12+'Saving Accounts'!$F22," ")</f>
        <v xml:space="preserve"> </v>
      </c>
      <c r="M22" s="249" t="str">
        <f>IF(AND(MONTH('Saving Accounts'!$E22)=MONTH(M$7),YEAR('Saving Accounts'!$E22)=YEAR(M$7)),('Saving Accounts'!$B22+'Saving Accounts'!$F22)*'Saving Accounts'!$G22*'Saving Accounts'!$H22/12+'Saving Accounts'!$F22," ")</f>
        <v xml:space="preserve"> </v>
      </c>
      <c r="N22" s="249" t="str">
        <f>IF(AND(MONTH('Saving Accounts'!$E22)=MONTH(N$7),YEAR('Saving Accounts'!$E22)=YEAR(N$7)),('Saving Accounts'!$B22+'Saving Accounts'!$F22)*'Saving Accounts'!$G22*'Saving Accounts'!$H22/12+'Saving Accounts'!$F22," ")</f>
        <v xml:space="preserve"> </v>
      </c>
      <c r="O22" s="249" t="str">
        <f>IF(AND(MONTH('Saving Accounts'!$E22)=MONTH(O$7),YEAR('Saving Accounts'!$E22)=YEAR(O$7)),('Saving Accounts'!$B22+'Saving Accounts'!$F22)*'Saving Accounts'!$G22*'Saving Accounts'!$H22/12+'Saving Accounts'!$F22," ")</f>
        <v xml:space="preserve"> </v>
      </c>
      <c r="P22" s="249" t="str">
        <f>IF(AND(MONTH('Saving Accounts'!$E22)=MONTH(P$7),YEAR('Saving Accounts'!$E22)=YEAR(P$7)),('Saving Accounts'!$B22+'Saving Accounts'!$F22)*'Saving Accounts'!$G22*'Saving Accounts'!$H22/12+'Saving Accounts'!$F22," ")</f>
        <v xml:space="preserve"> </v>
      </c>
      <c r="Q22" s="249" t="str">
        <f>IF(AND(MONTH('Saving Accounts'!$E22)=MONTH(Q$7),YEAR('Saving Accounts'!$E22)=YEAR(Q$7)),('Saving Accounts'!$B22+'Saving Accounts'!$F22)*'Saving Accounts'!$G22*'Saving Accounts'!$H22/12+'Saving Accounts'!$F22," ")</f>
        <v xml:space="preserve"> </v>
      </c>
      <c r="R22" s="249" t="str">
        <f>IF(AND(MONTH('Saving Accounts'!$E22)=MONTH(R$7),YEAR('Saving Accounts'!$E22)=YEAR(R$7)),('Saving Accounts'!$B22+'Saving Accounts'!$F22)*'Saving Accounts'!$G22*'Saving Accounts'!$H22/12+'Saving Accounts'!$F22," ")</f>
        <v xml:space="preserve"> </v>
      </c>
      <c r="S22" s="249" t="str">
        <f>IF(AND(MONTH('Saving Accounts'!$E22)=MONTH(S$7),YEAR('Saving Accounts'!$E22)=YEAR(S$7)),('Saving Accounts'!$B22+'Saving Accounts'!$F22)*'Saving Accounts'!$G22*'Saving Accounts'!$H22/12+'Saving Accounts'!$F22," ")</f>
        <v xml:space="preserve"> </v>
      </c>
      <c r="T22" s="249" t="str">
        <f>IF(AND(MONTH('Saving Accounts'!$E22)=MONTH(T$7),YEAR('Saving Accounts'!$E22)=YEAR(T$7)),('Saving Accounts'!$B22+'Saving Accounts'!$F22)*'Saving Accounts'!$G22*'Saving Accounts'!$H22/12+'Saving Accounts'!$F22," ")</f>
        <v xml:space="preserve"> </v>
      </c>
      <c r="U22" s="328" t="str">
        <f>IF(AND(MONTH('Saving Accounts'!$E22)=MONTH(U$7),YEAR('Saving Accounts'!$E22)=YEAR(U$7)),('Saving Accounts'!$B22+'Saving Accounts'!$F22)*'Saving Accounts'!$G22*'Saving Accounts'!$H22/12+'Saving Accounts'!$F22," ")</f>
        <v xml:space="preserve"> </v>
      </c>
      <c r="V22" s="249" t="str">
        <f>IF(AND(MONTH('Saving Accounts'!$E22)=MONTH(V$7),YEAR('Saving Accounts'!$E22)=YEAR(V$7)),('Saving Accounts'!$B22+'Saving Accounts'!$F22)*'Saving Accounts'!$G22*'Saving Accounts'!$H22/12+'Saving Accounts'!$F22," ")</f>
        <v xml:space="preserve"> </v>
      </c>
      <c r="W22" s="249" t="str">
        <f>IF(AND(MONTH('Saving Accounts'!$E22)=MONTH(W$7),YEAR('Saving Accounts'!$E22)=YEAR(W$7)),('Saving Accounts'!$B22+'Saving Accounts'!$F22)*'Saving Accounts'!$G22*'Saving Accounts'!$H22/12+'Saving Accounts'!$F22," ")</f>
        <v xml:space="preserve"> </v>
      </c>
      <c r="X22" s="249" t="str">
        <f>IF(AND(MONTH('Saving Accounts'!$E22)=MONTH(X$7),YEAR('Saving Accounts'!$E22)=YEAR(X$7)),('Saving Accounts'!$B22+'Saving Accounts'!$F22)*'Saving Accounts'!$G22*'Saving Accounts'!$H22/12+'Saving Accounts'!$F22," ")</f>
        <v xml:space="preserve"> </v>
      </c>
      <c r="Y22" s="249" t="str">
        <f>IF(AND(MONTH('Saving Accounts'!$E22)=MONTH(Y$7),YEAR('Saving Accounts'!$E22)=YEAR(Y$7)),('Saving Accounts'!$B22+'Saving Accounts'!$F22)*'Saving Accounts'!$G22*'Saving Accounts'!$H22/12+'Saving Accounts'!$F22," ")</f>
        <v xml:space="preserve"> </v>
      </c>
      <c r="Z22" s="249" t="str">
        <f>IF(AND(MONTH('Saving Accounts'!$E22)=MONTH(Z$7),YEAR('Saving Accounts'!$E22)=YEAR(Z$7)),('Saving Accounts'!$B22+'Saving Accounts'!$F22)*'Saving Accounts'!$G22*'Saving Accounts'!$H22/12+'Saving Accounts'!$F22," ")</f>
        <v xml:space="preserve"> </v>
      </c>
      <c r="AA22" s="249" t="str">
        <f>IF(AND(MONTH('Saving Accounts'!$E22)=MONTH(AA$7),YEAR('Saving Accounts'!$E22)=YEAR(AA$7)),('Saving Accounts'!$B22+'Saving Accounts'!$F22)*'Saving Accounts'!$G22*'Saving Accounts'!$H22/12+'Saving Accounts'!$F22," ")</f>
        <v xml:space="preserve"> </v>
      </c>
      <c r="AB22" s="249" t="str">
        <f>IF(AND(MONTH('Saving Accounts'!$E22)=MONTH(AB$7),YEAR('Saving Accounts'!$E22)=YEAR(AB$7)),('Saving Accounts'!$B22+'Saving Accounts'!$F22)*'Saving Accounts'!$G22*'Saving Accounts'!$H22/12+'Saving Accounts'!$F22," ")</f>
        <v xml:space="preserve"> </v>
      </c>
      <c r="AC22" s="249" t="str">
        <f>IF(AND(MONTH('Saving Accounts'!$E22)=MONTH(AC$7),YEAR('Saving Accounts'!$E22)=YEAR(AC$7)),('Saving Accounts'!$B22+'Saving Accounts'!$F22)*'Saving Accounts'!$G22*'Saving Accounts'!$H22/12+'Saving Accounts'!$F22," ")</f>
        <v xml:space="preserve"> </v>
      </c>
      <c r="AD22" s="249" t="str">
        <f>IF(AND(MONTH('Saving Accounts'!$E22)=MONTH(AD$7),YEAR('Saving Accounts'!$E22)=YEAR(AD$7)),('Saving Accounts'!$B22+'Saving Accounts'!$F22)*'Saving Accounts'!$G22*'Saving Accounts'!$H22/12+'Saving Accounts'!$F22," ")</f>
        <v xml:space="preserve"> </v>
      </c>
      <c r="AE22" s="249" t="str">
        <f>IF(AND(MONTH('Saving Accounts'!$E22)=MONTH(AE$7),YEAR('Saving Accounts'!$E22)=YEAR(AE$7)),('Saving Accounts'!$B22+'Saving Accounts'!$F22)*'Saving Accounts'!$G22*'Saving Accounts'!$H22/12+'Saving Accounts'!$F22," ")</f>
        <v xml:space="preserve"> </v>
      </c>
      <c r="AF22" s="249" t="str">
        <f>IF(AND(MONTH('Saving Accounts'!$E22)=MONTH(AF$7),YEAR('Saving Accounts'!$E22)=YEAR(AF$7)),('Saving Accounts'!$B22+'Saving Accounts'!$F22)*'Saving Accounts'!$G22*'Saving Accounts'!$H22/12+'Saving Accounts'!$F22," ")</f>
        <v xml:space="preserve"> </v>
      </c>
      <c r="AG22" s="249" t="str">
        <f>IF(AND(MONTH('Saving Accounts'!$E22)=MONTH(AG$7),YEAR('Saving Accounts'!$E22)=YEAR(AG$7)),('Saving Accounts'!$B22+'Saving Accounts'!$F22)*'Saving Accounts'!$G22*'Saving Accounts'!$H22/12+'Saving Accounts'!$F22," ")</f>
        <v xml:space="preserve"> </v>
      </c>
    </row>
    <row r="23" spans="2:33">
      <c r="B23" s="214"/>
      <c r="C23" s="215"/>
      <c r="D23" s="214"/>
      <c r="E23" s="215"/>
      <c r="F23" s="214"/>
      <c r="G23" s="216"/>
      <c r="H23" s="217"/>
      <c r="I23" s="251">
        <f t="shared" si="4"/>
        <v>0</v>
      </c>
      <c r="J23" s="249" t="str">
        <f>IF(AND(MONTH('Saving Accounts'!$E23)=MONTH(J$7),YEAR('Saving Accounts'!$E23)=YEAR(J$7)),('Saving Accounts'!$B23+'Saving Accounts'!$F23)*'Saving Accounts'!$G23*'Saving Accounts'!$H23/12+'Saving Accounts'!$F23," ")</f>
        <v xml:space="preserve"> </v>
      </c>
      <c r="K23" s="249" t="str">
        <f>IF(AND(MONTH('Saving Accounts'!$E23)=MONTH(K$7),YEAR('Saving Accounts'!$E23)=YEAR(K$7)),('Saving Accounts'!$B23+'Saving Accounts'!$F23)*'Saving Accounts'!$G23*'Saving Accounts'!$H23/12+'Saving Accounts'!$F23," ")</f>
        <v xml:space="preserve"> </v>
      </c>
      <c r="L23" s="249" t="str">
        <f>IF(AND(MONTH('Saving Accounts'!$E23)=MONTH(L$7),YEAR('Saving Accounts'!$E23)=YEAR(L$7)),('Saving Accounts'!$B23+'Saving Accounts'!$F23)*'Saving Accounts'!$G23*'Saving Accounts'!$H23/12+'Saving Accounts'!$F23," ")</f>
        <v xml:space="preserve"> </v>
      </c>
      <c r="M23" s="249" t="str">
        <f>IF(AND(MONTH('Saving Accounts'!$E23)=MONTH(M$7),YEAR('Saving Accounts'!$E23)=YEAR(M$7)),('Saving Accounts'!$B23+'Saving Accounts'!$F23)*'Saving Accounts'!$G23*'Saving Accounts'!$H23/12+'Saving Accounts'!$F23," ")</f>
        <v xml:space="preserve"> </v>
      </c>
      <c r="N23" s="249" t="str">
        <f>IF(AND(MONTH('Saving Accounts'!$E23)=MONTH(N$7),YEAR('Saving Accounts'!$E23)=YEAR(N$7)),('Saving Accounts'!$B23+'Saving Accounts'!$F23)*'Saving Accounts'!$G23*'Saving Accounts'!$H23/12+'Saving Accounts'!$F23," ")</f>
        <v xml:space="preserve"> </v>
      </c>
      <c r="O23" s="249" t="str">
        <f>IF(AND(MONTH('Saving Accounts'!$E23)=MONTH(O$7),YEAR('Saving Accounts'!$E23)=YEAR(O$7)),('Saving Accounts'!$B23+'Saving Accounts'!$F23)*'Saving Accounts'!$G23*'Saving Accounts'!$H23/12+'Saving Accounts'!$F23," ")</f>
        <v xml:space="preserve"> </v>
      </c>
      <c r="P23" s="249" t="str">
        <f>IF(AND(MONTH('Saving Accounts'!$E23)=MONTH(P$7),YEAR('Saving Accounts'!$E23)=YEAR(P$7)),('Saving Accounts'!$B23+'Saving Accounts'!$F23)*'Saving Accounts'!$G23*'Saving Accounts'!$H23/12+'Saving Accounts'!$F23," ")</f>
        <v xml:space="preserve"> </v>
      </c>
      <c r="Q23" s="249" t="str">
        <f>IF(AND(MONTH('Saving Accounts'!$E23)=MONTH(Q$7),YEAR('Saving Accounts'!$E23)=YEAR(Q$7)),('Saving Accounts'!$B23+'Saving Accounts'!$F23)*'Saving Accounts'!$G23*'Saving Accounts'!$H23/12+'Saving Accounts'!$F23," ")</f>
        <v xml:space="preserve"> </v>
      </c>
      <c r="R23" s="249" t="str">
        <f>IF(AND(MONTH('Saving Accounts'!$E23)=MONTH(R$7),YEAR('Saving Accounts'!$E23)=YEAR(R$7)),('Saving Accounts'!$B23+'Saving Accounts'!$F23)*'Saving Accounts'!$G23*'Saving Accounts'!$H23/12+'Saving Accounts'!$F23," ")</f>
        <v xml:space="preserve"> </v>
      </c>
      <c r="S23" s="249" t="str">
        <f>IF(AND(MONTH('Saving Accounts'!$E23)=MONTH(S$7),YEAR('Saving Accounts'!$E23)=YEAR(S$7)),('Saving Accounts'!$B23+'Saving Accounts'!$F23)*'Saving Accounts'!$G23*'Saving Accounts'!$H23/12+'Saving Accounts'!$F23," ")</f>
        <v xml:space="preserve"> </v>
      </c>
      <c r="T23" s="249" t="str">
        <f>IF(AND(MONTH('Saving Accounts'!$E23)=MONTH(T$7),YEAR('Saving Accounts'!$E23)=YEAR(T$7)),('Saving Accounts'!$B23+'Saving Accounts'!$F23)*'Saving Accounts'!$G23*'Saving Accounts'!$H23/12+'Saving Accounts'!$F23," ")</f>
        <v xml:space="preserve"> </v>
      </c>
      <c r="U23" s="328" t="str">
        <f>IF(AND(MONTH('Saving Accounts'!$E23)=MONTH(U$7),YEAR('Saving Accounts'!$E23)=YEAR(U$7)),('Saving Accounts'!$B23+'Saving Accounts'!$F23)*'Saving Accounts'!$G23*'Saving Accounts'!$H23/12+'Saving Accounts'!$F23," ")</f>
        <v xml:space="preserve"> </v>
      </c>
      <c r="V23" s="249" t="str">
        <f>IF(AND(MONTH('Saving Accounts'!$E23)=MONTH(V$7),YEAR('Saving Accounts'!$E23)=YEAR(V$7)),('Saving Accounts'!$B23+'Saving Accounts'!$F23)*'Saving Accounts'!$G23*'Saving Accounts'!$H23/12+'Saving Accounts'!$F23," ")</f>
        <v xml:space="preserve"> </v>
      </c>
      <c r="W23" s="249" t="str">
        <f>IF(AND(MONTH('Saving Accounts'!$E23)=MONTH(W$7),YEAR('Saving Accounts'!$E23)=YEAR(W$7)),('Saving Accounts'!$B23+'Saving Accounts'!$F23)*'Saving Accounts'!$G23*'Saving Accounts'!$H23/12+'Saving Accounts'!$F23," ")</f>
        <v xml:space="preserve"> </v>
      </c>
      <c r="X23" s="249" t="str">
        <f>IF(AND(MONTH('Saving Accounts'!$E23)=MONTH(X$7),YEAR('Saving Accounts'!$E23)=YEAR(X$7)),('Saving Accounts'!$B23+'Saving Accounts'!$F23)*'Saving Accounts'!$G23*'Saving Accounts'!$H23/12+'Saving Accounts'!$F23," ")</f>
        <v xml:space="preserve"> </v>
      </c>
      <c r="Y23" s="249" t="str">
        <f>IF(AND(MONTH('Saving Accounts'!$E23)=MONTH(Y$7),YEAR('Saving Accounts'!$E23)=YEAR(Y$7)),('Saving Accounts'!$B23+'Saving Accounts'!$F23)*'Saving Accounts'!$G23*'Saving Accounts'!$H23/12+'Saving Accounts'!$F23," ")</f>
        <v xml:space="preserve"> </v>
      </c>
      <c r="Z23" s="249" t="str">
        <f>IF(AND(MONTH('Saving Accounts'!$E23)=MONTH(Z$7),YEAR('Saving Accounts'!$E23)=YEAR(Z$7)),('Saving Accounts'!$B23+'Saving Accounts'!$F23)*'Saving Accounts'!$G23*'Saving Accounts'!$H23/12+'Saving Accounts'!$F23," ")</f>
        <v xml:space="preserve"> </v>
      </c>
      <c r="AA23" s="249" t="str">
        <f>IF(AND(MONTH('Saving Accounts'!$E23)=MONTH(AA$7),YEAR('Saving Accounts'!$E23)=YEAR(AA$7)),('Saving Accounts'!$B23+'Saving Accounts'!$F23)*'Saving Accounts'!$G23*'Saving Accounts'!$H23/12+'Saving Accounts'!$F23," ")</f>
        <v xml:space="preserve"> </v>
      </c>
      <c r="AB23" s="249" t="str">
        <f>IF(AND(MONTH('Saving Accounts'!$E23)=MONTH(AB$7),YEAR('Saving Accounts'!$E23)=YEAR(AB$7)),('Saving Accounts'!$B23+'Saving Accounts'!$F23)*'Saving Accounts'!$G23*'Saving Accounts'!$H23/12+'Saving Accounts'!$F23," ")</f>
        <v xml:space="preserve"> </v>
      </c>
      <c r="AC23" s="249" t="str">
        <f>IF(AND(MONTH('Saving Accounts'!$E23)=MONTH(AC$7),YEAR('Saving Accounts'!$E23)=YEAR(AC$7)),('Saving Accounts'!$B23+'Saving Accounts'!$F23)*'Saving Accounts'!$G23*'Saving Accounts'!$H23/12+'Saving Accounts'!$F23," ")</f>
        <v xml:space="preserve"> </v>
      </c>
      <c r="AD23" s="249" t="str">
        <f>IF(AND(MONTH('Saving Accounts'!$E23)=MONTH(AD$7),YEAR('Saving Accounts'!$E23)=YEAR(AD$7)),('Saving Accounts'!$B23+'Saving Accounts'!$F23)*'Saving Accounts'!$G23*'Saving Accounts'!$H23/12+'Saving Accounts'!$F23," ")</f>
        <v xml:space="preserve"> </v>
      </c>
      <c r="AE23" s="249" t="str">
        <f>IF(AND(MONTH('Saving Accounts'!$E23)=MONTH(AE$7),YEAR('Saving Accounts'!$E23)=YEAR(AE$7)),('Saving Accounts'!$B23+'Saving Accounts'!$F23)*'Saving Accounts'!$G23*'Saving Accounts'!$H23/12+'Saving Accounts'!$F23," ")</f>
        <v xml:space="preserve"> </v>
      </c>
      <c r="AF23" s="249" t="str">
        <f>IF(AND(MONTH('Saving Accounts'!$E23)=MONTH(AF$7),YEAR('Saving Accounts'!$E23)=YEAR(AF$7)),('Saving Accounts'!$B23+'Saving Accounts'!$F23)*'Saving Accounts'!$G23*'Saving Accounts'!$H23/12+'Saving Accounts'!$F23," ")</f>
        <v xml:space="preserve"> </v>
      </c>
      <c r="AG23" s="249" t="str">
        <f>IF(AND(MONTH('Saving Accounts'!$E23)=MONTH(AG$7),YEAR('Saving Accounts'!$E23)=YEAR(AG$7)),('Saving Accounts'!$B23+'Saving Accounts'!$F23)*'Saving Accounts'!$G23*'Saving Accounts'!$H23/12+'Saving Accounts'!$F23," ")</f>
        <v xml:space="preserve"> </v>
      </c>
    </row>
    <row r="24" spans="2:33">
      <c r="B24" s="214"/>
      <c r="C24" s="215"/>
      <c r="D24" s="214"/>
      <c r="E24" s="215"/>
      <c r="F24" s="214"/>
      <c r="G24" s="216"/>
      <c r="H24" s="217"/>
      <c r="I24" s="251">
        <f t="shared" si="4"/>
        <v>0</v>
      </c>
      <c r="J24" s="249" t="str">
        <f>IF(AND(MONTH('Saving Accounts'!$E24)=MONTH(J$7),YEAR('Saving Accounts'!$E24)=YEAR(J$7)),('Saving Accounts'!$B24+'Saving Accounts'!$F24)*'Saving Accounts'!$G24*'Saving Accounts'!$H24/12+'Saving Accounts'!$F24," ")</f>
        <v xml:space="preserve"> </v>
      </c>
      <c r="K24" s="249" t="str">
        <f>IF(AND(MONTH('Saving Accounts'!$E24)=MONTH(K$7),YEAR('Saving Accounts'!$E24)=YEAR(K$7)),('Saving Accounts'!$B24+'Saving Accounts'!$F24)*'Saving Accounts'!$G24*'Saving Accounts'!$H24/12+'Saving Accounts'!$F24," ")</f>
        <v xml:space="preserve"> </v>
      </c>
      <c r="L24" s="249" t="str">
        <f>IF(AND(MONTH('Saving Accounts'!$E24)=MONTH(L$7),YEAR('Saving Accounts'!$E24)=YEAR(L$7)),('Saving Accounts'!$B24+'Saving Accounts'!$F24)*'Saving Accounts'!$G24*'Saving Accounts'!$H24/12+'Saving Accounts'!$F24," ")</f>
        <v xml:space="preserve"> </v>
      </c>
      <c r="M24" s="249" t="str">
        <f>IF(AND(MONTH('Saving Accounts'!$E24)=MONTH(M$7),YEAR('Saving Accounts'!$E24)=YEAR(M$7)),('Saving Accounts'!$B24+'Saving Accounts'!$F24)*'Saving Accounts'!$G24*'Saving Accounts'!$H24/12+'Saving Accounts'!$F24," ")</f>
        <v xml:space="preserve"> </v>
      </c>
      <c r="N24" s="249" t="str">
        <f>IF(AND(MONTH('Saving Accounts'!$E24)=MONTH(N$7),YEAR('Saving Accounts'!$E24)=YEAR(N$7)),('Saving Accounts'!$B24+'Saving Accounts'!$F24)*'Saving Accounts'!$G24*'Saving Accounts'!$H24/12+'Saving Accounts'!$F24," ")</f>
        <v xml:space="preserve"> </v>
      </c>
      <c r="O24" s="249" t="str">
        <f>IF(AND(MONTH('Saving Accounts'!$E24)=MONTH(O$7),YEAR('Saving Accounts'!$E24)=YEAR(O$7)),('Saving Accounts'!$B24+'Saving Accounts'!$F24)*'Saving Accounts'!$G24*'Saving Accounts'!$H24/12+'Saving Accounts'!$F24," ")</f>
        <v xml:space="preserve"> </v>
      </c>
      <c r="P24" s="249" t="str">
        <f>IF(AND(MONTH('Saving Accounts'!$E24)=MONTH(P$7),YEAR('Saving Accounts'!$E24)=YEAR(P$7)),('Saving Accounts'!$B24+'Saving Accounts'!$F24)*'Saving Accounts'!$G24*'Saving Accounts'!$H24/12+'Saving Accounts'!$F24," ")</f>
        <v xml:space="preserve"> </v>
      </c>
      <c r="Q24" s="249" t="str">
        <f>IF(AND(MONTH('Saving Accounts'!$E24)=MONTH(Q$7),YEAR('Saving Accounts'!$E24)=YEAR(Q$7)),('Saving Accounts'!$B24+'Saving Accounts'!$F24)*'Saving Accounts'!$G24*'Saving Accounts'!$H24/12+'Saving Accounts'!$F24," ")</f>
        <v xml:space="preserve"> </v>
      </c>
      <c r="R24" s="249" t="str">
        <f>IF(AND(MONTH('Saving Accounts'!$E24)=MONTH(R$7),YEAR('Saving Accounts'!$E24)=YEAR(R$7)),('Saving Accounts'!$B24+'Saving Accounts'!$F24)*'Saving Accounts'!$G24*'Saving Accounts'!$H24/12+'Saving Accounts'!$F24," ")</f>
        <v xml:space="preserve"> </v>
      </c>
      <c r="S24" s="249" t="str">
        <f>IF(AND(MONTH('Saving Accounts'!$E24)=MONTH(S$7),YEAR('Saving Accounts'!$E24)=YEAR(S$7)),('Saving Accounts'!$B24+'Saving Accounts'!$F24)*'Saving Accounts'!$G24*'Saving Accounts'!$H24/12+'Saving Accounts'!$F24," ")</f>
        <v xml:space="preserve"> </v>
      </c>
      <c r="T24" s="249" t="str">
        <f>IF(AND(MONTH('Saving Accounts'!$E24)=MONTH(T$7),YEAR('Saving Accounts'!$E24)=YEAR(T$7)),('Saving Accounts'!$B24+'Saving Accounts'!$F24)*'Saving Accounts'!$G24*'Saving Accounts'!$H24/12+'Saving Accounts'!$F24," ")</f>
        <v xml:space="preserve"> </v>
      </c>
      <c r="U24" s="328" t="str">
        <f>IF(AND(MONTH('Saving Accounts'!$E24)=MONTH(U$7),YEAR('Saving Accounts'!$E24)=YEAR(U$7)),('Saving Accounts'!$B24+'Saving Accounts'!$F24)*'Saving Accounts'!$G24*'Saving Accounts'!$H24/12+'Saving Accounts'!$F24," ")</f>
        <v xml:space="preserve"> </v>
      </c>
      <c r="V24" s="249" t="str">
        <f>IF(AND(MONTH('Saving Accounts'!$E24)=MONTH(V$7),YEAR('Saving Accounts'!$E24)=YEAR(V$7)),('Saving Accounts'!$B24+'Saving Accounts'!$F24)*'Saving Accounts'!$G24*'Saving Accounts'!$H24/12+'Saving Accounts'!$F24," ")</f>
        <v xml:space="preserve"> </v>
      </c>
      <c r="W24" s="249" t="str">
        <f>IF(AND(MONTH('Saving Accounts'!$E24)=MONTH(W$7),YEAR('Saving Accounts'!$E24)=YEAR(W$7)),('Saving Accounts'!$B24+'Saving Accounts'!$F24)*'Saving Accounts'!$G24*'Saving Accounts'!$H24/12+'Saving Accounts'!$F24," ")</f>
        <v xml:space="preserve"> </v>
      </c>
      <c r="X24" s="249" t="str">
        <f>IF(AND(MONTH('Saving Accounts'!$E24)=MONTH(X$7),YEAR('Saving Accounts'!$E24)=YEAR(X$7)),('Saving Accounts'!$B24+'Saving Accounts'!$F24)*'Saving Accounts'!$G24*'Saving Accounts'!$H24/12+'Saving Accounts'!$F24," ")</f>
        <v xml:space="preserve"> </v>
      </c>
      <c r="Y24" s="249" t="str">
        <f>IF(AND(MONTH('Saving Accounts'!$E24)=MONTH(Y$7),YEAR('Saving Accounts'!$E24)=YEAR(Y$7)),('Saving Accounts'!$B24+'Saving Accounts'!$F24)*'Saving Accounts'!$G24*'Saving Accounts'!$H24/12+'Saving Accounts'!$F24," ")</f>
        <v xml:space="preserve"> </v>
      </c>
      <c r="Z24" s="249" t="str">
        <f>IF(AND(MONTH('Saving Accounts'!$E24)=MONTH(Z$7),YEAR('Saving Accounts'!$E24)=YEAR(Z$7)),('Saving Accounts'!$B24+'Saving Accounts'!$F24)*'Saving Accounts'!$G24*'Saving Accounts'!$H24/12+'Saving Accounts'!$F24," ")</f>
        <v xml:space="preserve"> </v>
      </c>
      <c r="AA24" s="249" t="str">
        <f>IF(AND(MONTH('Saving Accounts'!$E24)=MONTH(AA$7),YEAR('Saving Accounts'!$E24)=YEAR(AA$7)),('Saving Accounts'!$B24+'Saving Accounts'!$F24)*'Saving Accounts'!$G24*'Saving Accounts'!$H24/12+'Saving Accounts'!$F24," ")</f>
        <v xml:space="preserve"> </v>
      </c>
      <c r="AB24" s="249" t="str">
        <f>IF(AND(MONTH('Saving Accounts'!$E24)=MONTH(AB$7),YEAR('Saving Accounts'!$E24)=YEAR(AB$7)),('Saving Accounts'!$B24+'Saving Accounts'!$F24)*'Saving Accounts'!$G24*'Saving Accounts'!$H24/12+'Saving Accounts'!$F24," ")</f>
        <v xml:space="preserve"> </v>
      </c>
      <c r="AC24" s="249" t="str">
        <f>IF(AND(MONTH('Saving Accounts'!$E24)=MONTH(AC$7),YEAR('Saving Accounts'!$E24)=YEAR(AC$7)),('Saving Accounts'!$B24+'Saving Accounts'!$F24)*'Saving Accounts'!$G24*'Saving Accounts'!$H24/12+'Saving Accounts'!$F24," ")</f>
        <v xml:space="preserve"> </v>
      </c>
      <c r="AD24" s="249" t="str">
        <f>IF(AND(MONTH('Saving Accounts'!$E24)=MONTH(AD$7),YEAR('Saving Accounts'!$E24)=YEAR(AD$7)),('Saving Accounts'!$B24+'Saving Accounts'!$F24)*'Saving Accounts'!$G24*'Saving Accounts'!$H24/12+'Saving Accounts'!$F24," ")</f>
        <v xml:space="preserve"> </v>
      </c>
      <c r="AE24" s="249" t="str">
        <f>IF(AND(MONTH('Saving Accounts'!$E24)=MONTH(AE$7),YEAR('Saving Accounts'!$E24)=YEAR(AE$7)),('Saving Accounts'!$B24+'Saving Accounts'!$F24)*'Saving Accounts'!$G24*'Saving Accounts'!$H24/12+'Saving Accounts'!$F24," ")</f>
        <v xml:space="preserve"> </v>
      </c>
      <c r="AF24" s="249" t="str">
        <f>IF(AND(MONTH('Saving Accounts'!$E24)=MONTH(AF$7),YEAR('Saving Accounts'!$E24)=YEAR(AF$7)),('Saving Accounts'!$B24+'Saving Accounts'!$F24)*'Saving Accounts'!$G24*'Saving Accounts'!$H24/12+'Saving Accounts'!$F24," ")</f>
        <v xml:space="preserve"> </v>
      </c>
      <c r="AG24" s="249" t="str">
        <f>IF(AND(MONTH('Saving Accounts'!$E24)=MONTH(AG$7),YEAR('Saving Accounts'!$E24)=YEAR(AG$7)),('Saving Accounts'!$B24+'Saving Accounts'!$F24)*'Saving Accounts'!$G24*'Saving Accounts'!$H24/12+'Saving Accounts'!$F24," ")</f>
        <v xml:space="preserve"> </v>
      </c>
    </row>
    <row r="25" spans="2:33">
      <c r="B25" s="214"/>
      <c r="C25" s="215"/>
      <c r="D25" s="214"/>
      <c r="E25" s="215"/>
      <c r="F25" s="214"/>
      <c r="G25" s="216"/>
      <c r="H25" s="217"/>
      <c r="I25" s="251">
        <f t="shared" si="4"/>
        <v>0</v>
      </c>
      <c r="J25" s="249" t="str">
        <f>IF(AND(MONTH('Saving Accounts'!$E25)=MONTH(J$7),YEAR('Saving Accounts'!$E25)=YEAR(J$7)),('Saving Accounts'!$B25+'Saving Accounts'!$F25)*'Saving Accounts'!$G25*'Saving Accounts'!$H25/12+'Saving Accounts'!$F25," ")</f>
        <v xml:space="preserve"> </v>
      </c>
      <c r="K25" s="249" t="str">
        <f>IF(AND(MONTH('Saving Accounts'!$E25)=MONTH(K$7),YEAR('Saving Accounts'!$E25)=YEAR(K$7)),('Saving Accounts'!$B25+'Saving Accounts'!$F25)*'Saving Accounts'!$G25*'Saving Accounts'!$H25/12+'Saving Accounts'!$F25," ")</f>
        <v xml:space="preserve"> </v>
      </c>
      <c r="L25" s="249" t="str">
        <f>IF(AND(MONTH('Saving Accounts'!$E25)=MONTH(L$7),YEAR('Saving Accounts'!$E25)=YEAR(L$7)),('Saving Accounts'!$B25+'Saving Accounts'!$F25)*'Saving Accounts'!$G25*'Saving Accounts'!$H25/12+'Saving Accounts'!$F25," ")</f>
        <v xml:space="preserve"> </v>
      </c>
      <c r="M25" s="249" t="str">
        <f>IF(AND(MONTH('Saving Accounts'!$E25)=MONTH(M$7),YEAR('Saving Accounts'!$E25)=YEAR(M$7)),('Saving Accounts'!$B25+'Saving Accounts'!$F25)*'Saving Accounts'!$G25*'Saving Accounts'!$H25/12+'Saving Accounts'!$F25," ")</f>
        <v xml:space="preserve"> </v>
      </c>
      <c r="N25" s="249" t="str">
        <f>IF(AND(MONTH('Saving Accounts'!$E25)=MONTH(N$7),YEAR('Saving Accounts'!$E25)=YEAR(N$7)),('Saving Accounts'!$B25+'Saving Accounts'!$F25)*'Saving Accounts'!$G25*'Saving Accounts'!$H25/12+'Saving Accounts'!$F25," ")</f>
        <v xml:space="preserve"> </v>
      </c>
      <c r="O25" s="249" t="str">
        <f>IF(AND(MONTH('Saving Accounts'!$E25)=MONTH(O$7),YEAR('Saving Accounts'!$E25)=YEAR(O$7)),('Saving Accounts'!$B25+'Saving Accounts'!$F25)*'Saving Accounts'!$G25*'Saving Accounts'!$H25/12+'Saving Accounts'!$F25," ")</f>
        <v xml:space="preserve"> </v>
      </c>
      <c r="P25" s="249" t="str">
        <f>IF(AND(MONTH('Saving Accounts'!$E25)=MONTH(P$7),YEAR('Saving Accounts'!$E25)=YEAR(P$7)),('Saving Accounts'!$B25+'Saving Accounts'!$F25)*'Saving Accounts'!$G25*'Saving Accounts'!$H25/12+'Saving Accounts'!$F25," ")</f>
        <v xml:space="preserve"> </v>
      </c>
      <c r="Q25" s="249" t="str">
        <f>IF(AND(MONTH('Saving Accounts'!$E25)=MONTH(Q$7),YEAR('Saving Accounts'!$E25)=YEAR(Q$7)),('Saving Accounts'!$B25+'Saving Accounts'!$F25)*'Saving Accounts'!$G25*'Saving Accounts'!$H25/12+'Saving Accounts'!$F25," ")</f>
        <v xml:space="preserve"> </v>
      </c>
      <c r="R25" s="249" t="str">
        <f>IF(AND(MONTH('Saving Accounts'!$E25)=MONTH(R$7),YEAR('Saving Accounts'!$E25)=YEAR(R$7)),('Saving Accounts'!$B25+'Saving Accounts'!$F25)*'Saving Accounts'!$G25*'Saving Accounts'!$H25/12+'Saving Accounts'!$F25," ")</f>
        <v xml:space="preserve"> </v>
      </c>
      <c r="S25" s="249" t="str">
        <f>IF(AND(MONTH('Saving Accounts'!$E25)=MONTH(S$7),YEAR('Saving Accounts'!$E25)=YEAR(S$7)),('Saving Accounts'!$B25+'Saving Accounts'!$F25)*'Saving Accounts'!$G25*'Saving Accounts'!$H25/12+'Saving Accounts'!$F25," ")</f>
        <v xml:space="preserve"> </v>
      </c>
      <c r="T25" s="249" t="str">
        <f>IF(AND(MONTH('Saving Accounts'!$E25)=MONTH(T$7),YEAR('Saving Accounts'!$E25)=YEAR(T$7)),('Saving Accounts'!$B25+'Saving Accounts'!$F25)*'Saving Accounts'!$G25*'Saving Accounts'!$H25/12+'Saving Accounts'!$F25," ")</f>
        <v xml:space="preserve"> </v>
      </c>
      <c r="U25" s="328" t="str">
        <f>IF(AND(MONTH('Saving Accounts'!$E25)=MONTH(U$7),YEAR('Saving Accounts'!$E25)=YEAR(U$7)),('Saving Accounts'!$B25+'Saving Accounts'!$F25)*'Saving Accounts'!$G25*'Saving Accounts'!$H25/12+'Saving Accounts'!$F25," ")</f>
        <v xml:space="preserve"> </v>
      </c>
      <c r="V25" s="249" t="str">
        <f>IF(AND(MONTH('Saving Accounts'!$E25)=MONTH(V$7),YEAR('Saving Accounts'!$E25)=YEAR(V$7)),('Saving Accounts'!$B25+'Saving Accounts'!$F25)*'Saving Accounts'!$G25*'Saving Accounts'!$H25/12+'Saving Accounts'!$F25," ")</f>
        <v xml:space="preserve"> </v>
      </c>
      <c r="W25" s="249" t="str">
        <f>IF(AND(MONTH('Saving Accounts'!$E25)=MONTH(W$7),YEAR('Saving Accounts'!$E25)=YEAR(W$7)),('Saving Accounts'!$B25+'Saving Accounts'!$F25)*'Saving Accounts'!$G25*'Saving Accounts'!$H25/12+'Saving Accounts'!$F25," ")</f>
        <v xml:space="preserve"> </v>
      </c>
      <c r="X25" s="249" t="str">
        <f>IF(AND(MONTH('Saving Accounts'!$E25)=MONTH(X$7),YEAR('Saving Accounts'!$E25)=YEAR(X$7)),('Saving Accounts'!$B25+'Saving Accounts'!$F25)*'Saving Accounts'!$G25*'Saving Accounts'!$H25/12+'Saving Accounts'!$F25," ")</f>
        <v xml:space="preserve"> </v>
      </c>
      <c r="Y25" s="249" t="str">
        <f>IF(AND(MONTH('Saving Accounts'!$E25)=MONTH(Y$7),YEAR('Saving Accounts'!$E25)=YEAR(Y$7)),('Saving Accounts'!$B25+'Saving Accounts'!$F25)*'Saving Accounts'!$G25*'Saving Accounts'!$H25/12+'Saving Accounts'!$F25," ")</f>
        <v xml:space="preserve"> </v>
      </c>
      <c r="Z25" s="249" t="str">
        <f>IF(AND(MONTH('Saving Accounts'!$E25)=MONTH(Z$7),YEAR('Saving Accounts'!$E25)=YEAR(Z$7)),('Saving Accounts'!$B25+'Saving Accounts'!$F25)*'Saving Accounts'!$G25*'Saving Accounts'!$H25/12+'Saving Accounts'!$F25," ")</f>
        <v xml:space="preserve"> </v>
      </c>
      <c r="AA25" s="249" t="str">
        <f>IF(AND(MONTH('Saving Accounts'!$E25)=MONTH(AA$7),YEAR('Saving Accounts'!$E25)=YEAR(AA$7)),('Saving Accounts'!$B25+'Saving Accounts'!$F25)*'Saving Accounts'!$G25*'Saving Accounts'!$H25/12+'Saving Accounts'!$F25," ")</f>
        <v xml:space="preserve"> </v>
      </c>
      <c r="AB25" s="249" t="str">
        <f>IF(AND(MONTH('Saving Accounts'!$E25)=MONTH(AB$7),YEAR('Saving Accounts'!$E25)=YEAR(AB$7)),('Saving Accounts'!$B25+'Saving Accounts'!$F25)*'Saving Accounts'!$G25*'Saving Accounts'!$H25/12+'Saving Accounts'!$F25," ")</f>
        <v xml:space="preserve"> </v>
      </c>
      <c r="AC25" s="249" t="str">
        <f>IF(AND(MONTH('Saving Accounts'!$E25)=MONTH(AC$7),YEAR('Saving Accounts'!$E25)=YEAR(AC$7)),('Saving Accounts'!$B25+'Saving Accounts'!$F25)*'Saving Accounts'!$G25*'Saving Accounts'!$H25/12+'Saving Accounts'!$F25," ")</f>
        <v xml:space="preserve"> </v>
      </c>
      <c r="AD25" s="249" t="str">
        <f>IF(AND(MONTH('Saving Accounts'!$E25)=MONTH(AD$7),YEAR('Saving Accounts'!$E25)=YEAR(AD$7)),('Saving Accounts'!$B25+'Saving Accounts'!$F25)*'Saving Accounts'!$G25*'Saving Accounts'!$H25/12+'Saving Accounts'!$F25," ")</f>
        <v xml:space="preserve"> </v>
      </c>
      <c r="AE25" s="249" t="str">
        <f>IF(AND(MONTH('Saving Accounts'!$E25)=MONTH(AE$7),YEAR('Saving Accounts'!$E25)=YEAR(AE$7)),('Saving Accounts'!$B25+'Saving Accounts'!$F25)*'Saving Accounts'!$G25*'Saving Accounts'!$H25/12+'Saving Accounts'!$F25," ")</f>
        <v xml:space="preserve"> </v>
      </c>
      <c r="AF25" s="249" t="str">
        <f>IF(AND(MONTH('Saving Accounts'!$E25)=MONTH(AF$7),YEAR('Saving Accounts'!$E25)=YEAR(AF$7)),('Saving Accounts'!$B25+'Saving Accounts'!$F25)*'Saving Accounts'!$G25*'Saving Accounts'!$H25/12+'Saving Accounts'!$F25," ")</f>
        <v xml:space="preserve"> </v>
      </c>
      <c r="AG25" s="249" t="str">
        <f>IF(AND(MONTH('Saving Accounts'!$E25)=MONTH(AG$7),YEAR('Saving Accounts'!$E25)=YEAR(AG$7)),('Saving Accounts'!$B25+'Saving Accounts'!$F25)*'Saving Accounts'!$G25*'Saving Accounts'!$H25/12+'Saving Accounts'!$F25," ")</f>
        <v xml:space="preserve"> </v>
      </c>
    </row>
    <row r="26" spans="2:33">
      <c r="B26" s="214"/>
      <c r="C26" s="215"/>
      <c r="D26" s="214"/>
      <c r="E26" s="215"/>
      <c r="F26" s="214"/>
      <c r="G26" s="216"/>
      <c r="H26" s="217"/>
      <c r="I26" s="251">
        <f t="shared" si="4"/>
        <v>0</v>
      </c>
      <c r="J26" s="249" t="str">
        <f>IF(AND(MONTH('Saving Accounts'!$E26)=MONTH(J$7),YEAR('Saving Accounts'!$E26)=YEAR(J$7)),('Saving Accounts'!$B26+'Saving Accounts'!$F26)*'Saving Accounts'!$G26*'Saving Accounts'!$H26/12+'Saving Accounts'!$F26," ")</f>
        <v xml:space="preserve"> </v>
      </c>
      <c r="K26" s="249" t="str">
        <f>IF(AND(MONTH('Saving Accounts'!$E26)=MONTH(K$7),YEAR('Saving Accounts'!$E26)=YEAR(K$7)),('Saving Accounts'!$B26+'Saving Accounts'!$F26)*'Saving Accounts'!$G26*'Saving Accounts'!$H26/12+'Saving Accounts'!$F26," ")</f>
        <v xml:space="preserve"> </v>
      </c>
      <c r="L26" s="249" t="str">
        <f>IF(AND(MONTH('Saving Accounts'!$E26)=MONTH(L$7),YEAR('Saving Accounts'!$E26)=YEAR(L$7)),('Saving Accounts'!$B26+'Saving Accounts'!$F26)*'Saving Accounts'!$G26*'Saving Accounts'!$H26/12+'Saving Accounts'!$F26," ")</f>
        <v xml:space="preserve"> </v>
      </c>
      <c r="M26" s="249" t="str">
        <f>IF(AND(MONTH('Saving Accounts'!$E26)=MONTH(M$7),YEAR('Saving Accounts'!$E26)=YEAR(M$7)),('Saving Accounts'!$B26+'Saving Accounts'!$F26)*'Saving Accounts'!$G26*'Saving Accounts'!$H26/12+'Saving Accounts'!$F26," ")</f>
        <v xml:space="preserve"> </v>
      </c>
      <c r="N26" s="249" t="str">
        <f>IF(AND(MONTH('Saving Accounts'!$E26)=MONTH(N$7),YEAR('Saving Accounts'!$E26)=YEAR(N$7)),('Saving Accounts'!$B26+'Saving Accounts'!$F26)*'Saving Accounts'!$G26*'Saving Accounts'!$H26/12+'Saving Accounts'!$F26," ")</f>
        <v xml:space="preserve"> </v>
      </c>
      <c r="O26" s="249" t="str">
        <f>IF(AND(MONTH('Saving Accounts'!$E26)=MONTH(O$7),YEAR('Saving Accounts'!$E26)=YEAR(O$7)),('Saving Accounts'!$B26+'Saving Accounts'!$F26)*'Saving Accounts'!$G26*'Saving Accounts'!$H26/12+'Saving Accounts'!$F26," ")</f>
        <v xml:space="preserve"> </v>
      </c>
      <c r="P26" s="249" t="str">
        <f>IF(AND(MONTH('Saving Accounts'!$E26)=MONTH(P$7),YEAR('Saving Accounts'!$E26)=YEAR(P$7)),('Saving Accounts'!$B26+'Saving Accounts'!$F26)*'Saving Accounts'!$G26*'Saving Accounts'!$H26/12+'Saving Accounts'!$F26," ")</f>
        <v xml:space="preserve"> </v>
      </c>
      <c r="Q26" s="249" t="str">
        <f>IF(AND(MONTH('Saving Accounts'!$E26)=MONTH(Q$7),YEAR('Saving Accounts'!$E26)=YEAR(Q$7)),('Saving Accounts'!$B26+'Saving Accounts'!$F26)*'Saving Accounts'!$G26*'Saving Accounts'!$H26/12+'Saving Accounts'!$F26," ")</f>
        <v xml:space="preserve"> </v>
      </c>
      <c r="R26" s="249" t="str">
        <f>IF(AND(MONTH('Saving Accounts'!$E26)=MONTH(R$7),YEAR('Saving Accounts'!$E26)=YEAR(R$7)),('Saving Accounts'!$B26+'Saving Accounts'!$F26)*'Saving Accounts'!$G26*'Saving Accounts'!$H26/12+'Saving Accounts'!$F26," ")</f>
        <v xml:space="preserve"> </v>
      </c>
      <c r="S26" s="249" t="str">
        <f>IF(AND(MONTH('Saving Accounts'!$E26)=MONTH(S$7),YEAR('Saving Accounts'!$E26)=YEAR(S$7)),('Saving Accounts'!$B26+'Saving Accounts'!$F26)*'Saving Accounts'!$G26*'Saving Accounts'!$H26/12+'Saving Accounts'!$F26," ")</f>
        <v xml:space="preserve"> </v>
      </c>
      <c r="T26" s="249" t="str">
        <f>IF(AND(MONTH('Saving Accounts'!$E26)=MONTH(T$7),YEAR('Saving Accounts'!$E26)=YEAR(T$7)),('Saving Accounts'!$B26+'Saving Accounts'!$F26)*'Saving Accounts'!$G26*'Saving Accounts'!$H26/12+'Saving Accounts'!$F26," ")</f>
        <v xml:space="preserve"> </v>
      </c>
      <c r="U26" s="328" t="str">
        <f>IF(AND(MONTH('Saving Accounts'!$E26)=MONTH(U$7),YEAR('Saving Accounts'!$E26)=YEAR(U$7)),('Saving Accounts'!$B26+'Saving Accounts'!$F26)*'Saving Accounts'!$G26*'Saving Accounts'!$H26/12+'Saving Accounts'!$F26," ")</f>
        <v xml:space="preserve"> </v>
      </c>
      <c r="V26" s="249" t="str">
        <f>IF(AND(MONTH('Saving Accounts'!$E26)=MONTH(V$7),YEAR('Saving Accounts'!$E26)=YEAR(V$7)),('Saving Accounts'!$B26+'Saving Accounts'!$F26)*'Saving Accounts'!$G26*'Saving Accounts'!$H26/12+'Saving Accounts'!$F26," ")</f>
        <v xml:space="preserve"> </v>
      </c>
      <c r="W26" s="249" t="str">
        <f>IF(AND(MONTH('Saving Accounts'!$E26)=MONTH(W$7),YEAR('Saving Accounts'!$E26)=YEAR(W$7)),('Saving Accounts'!$B26+'Saving Accounts'!$F26)*'Saving Accounts'!$G26*'Saving Accounts'!$H26/12+'Saving Accounts'!$F26," ")</f>
        <v xml:space="preserve"> </v>
      </c>
      <c r="X26" s="249" t="str">
        <f>IF(AND(MONTH('Saving Accounts'!$E26)=MONTH(X$7),YEAR('Saving Accounts'!$E26)=YEAR(X$7)),('Saving Accounts'!$B26+'Saving Accounts'!$F26)*'Saving Accounts'!$G26*'Saving Accounts'!$H26/12+'Saving Accounts'!$F26," ")</f>
        <v xml:space="preserve"> </v>
      </c>
      <c r="Y26" s="249" t="str">
        <f>IF(AND(MONTH('Saving Accounts'!$E26)=MONTH(Y$7),YEAR('Saving Accounts'!$E26)=YEAR(Y$7)),('Saving Accounts'!$B26+'Saving Accounts'!$F26)*'Saving Accounts'!$G26*'Saving Accounts'!$H26/12+'Saving Accounts'!$F26," ")</f>
        <v xml:space="preserve"> </v>
      </c>
      <c r="Z26" s="249" t="str">
        <f>IF(AND(MONTH('Saving Accounts'!$E26)=MONTH(Z$7),YEAR('Saving Accounts'!$E26)=YEAR(Z$7)),('Saving Accounts'!$B26+'Saving Accounts'!$F26)*'Saving Accounts'!$G26*'Saving Accounts'!$H26/12+'Saving Accounts'!$F26," ")</f>
        <v xml:space="preserve"> </v>
      </c>
      <c r="AA26" s="249" t="str">
        <f>IF(AND(MONTH('Saving Accounts'!$E26)=MONTH(AA$7),YEAR('Saving Accounts'!$E26)=YEAR(AA$7)),('Saving Accounts'!$B26+'Saving Accounts'!$F26)*'Saving Accounts'!$G26*'Saving Accounts'!$H26/12+'Saving Accounts'!$F26," ")</f>
        <v xml:space="preserve"> </v>
      </c>
      <c r="AB26" s="249" t="str">
        <f>IF(AND(MONTH('Saving Accounts'!$E26)=MONTH(AB$7),YEAR('Saving Accounts'!$E26)=YEAR(AB$7)),('Saving Accounts'!$B26+'Saving Accounts'!$F26)*'Saving Accounts'!$G26*'Saving Accounts'!$H26/12+'Saving Accounts'!$F26," ")</f>
        <v xml:space="preserve"> </v>
      </c>
      <c r="AC26" s="249" t="str">
        <f>IF(AND(MONTH('Saving Accounts'!$E26)=MONTH(AC$7),YEAR('Saving Accounts'!$E26)=YEAR(AC$7)),('Saving Accounts'!$B26+'Saving Accounts'!$F26)*'Saving Accounts'!$G26*'Saving Accounts'!$H26/12+'Saving Accounts'!$F26," ")</f>
        <v xml:space="preserve"> </v>
      </c>
      <c r="AD26" s="249" t="str">
        <f>IF(AND(MONTH('Saving Accounts'!$E26)=MONTH(AD$7),YEAR('Saving Accounts'!$E26)=YEAR(AD$7)),('Saving Accounts'!$B26+'Saving Accounts'!$F26)*'Saving Accounts'!$G26*'Saving Accounts'!$H26/12+'Saving Accounts'!$F26," ")</f>
        <v xml:space="preserve"> </v>
      </c>
      <c r="AE26" s="249" t="str">
        <f>IF(AND(MONTH('Saving Accounts'!$E26)=MONTH(AE$7),YEAR('Saving Accounts'!$E26)=YEAR(AE$7)),('Saving Accounts'!$B26+'Saving Accounts'!$F26)*'Saving Accounts'!$G26*'Saving Accounts'!$H26/12+'Saving Accounts'!$F26," ")</f>
        <v xml:space="preserve"> </v>
      </c>
      <c r="AF26" s="249" t="str">
        <f>IF(AND(MONTH('Saving Accounts'!$E26)=MONTH(AF$7),YEAR('Saving Accounts'!$E26)=YEAR(AF$7)),('Saving Accounts'!$B26+'Saving Accounts'!$F26)*'Saving Accounts'!$G26*'Saving Accounts'!$H26/12+'Saving Accounts'!$F26," ")</f>
        <v xml:space="preserve"> </v>
      </c>
      <c r="AG26" s="249" t="str">
        <f>IF(AND(MONTH('Saving Accounts'!$E26)=MONTH(AG$7),YEAR('Saving Accounts'!$E26)=YEAR(AG$7)),('Saving Accounts'!$B26+'Saving Accounts'!$F26)*'Saving Accounts'!$G26*'Saving Accounts'!$H26/12+'Saving Accounts'!$F26," ")</f>
        <v xml:space="preserve"> </v>
      </c>
    </row>
    <row r="27" spans="2:33">
      <c r="B27" s="214"/>
      <c r="C27" s="215"/>
      <c r="D27" s="214"/>
      <c r="E27" s="215"/>
      <c r="F27" s="214"/>
      <c r="G27" s="216"/>
      <c r="H27" s="217"/>
      <c r="I27" s="251">
        <f t="shared" si="4"/>
        <v>0</v>
      </c>
      <c r="J27" s="249" t="str">
        <f>IF(AND(MONTH('Saving Accounts'!$E27)=MONTH(J$7),YEAR('Saving Accounts'!$E27)=YEAR(J$7)),('Saving Accounts'!$B27+'Saving Accounts'!$F27)*'Saving Accounts'!$G27*'Saving Accounts'!$H27/12+'Saving Accounts'!$F27," ")</f>
        <v xml:space="preserve"> </v>
      </c>
      <c r="K27" s="249" t="str">
        <f>IF(AND(MONTH('Saving Accounts'!$E27)=MONTH(K$7),YEAR('Saving Accounts'!$E27)=YEAR(K$7)),('Saving Accounts'!$B27+'Saving Accounts'!$F27)*'Saving Accounts'!$G27*'Saving Accounts'!$H27/12+'Saving Accounts'!$F27," ")</f>
        <v xml:space="preserve"> </v>
      </c>
      <c r="L27" s="249" t="str">
        <f>IF(AND(MONTH('Saving Accounts'!$E27)=MONTH(L$7),YEAR('Saving Accounts'!$E27)=YEAR(L$7)),('Saving Accounts'!$B27+'Saving Accounts'!$F27)*'Saving Accounts'!$G27*'Saving Accounts'!$H27/12+'Saving Accounts'!$F27," ")</f>
        <v xml:space="preserve"> </v>
      </c>
      <c r="M27" s="249" t="str">
        <f>IF(AND(MONTH('Saving Accounts'!$E27)=MONTH(M$7),YEAR('Saving Accounts'!$E27)=YEAR(M$7)),('Saving Accounts'!$B27+'Saving Accounts'!$F27)*'Saving Accounts'!$G27*'Saving Accounts'!$H27/12+'Saving Accounts'!$F27," ")</f>
        <v xml:space="preserve"> </v>
      </c>
      <c r="N27" s="249" t="str">
        <f>IF(AND(MONTH('Saving Accounts'!$E27)=MONTH(N$7),YEAR('Saving Accounts'!$E27)=YEAR(N$7)),('Saving Accounts'!$B27+'Saving Accounts'!$F27)*'Saving Accounts'!$G27*'Saving Accounts'!$H27/12+'Saving Accounts'!$F27," ")</f>
        <v xml:space="preserve"> </v>
      </c>
      <c r="O27" s="249" t="str">
        <f>IF(AND(MONTH('Saving Accounts'!$E27)=MONTH(O$7),YEAR('Saving Accounts'!$E27)=YEAR(O$7)),('Saving Accounts'!$B27+'Saving Accounts'!$F27)*'Saving Accounts'!$G27*'Saving Accounts'!$H27/12+'Saving Accounts'!$F27," ")</f>
        <v xml:space="preserve"> </v>
      </c>
      <c r="P27" s="249" t="str">
        <f>IF(AND(MONTH('Saving Accounts'!$E27)=MONTH(P$7),YEAR('Saving Accounts'!$E27)=YEAR(P$7)),('Saving Accounts'!$B27+'Saving Accounts'!$F27)*'Saving Accounts'!$G27*'Saving Accounts'!$H27/12+'Saving Accounts'!$F27," ")</f>
        <v xml:space="preserve"> </v>
      </c>
      <c r="Q27" s="249" t="str">
        <f>IF(AND(MONTH('Saving Accounts'!$E27)=MONTH(Q$7),YEAR('Saving Accounts'!$E27)=YEAR(Q$7)),('Saving Accounts'!$B27+'Saving Accounts'!$F27)*'Saving Accounts'!$G27*'Saving Accounts'!$H27/12+'Saving Accounts'!$F27," ")</f>
        <v xml:space="preserve"> </v>
      </c>
      <c r="R27" s="249" t="str">
        <f>IF(AND(MONTH('Saving Accounts'!$E27)=MONTH(R$7),YEAR('Saving Accounts'!$E27)=YEAR(R$7)),('Saving Accounts'!$B27+'Saving Accounts'!$F27)*'Saving Accounts'!$G27*'Saving Accounts'!$H27/12+'Saving Accounts'!$F27," ")</f>
        <v xml:space="preserve"> </v>
      </c>
      <c r="S27" s="249" t="str">
        <f>IF(AND(MONTH('Saving Accounts'!$E27)=MONTH(S$7),YEAR('Saving Accounts'!$E27)=YEAR(S$7)),('Saving Accounts'!$B27+'Saving Accounts'!$F27)*'Saving Accounts'!$G27*'Saving Accounts'!$H27/12+'Saving Accounts'!$F27," ")</f>
        <v xml:space="preserve"> </v>
      </c>
      <c r="T27" s="249" t="str">
        <f>IF(AND(MONTH('Saving Accounts'!$E27)=MONTH(T$7),YEAR('Saving Accounts'!$E27)=YEAR(T$7)),('Saving Accounts'!$B27+'Saving Accounts'!$F27)*'Saving Accounts'!$G27*'Saving Accounts'!$H27/12+'Saving Accounts'!$F27," ")</f>
        <v xml:space="preserve"> </v>
      </c>
      <c r="U27" s="328" t="str">
        <f>IF(AND(MONTH('Saving Accounts'!$E27)=MONTH(U$7),YEAR('Saving Accounts'!$E27)=YEAR(U$7)),('Saving Accounts'!$B27+'Saving Accounts'!$F27)*'Saving Accounts'!$G27*'Saving Accounts'!$H27/12+'Saving Accounts'!$F27," ")</f>
        <v xml:space="preserve"> </v>
      </c>
      <c r="V27" s="249" t="str">
        <f>IF(AND(MONTH('Saving Accounts'!$E27)=MONTH(V$7),YEAR('Saving Accounts'!$E27)=YEAR(V$7)),('Saving Accounts'!$B27+'Saving Accounts'!$F27)*'Saving Accounts'!$G27*'Saving Accounts'!$H27/12+'Saving Accounts'!$F27," ")</f>
        <v xml:space="preserve"> </v>
      </c>
      <c r="W27" s="249" t="str">
        <f>IF(AND(MONTH('Saving Accounts'!$E27)=MONTH(W$7),YEAR('Saving Accounts'!$E27)=YEAR(W$7)),('Saving Accounts'!$B27+'Saving Accounts'!$F27)*'Saving Accounts'!$G27*'Saving Accounts'!$H27/12+'Saving Accounts'!$F27," ")</f>
        <v xml:space="preserve"> </v>
      </c>
      <c r="X27" s="249" t="str">
        <f>IF(AND(MONTH('Saving Accounts'!$E27)=MONTH(X$7),YEAR('Saving Accounts'!$E27)=YEAR(X$7)),('Saving Accounts'!$B27+'Saving Accounts'!$F27)*'Saving Accounts'!$G27*'Saving Accounts'!$H27/12+'Saving Accounts'!$F27," ")</f>
        <v xml:space="preserve"> </v>
      </c>
      <c r="Y27" s="249" t="str">
        <f>IF(AND(MONTH('Saving Accounts'!$E27)=MONTH(Y$7),YEAR('Saving Accounts'!$E27)=YEAR(Y$7)),('Saving Accounts'!$B27+'Saving Accounts'!$F27)*'Saving Accounts'!$G27*'Saving Accounts'!$H27/12+'Saving Accounts'!$F27," ")</f>
        <v xml:space="preserve"> </v>
      </c>
      <c r="Z27" s="249" t="str">
        <f>IF(AND(MONTH('Saving Accounts'!$E27)=MONTH(Z$7),YEAR('Saving Accounts'!$E27)=YEAR(Z$7)),('Saving Accounts'!$B27+'Saving Accounts'!$F27)*'Saving Accounts'!$G27*'Saving Accounts'!$H27/12+'Saving Accounts'!$F27," ")</f>
        <v xml:space="preserve"> </v>
      </c>
      <c r="AA27" s="249" t="str">
        <f>IF(AND(MONTH('Saving Accounts'!$E27)=MONTH(AA$7),YEAR('Saving Accounts'!$E27)=YEAR(AA$7)),('Saving Accounts'!$B27+'Saving Accounts'!$F27)*'Saving Accounts'!$G27*'Saving Accounts'!$H27/12+'Saving Accounts'!$F27," ")</f>
        <v xml:space="preserve"> </v>
      </c>
      <c r="AB27" s="249" t="str">
        <f>IF(AND(MONTH('Saving Accounts'!$E27)=MONTH(AB$7),YEAR('Saving Accounts'!$E27)=YEAR(AB$7)),('Saving Accounts'!$B27+'Saving Accounts'!$F27)*'Saving Accounts'!$G27*'Saving Accounts'!$H27/12+'Saving Accounts'!$F27," ")</f>
        <v xml:space="preserve"> </v>
      </c>
      <c r="AC27" s="249" t="str">
        <f>IF(AND(MONTH('Saving Accounts'!$E27)=MONTH(AC$7),YEAR('Saving Accounts'!$E27)=YEAR(AC$7)),('Saving Accounts'!$B27+'Saving Accounts'!$F27)*'Saving Accounts'!$G27*'Saving Accounts'!$H27/12+'Saving Accounts'!$F27," ")</f>
        <v xml:space="preserve"> </v>
      </c>
      <c r="AD27" s="249" t="str">
        <f>IF(AND(MONTH('Saving Accounts'!$E27)=MONTH(AD$7),YEAR('Saving Accounts'!$E27)=YEAR(AD$7)),('Saving Accounts'!$B27+'Saving Accounts'!$F27)*'Saving Accounts'!$G27*'Saving Accounts'!$H27/12+'Saving Accounts'!$F27," ")</f>
        <v xml:space="preserve"> </v>
      </c>
      <c r="AE27" s="249" t="str">
        <f>IF(AND(MONTH('Saving Accounts'!$E27)=MONTH(AE$7),YEAR('Saving Accounts'!$E27)=YEAR(AE$7)),('Saving Accounts'!$B27+'Saving Accounts'!$F27)*'Saving Accounts'!$G27*'Saving Accounts'!$H27/12+'Saving Accounts'!$F27," ")</f>
        <v xml:space="preserve"> </v>
      </c>
      <c r="AF27" s="249" t="str">
        <f>IF(AND(MONTH('Saving Accounts'!$E27)=MONTH(AF$7),YEAR('Saving Accounts'!$E27)=YEAR(AF$7)),('Saving Accounts'!$B27+'Saving Accounts'!$F27)*'Saving Accounts'!$G27*'Saving Accounts'!$H27/12+'Saving Accounts'!$F27," ")</f>
        <v xml:space="preserve"> </v>
      </c>
      <c r="AG27" s="249" t="str">
        <f>IF(AND(MONTH('Saving Accounts'!$E27)=MONTH(AG$7),YEAR('Saving Accounts'!$E27)=YEAR(AG$7)),('Saving Accounts'!$B27+'Saving Accounts'!$F27)*'Saving Accounts'!$G27*'Saving Accounts'!$H27/12+'Saving Accounts'!$F27," ")</f>
        <v xml:space="preserve"> </v>
      </c>
    </row>
    <row r="28" spans="2:33">
      <c r="B28" s="214"/>
      <c r="C28" s="215"/>
      <c r="D28" s="214"/>
      <c r="E28" s="215"/>
      <c r="F28" s="214"/>
      <c r="G28" s="216"/>
      <c r="H28" s="217"/>
      <c r="I28" s="251">
        <f t="shared" si="4"/>
        <v>0</v>
      </c>
      <c r="J28" s="249" t="str">
        <f>IF(AND(MONTH('Saving Accounts'!$E28)=MONTH(J$7),YEAR('Saving Accounts'!$E28)=YEAR(J$7)),('Saving Accounts'!$B28+'Saving Accounts'!$F28)*'Saving Accounts'!$G28*'Saving Accounts'!$H28/12+'Saving Accounts'!$F28," ")</f>
        <v xml:space="preserve"> </v>
      </c>
      <c r="K28" s="249" t="str">
        <f>IF(AND(MONTH('Saving Accounts'!$E28)=MONTH(K$7),YEAR('Saving Accounts'!$E28)=YEAR(K$7)),('Saving Accounts'!$B28+'Saving Accounts'!$F28)*'Saving Accounts'!$G28*'Saving Accounts'!$H28/12+'Saving Accounts'!$F28," ")</f>
        <v xml:space="preserve"> </v>
      </c>
      <c r="L28" s="249" t="str">
        <f>IF(AND(MONTH('Saving Accounts'!$E28)=MONTH(L$7),YEAR('Saving Accounts'!$E28)=YEAR(L$7)),('Saving Accounts'!$B28+'Saving Accounts'!$F28)*'Saving Accounts'!$G28*'Saving Accounts'!$H28/12+'Saving Accounts'!$F28," ")</f>
        <v xml:space="preserve"> </v>
      </c>
      <c r="M28" s="249" t="str">
        <f>IF(AND(MONTH('Saving Accounts'!$E28)=MONTH(M$7),YEAR('Saving Accounts'!$E28)=YEAR(M$7)),('Saving Accounts'!$B28+'Saving Accounts'!$F28)*'Saving Accounts'!$G28*'Saving Accounts'!$H28/12+'Saving Accounts'!$F28," ")</f>
        <v xml:space="preserve"> </v>
      </c>
      <c r="N28" s="249" t="str">
        <f>IF(AND(MONTH('Saving Accounts'!$E28)=MONTH(N$7),YEAR('Saving Accounts'!$E28)=YEAR(N$7)),('Saving Accounts'!$B28+'Saving Accounts'!$F28)*'Saving Accounts'!$G28*'Saving Accounts'!$H28/12+'Saving Accounts'!$F28," ")</f>
        <v xml:space="preserve"> </v>
      </c>
      <c r="O28" s="249" t="str">
        <f>IF(AND(MONTH('Saving Accounts'!$E28)=MONTH(O$7),YEAR('Saving Accounts'!$E28)=YEAR(O$7)),('Saving Accounts'!$B28+'Saving Accounts'!$F28)*'Saving Accounts'!$G28*'Saving Accounts'!$H28/12+'Saving Accounts'!$F28," ")</f>
        <v xml:space="preserve"> </v>
      </c>
      <c r="P28" s="249" t="str">
        <f>IF(AND(MONTH('Saving Accounts'!$E28)=MONTH(P$7),YEAR('Saving Accounts'!$E28)=YEAR(P$7)),('Saving Accounts'!$B28+'Saving Accounts'!$F28)*'Saving Accounts'!$G28*'Saving Accounts'!$H28/12+'Saving Accounts'!$F28," ")</f>
        <v xml:space="preserve"> </v>
      </c>
      <c r="Q28" s="249" t="str">
        <f>IF(AND(MONTH('Saving Accounts'!$E28)=MONTH(Q$7),YEAR('Saving Accounts'!$E28)=YEAR(Q$7)),('Saving Accounts'!$B28+'Saving Accounts'!$F28)*'Saving Accounts'!$G28*'Saving Accounts'!$H28/12+'Saving Accounts'!$F28," ")</f>
        <v xml:space="preserve"> </v>
      </c>
      <c r="R28" s="249" t="str">
        <f>IF(AND(MONTH('Saving Accounts'!$E28)=MONTH(R$7),YEAR('Saving Accounts'!$E28)=YEAR(R$7)),('Saving Accounts'!$B28+'Saving Accounts'!$F28)*'Saving Accounts'!$G28*'Saving Accounts'!$H28/12+'Saving Accounts'!$F28," ")</f>
        <v xml:space="preserve"> </v>
      </c>
      <c r="S28" s="249" t="str">
        <f>IF(AND(MONTH('Saving Accounts'!$E28)=MONTH(S$7),YEAR('Saving Accounts'!$E28)=YEAR(S$7)),('Saving Accounts'!$B28+'Saving Accounts'!$F28)*'Saving Accounts'!$G28*'Saving Accounts'!$H28/12+'Saving Accounts'!$F28," ")</f>
        <v xml:space="preserve"> </v>
      </c>
      <c r="T28" s="249" t="str">
        <f>IF(AND(MONTH('Saving Accounts'!$E28)=MONTH(T$7),YEAR('Saving Accounts'!$E28)=YEAR(T$7)),('Saving Accounts'!$B28+'Saving Accounts'!$F28)*'Saving Accounts'!$G28*'Saving Accounts'!$H28/12+'Saving Accounts'!$F28," ")</f>
        <v xml:space="preserve"> </v>
      </c>
      <c r="U28" s="328" t="str">
        <f>IF(AND(MONTH('Saving Accounts'!$E28)=MONTH(U$7),YEAR('Saving Accounts'!$E28)=YEAR(U$7)),('Saving Accounts'!$B28+'Saving Accounts'!$F28)*'Saving Accounts'!$G28*'Saving Accounts'!$H28/12+'Saving Accounts'!$F28," ")</f>
        <v xml:space="preserve"> </v>
      </c>
      <c r="V28" s="249" t="str">
        <f>IF(AND(MONTH('Saving Accounts'!$E28)=MONTH(V$7),YEAR('Saving Accounts'!$E28)=YEAR(V$7)),('Saving Accounts'!$B28+'Saving Accounts'!$F28)*'Saving Accounts'!$G28*'Saving Accounts'!$H28/12+'Saving Accounts'!$F28," ")</f>
        <v xml:space="preserve"> </v>
      </c>
      <c r="W28" s="249" t="str">
        <f>IF(AND(MONTH('Saving Accounts'!$E28)=MONTH(W$7),YEAR('Saving Accounts'!$E28)=YEAR(W$7)),('Saving Accounts'!$B28+'Saving Accounts'!$F28)*'Saving Accounts'!$G28*'Saving Accounts'!$H28/12+'Saving Accounts'!$F28," ")</f>
        <v xml:space="preserve"> </v>
      </c>
      <c r="X28" s="249" t="str">
        <f>IF(AND(MONTH('Saving Accounts'!$E28)=MONTH(X$7),YEAR('Saving Accounts'!$E28)=YEAR(X$7)),('Saving Accounts'!$B28+'Saving Accounts'!$F28)*'Saving Accounts'!$G28*'Saving Accounts'!$H28/12+'Saving Accounts'!$F28," ")</f>
        <v xml:space="preserve"> </v>
      </c>
      <c r="Y28" s="249" t="str">
        <f>IF(AND(MONTH('Saving Accounts'!$E28)=MONTH(Y$7),YEAR('Saving Accounts'!$E28)=YEAR(Y$7)),('Saving Accounts'!$B28+'Saving Accounts'!$F28)*'Saving Accounts'!$G28*'Saving Accounts'!$H28/12+'Saving Accounts'!$F28," ")</f>
        <v xml:space="preserve"> </v>
      </c>
      <c r="Z28" s="249" t="str">
        <f>IF(AND(MONTH('Saving Accounts'!$E28)=MONTH(Z$7),YEAR('Saving Accounts'!$E28)=YEAR(Z$7)),('Saving Accounts'!$B28+'Saving Accounts'!$F28)*'Saving Accounts'!$G28*'Saving Accounts'!$H28/12+'Saving Accounts'!$F28," ")</f>
        <v xml:space="preserve"> </v>
      </c>
      <c r="AA28" s="249" t="str">
        <f>IF(AND(MONTH('Saving Accounts'!$E28)=MONTH(AA$7),YEAR('Saving Accounts'!$E28)=YEAR(AA$7)),('Saving Accounts'!$B28+'Saving Accounts'!$F28)*'Saving Accounts'!$G28*'Saving Accounts'!$H28/12+'Saving Accounts'!$F28," ")</f>
        <v xml:space="preserve"> </v>
      </c>
      <c r="AB28" s="249" t="str">
        <f>IF(AND(MONTH('Saving Accounts'!$E28)=MONTH(AB$7),YEAR('Saving Accounts'!$E28)=YEAR(AB$7)),('Saving Accounts'!$B28+'Saving Accounts'!$F28)*'Saving Accounts'!$G28*'Saving Accounts'!$H28/12+'Saving Accounts'!$F28," ")</f>
        <v xml:space="preserve"> </v>
      </c>
      <c r="AC28" s="249" t="str">
        <f>IF(AND(MONTH('Saving Accounts'!$E28)=MONTH(AC$7),YEAR('Saving Accounts'!$E28)=YEAR(AC$7)),('Saving Accounts'!$B28+'Saving Accounts'!$F28)*'Saving Accounts'!$G28*'Saving Accounts'!$H28/12+'Saving Accounts'!$F28," ")</f>
        <v xml:space="preserve"> </v>
      </c>
      <c r="AD28" s="249" t="str">
        <f>IF(AND(MONTH('Saving Accounts'!$E28)=MONTH(AD$7),YEAR('Saving Accounts'!$E28)=YEAR(AD$7)),('Saving Accounts'!$B28+'Saving Accounts'!$F28)*'Saving Accounts'!$G28*'Saving Accounts'!$H28/12+'Saving Accounts'!$F28," ")</f>
        <v xml:space="preserve"> </v>
      </c>
      <c r="AE28" s="249" t="str">
        <f>IF(AND(MONTH('Saving Accounts'!$E28)=MONTH(AE$7),YEAR('Saving Accounts'!$E28)=YEAR(AE$7)),('Saving Accounts'!$B28+'Saving Accounts'!$F28)*'Saving Accounts'!$G28*'Saving Accounts'!$H28/12+'Saving Accounts'!$F28," ")</f>
        <v xml:space="preserve"> </v>
      </c>
      <c r="AF28" s="249" t="str">
        <f>IF(AND(MONTH('Saving Accounts'!$E28)=MONTH(AF$7),YEAR('Saving Accounts'!$E28)=YEAR(AF$7)),('Saving Accounts'!$B28+'Saving Accounts'!$F28)*'Saving Accounts'!$G28*'Saving Accounts'!$H28/12+'Saving Accounts'!$F28," ")</f>
        <v xml:space="preserve"> </v>
      </c>
      <c r="AG28" s="249" t="str">
        <f>IF(AND(MONTH('Saving Accounts'!$E28)=MONTH(AG$7),YEAR('Saving Accounts'!$E28)=YEAR(AG$7)),('Saving Accounts'!$B28+'Saving Accounts'!$F28)*'Saving Accounts'!$G28*'Saving Accounts'!$H28/12+'Saving Accounts'!$F28," ")</f>
        <v xml:space="preserve"> </v>
      </c>
    </row>
    <row r="29" spans="2:33">
      <c r="B29" s="214"/>
      <c r="C29" s="215"/>
      <c r="D29" s="214"/>
      <c r="E29" s="215"/>
      <c r="F29" s="214"/>
      <c r="G29" s="216"/>
      <c r="H29" s="217"/>
      <c r="I29" s="251">
        <f t="shared" si="4"/>
        <v>0</v>
      </c>
      <c r="J29" s="249" t="str">
        <f>IF(AND(MONTH('Saving Accounts'!$E29)=MONTH(J$7),YEAR('Saving Accounts'!$E29)=YEAR(J$7)),('Saving Accounts'!$B29+'Saving Accounts'!$F29)*'Saving Accounts'!$G29*'Saving Accounts'!$H29/12+'Saving Accounts'!$F29," ")</f>
        <v xml:space="preserve"> </v>
      </c>
      <c r="K29" s="249" t="str">
        <f>IF(AND(MONTH('Saving Accounts'!$E29)=MONTH(K$7),YEAR('Saving Accounts'!$E29)=YEAR(K$7)),('Saving Accounts'!$B29+'Saving Accounts'!$F29)*'Saving Accounts'!$G29*'Saving Accounts'!$H29/12+'Saving Accounts'!$F29," ")</f>
        <v xml:space="preserve"> </v>
      </c>
      <c r="L29" s="249" t="str">
        <f>IF(AND(MONTH('Saving Accounts'!$E29)=MONTH(L$7),YEAR('Saving Accounts'!$E29)=YEAR(L$7)),('Saving Accounts'!$B29+'Saving Accounts'!$F29)*'Saving Accounts'!$G29*'Saving Accounts'!$H29/12+'Saving Accounts'!$F29," ")</f>
        <v xml:space="preserve"> </v>
      </c>
      <c r="M29" s="249" t="str">
        <f>IF(AND(MONTH('Saving Accounts'!$E29)=MONTH(M$7),YEAR('Saving Accounts'!$E29)=YEAR(M$7)),('Saving Accounts'!$B29+'Saving Accounts'!$F29)*'Saving Accounts'!$G29*'Saving Accounts'!$H29/12+'Saving Accounts'!$F29," ")</f>
        <v xml:space="preserve"> </v>
      </c>
      <c r="N29" s="249" t="str">
        <f>IF(AND(MONTH('Saving Accounts'!$E29)=MONTH(N$7),YEAR('Saving Accounts'!$E29)=YEAR(N$7)),('Saving Accounts'!$B29+'Saving Accounts'!$F29)*'Saving Accounts'!$G29*'Saving Accounts'!$H29/12+'Saving Accounts'!$F29," ")</f>
        <v xml:space="preserve"> </v>
      </c>
      <c r="O29" s="249" t="str">
        <f>IF(AND(MONTH('Saving Accounts'!$E29)=MONTH(O$7),YEAR('Saving Accounts'!$E29)=YEAR(O$7)),('Saving Accounts'!$B29+'Saving Accounts'!$F29)*'Saving Accounts'!$G29*'Saving Accounts'!$H29/12+'Saving Accounts'!$F29," ")</f>
        <v xml:space="preserve"> </v>
      </c>
      <c r="P29" s="249" t="str">
        <f>IF(AND(MONTH('Saving Accounts'!$E29)=MONTH(P$7),YEAR('Saving Accounts'!$E29)=YEAR(P$7)),('Saving Accounts'!$B29+'Saving Accounts'!$F29)*'Saving Accounts'!$G29*'Saving Accounts'!$H29/12+'Saving Accounts'!$F29," ")</f>
        <v xml:space="preserve"> </v>
      </c>
      <c r="Q29" s="249" t="str">
        <f>IF(AND(MONTH('Saving Accounts'!$E29)=MONTH(Q$7),YEAR('Saving Accounts'!$E29)=YEAR(Q$7)),('Saving Accounts'!$B29+'Saving Accounts'!$F29)*'Saving Accounts'!$G29*'Saving Accounts'!$H29/12+'Saving Accounts'!$F29," ")</f>
        <v xml:space="preserve"> </v>
      </c>
      <c r="R29" s="249" t="str">
        <f>IF(AND(MONTH('Saving Accounts'!$E29)=MONTH(R$7),YEAR('Saving Accounts'!$E29)=YEAR(R$7)),('Saving Accounts'!$B29+'Saving Accounts'!$F29)*'Saving Accounts'!$G29*'Saving Accounts'!$H29/12+'Saving Accounts'!$F29," ")</f>
        <v xml:space="preserve"> </v>
      </c>
      <c r="S29" s="249" t="str">
        <f>IF(AND(MONTH('Saving Accounts'!$E29)=MONTH(S$7),YEAR('Saving Accounts'!$E29)=YEAR(S$7)),('Saving Accounts'!$B29+'Saving Accounts'!$F29)*'Saving Accounts'!$G29*'Saving Accounts'!$H29/12+'Saving Accounts'!$F29," ")</f>
        <v xml:space="preserve"> </v>
      </c>
      <c r="T29" s="249" t="str">
        <f>IF(AND(MONTH('Saving Accounts'!$E29)=MONTH(T$7),YEAR('Saving Accounts'!$E29)=YEAR(T$7)),('Saving Accounts'!$B29+'Saving Accounts'!$F29)*'Saving Accounts'!$G29*'Saving Accounts'!$H29/12+'Saving Accounts'!$F29," ")</f>
        <v xml:space="preserve"> </v>
      </c>
      <c r="U29" s="328" t="str">
        <f>IF(AND(MONTH('Saving Accounts'!$E29)=MONTH(U$7),YEAR('Saving Accounts'!$E29)=YEAR(U$7)),('Saving Accounts'!$B29+'Saving Accounts'!$F29)*'Saving Accounts'!$G29*'Saving Accounts'!$H29/12+'Saving Accounts'!$F29," ")</f>
        <v xml:space="preserve"> </v>
      </c>
      <c r="V29" s="249" t="str">
        <f>IF(AND(MONTH('Saving Accounts'!$E29)=MONTH(V$7),YEAR('Saving Accounts'!$E29)=YEAR(V$7)),('Saving Accounts'!$B29+'Saving Accounts'!$F29)*'Saving Accounts'!$G29*'Saving Accounts'!$H29/12+'Saving Accounts'!$F29," ")</f>
        <v xml:space="preserve"> </v>
      </c>
      <c r="W29" s="249" t="str">
        <f>IF(AND(MONTH('Saving Accounts'!$E29)=MONTH(W$7),YEAR('Saving Accounts'!$E29)=YEAR(W$7)),('Saving Accounts'!$B29+'Saving Accounts'!$F29)*'Saving Accounts'!$G29*'Saving Accounts'!$H29/12+'Saving Accounts'!$F29," ")</f>
        <v xml:space="preserve"> </v>
      </c>
      <c r="X29" s="249" t="str">
        <f>IF(AND(MONTH('Saving Accounts'!$E29)=MONTH(X$7),YEAR('Saving Accounts'!$E29)=YEAR(X$7)),('Saving Accounts'!$B29+'Saving Accounts'!$F29)*'Saving Accounts'!$G29*'Saving Accounts'!$H29/12+'Saving Accounts'!$F29," ")</f>
        <v xml:space="preserve"> </v>
      </c>
      <c r="Y29" s="249" t="str">
        <f>IF(AND(MONTH('Saving Accounts'!$E29)=MONTH(Y$7),YEAR('Saving Accounts'!$E29)=YEAR(Y$7)),('Saving Accounts'!$B29+'Saving Accounts'!$F29)*'Saving Accounts'!$G29*'Saving Accounts'!$H29/12+'Saving Accounts'!$F29," ")</f>
        <v xml:space="preserve"> </v>
      </c>
      <c r="Z29" s="249" t="str">
        <f>IF(AND(MONTH('Saving Accounts'!$E29)=MONTH(Z$7),YEAR('Saving Accounts'!$E29)=YEAR(Z$7)),('Saving Accounts'!$B29+'Saving Accounts'!$F29)*'Saving Accounts'!$G29*'Saving Accounts'!$H29/12+'Saving Accounts'!$F29," ")</f>
        <v xml:space="preserve"> </v>
      </c>
      <c r="AA29" s="249" t="str">
        <f>IF(AND(MONTH('Saving Accounts'!$E29)=MONTH(AA$7),YEAR('Saving Accounts'!$E29)=YEAR(AA$7)),('Saving Accounts'!$B29+'Saving Accounts'!$F29)*'Saving Accounts'!$G29*'Saving Accounts'!$H29/12+'Saving Accounts'!$F29," ")</f>
        <v xml:space="preserve"> </v>
      </c>
      <c r="AB29" s="249" t="str">
        <f>IF(AND(MONTH('Saving Accounts'!$E29)=MONTH(AB$7),YEAR('Saving Accounts'!$E29)=YEAR(AB$7)),('Saving Accounts'!$B29+'Saving Accounts'!$F29)*'Saving Accounts'!$G29*'Saving Accounts'!$H29/12+'Saving Accounts'!$F29," ")</f>
        <v xml:space="preserve"> </v>
      </c>
      <c r="AC29" s="249" t="str">
        <f>IF(AND(MONTH('Saving Accounts'!$E29)=MONTH(AC$7),YEAR('Saving Accounts'!$E29)=YEAR(AC$7)),('Saving Accounts'!$B29+'Saving Accounts'!$F29)*'Saving Accounts'!$G29*'Saving Accounts'!$H29/12+'Saving Accounts'!$F29," ")</f>
        <v xml:space="preserve"> </v>
      </c>
      <c r="AD29" s="249" t="str">
        <f>IF(AND(MONTH('Saving Accounts'!$E29)=MONTH(AD$7),YEAR('Saving Accounts'!$E29)=YEAR(AD$7)),('Saving Accounts'!$B29+'Saving Accounts'!$F29)*'Saving Accounts'!$G29*'Saving Accounts'!$H29/12+'Saving Accounts'!$F29," ")</f>
        <v xml:space="preserve"> </v>
      </c>
      <c r="AE29" s="249" t="str">
        <f>IF(AND(MONTH('Saving Accounts'!$E29)=MONTH(AE$7),YEAR('Saving Accounts'!$E29)=YEAR(AE$7)),('Saving Accounts'!$B29+'Saving Accounts'!$F29)*'Saving Accounts'!$G29*'Saving Accounts'!$H29/12+'Saving Accounts'!$F29," ")</f>
        <v xml:space="preserve"> </v>
      </c>
      <c r="AF29" s="249" t="str">
        <f>IF(AND(MONTH('Saving Accounts'!$E29)=MONTH(AF$7),YEAR('Saving Accounts'!$E29)=YEAR(AF$7)),('Saving Accounts'!$B29+'Saving Accounts'!$F29)*'Saving Accounts'!$G29*'Saving Accounts'!$H29/12+'Saving Accounts'!$F29," ")</f>
        <v xml:space="preserve"> </v>
      </c>
      <c r="AG29" s="249" t="str">
        <f>IF(AND(MONTH('Saving Accounts'!$E29)=MONTH(AG$7),YEAR('Saving Accounts'!$E29)=YEAR(AG$7)),('Saving Accounts'!$B29+'Saving Accounts'!$F29)*'Saving Accounts'!$G29*'Saving Accounts'!$H29/12+'Saving Accounts'!$F29," ")</f>
        <v xml:space="preserve"> </v>
      </c>
    </row>
    <row r="30" spans="2:33">
      <c r="B30" s="214"/>
      <c r="C30" s="215"/>
      <c r="D30" s="214"/>
      <c r="E30" s="215"/>
      <c r="F30" s="214"/>
      <c r="G30" s="216"/>
      <c r="H30" s="217"/>
      <c r="I30" s="251">
        <f t="shared" si="4"/>
        <v>0</v>
      </c>
      <c r="J30" s="249" t="str">
        <f>IF(AND(MONTH('Saving Accounts'!$E30)=MONTH(J$7),YEAR('Saving Accounts'!$E30)=YEAR(J$7)),('Saving Accounts'!$B30+'Saving Accounts'!$F30)*'Saving Accounts'!$G30*'Saving Accounts'!$H30/12+'Saving Accounts'!$F30," ")</f>
        <v xml:space="preserve"> </v>
      </c>
      <c r="K30" s="249" t="str">
        <f>IF(AND(MONTH('Saving Accounts'!$E30)=MONTH(K$7),YEAR('Saving Accounts'!$E30)=YEAR(K$7)),('Saving Accounts'!$B30+'Saving Accounts'!$F30)*'Saving Accounts'!$G30*'Saving Accounts'!$H30/12+'Saving Accounts'!$F30," ")</f>
        <v xml:space="preserve"> </v>
      </c>
      <c r="L30" s="249" t="str">
        <f>IF(AND(MONTH('Saving Accounts'!$E30)=MONTH(L$7),YEAR('Saving Accounts'!$E30)=YEAR(L$7)),('Saving Accounts'!$B30+'Saving Accounts'!$F30)*'Saving Accounts'!$G30*'Saving Accounts'!$H30/12+'Saving Accounts'!$F30," ")</f>
        <v xml:space="preserve"> </v>
      </c>
      <c r="M30" s="249" t="str">
        <f>IF(AND(MONTH('Saving Accounts'!$E30)=MONTH(M$7),YEAR('Saving Accounts'!$E30)=YEAR(M$7)),('Saving Accounts'!$B30+'Saving Accounts'!$F30)*'Saving Accounts'!$G30*'Saving Accounts'!$H30/12+'Saving Accounts'!$F30," ")</f>
        <v xml:space="preserve"> </v>
      </c>
      <c r="N30" s="249" t="str">
        <f>IF(AND(MONTH('Saving Accounts'!$E30)=MONTH(N$7),YEAR('Saving Accounts'!$E30)=YEAR(N$7)),('Saving Accounts'!$B30+'Saving Accounts'!$F30)*'Saving Accounts'!$G30*'Saving Accounts'!$H30/12+'Saving Accounts'!$F30," ")</f>
        <v xml:space="preserve"> </v>
      </c>
      <c r="O30" s="249" t="str">
        <f>IF(AND(MONTH('Saving Accounts'!$E30)=MONTH(O$7),YEAR('Saving Accounts'!$E30)=YEAR(O$7)),('Saving Accounts'!$B30+'Saving Accounts'!$F30)*'Saving Accounts'!$G30*'Saving Accounts'!$H30/12+'Saving Accounts'!$F30," ")</f>
        <v xml:space="preserve"> </v>
      </c>
      <c r="P30" s="249" t="str">
        <f>IF(AND(MONTH('Saving Accounts'!$E30)=MONTH(P$7),YEAR('Saving Accounts'!$E30)=YEAR(P$7)),('Saving Accounts'!$B30+'Saving Accounts'!$F30)*'Saving Accounts'!$G30*'Saving Accounts'!$H30/12+'Saving Accounts'!$F30," ")</f>
        <v xml:space="preserve"> </v>
      </c>
      <c r="Q30" s="249" t="str">
        <f>IF(AND(MONTH('Saving Accounts'!$E30)=MONTH(Q$7),YEAR('Saving Accounts'!$E30)=YEAR(Q$7)),('Saving Accounts'!$B30+'Saving Accounts'!$F30)*'Saving Accounts'!$G30*'Saving Accounts'!$H30/12+'Saving Accounts'!$F30," ")</f>
        <v xml:space="preserve"> </v>
      </c>
      <c r="R30" s="249" t="str">
        <f>IF(AND(MONTH('Saving Accounts'!$E30)=MONTH(R$7),YEAR('Saving Accounts'!$E30)=YEAR(R$7)),('Saving Accounts'!$B30+'Saving Accounts'!$F30)*'Saving Accounts'!$G30*'Saving Accounts'!$H30/12+'Saving Accounts'!$F30," ")</f>
        <v xml:space="preserve"> </v>
      </c>
      <c r="S30" s="249" t="str">
        <f>IF(AND(MONTH('Saving Accounts'!$E30)=MONTH(S$7),YEAR('Saving Accounts'!$E30)=YEAR(S$7)),('Saving Accounts'!$B30+'Saving Accounts'!$F30)*'Saving Accounts'!$G30*'Saving Accounts'!$H30/12+'Saving Accounts'!$F30," ")</f>
        <v xml:space="preserve"> </v>
      </c>
      <c r="T30" s="249" t="str">
        <f>IF(AND(MONTH('Saving Accounts'!$E30)=MONTH(T$7),YEAR('Saving Accounts'!$E30)=YEAR(T$7)),('Saving Accounts'!$B30+'Saving Accounts'!$F30)*'Saving Accounts'!$G30*'Saving Accounts'!$H30/12+'Saving Accounts'!$F30," ")</f>
        <v xml:space="preserve"> </v>
      </c>
      <c r="U30" s="328" t="str">
        <f>IF(AND(MONTH('Saving Accounts'!$E30)=MONTH(U$7),YEAR('Saving Accounts'!$E30)=YEAR(U$7)),('Saving Accounts'!$B30+'Saving Accounts'!$F30)*'Saving Accounts'!$G30*'Saving Accounts'!$H30/12+'Saving Accounts'!$F30," ")</f>
        <v xml:space="preserve"> </v>
      </c>
      <c r="V30" s="249" t="str">
        <f>IF(AND(MONTH('Saving Accounts'!$E30)=MONTH(V$7),YEAR('Saving Accounts'!$E30)=YEAR(V$7)),('Saving Accounts'!$B30+'Saving Accounts'!$F30)*'Saving Accounts'!$G30*'Saving Accounts'!$H30/12+'Saving Accounts'!$F30," ")</f>
        <v xml:space="preserve"> </v>
      </c>
      <c r="W30" s="249" t="str">
        <f>IF(AND(MONTH('Saving Accounts'!$E30)=MONTH(W$7),YEAR('Saving Accounts'!$E30)=YEAR(W$7)),('Saving Accounts'!$B30+'Saving Accounts'!$F30)*'Saving Accounts'!$G30*'Saving Accounts'!$H30/12+'Saving Accounts'!$F30," ")</f>
        <v xml:space="preserve"> </v>
      </c>
      <c r="X30" s="249" t="str">
        <f>IF(AND(MONTH('Saving Accounts'!$E30)=MONTH(X$7),YEAR('Saving Accounts'!$E30)=YEAR(X$7)),('Saving Accounts'!$B30+'Saving Accounts'!$F30)*'Saving Accounts'!$G30*'Saving Accounts'!$H30/12+'Saving Accounts'!$F30," ")</f>
        <v xml:space="preserve"> </v>
      </c>
      <c r="Y30" s="249" t="str">
        <f>IF(AND(MONTH('Saving Accounts'!$E30)=MONTH(Y$7),YEAR('Saving Accounts'!$E30)=YEAR(Y$7)),('Saving Accounts'!$B30+'Saving Accounts'!$F30)*'Saving Accounts'!$G30*'Saving Accounts'!$H30/12+'Saving Accounts'!$F30," ")</f>
        <v xml:space="preserve"> </v>
      </c>
      <c r="Z30" s="249" t="str">
        <f>IF(AND(MONTH('Saving Accounts'!$E30)=MONTH(Z$7),YEAR('Saving Accounts'!$E30)=YEAR(Z$7)),('Saving Accounts'!$B30+'Saving Accounts'!$F30)*'Saving Accounts'!$G30*'Saving Accounts'!$H30/12+'Saving Accounts'!$F30," ")</f>
        <v xml:space="preserve"> </v>
      </c>
      <c r="AA30" s="249" t="str">
        <f>IF(AND(MONTH('Saving Accounts'!$E30)=MONTH(AA$7),YEAR('Saving Accounts'!$E30)=YEAR(AA$7)),('Saving Accounts'!$B30+'Saving Accounts'!$F30)*'Saving Accounts'!$G30*'Saving Accounts'!$H30/12+'Saving Accounts'!$F30," ")</f>
        <v xml:space="preserve"> </v>
      </c>
      <c r="AB30" s="249" t="str">
        <f>IF(AND(MONTH('Saving Accounts'!$E30)=MONTH(AB$7),YEAR('Saving Accounts'!$E30)=YEAR(AB$7)),('Saving Accounts'!$B30+'Saving Accounts'!$F30)*'Saving Accounts'!$G30*'Saving Accounts'!$H30/12+'Saving Accounts'!$F30," ")</f>
        <v xml:space="preserve"> </v>
      </c>
      <c r="AC30" s="249" t="str">
        <f>IF(AND(MONTH('Saving Accounts'!$E30)=MONTH(AC$7),YEAR('Saving Accounts'!$E30)=YEAR(AC$7)),('Saving Accounts'!$B30+'Saving Accounts'!$F30)*'Saving Accounts'!$G30*'Saving Accounts'!$H30/12+'Saving Accounts'!$F30," ")</f>
        <v xml:space="preserve"> </v>
      </c>
      <c r="AD30" s="249" t="str">
        <f>IF(AND(MONTH('Saving Accounts'!$E30)=MONTH(AD$7),YEAR('Saving Accounts'!$E30)=YEAR(AD$7)),('Saving Accounts'!$B30+'Saving Accounts'!$F30)*'Saving Accounts'!$G30*'Saving Accounts'!$H30/12+'Saving Accounts'!$F30," ")</f>
        <v xml:space="preserve"> </v>
      </c>
      <c r="AE30" s="249" t="str">
        <f>IF(AND(MONTH('Saving Accounts'!$E30)=MONTH(AE$7),YEAR('Saving Accounts'!$E30)=YEAR(AE$7)),('Saving Accounts'!$B30+'Saving Accounts'!$F30)*'Saving Accounts'!$G30*'Saving Accounts'!$H30/12+'Saving Accounts'!$F30," ")</f>
        <v xml:space="preserve"> </v>
      </c>
      <c r="AF30" s="249" t="str">
        <f>IF(AND(MONTH('Saving Accounts'!$E30)=MONTH(AF$7),YEAR('Saving Accounts'!$E30)=YEAR(AF$7)),('Saving Accounts'!$B30+'Saving Accounts'!$F30)*'Saving Accounts'!$G30*'Saving Accounts'!$H30/12+'Saving Accounts'!$F30," ")</f>
        <v xml:space="preserve"> </v>
      </c>
      <c r="AG30" s="249" t="str">
        <f>IF(AND(MONTH('Saving Accounts'!$E30)=MONTH(AG$7),YEAR('Saving Accounts'!$E30)=YEAR(AG$7)),('Saving Accounts'!$B30+'Saving Accounts'!$F30)*'Saving Accounts'!$G30*'Saving Accounts'!$H30/12+'Saving Accounts'!$F30," ")</f>
        <v xml:space="preserve"> </v>
      </c>
    </row>
    <row r="31" spans="2:33">
      <c r="B31" s="214"/>
      <c r="C31" s="215"/>
      <c r="D31" s="214"/>
      <c r="E31" s="215"/>
      <c r="F31" s="214"/>
      <c r="G31" s="216"/>
      <c r="H31" s="217"/>
      <c r="I31" s="251">
        <f t="shared" si="4"/>
        <v>0</v>
      </c>
      <c r="J31" s="249" t="str">
        <f>IF(AND(MONTH('Saving Accounts'!$E31)=MONTH(J$7),YEAR('Saving Accounts'!$E31)=YEAR(J$7)),('Saving Accounts'!$B31+'Saving Accounts'!$F31)*'Saving Accounts'!$G31*'Saving Accounts'!$H31/12+'Saving Accounts'!$F31," ")</f>
        <v xml:space="preserve"> </v>
      </c>
      <c r="K31" s="249" t="str">
        <f>IF(AND(MONTH('Saving Accounts'!$E31)=MONTH(K$7),YEAR('Saving Accounts'!$E31)=YEAR(K$7)),('Saving Accounts'!$B31+'Saving Accounts'!$F31)*'Saving Accounts'!$G31*'Saving Accounts'!$H31/12+'Saving Accounts'!$F31," ")</f>
        <v xml:space="preserve"> </v>
      </c>
      <c r="L31" s="249" t="str">
        <f>IF(AND(MONTH('Saving Accounts'!$E31)=MONTH(L$7),YEAR('Saving Accounts'!$E31)=YEAR(L$7)),('Saving Accounts'!$B31+'Saving Accounts'!$F31)*'Saving Accounts'!$G31*'Saving Accounts'!$H31/12+'Saving Accounts'!$F31," ")</f>
        <v xml:space="preserve"> </v>
      </c>
      <c r="M31" s="249" t="str">
        <f>IF(AND(MONTH('Saving Accounts'!$E31)=MONTH(M$7),YEAR('Saving Accounts'!$E31)=YEAR(M$7)),('Saving Accounts'!$B31+'Saving Accounts'!$F31)*'Saving Accounts'!$G31*'Saving Accounts'!$H31/12+'Saving Accounts'!$F31," ")</f>
        <v xml:space="preserve"> </v>
      </c>
      <c r="N31" s="249" t="str">
        <f>IF(AND(MONTH('Saving Accounts'!$E31)=MONTH(N$7),YEAR('Saving Accounts'!$E31)=YEAR(N$7)),('Saving Accounts'!$B31+'Saving Accounts'!$F31)*'Saving Accounts'!$G31*'Saving Accounts'!$H31/12+'Saving Accounts'!$F31," ")</f>
        <v xml:space="preserve"> </v>
      </c>
      <c r="O31" s="249" t="str">
        <f>IF(AND(MONTH('Saving Accounts'!$E31)=MONTH(O$7),YEAR('Saving Accounts'!$E31)=YEAR(O$7)),('Saving Accounts'!$B31+'Saving Accounts'!$F31)*'Saving Accounts'!$G31*'Saving Accounts'!$H31/12+'Saving Accounts'!$F31," ")</f>
        <v xml:space="preserve"> </v>
      </c>
      <c r="P31" s="249" t="str">
        <f>IF(AND(MONTH('Saving Accounts'!$E31)=MONTH(P$7),YEAR('Saving Accounts'!$E31)=YEAR(P$7)),('Saving Accounts'!$B31+'Saving Accounts'!$F31)*'Saving Accounts'!$G31*'Saving Accounts'!$H31/12+'Saving Accounts'!$F31," ")</f>
        <v xml:space="preserve"> </v>
      </c>
      <c r="Q31" s="249" t="str">
        <f>IF(AND(MONTH('Saving Accounts'!$E31)=MONTH(Q$7),YEAR('Saving Accounts'!$E31)=YEAR(Q$7)),('Saving Accounts'!$B31+'Saving Accounts'!$F31)*'Saving Accounts'!$G31*'Saving Accounts'!$H31/12+'Saving Accounts'!$F31," ")</f>
        <v xml:space="preserve"> </v>
      </c>
      <c r="R31" s="249" t="str">
        <f>IF(AND(MONTH('Saving Accounts'!$E31)=MONTH(R$7),YEAR('Saving Accounts'!$E31)=YEAR(R$7)),('Saving Accounts'!$B31+'Saving Accounts'!$F31)*'Saving Accounts'!$G31*'Saving Accounts'!$H31/12+'Saving Accounts'!$F31," ")</f>
        <v xml:space="preserve"> </v>
      </c>
      <c r="S31" s="249" t="str">
        <f>IF(AND(MONTH('Saving Accounts'!$E31)=MONTH(S$7),YEAR('Saving Accounts'!$E31)=YEAR(S$7)),('Saving Accounts'!$B31+'Saving Accounts'!$F31)*'Saving Accounts'!$G31*'Saving Accounts'!$H31/12+'Saving Accounts'!$F31," ")</f>
        <v xml:space="preserve"> </v>
      </c>
      <c r="T31" s="249" t="str">
        <f>IF(AND(MONTH('Saving Accounts'!$E31)=MONTH(T$7),YEAR('Saving Accounts'!$E31)=YEAR(T$7)),('Saving Accounts'!$B31+'Saving Accounts'!$F31)*'Saving Accounts'!$G31*'Saving Accounts'!$H31/12+'Saving Accounts'!$F31," ")</f>
        <v xml:space="preserve"> </v>
      </c>
      <c r="U31" s="328" t="str">
        <f>IF(AND(MONTH('Saving Accounts'!$E31)=MONTH(U$7),YEAR('Saving Accounts'!$E31)=YEAR(U$7)),('Saving Accounts'!$B31+'Saving Accounts'!$F31)*'Saving Accounts'!$G31*'Saving Accounts'!$H31/12+'Saving Accounts'!$F31," ")</f>
        <v xml:space="preserve"> </v>
      </c>
      <c r="V31" s="249" t="str">
        <f>IF(AND(MONTH('Saving Accounts'!$E31)=MONTH(V$7),YEAR('Saving Accounts'!$E31)=YEAR(V$7)),('Saving Accounts'!$B31+'Saving Accounts'!$F31)*'Saving Accounts'!$G31*'Saving Accounts'!$H31/12+'Saving Accounts'!$F31," ")</f>
        <v xml:space="preserve"> </v>
      </c>
      <c r="W31" s="249" t="str">
        <f>IF(AND(MONTH('Saving Accounts'!$E31)=MONTH(W$7),YEAR('Saving Accounts'!$E31)=YEAR(W$7)),('Saving Accounts'!$B31+'Saving Accounts'!$F31)*'Saving Accounts'!$G31*'Saving Accounts'!$H31/12+'Saving Accounts'!$F31," ")</f>
        <v xml:space="preserve"> </v>
      </c>
      <c r="X31" s="249" t="str">
        <f>IF(AND(MONTH('Saving Accounts'!$E31)=MONTH(X$7),YEAR('Saving Accounts'!$E31)=YEAR(X$7)),('Saving Accounts'!$B31+'Saving Accounts'!$F31)*'Saving Accounts'!$G31*'Saving Accounts'!$H31/12+'Saving Accounts'!$F31," ")</f>
        <v xml:space="preserve"> </v>
      </c>
      <c r="Y31" s="249" t="str">
        <f>IF(AND(MONTH('Saving Accounts'!$E31)=MONTH(Y$7),YEAR('Saving Accounts'!$E31)=YEAR(Y$7)),('Saving Accounts'!$B31+'Saving Accounts'!$F31)*'Saving Accounts'!$G31*'Saving Accounts'!$H31/12+'Saving Accounts'!$F31," ")</f>
        <v xml:space="preserve"> </v>
      </c>
      <c r="Z31" s="249" t="str">
        <f>IF(AND(MONTH('Saving Accounts'!$E31)=MONTH(Z$7),YEAR('Saving Accounts'!$E31)=YEAR(Z$7)),('Saving Accounts'!$B31+'Saving Accounts'!$F31)*'Saving Accounts'!$G31*'Saving Accounts'!$H31/12+'Saving Accounts'!$F31," ")</f>
        <v xml:space="preserve"> </v>
      </c>
      <c r="AA31" s="249" t="str">
        <f>IF(AND(MONTH('Saving Accounts'!$E31)=MONTH(AA$7),YEAR('Saving Accounts'!$E31)=YEAR(AA$7)),('Saving Accounts'!$B31+'Saving Accounts'!$F31)*'Saving Accounts'!$G31*'Saving Accounts'!$H31/12+'Saving Accounts'!$F31," ")</f>
        <v xml:space="preserve"> </v>
      </c>
      <c r="AB31" s="249" t="str">
        <f>IF(AND(MONTH('Saving Accounts'!$E31)=MONTH(AB$7),YEAR('Saving Accounts'!$E31)=YEAR(AB$7)),('Saving Accounts'!$B31+'Saving Accounts'!$F31)*'Saving Accounts'!$G31*'Saving Accounts'!$H31/12+'Saving Accounts'!$F31," ")</f>
        <v xml:space="preserve"> </v>
      </c>
      <c r="AC31" s="249" t="str">
        <f>IF(AND(MONTH('Saving Accounts'!$E31)=MONTH(AC$7),YEAR('Saving Accounts'!$E31)=YEAR(AC$7)),('Saving Accounts'!$B31+'Saving Accounts'!$F31)*'Saving Accounts'!$G31*'Saving Accounts'!$H31/12+'Saving Accounts'!$F31," ")</f>
        <v xml:space="preserve"> </v>
      </c>
      <c r="AD31" s="249" t="str">
        <f>IF(AND(MONTH('Saving Accounts'!$E31)=MONTH(AD$7),YEAR('Saving Accounts'!$E31)=YEAR(AD$7)),('Saving Accounts'!$B31+'Saving Accounts'!$F31)*'Saving Accounts'!$G31*'Saving Accounts'!$H31/12+'Saving Accounts'!$F31," ")</f>
        <v xml:space="preserve"> </v>
      </c>
      <c r="AE31" s="249" t="str">
        <f>IF(AND(MONTH('Saving Accounts'!$E31)=MONTH(AE$7),YEAR('Saving Accounts'!$E31)=YEAR(AE$7)),('Saving Accounts'!$B31+'Saving Accounts'!$F31)*'Saving Accounts'!$G31*'Saving Accounts'!$H31/12+'Saving Accounts'!$F31," ")</f>
        <v xml:space="preserve"> </v>
      </c>
      <c r="AF31" s="249" t="str">
        <f>IF(AND(MONTH('Saving Accounts'!$E31)=MONTH(AF$7),YEAR('Saving Accounts'!$E31)=YEAR(AF$7)),('Saving Accounts'!$B31+'Saving Accounts'!$F31)*'Saving Accounts'!$G31*'Saving Accounts'!$H31/12+'Saving Accounts'!$F31," ")</f>
        <v xml:space="preserve"> </v>
      </c>
      <c r="AG31" s="249" t="str">
        <f>IF(AND(MONTH('Saving Accounts'!$E31)=MONTH(AG$7),YEAR('Saving Accounts'!$E31)=YEAR(AG$7)),('Saving Accounts'!$B31+'Saving Accounts'!$F31)*'Saving Accounts'!$G31*'Saving Accounts'!$H31/12+'Saving Accounts'!$F31," ")</f>
        <v xml:space="preserve"> </v>
      </c>
    </row>
    <row r="32" spans="2:33">
      <c r="B32" s="214"/>
      <c r="C32" s="215"/>
      <c r="D32" s="214"/>
      <c r="E32" s="215"/>
      <c r="F32" s="214"/>
      <c r="G32" s="216"/>
      <c r="H32" s="217"/>
      <c r="I32" s="251">
        <f t="shared" si="4"/>
        <v>0</v>
      </c>
      <c r="J32" s="249" t="str">
        <f>IF(AND(MONTH('Saving Accounts'!$E32)=MONTH(J$7),YEAR('Saving Accounts'!$E32)=YEAR(J$7)),('Saving Accounts'!$B32+'Saving Accounts'!$F32)*'Saving Accounts'!$G32*'Saving Accounts'!$H32/12+'Saving Accounts'!$F32," ")</f>
        <v xml:space="preserve"> </v>
      </c>
      <c r="K32" s="249" t="str">
        <f>IF(AND(MONTH('Saving Accounts'!$E32)=MONTH(K$7),YEAR('Saving Accounts'!$E32)=YEAR(K$7)),('Saving Accounts'!$B32+'Saving Accounts'!$F32)*'Saving Accounts'!$G32*'Saving Accounts'!$H32/12+'Saving Accounts'!$F32," ")</f>
        <v xml:space="preserve"> </v>
      </c>
      <c r="L32" s="249" t="str">
        <f>IF(AND(MONTH('Saving Accounts'!$E32)=MONTH(L$7),YEAR('Saving Accounts'!$E32)=YEAR(L$7)),('Saving Accounts'!$B32+'Saving Accounts'!$F32)*'Saving Accounts'!$G32*'Saving Accounts'!$H32/12+'Saving Accounts'!$F32," ")</f>
        <v xml:space="preserve"> </v>
      </c>
      <c r="M32" s="249" t="str">
        <f>IF(AND(MONTH('Saving Accounts'!$E32)=MONTH(M$7),YEAR('Saving Accounts'!$E32)=YEAR(M$7)),('Saving Accounts'!$B32+'Saving Accounts'!$F32)*'Saving Accounts'!$G32*'Saving Accounts'!$H32/12+'Saving Accounts'!$F32," ")</f>
        <v xml:space="preserve"> </v>
      </c>
      <c r="N32" s="249" t="str">
        <f>IF(AND(MONTH('Saving Accounts'!$E32)=MONTH(N$7),YEAR('Saving Accounts'!$E32)=YEAR(N$7)),('Saving Accounts'!$B32+'Saving Accounts'!$F32)*'Saving Accounts'!$G32*'Saving Accounts'!$H32/12+'Saving Accounts'!$F32," ")</f>
        <v xml:space="preserve"> </v>
      </c>
      <c r="O32" s="249" t="str">
        <f>IF(AND(MONTH('Saving Accounts'!$E32)=MONTH(O$7),YEAR('Saving Accounts'!$E32)=YEAR(O$7)),('Saving Accounts'!$B32+'Saving Accounts'!$F32)*'Saving Accounts'!$G32*'Saving Accounts'!$H32/12+'Saving Accounts'!$F32," ")</f>
        <v xml:space="preserve"> </v>
      </c>
      <c r="P32" s="249" t="str">
        <f>IF(AND(MONTH('Saving Accounts'!$E32)=MONTH(P$7),YEAR('Saving Accounts'!$E32)=YEAR(P$7)),('Saving Accounts'!$B32+'Saving Accounts'!$F32)*'Saving Accounts'!$G32*'Saving Accounts'!$H32/12+'Saving Accounts'!$F32," ")</f>
        <v xml:space="preserve"> </v>
      </c>
      <c r="Q32" s="249" t="str">
        <f>IF(AND(MONTH('Saving Accounts'!$E32)=MONTH(Q$7),YEAR('Saving Accounts'!$E32)=YEAR(Q$7)),('Saving Accounts'!$B32+'Saving Accounts'!$F32)*'Saving Accounts'!$G32*'Saving Accounts'!$H32/12+'Saving Accounts'!$F32," ")</f>
        <v xml:space="preserve"> </v>
      </c>
      <c r="R32" s="249" t="str">
        <f>IF(AND(MONTH('Saving Accounts'!$E32)=MONTH(R$7),YEAR('Saving Accounts'!$E32)=YEAR(R$7)),('Saving Accounts'!$B32+'Saving Accounts'!$F32)*'Saving Accounts'!$G32*'Saving Accounts'!$H32/12+'Saving Accounts'!$F32," ")</f>
        <v xml:space="preserve"> </v>
      </c>
      <c r="S32" s="249" t="str">
        <f>IF(AND(MONTH('Saving Accounts'!$E32)=MONTH(S$7),YEAR('Saving Accounts'!$E32)=YEAR(S$7)),('Saving Accounts'!$B32+'Saving Accounts'!$F32)*'Saving Accounts'!$G32*'Saving Accounts'!$H32/12+'Saving Accounts'!$F32," ")</f>
        <v xml:space="preserve"> </v>
      </c>
      <c r="T32" s="249" t="str">
        <f>IF(AND(MONTH('Saving Accounts'!$E32)=MONTH(T$7),YEAR('Saving Accounts'!$E32)=YEAR(T$7)),('Saving Accounts'!$B32+'Saving Accounts'!$F32)*'Saving Accounts'!$G32*'Saving Accounts'!$H32/12+'Saving Accounts'!$F32," ")</f>
        <v xml:space="preserve"> </v>
      </c>
      <c r="U32" s="328" t="str">
        <f>IF(AND(MONTH('Saving Accounts'!$E32)=MONTH(U$7),YEAR('Saving Accounts'!$E32)=YEAR(U$7)),('Saving Accounts'!$B32+'Saving Accounts'!$F32)*'Saving Accounts'!$G32*'Saving Accounts'!$H32/12+'Saving Accounts'!$F32," ")</f>
        <v xml:space="preserve"> </v>
      </c>
      <c r="V32" s="249" t="str">
        <f>IF(AND(MONTH('Saving Accounts'!$E32)=MONTH(V$7),YEAR('Saving Accounts'!$E32)=YEAR(V$7)),('Saving Accounts'!$B32+'Saving Accounts'!$F32)*'Saving Accounts'!$G32*'Saving Accounts'!$H32/12+'Saving Accounts'!$F32," ")</f>
        <v xml:space="preserve"> </v>
      </c>
      <c r="W32" s="249" t="str">
        <f>IF(AND(MONTH('Saving Accounts'!$E32)=MONTH(W$7),YEAR('Saving Accounts'!$E32)=YEAR(W$7)),('Saving Accounts'!$B32+'Saving Accounts'!$F32)*'Saving Accounts'!$G32*'Saving Accounts'!$H32/12+'Saving Accounts'!$F32," ")</f>
        <v xml:space="preserve"> </v>
      </c>
      <c r="X32" s="249" t="str">
        <f>IF(AND(MONTH('Saving Accounts'!$E32)=MONTH(X$7),YEAR('Saving Accounts'!$E32)=YEAR(X$7)),('Saving Accounts'!$B32+'Saving Accounts'!$F32)*'Saving Accounts'!$G32*'Saving Accounts'!$H32/12+'Saving Accounts'!$F32," ")</f>
        <v xml:space="preserve"> </v>
      </c>
      <c r="Y32" s="249" t="str">
        <f>IF(AND(MONTH('Saving Accounts'!$E32)=MONTH(Y$7),YEAR('Saving Accounts'!$E32)=YEAR(Y$7)),('Saving Accounts'!$B32+'Saving Accounts'!$F32)*'Saving Accounts'!$G32*'Saving Accounts'!$H32/12+'Saving Accounts'!$F32," ")</f>
        <v xml:space="preserve"> </v>
      </c>
      <c r="Z32" s="249" t="str">
        <f>IF(AND(MONTH('Saving Accounts'!$E32)=MONTH(Z$7),YEAR('Saving Accounts'!$E32)=YEAR(Z$7)),('Saving Accounts'!$B32+'Saving Accounts'!$F32)*'Saving Accounts'!$G32*'Saving Accounts'!$H32/12+'Saving Accounts'!$F32," ")</f>
        <v xml:space="preserve"> </v>
      </c>
      <c r="AA32" s="249" t="str">
        <f>IF(AND(MONTH('Saving Accounts'!$E32)=MONTH(AA$7),YEAR('Saving Accounts'!$E32)=YEAR(AA$7)),('Saving Accounts'!$B32+'Saving Accounts'!$F32)*'Saving Accounts'!$G32*'Saving Accounts'!$H32/12+'Saving Accounts'!$F32," ")</f>
        <v xml:space="preserve"> </v>
      </c>
      <c r="AB32" s="249" t="str">
        <f>IF(AND(MONTH('Saving Accounts'!$E32)=MONTH(AB$7),YEAR('Saving Accounts'!$E32)=YEAR(AB$7)),('Saving Accounts'!$B32+'Saving Accounts'!$F32)*'Saving Accounts'!$G32*'Saving Accounts'!$H32/12+'Saving Accounts'!$F32," ")</f>
        <v xml:space="preserve"> </v>
      </c>
      <c r="AC32" s="249" t="str">
        <f>IF(AND(MONTH('Saving Accounts'!$E32)=MONTH(AC$7),YEAR('Saving Accounts'!$E32)=YEAR(AC$7)),('Saving Accounts'!$B32+'Saving Accounts'!$F32)*'Saving Accounts'!$G32*'Saving Accounts'!$H32/12+'Saving Accounts'!$F32," ")</f>
        <v xml:space="preserve"> </v>
      </c>
      <c r="AD32" s="249" t="str">
        <f>IF(AND(MONTH('Saving Accounts'!$E32)=MONTH(AD$7),YEAR('Saving Accounts'!$E32)=YEAR(AD$7)),('Saving Accounts'!$B32+'Saving Accounts'!$F32)*'Saving Accounts'!$G32*'Saving Accounts'!$H32/12+'Saving Accounts'!$F32," ")</f>
        <v xml:space="preserve"> </v>
      </c>
      <c r="AE32" s="249" t="str">
        <f>IF(AND(MONTH('Saving Accounts'!$E32)=MONTH(AE$7),YEAR('Saving Accounts'!$E32)=YEAR(AE$7)),('Saving Accounts'!$B32+'Saving Accounts'!$F32)*'Saving Accounts'!$G32*'Saving Accounts'!$H32/12+'Saving Accounts'!$F32," ")</f>
        <v xml:space="preserve"> </v>
      </c>
      <c r="AF32" s="249" t="str">
        <f>IF(AND(MONTH('Saving Accounts'!$E32)=MONTH(AF$7),YEAR('Saving Accounts'!$E32)=YEAR(AF$7)),('Saving Accounts'!$B32+'Saving Accounts'!$F32)*'Saving Accounts'!$G32*'Saving Accounts'!$H32/12+'Saving Accounts'!$F32," ")</f>
        <v xml:space="preserve"> </v>
      </c>
      <c r="AG32" s="249" t="str">
        <f>IF(AND(MONTH('Saving Accounts'!$E32)=MONTH(AG$7),YEAR('Saving Accounts'!$E32)=YEAR(AG$7)),('Saving Accounts'!$B32+'Saving Accounts'!$F32)*'Saving Accounts'!$G32*'Saving Accounts'!$H32/12+'Saving Accounts'!$F32," ")</f>
        <v xml:space="preserve"> </v>
      </c>
    </row>
    <row r="33" spans="2:33">
      <c r="B33" s="214"/>
      <c r="C33" s="215"/>
      <c r="D33" s="214"/>
      <c r="E33" s="215"/>
      <c r="F33" s="214"/>
      <c r="G33" s="216"/>
      <c r="H33" s="217"/>
      <c r="I33" s="251">
        <f t="shared" si="4"/>
        <v>0</v>
      </c>
      <c r="J33" s="249" t="str">
        <f>IF(AND(MONTH('Saving Accounts'!$E33)=MONTH(J$7),YEAR('Saving Accounts'!$E33)=YEAR(J$7)),('Saving Accounts'!$B33+'Saving Accounts'!$F33)*'Saving Accounts'!$G33*'Saving Accounts'!$H33/12+'Saving Accounts'!$F33," ")</f>
        <v xml:space="preserve"> </v>
      </c>
      <c r="K33" s="249" t="str">
        <f>IF(AND(MONTH('Saving Accounts'!$E33)=MONTH(K$7),YEAR('Saving Accounts'!$E33)=YEAR(K$7)),('Saving Accounts'!$B33+'Saving Accounts'!$F33)*'Saving Accounts'!$G33*'Saving Accounts'!$H33/12+'Saving Accounts'!$F33," ")</f>
        <v xml:space="preserve"> </v>
      </c>
      <c r="L33" s="249" t="str">
        <f>IF(AND(MONTH('Saving Accounts'!$E33)=MONTH(L$7),YEAR('Saving Accounts'!$E33)=YEAR(L$7)),('Saving Accounts'!$B33+'Saving Accounts'!$F33)*'Saving Accounts'!$G33*'Saving Accounts'!$H33/12+'Saving Accounts'!$F33," ")</f>
        <v xml:space="preserve"> </v>
      </c>
      <c r="M33" s="249" t="str">
        <f>IF(AND(MONTH('Saving Accounts'!$E33)=MONTH(M$7),YEAR('Saving Accounts'!$E33)=YEAR(M$7)),('Saving Accounts'!$B33+'Saving Accounts'!$F33)*'Saving Accounts'!$G33*'Saving Accounts'!$H33/12+'Saving Accounts'!$F33," ")</f>
        <v xml:space="preserve"> </v>
      </c>
      <c r="N33" s="249" t="str">
        <f>IF(AND(MONTH('Saving Accounts'!$E33)=MONTH(N$7),YEAR('Saving Accounts'!$E33)=YEAR(N$7)),('Saving Accounts'!$B33+'Saving Accounts'!$F33)*'Saving Accounts'!$G33*'Saving Accounts'!$H33/12+'Saving Accounts'!$F33," ")</f>
        <v xml:space="preserve"> </v>
      </c>
      <c r="O33" s="249" t="str">
        <f>IF(AND(MONTH('Saving Accounts'!$E33)=MONTH(O$7),YEAR('Saving Accounts'!$E33)=YEAR(O$7)),('Saving Accounts'!$B33+'Saving Accounts'!$F33)*'Saving Accounts'!$G33*'Saving Accounts'!$H33/12+'Saving Accounts'!$F33," ")</f>
        <v xml:space="preserve"> </v>
      </c>
      <c r="P33" s="249" t="str">
        <f>IF(AND(MONTH('Saving Accounts'!$E33)=MONTH(P$7),YEAR('Saving Accounts'!$E33)=YEAR(P$7)),('Saving Accounts'!$B33+'Saving Accounts'!$F33)*'Saving Accounts'!$G33*'Saving Accounts'!$H33/12+'Saving Accounts'!$F33," ")</f>
        <v xml:space="preserve"> </v>
      </c>
      <c r="Q33" s="249" t="str">
        <f>IF(AND(MONTH('Saving Accounts'!$E33)=MONTH(Q$7),YEAR('Saving Accounts'!$E33)=YEAR(Q$7)),('Saving Accounts'!$B33+'Saving Accounts'!$F33)*'Saving Accounts'!$G33*'Saving Accounts'!$H33/12+'Saving Accounts'!$F33," ")</f>
        <v xml:space="preserve"> </v>
      </c>
      <c r="R33" s="249" t="str">
        <f>IF(AND(MONTH('Saving Accounts'!$E33)=MONTH(R$7),YEAR('Saving Accounts'!$E33)=YEAR(R$7)),('Saving Accounts'!$B33+'Saving Accounts'!$F33)*'Saving Accounts'!$G33*'Saving Accounts'!$H33/12+'Saving Accounts'!$F33," ")</f>
        <v xml:space="preserve"> </v>
      </c>
      <c r="S33" s="249" t="str">
        <f>IF(AND(MONTH('Saving Accounts'!$E33)=MONTH(S$7),YEAR('Saving Accounts'!$E33)=YEAR(S$7)),('Saving Accounts'!$B33+'Saving Accounts'!$F33)*'Saving Accounts'!$G33*'Saving Accounts'!$H33/12+'Saving Accounts'!$F33," ")</f>
        <v xml:space="preserve"> </v>
      </c>
      <c r="T33" s="249" t="str">
        <f>IF(AND(MONTH('Saving Accounts'!$E33)=MONTH(T$7),YEAR('Saving Accounts'!$E33)=YEAR(T$7)),('Saving Accounts'!$B33+'Saving Accounts'!$F33)*'Saving Accounts'!$G33*'Saving Accounts'!$H33/12+'Saving Accounts'!$F33," ")</f>
        <v xml:space="preserve"> </v>
      </c>
      <c r="U33" s="328" t="str">
        <f>IF(AND(MONTH('Saving Accounts'!$E33)=MONTH(U$7),YEAR('Saving Accounts'!$E33)=YEAR(U$7)),('Saving Accounts'!$B33+'Saving Accounts'!$F33)*'Saving Accounts'!$G33*'Saving Accounts'!$H33/12+'Saving Accounts'!$F33," ")</f>
        <v xml:space="preserve"> </v>
      </c>
      <c r="V33" s="249" t="str">
        <f>IF(AND(MONTH('Saving Accounts'!$E33)=MONTH(V$7),YEAR('Saving Accounts'!$E33)=YEAR(V$7)),('Saving Accounts'!$B33+'Saving Accounts'!$F33)*'Saving Accounts'!$G33*'Saving Accounts'!$H33/12+'Saving Accounts'!$F33," ")</f>
        <v xml:space="preserve"> </v>
      </c>
      <c r="W33" s="249" t="str">
        <f>IF(AND(MONTH('Saving Accounts'!$E33)=MONTH(W$7),YEAR('Saving Accounts'!$E33)=YEAR(W$7)),('Saving Accounts'!$B33+'Saving Accounts'!$F33)*'Saving Accounts'!$G33*'Saving Accounts'!$H33/12+'Saving Accounts'!$F33," ")</f>
        <v xml:space="preserve"> </v>
      </c>
      <c r="X33" s="249" t="str">
        <f>IF(AND(MONTH('Saving Accounts'!$E33)=MONTH(X$7),YEAR('Saving Accounts'!$E33)=YEAR(X$7)),('Saving Accounts'!$B33+'Saving Accounts'!$F33)*'Saving Accounts'!$G33*'Saving Accounts'!$H33/12+'Saving Accounts'!$F33," ")</f>
        <v xml:space="preserve"> </v>
      </c>
      <c r="Y33" s="249" t="str">
        <f>IF(AND(MONTH('Saving Accounts'!$E33)=MONTH(Y$7),YEAR('Saving Accounts'!$E33)=YEAR(Y$7)),('Saving Accounts'!$B33+'Saving Accounts'!$F33)*'Saving Accounts'!$G33*'Saving Accounts'!$H33/12+'Saving Accounts'!$F33," ")</f>
        <v xml:space="preserve"> </v>
      </c>
      <c r="Z33" s="249" t="str">
        <f>IF(AND(MONTH('Saving Accounts'!$E33)=MONTH(Z$7),YEAR('Saving Accounts'!$E33)=YEAR(Z$7)),('Saving Accounts'!$B33+'Saving Accounts'!$F33)*'Saving Accounts'!$G33*'Saving Accounts'!$H33/12+'Saving Accounts'!$F33," ")</f>
        <v xml:space="preserve"> </v>
      </c>
      <c r="AA33" s="249" t="str">
        <f>IF(AND(MONTH('Saving Accounts'!$E33)=MONTH(AA$7),YEAR('Saving Accounts'!$E33)=YEAR(AA$7)),('Saving Accounts'!$B33+'Saving Accounts'!$F33)*'Saving Accounts'!$G33*'Saving Accounts'!$H33/12+'Saving Accounts'!$F33," ")</f>
        <v xml:space="preserve"> </v>
      </c>
      <c r="AB33" s="249" t="str">
        <f>IF(AND(MONTH('Saving Accounts'!$E33)=MONTH(AB$7),YEAR('Saving Accounts'!$E33)=YEAR(AB$7)),('Saving Accounts'!$B33+'Saving Accounts'!$F33)*'Saving Accounts'!$G33*'Saving Accounts'!$H33/12+'Saving Accounts'!$F33," ")</f>
        <v xml:space="preserve"> </v>
      </c>
      <c r="AC33" s="249" t="str">
        <f>IF(AND(MONTH('Saving Accounts'!$E33)=MONTH(AC$7),YEAR('Saving Accounts'!$E33)=YEAR(AC$7)),('Saving Accounts'!$B33+'Saving Accounts'!$F33)*'Saving Accounts'!$G33*'Saving Accounts'!$H33/12+'Saving Accounts'!$F33," ")</f>
        <v xml:space="preserve"> </v>
      </c>
      <c r="AD33" s="249" t="str">
        <f>IF(AND(MONTH('Saving Accounts'!$E33)=MONTH(AD$7),YEAR('Saving Accounts'!$E33)=YEAR(AD$7)),('Saving Accounts'!$B33+'Saving Accounts'!$F33)*'Saving Accounts'!$G33*'Saving Accounts'!$H33/12+'Saving Accounts'!$F33," ")</f>
        <v xml:space="preserve"> </v>
      </c>
      <c r="AE33" s="249" t="str">
        <f>IF(AND(MONTH('Saving Accounts'!$E33)=MONTH(AE$7),YEAR('Saving Accounts'!$E33)=YEAR(AE$7)),('Saving Accounts'!$B33+'Saving Accounts'!$F33)*'Saving Accounts'!$G33*'Saving Accounts'!$H33/12+'Saving Accounts'!$F33," ")</f>
        <v xml:space="preserve"> </v>
      </c>
      <c r="AF33" s="249" t="str">
        <f>IF(AND(MONTH('Saving Accounts'!$E33)=MONTH(AF$7),YEAR('Saving Accounts'!$E33)=YEAR(AF$7)),('Saving Accounts'!$B33+'Saving Accounts'!$F33)*'Saving Accounts'!$G33*'Saving Accounts'!$H33/12+'Saving Accounts'!$F33," ")</f>
        <v xml:space="preserve"> </v>
      </c>
      <c r="AG33" s="249" t="str">
        <f>IF(AND(MONTH('Saving Accounts'!$E33)=MONTH(AG$7),YEAR('Saving Accounts'!$E33)=YEAR(AG$7)),('Saving Accounts'!$B33+'Saving Accounts'!$F33)*'Saving Accounts'!$G33*'Saving Accounts'!$H33/12+'Saving Accounts'!$F33," ")</f>
        <v xml:space="preserve"> </v>
      </c>
    </row>
    <row r="34" spans="2:33">
      <c r="B34" s="214"/>
      <c r="C34" s="215"/>
      <c r="D34" s="214"/>
      <c r="E34" s="215"/>
      <c r="F34" s="214"/>
      <c r="G34" s="216"/>
      <c r="H34" s="217"/>
      <c r="I34" s="251">
        <f t="shared" si="4"/>
        <v>0</v>
      </c>
      <c r="J34" s="249" t="str">
        <f>IF(AND(MONTH('Saving Accounts'!$E34)=MONTH(J$7),YEAR('Saving Accounts'!$E34)=YEAR(J$7)),('Saving Accounts'!$B34+'Saving Accounts'!$F34)*'Saving Accounts'!$G34*'Saving Accounts'!$H34/12+'Saving Accounts'!$F34," ")</f>
        <v xml:space="preserve"> </v>
      </c>
      <c r="K34" s="249" t="str">
        <f>IF(AND(MONTH('Saving Accounts'!$E34)=MONTH(K$7),YEAR('Saving Accounts'!$E34)=YEAR(K$7)),('Saving Accounts'!$B34+'Saving Accounts'!$F34)*'Saving Accounts'!$G34*'Saving Accounts'!$H34/12+'Saving Accounts'!$F34," ")</f>
        <v xml:space="preserve"> </v>
      </c>
      <c r="L34" s="249" t="str">
        <f>IF(AND(MONTH('Saving Accounts'!$E34)=MONTH(L$7),YEAR('Saving Accounts'!$E34)=YEAR(L$7)),('Saving Accounts'!$B34+'Saving Accounts'!$F34)*'Saving Accounts'!$G34*'Saving Accounts'!$H34/12+'Saving Accounts'!$F34," ")</f>
        <v xml:space="preserve"> </v>
      </c>
      <c r="M34" s="249" t="str">
        <f>IF(AND(MONTH('Saving Accounts'!$E34)=MONTH(M$7),YEAR('Saving Accounts'!$E34)=YEAR(M$7)),('Saving Accounts'!$B34+'Saving Accounts'!$F34)*'Saving Accounts'!$G34*'Saving Accounts'!$H34/12+'Saving Accounts'!$F34," ")</f>
        <v xml:space="preserve"> </v>
      </c>
      <c r="N34" s="249" t="str">
        <f>IF(AND(MONTH('Saving Accounts'!$E34)=MONTH(N$7),YEAR('Saving Accounts'!$E34)=YEAR(N$7)),('Saving Accounts'!$B34+'Saving Accounts'!$F34)*'Saving Accounts'!$G34*'Saving Accounts'!$H34/12+'Saving Accounts'!$F34," ")</f>
        <v xml:space="preserve"> </v>
      </c>
      <c r="O34" s="249" t="str">
        <f>IF(AND(MONTH('Saving Accounts'!$E34)=MONTH(O$7),YEAR('Saving Accounts'!$E34)=YEAR(O$7)),('Saving Accounts'!$B34+'Saving Accounts'!$F34)*'Saving Accounts'!$G34*'Saving Accounts'!$H34/12+'Saving Accounts'!$F34," ")</f>
        <v xml:space="preserve"> </v>
      </c>
      <c r="P34" s="249" t="str">
        <f>IF(AND(MONTH('Saving Accounts'!$E34)=MONTH(P$7),YEAR('Saving Accounts'!$E34)=YEAR(P$7)),('Saving Accounts'!$B34+'Saving Accounts'!$F34)*'Saving Accounts'!$G34*'Saving Accounts'!$H34/12+'Saving Accounts'!$F34," ")</f>
        <v xml:space="preserve"> </v>
      </c>
      <c r="Q34" s="249" t="str">
        <f>IF(AND(MONTH('Saving Accounts'!$E34)=MONTH(Q$7),YEAR('Saving Accounts'!$E34)=YEAR(Q$7)),('Saving Accounts'!$B34+'Saving Accounts'!$F34)*'Saving Accounts'!$G34*'Saving Accounts'!$H34/12+'Saving Accounts'!$F34," ")</f>
        <v xml:space="preserve"> </v>
      </c>
      <c r="R34" s="249" t="str">
        <f>IF(AND(MONTH('Saving Accounts'!$E34)=MONTH(R$7),YEAR('Saving Accounts'!$E34)=YEAR(R$7)),('Saving Accounts'!$B34+'Saving Accounts'!$F34)*'Saving Accounts'!$G34*'Saving Accounts'!$H34/12+'Saving Accounts'!$F34," ")</f>
        <v xml:space="preserve"> </v>
      </c>
      <c r="S34" s="249" t="str">
        <f>IF(AND(MONTH('Saving Accounts'!$E34)=MONTH(S$7),YEAR('Saving Accounts'!$E34)=YEAR(S$7)),('Saving Accounts'!$B34+'Saving Accounts'!$F34)*'Saving Accounts'!$G34*'Saving Accounts'!$H34/12+'Saving Accounts'!$F34," ")</f>
        <v xml:space="preserve"> </v>
      </c>
      <c r="T34" s="249" t="str">
        <f>IF(AND(MONTH('Saving Accounts'!$E34)=MONTH(T$7),YEAR('Saving Accounts'!$E34)=YEAR(T$7)),('Saving Accounts'!$B34+'Saving Accounts'!$F34)*'Saving Accounts'!$G34*'Saving Accounts'!$H34/12+'Saving Accounts'!$F34," ")</f>
        <v xml:space="preserve"> </v>
      </c>
      <c r="U34" s="328" t="str">
        <f>IF(AND(MONTH('Saving Accounts'!$E34)=MONTH(U$7),YEAR('Saving Accounts'!$E34)=YEAR(U$7)),('Saving Accounts'!$B34+'Saving Accounts'!$F34)*'Saving Accounts'!$G34*'Saving Accounts'!$H34/12+'Saving Accounts'!$F34," ")</f>
        <v xml:space="preserve"> </v>
      </c>
      <c r="V34" s="249" t="str">
        <f>IF(AND(MONTH('Saving Accounts'!$E34)=MONTH(V$7),YEAR('Saving Accounts'!$E34)=YEAR(V$7)),('Saving Accounts'!$B34+'Saving Accounts'!$F34)*'Saving Accounts'!$G34*'Saving Accounts'!$H34/12+'Saving Accounts'!$F34," ")</f>
        <v xml:space="preserve"> </v>
      </c>
      <c r="W34" s="249" t="str">
        <f>IF(AND(MONTH('Saving Accounts'!$E34)=MONTH(W$7),YEAR('Saving Accounts'!$E34)=YEAR(W$7)),('Saving Accounts'!$B34+'Saving Accounts'!$F34)*'Saving Accounts'!$G34*'Saving Accounts'!$H34/12+'Saving Accounts'!$F34," ")</f>
        <v xml:space="preserve"> </v>
      </c>
      <c r="X34" s="249" t="str">
        <f>IF(AND(MONTH('Saving Accounts'!$E34)=MONTH(X$7),YEAR('Saving Accounts'!$E34)=YEAR(X$7)),('Saving Accounts'!$B34+'Saving Accounts'!$F34)*'Saving Accounts'!$G34*'Saving Accounts'!$H34/12+'Saving Accounts'!$F34," ")</f>
        <v xml:space="preserve"> </v>
      </c>
      <c r="Y34" s="249" t="str">
        <f>IF(AND(MONTH('Saving Accounts'!$E34)=MONTH(Y$7),YEAR('Saving Accounts'!$E34)=YEAR(Y$7)),('Saving Accounts'!$B34+'Saving Accounts'!$F34)*'Saving Accounts'!$G34*'Saving Accounts'!$H34/12+'Saving Accounts'!$F34," ")</f>
        <v xml:space="preserve"> </v>
      </c>
      <c r="Z34" s="249" t="str">
        <f>IF(AND(MONTH('Saving Accounts'!$E34)=MONTH(Z$7),YEAR('Saving Accounts'!$E34)=YEAR(Z$7)),('Saving Accounts'!$B34+'Saving Accounts'!$F34)*'Saving Accounts'!$G34*'Saving Accounts'!$H34/12+'Saving Accounts'!$F34," ")</f>
        <v xml:space="preserve"> </v>
      </c>
      <c r="AA34" s="249" t="str">
        <f>IF(AND(MONTH('Saving Accounts'!$E34)=MONTH(AA$7),YEAR('Saving Accounts'!$E34)=YEAR(AA$7)),('Saving Accounts'!$B34+'Saving Accounts'!$F34)*'Saving Accounts'!$G34*'Saving Accounts'!$H34/12+'Saving Accounts'!$F34," ")</f>
        <v xml:space="preserve"> </v>
      </c>
      <c r="AB34" s="249" t="str">
        <f>IF(AND(MONTH('Saving Accounts'!$E34)=MONTH(AB$7),YEAR('Saving Accounts'!$E34)=YEAR(AB$7)),('Saving Accounts'!$B34+'Saving Accounts'!$F34)*'Saving Accounts'!$G34*'Saving Accounts'!$H34/12+'Saving Accounts'!$F34," ")</f>
        <v xml:space="preserve"> </v>
      </c>
      <c r="AC34" s="249" t="str">
        <f>IF(AND(MONTH('Saving Accounts'!$E34)=MONTH(AC$7),YEAR('Saving Accounts'!$E34)=YEAR(AC$7)),('Saving Accounts'!$B34+'Saving Accounts'!$F34)*'Saving Accounts'!$G34*'Saving Accounts'!$H34/12+'Saving Accounts'!$F34," ")</f>
        <v xml:space="preserve"> </v>
      </c>
      <c r="AD34" s="249" t="str">
        <f>IF(AND(MONTH('Saving Accounts'!$E34)=MONTH(AD$7),YEAR('Saving Accounts'!$E34)=YEAR(AD$7)),('Saving Accounts'!$B34+'Saving Accounts'!$F34)*'Saving Accounts'!$G34*'Saving Accounts'!$H34/12+'Saving Accounts'!$F34," ")</f>
        <v xml:space="preserve"> </v>
      </c>
      <c r="AE34" s="249" t="str">
        <f>IF(AND(MONTH('Saving Accounts'!$E34)=MONTH(AE$7),YEAR('Saving Accounts'!$E34)=YEAR(AE$7)),('Saving Accounts'!$B34+'Saving Accounts'!$F34)*'Saving Accounts'!$G34*'Saving Accounts'!$H34/12+'Saving Accounts'!$F34," ")</f>
        <v xml:space="preserve"> </v>
      </c>
      <c r="AF34" s="249" t="str">
        <f>IF(AND(MONTH('Saving Accounts'!$E34)=MONTH(AF$7),YEAR('Saving Accounts'!$E34)=YEAR(AF$7)),('Saving Accounts'!$B34+'Saving Accounts'!$F34)*'Saving Accounts'!$G34*'Saving Accounts'!$H34/12+'Saving Accounts'!$F34," ")</f>
        <v xml:space="preserve"> </v>
      </c>
      <c r="AG34" s="249" t="str">
        <f>IF(AND(MONTH('Saving Accounts'!$E34)=MONTH(AG$7),YEAR('Saving Accounts'!$E34)=YEAR(AG$7)),('Saving Accounts'!$B34+'Saving Accounts'!$F34)*'Saving Accounts'!$G34*'Saving Accounts'!$H34/12+'Saving Accounts'!$F34," ")</f>
        <v xml:space="preserve"> </v>
      </c>
    </row>
    <row r="35" spans="2:33">
      <c r="B35" s="214"/>
      <c r="C35" s="215"/>
      <c r="D35" s="214"/>
      <c r="E35" s="215"/>
      <c r="F35" s="214"/>
      <c r="G35" s="216"/>
      <c r="H35" s="217"/>
      <c r="I35" s="251">
        <f t="shared" si="4"/>
        <v>0</v>
      </c>
      <c r="J35" s="249" t="str">
        <f>IF(AND(MONTH('Saving Accounts'!$E35)=MONTH(J$7),YEAR('Saving Accounts'!$E35)=YEAR(J$7)),('Saving Accounts'!$B35+'Saving Accounts'!$F35)*'Saving Accounts'!$G35*'Saving Accounts'!$H35/12+'Saving Accounts'!$F35," ")</f>
        <v xml:space="preserve"> </v>
      </c>
      <c r="K35" s="249" t="str">
        <f>IF(AND(MONTH('Saving Accounts'!$E35)=MONTH(K$7),YEAR('Saving Accounts'!$E35)=YEAR(K$7)),('Saving Accounts'!$B35+'Saving Accounts'!$F35)*'Saving Accounts'!$G35*'Saving Accounts'!$H35/12+'Saving Accounts'!$F35," ")</f>
        <v xml:space="preserve"> </v>
      </c>
      <c r="L35" s="249" t="str">
        <f>IF(AND(MONTH('Saving Accounts'!$E35)=MONTH(L$7),YEAR('Saving Accounts'!$E35)=YEAR(L$7)),('Saving Accounts'!$B35+'Saving Accounts'!$F35)*'Saving Accounts'!$G35*'Saving Accounts'!$H35/12+'Saving Accounts'!$F35," ")</f>
        <v xml:space="preserve"> </v>
      </c>
      <c r="M35" s="249" t="str">
        <f>IF(AND(MONTH('Saving Accounts'!$E35)=MONTH(M$7),YEAR('Saving Accounts'!$E35)=YEAR(M$7)),('Saving Accounts'!$B35+'Saving Accounts'!$F35)*'Saving Accounts'!$G35*'Saving Accounts'!$H35/12+'Saving Accounts'!$F35," ")</f>
        <v xml:space="preserve"> </v>
      </c>
      <c r="N35" s="249" t="str">
        <f>IF(AND(MONTH('Saving Accounts'!$E35)=MONTH(N$7),YEAR('Saving Accounts'!$E35)=YEAR(N$7)),('Saving Accounts'!$B35+'Saving Accounts'!$F35)*'Saving Accounts'!$G35*'Saving Accounts'!$H35/12+'Saving Accounts'!$F35," ")</f>
        <v xml:space="preserve"> </v>
      </c>
      <c r="O35" s="249" t="str">
        <f>IF(AND(MONTH('Saving Accounts'!$E35)=MONTH(O$7),YEAR('Saving Accounts'!$E35)=YEAR(O$7)),('Saving Accounts'!$B35+'Saving Accounts'!$F35)*'Saving Accounts'!$G35*'Saving Accounts'!$H35/12+'Saving Accounts'!$F35," ")</f>
        <v xml:space="preserve"> </v>
      </c>
      <c r="P35" s="249" t="str">
        <f>IF(AND(MONTH('Saving Accounts'!$E35)=MONTH(P$7),YEAR('Saving Accounts'!$E35)=YEAR(P$7)),('Saving Accounts'!$B35+'Saving Accounts'!$F35)*'Saving Accounts'!$G35*'Saving Accounts'!$H35/12+'Saving Accounts'!$F35," ")</f>
        <v xml:space="preserve"> </v>
      </c>
      <c r="Q35" s="249" t="str">
        <f>IF(AND(MONTH('Saving Accounts'!$E35)=MONTH(Q$7),YEAR('Saving Accounts'!$E35)=YEAR(Q$7)),('Saving Accounts'!$B35+'Saving Accounts'!$F35)*'Saving Accounts'!$G35*'Saving Accounts'!$H35/12+'Saving Accounts'!$F35," ")</f>
        <v xml:space="preserve"> </v>
      </c>
      <c r="R35" s="249" t="str">
        <f>IF(AND(MONTH('Saving Accounts'!$E35)=MONTH(R$7),YEAR('Saving Accounts'!$E35)=YEAR(R$7)),('Saving Accounts'!$B35+'Saving Accounts'!$F35)*'Saving Accounts'!$G35*'Saving Accounts'!$H35/12+'Saving Accounts'!$F35," ")</f>
        <v xml:space="preserve"> </v>
      </c>
      <c r="S35" s="249" t="str">
        <f>IF(AND(MONTH('Saving Accounts'!$E35)=MONTH(S$7),YEAR('Saving Accounts'!$E35)=YEAR(S$7)),('Saving Accounts'!$B35+'Saving Accounts'!$F35)*'Saving Accounts'!$G35*'Saving Accounts'!$H35/12+'Saving Accounts'!$F35," ")</f>
        <v xml:space="preserve"> </v>
      </c>
      <c r="T35" s="249" t="str">
        <f>IF(AND(MONTH('Saving Accounts'!$E35)=MONTH(T$7),YEAR('Saving Accounts'!$E35)=YEAR(T$7)),('Saving Accounts'!$B35+'Saving Accounts'!$F35)*'Saving Accounts'!$G35*'Saving Accounts'!$H35/12+'Saving Accounts'!$F35," ")</f>
        <v xml:space="preserve"> </v>
      </c>
      <c r="U35" s="328" t="str">
        <f>IF(AND(MONTH('Saving Accounts'!$E35)=MONTH(U$7),YEAR('Saving Accounts'!$E35)=YEAR(U$7)),('Saving Accounts'!$B35+'Saving Accounts'!$F35)*'Saving Accounts'!$G35*'Saving Accounts'!$H35/12+'Saving Accounts'!$F35," ")</f>
        <v xml:space="preserve"> </v>
      </c>
      <c r="V35" s="249" t="str">
        <f>IF(AND(MONTH('Saving Accounts'!$E35)=MONTH(V$7),YEAR('Saving Accounts'!$E35)=YEAR(V$7)),('Saving Accounts'!$B35+'Saving Accounts'!$F35)*'Saving Accounts'!$G35*'Saving Accounts'!$H35/12+'Saving Accounts'!$F35," ")</f>
        <v xml:space="preserve"> </v>
      </c>
      <c r="W35" s="249" t="str">
        <f>IF(AND(MONTH('Saving Accounts'!$E35)=MONTH(W$7),YEAR('Saving Accounts'!$E35)=YEAR(W$7)),('Saving Accounts'!$B35+'Saving Accounts'!$F35)*'Saving Accounts'!$G35*'Saving Accounts'!$H35/12+'Saving Accounts'!$F35," ")</f>
        <v xml:space="preserve"> </v>
      </c>
      <c r="X35" s="249" t="str">
        <f>IF(AND(MONTH('Saving Accounts'!$E35)=MONTH(X$7),YEAR('Saving Accounts'!$E35)=YEAR(X$7)),('Saving Accounts'!$B35+'Saving Accounts'!$F35)*'Saving Accounts'!$G35*'Saving Accounts'!$H35/12+'Saving Accounts'!$F35," ")</f>
        <v xml:space="preserve"> </v>
      </c>
      <c r="Y35" s="249" t="str">
        <f>IF(AND(MONTH('Saving Accounts'!$E35)=MONTH(Y$7),YEAR('Saving Accounts'!$E35)=YEAR(Y$7)),('Saving Accounts'!$B35+'Saving Accounts'!$F35)*'Saving Accounts'!$G35*'Saving Accounts'!$H35/12+'Saving Accounts'!$F35," ")</f>
        <v xml:space="preserve"> </v>
      </c>
      <c r="Z35" s="249" t="str">
        <f>IF(AND(MONTH('Saving Accounts'!$E35)=MONTH(Z$7),YEAR('Saving Accounts'!$E35)=YEAR(Z$7)),('Saving Accounts'!$B35+'Saving Accounts'!$F35)*'Saving Accounts'!$G35*'Saving Accounts'!$H35/12+'Saving Accounts'!$F35," ")</f>
        <v xml:space="preserve"> </v>
      </c>
      <c r="AA35" s="249" t="str">
        <f>IF(AND(MONTH('Saving Accounts'!$E35)=MONTH(AA$7),YEAR('Saving Accounts'!$E35)=YEAR(AA$7)),('Saving Accounts'!$B35+'Saving Accounts'!$F35)*'Saving Accounts'!$G35*'Saving Accounts'!$H35/12+'Saving Accounts'!$F35," ")</f>
        <v xml:space="preserve"> </v>
      </c>
      <c r="AB35" s="249" t="str">
        <f>IF(AND(MONTH('Saving Accounts'!$E35)=MONTH(AB$7),YEAR('Saving Accounts'!$E35)=YEAR(AB$7)),('Saving Accounts'!$B35+'Saving Accounts'!$F35)*'Saving Accounts'!$G35*'Saving Accounts'!$H35/12+'Saving Accounts'!$F35," ")</f>
        <v xml:space="preserve"> </v>
      </c>
      <c r="AC35" s="249" t="str">
        <f>IF(AND(MONTH('Saving Accounts'!$E35)=MONTH(AC$7),YEAR('Saving Accounts'!$E35)=YEAR(AC$7)),('Saving Accounts'!$B35+'Saving Accounts'!$F35)*'Saving Accounts'!$G35*'Saving Accounts'!$H35/12+'Saving Accounts'!$F35," ")</f>
        <v xml:space="preserve"> </v>
      </c>
      <c r="AD35" s="249" t="str">
        <f>IF(AND(MONTH('Saving Accounts'!$E35)=MONTH(AD$7),YEAR('Saving Accounts'!$E35)=YEAR(AD$7)),('Saving Accounts'!$B35+'Saving Accounts'!$F35)*'Saving Accounts'!$G35*'Saving Accounts'!$H35/12+'Saving Accounts'!$F35," ")</f>
        <v xml:space="preserve"> </v>
      </c>
      <c r="AE35" s="249" t="str">
        <f>IF(AND(MONTH('Saving Accounts'!$E35)=MONTH(AE$7),YEAR('Saving Accounts'!$E35)=YEAR(AE$7)),('Saving Accounts'!$B35+'Saving Accounts'!$F35)*'Saving Accounts'!$G35*'Saving Accounts'!$H35/12+'Saving Accounts'!$F35," ")</f>
        <v xml:space="preserve"> </v>
      </c>
      <c r="AF35" s="249" t="str">
        <f>IF(AND(MONTH('Saving Accounts'!$E35)=MONTH(AF$7),YEAR('Saving Accounts'!$E35)=YEAR(AF$7)),('Saving Accounts'!$B35+'Saving Accounts'!$F35)*'Saving Accounts'!$G35*'Saving Accounts'!$H35/12+'Saving Accounts'!$F35," ")</f>
        <v xml:space="preserve"> </v>
      </c>
      <c r="AG35" s="249" t="str">
        <f>IF(AND(MONTH('Saving Accounts'!$E35)=MONTH(AG$7),YEAR('Saving Accounts'!$E35)=YEAR(AG$7)),('Saving Accounts'!$B35+'Saving Accounts'!$F35)*'Saving Accounts'!$G35*'Saving Accounts'!$H35/12+'Saving Accounts'!$F35," ")</f>
        <v xml:space="preserve"> </v>
      </c>
    </row>
    <row r="36" spans="2:33">
      <c r="B36" s="214"/>
      <c r="C36" s="215"/>
      <c r="D36" s="214"/>
      <c r="E36" s="215"/>
      <c r="F36" s="214"/>
      <c r="G36" s="216"/>
      <c r="H36" s="217"/>
      <c r="I36" s="251">
        <f t="shared" si="4"/>
        <v>0</v>
      </c>
      <c r="J36" s="249" t="str">
        <f>IF(AND(MONTH('Saving Accounts'!$E36)=MONTH(J$7),YEAR('Saving Accounts'!$E36)=YEAR(J$7)),('Saving Accounts'!$B36+'Saving Accounts'!$F36)*'Saving Accounts'!$G36*'Saving Accounts'!$H36/12+'Saving Accounts'!$F36," ")</f>
        <v xml:space="preserve"> </v>
      </c>
      <c r="K36" s="249" t="str">
        <f>IF(AND(MONTH('Saving Accounts'!$E36)=MONTH(K$7),YEAR('Saving Accounts'!$E36)=YEAR(K$7)),('Saving Accounts'!$B36+'Saving Accounts'!$F36)*'Saving Accounts'!$G36*'Saving Accounts'!$H36/12+'Saving Accounts'!$F36," ")</f>
        <v xml:space="preserve"> </v>
      </c>
      <c r="L36" s="249" t="str">
        <f>IF(AND(MONTH('Saving Accounts'!$E36)=MONTH(L$7),YEAR('Saving Accounts'!$E36)=YEAR(L$7)),('Saving Accounts'!$B36+'Saving Accounts'!$F36)*'Saving Accounts'!$G36*'Saving Accounts'!$H36/12+'Saving Accounts'!$F36," ")</f>
        <v xml:space="preserve"> </v>
      </c>
      <c r="M36" s="249" t="str">
        <f>IF(AND(MONTH('Saving Accounts'!$E36)=MONTH(M$7),YEAR('Saving Accounts'!$E36)=YEAR(M$7)),('Saving Accounts'!$B36+'Saving Accounts'!$F36)*'Saving Accounts'!$G36*'Saving Accounts'!$H36/12+'Saving Accounts'!$F36," ")</f>
        <v xml:space="preserve"> </v>
      </c>
      <c r="N36" s="249" t="str">
        <f>IF(AND(MONTH('Saving Accounts'!$E36)=MONTH(N$7),YEAR('Saving Accounts'!$E36)=YEAR(N$7)),('Saving Accounts'!$B36+'Saving Accounts'!$F36)*'Saving Accounts'!$G36*'Saving Accounts'!$H36/12+'Saving Accounts'!$F36," ")</f>
        <v xml:space="preserve"> </v>
      </c>
      <c r="O36" s="249" t="str">
        <f>IF(AND(MONTH('Saving Accounts'!$E36)=MONTH(O$7),YEAR('Saving Accounts'!$E36)=YEAR(O$7)),('Saving Accounts'!$B36+'Saving Accounts'!$F36)*'Saving Accounts'!$G36*'Saving Accounts'!$H36/12+'Saving Accounts'!$F36," ")</f>
        <v xml:space="preserve"> </v>
      </c>
      <c r="P36" s="249" t="str">
        <f>IF(AND(MONTH('Saving Accounts'!$E36)=MONTH(P$7),YEAR('Saving Accounts'!$E36)=YEAR(P$7)),('Saving Accounts'!$B36+'Saving Accounts'!$F36)*'Saving Accounts'!$G36*'Saving Accounts'!$H36/12+'Saving Accounts'!$F36," ")</f>
        <v xml:space="preserve"> </v>
      </c>
      <c r="Q36" s="249" t="str">
        <f>IF(AND(MONTH('Saving Accounts'!$E36)=MONTH(Q$7),YEAR('Saving Accounts'!$E36)=YEAR(Q$7)),('Saving Accounts'!$B36+'Saving Accounts'!$F36)*'Saving Accounts'!$G36*'Saving Accounts'!$H36/12+'Saving Accounts'!$F36," ")</f>
        <v xml:space="preserve"> </v>
      </c>
      <c r="R36" s="249" t="str">
        <f>IF(AND(MONTH('Saving Accounts'!$E36)=MONTH(R$7),YEAR('Saving Accounts'!$E36)=YEAR(R$7)),('Saving Accounts'!$B36+'Saving Accounts'!$F36)*'Saving Accounts'!$G36*'Saving Accounts'!$H36/12+'Saving Accounts'!$F36," ")</f>
        <v xml:space="preserve"> </v>
      </c>
      <c r="S36" s="249" t="str">
        <f>IF(AND(MONTH('Saving Accounts'!$E36)=MONTH(S$7),YEAR('Saving Accounts'!$E36)=YEAR(S$7)),('Saving Accounts'!$B36+'Saving Accounts'!$F36)*'Saving Accounts'!$G36*'Saving Accounts'!$H36/12+'Saving Accounts'!$F36," ")</f>
        <v xml:space="preserve"> </v>
      </c>
      <c r="T36" s="249" t="str">
        <f>IF(AND(MONTH('Saving Accounts'!$E36)=MONTH(T$7),YEAR('Saving Accounts'!$E36)=YEAR(T$7)),('Saving Accounts'!$B36+'Saving Accounts'!$F36)*'Saving Accounts'!$G36*'Saving Accounts'!$H36/12+'Saving Accounts'!$F36," ")</f>
        <v xml:space="preserve"> </v>
      </c>
      <c r="U36" s="328" t="str">
        <f>IF(AND(MONTH('Saving Accounts'!$E36)=MONTH(U$7),YEAR('Saving Accounts'!$E36)=YEAR(U$7)),('Saving Accounts'!$B36+'Saving Accounts'!$F36)*'Saving Accounts'!$G36*'Saving Accounts'!$H36/12+'Saving Accounts'!$F36," ")</f>
        <v xml:space="preserve"> </v>
      </c>
      <c r="V36" s="249" t="str">
        <f>IF(AND(MONTH('Saving Accounts'!$E36)=MONTH(V$7),YEAR('Saving Accounts'!$E36)=YEAR(V$7)),('Saving Accounts'!$B36+'Saving Accounts'!$F36)*'Saving Accounts'!$G36*'Saving Accounts'!$H36/12+'Saving Accounts'!$F36," ")</f>
        <v xml:space="preserve"> </v>
      </c>
      <c r="W36" s="249" t="str">
        <f>IF(AND(MONTH('Saving Accounts'!$E36)=MONTH(W$7),YEAR('Saving Accounts'!$E36)=YEAR(W$7)),('Saving Accounts'!$B36+'Saving Accounts'!$F36)*'Saving Accounts'!$G36*'Saving Accounts'!$H36/12+'Saving Accounts'!$F36," ")</f>
        <v xml:space="preserve"> </v>
      </c>
      <c r="X36" s="249" t="str">
        <f>IF(AND(MONTH('Saving Accounts'!$E36)=MONTH(X$7),YEAR('Saving Accounts'!$E36)=YEAR(X$7)),('Saving Accounts'!$B36+'Saving Accounts'!$F36)*'Saving Accounts'!$G36*'Saving Accounts'!$H36/12+'Saving Accounts'!$F36," ")</f>
        <v xml:space="preserve"> </v>
      </c>
      <c r="Y36" s="249" t="str">
        <f>IF(AND(MONTH('Saving Accounts'!$E36)=MONTH(Y$7),YEAR('Saving Accounts'!$E36)=YEAR(Y$7)),('Saving Accounts'!$B36+'Saving Accounts'!$F36)*'Saving Accounts'!$G36*'Saving Accounts'!$H36/12+'Saving Accounts'!$F36," ")</f>
        <v xml:space="preserve"> </v>
      </c>
      <c r="Z36" s="249" t="str">
        <f>IF(AND(MONTH('Saving Accounts'!$E36)=MONTH(Z$7),YEAR('Saving Accounts'!$E36)=YEAR(Z$7)),('Saving Accounts'!$B36+'Saving Accounts'!$F36)*'Saving Accounts'!$G36*'Saving Accounts'!$H36/12+'Saving Accounts'!$F36," ")</f>
        <v xml:space="preserve"> </v>
      </c>
      <c r="AA36" s="249" t="str">
        <f>IF(AND(MONTH('Saving Accounts'!$E36)=MONTH(AA$7),YEAR('Saving Accounts'!$E36)=YEAR(AA$7)),('Saving Accounts'!$B36+'Saving Accounts'!$F36)*'Saving Accounts'!$G36*'Saving Accounts'!$H36/12+'Saving Accounts'!$F36," ")</f>
        <v xml:space="preserve"> </v>
      </c>
      <c r="AB36" s="249" t="str">
        <f>IF(AND(MONTH('Saving Accounts'!$E36)=MONTH(AB$7),YEAR('Saving Accounts'!$E36)=YEAR(AB$7)),('Saving Accounts'!$B36+'Saving Accounts'!$F36)*'Saving Accounts'!$G36*'Saving Accounts'!$H36/12+'Saving Accounts'!$F36," ")</f>
        <v xml:space="preserve"> </v>
      </c>
      <c r="AC36" s="249" t="str">
        <f>IF(AND(MONTH('Saving Accounts'!$E36)=MONTH(AC$7),YEAR('Saving Accounts'!$E36)=YEAR(AC$7)),('Saving Accounts'!$B36+'Saving Accounts'!$F36)*'Saving Accounts'!$G36*'Saving Accounts'!$H36/12+'Saving Accounts'!$F36," ")</f>
        <v xml:space="preserve"> </v>
      </c>
      <c r="AD36" s="249" t="str">
        <f>IF(AND(MONTH('Saving Accounts'!$E36)=MONTH(AD$7),YEAR('Saving Accounts'!$E36)=YEAR(AD$7)),('Saving Accounts'!$B36+'Saving Accounts'!$F36)*'Saving Accounts'!$G36*'Saving Accounts'!$H36/12+'Saving Accounts'!$F36," ")</f>
        <v xml:space="preserve"> </v>
      </c>
      <c r="AE36" s="249" t="str">
        <f>IF(AND(MONTH('Saving Accounts'!$E36)=MONTH(AE$7),YEAR('Saving Accounts'!$E36)=YEAR(AE$7)),('Saving Accounts'!$B36+'Saving Accounts'!$F36)*'Saving Accounts'!$G36*'Saving Accounts'!$H36/12+'Saving Accounts'!$F36," ")</f>
        <v xml:space="preserve"> </v>
      </c>
      <c r="AF36" s="249" t="str">
        <f>IF(AND(MONTH('Saving Accounts'!$E36)=MONTH(AF$7),YEAR('Saving Accounts'!$E36)=YEAR(AF$7)),('Saving Accounts'!$B36+'Saving Accounts'!$F36)*'Saving Accounts'!$G36*'Saving Accounts'!$H36/12+'Saving Accounts'!$F36," ")</f>
        <v xml:space="preserve"> </v>
      </c>
      <c r="AG36" s="249" t="str">
        <f>IF(AND(MONTH('Saving Accounts'!$E36)=MONTH(AG$7),YEAR('Saving Accounts'!$E36)=YEAR(AG$7)),('Saving Accounts'!$B36+'Saving Accounts'!$F36)*'Saving Accounts'!$G36*'Saving Accounts'!$H36/12+'Saving Accounts'!$F36," ")</f>
        <v xml:space="preserve"> </v>
      </c>
    </row>
    <row r="37" spans="2:33">
      <c r="B37" s="214"/>
      <c r="C37" s="215"/>
      <c r="D37" s="214"/>
      <c r="E37" s="215"/>
      <c r="F37" s="214"/>
      <c r="G37" s="216"/>
      <c r="H37" s="217"/>
      <c r="I37" s="251">
        <f t="shared" ref="I37:I51" si="5">SUM(J37:U37)</f>
        <v>0</v>
      </c>
      <c r="J37" s="249" t="str">
        <f>IF(AND(MONTH('Saving Accounts'!$E37)=MONTH(J$7),YEAR('Saving Accounts'!$E37)=YEAR(J$7)),('Saving Accounts'!$B37+'Saving Accounts'!$F37)*'Saving Accounts'!$G37*'Saving Accounts'!$H37/12+'Saving Accounts'!$F37," ")</f>
        <v xml:space="preserve"> </v>
      </c>
      <c r="K37" s="249" t="str">
        <f>IF(AND(MONTH('Saving Accounts'!$E37)=MONTH(K$7),YEAR('Saving Accounts'!$E37)=YEAR(K$7)),('Saving Accounts'!$B37+'Saving Accounts'!$F37)*'Saving Accounts'!$G37*'Saving Accounts'!$H37/12+'Saving Accounts'!$F37," ")</f>
        <v xml:space="preserve"> </v>
      </c>
      <c r="L37" s="249" t="str">
        <f>IF(AND(MONTH('Saving Accounts'!$E37)=MONTH(L$7),YEAR('Saving Accounts'!$E37)=YEAR(L$7)),('Saving Accounts'!$B37+'Saving Accounts'!$F37)*'Saving Accounts'!$G37*'Saving Accounts'!$H37/12+'Saving Accounts'!$F37," ")</f>
        <v xml:space="preserve"> </v>
      </c>
      <c r="M37" s="249" t="str">
        <f>IF(AND(MONTH('Saving Accounts'!$E37)=MONTH(M$7),YEAR('Saving Accounts'!$E37)=YEAR(M$7)),('Saving Accounts'!$B37+'Saving Accounts'!$F37)*'Saving Accounts'!$G37*'Saving Accounts'!$H37/12+'Saving Accounts'!$F37," ")</f>
        <v xml:space="preserve"> </v>
      </c>
      <c r="N37" s="249" t="str">
        <f>IF(AND(MONTH('Saving Accounts'!$E37)=MONTH(N$7),YEAR('Saving Accounts'!$E37)=YEAR(N$7)),('Saving Accounts'!$B37+'Saving Accounts'!$F37)*'Saving Accounts'!$G37*'Saving Accounts'!$H37/12+'Saving Accounts'!$F37," ")</f>
        <v xml:space="preserve"> </v>
      </c>
      <c r="O37" s="249" t="str">
        <f>IF(AND(MONTH('Saving Accounts'!$E37)=MONTH(O$7),YEAR('Saving Accounts'!$E37)=YEAR(O$7)),('Saving Accounts'!$B37+'Saving Accounts'!$F37)*'Saving Accounts'!$G37*'Saving Accounts'!$H37/12+'Saving Accounts'!$F37," ")</f>
        <v xml:space="preserve"> </v>
      </c>
      <c r="P37" s="249" t="str">
        <f>IF(AND(MONTH('Saving Accounts'!$E37)=MONTH(P$7),YEAR('Saving Accounts'!$E37)=YEAR(P$7)),('Saving Accounts'!$B37+'Saving Accounts'!$F37)*'Saving Accounts'!$G37*'Saving Accounts'!$H37/12+'Saving Accounts'!$F37," ")</f>
        <v xml:space="preserve"> </v>
      </c>
      <c r="Q37" s="249" t="str">
        <f>IF(AND(MONTH('Saving Accounts'!$E37)=MONTH(Q$7),YEAR('Saving Accounts'!$E37)=YEAR(Q$7)),('Saving Accounts'!$B37+'Saving Accounts'!$F37)*'Saving Accounts'!$G37*'Saving Accounts'!$H37/12+'Saving Accounts'!$F37," ")</f>
        <v xml:space="preserve"> </v>
      </c>
      <c r="R37" s="249" t="str">
        <f>IF(AND(MONTH('Saving Accounts'!$E37)=MONTH(R$7),YEAR('Saving Accounts'!$E37)=YEAR(R$7)),('Saving Accounts'!$B37+'Saving Accounts'!$F37)*'Saving Accounts'!$G37*'Saving Accounts'!$H37/12+'Saving Accounts'!$F37," ")</f>
        <v xml:space="preserve"> </v>
      </c>
      <c r="S37" s="249" t="str">
        <f>IF(AND(MONTH('Saving Accounts'!$E37)=MONTH(S$7),YEAR('Saving Accounts'!$E37)=YEAR(S$7)),('Saving Accounts'!$B37+'Saving Accounts'!$F37)*'Saving Accounts'!$G37*'Saving Accounts'!$H37/12+'Saving Accounts'!$F37," ")</f>
        <v xml:space="preserve"> </v>
      </c>
      <c r="T37" s="249" t="str">
        <f>IF(AND(MONTH('Saving Accounts'!$E37)=MONTH(T$7),YEAR('Saving Accounts'!$E37)=YEAR(T$7)),('Saving Accounts'!$B37+'Saving Accounts'!$F37)*'Saving Accounts'!$G37*'Saving Accounts'!$H37/12+'Saving Accounts'!$F37," ")</f>
        <v xml:space="preserve"> </v>
      </c>
      <c r="U37" s="328" t="str">
        <f>IF(AND(MONTH('Saving Accounts'!$E37)=MONTH(U$7),YEAR('Saving Accounts'!$E37)=YEAR(U$7)),('Saving Accounts'!$B37+'Saving Accounts'!$F37)*'Saving Accounts'!$G37*'Saving Accounts'!$H37/12+'Saving Accounts'!$F37," ")</f>
        <v xml:space="preserve"> </v>
      </c>
      <c r="V37" s="249" t="str">
        <f>IF(AND(MONTH('Saving Accounts'!$E37)=MONTH(V$7),YEAR('Saving Accounts'!$E37)=YEAR(V$7)),('Saving Accounts'!$B37+'Saving Accounts'!$F37)*'Saving Accounts'!$G37*'Saving Accounts'!$H37/12+'Saving Accounts'!$F37," ")</f>
        <v xml:space="preserve"> </v>
      </c>
      <c r="W37" s="249" t="str">
        <f>IF(AND(MONTH('Saving Accounts'!$E37)=MONTH(W$7),YEAR('Saving Accounts'!$E37)=YEAR(W$7)),('Saving Accounts'!$B37+'Saving Accounts'!$F37)*'Saving Accounts'!$G37*'Saving Accounts'!$H37/12+'Saving Accounts'!$F37," ")</f>
        <v xml:space="preserve"> </v>
      </c>
      <c r="X37" s="249" t="str">
        <f>IF(AND(MONTH('Saving Accounts'!$E37)=MONTH(X$7),YEAR('Saving Accounts'!$E37)=YEAR(X$7)),('Saving Accounts'!$B37+'Saving Accounts'!$F37)*'Saving Accounts'!$G37*'Saving Accounts'!$H37/12+'Saving Accounts'!$F37," ")</f>
        <v xml:space="preserve"> </v>
      </c>
      <c r="Y37" s="249" t="str">
        <f>IF(AND(MONTH('Saving Accounts'!$E37)=MONTH(Y$7),YEAR('Saving Accounts'!$E37)=YEAR(Y$7)),('Saving Accounts'!$B37+'Saving Accounts'!$F37)*'Saving Accounts'!$G37*'Saving Accounts'!$H37/12+'Saving Accounts'!$F37," ")</f>
        <v xml:space="preserve"> </v>
      </c>
      <c r="Z37" s="249" t="str">
        <f>IF(AND(MONTH('Saving Accounts'!$E37)=MONTH(Z$7),YEAR('Saving Accounts'!$E37)=YEAR(Z$7)),('Saving Accounts'!$B37+'Saving Accounts'!$F37)*'Saving Accounts'!$G37*'Saving Accounts'!$H37/12+'Saving Accounts'!$F37," ")</f>
        <v xml:space="preserve"> </v>
      </c>
      <c r="AA37" s="249" t="str">
        <f>IF(AND(MONTH('Saving Accounts'!$E37)=MONTH(AA$7),YEAR('Saving Accounts'!$E37)=YEAR(AA$7)),('Saving Accounts'!$B37+'Saving Accounts'!$F37)*'Saving Accounts'!$G37*'Saving Accounts'!$H37/12+'Saving Accounts'!$F37," ")</f>
        <v xml:space="preserve"> </v>
      </c>
      <c r="AB37" s="249" t="str">
        <f>IF(AND(MONTH('Saving Accounts'!$E37)=MONTH(AB$7),YEAR('Saving Accounts'!$E37)=YEAR(AB$7)),('Saving Accounts'!$B37+'Saving Accounts'!$F37)*'Saving Accounts'!$G37*'Saving Accounts'!$H37/12+'Saving Accounts'!$F37," ")</f>
        <v xml:space="preserve"> </v>
      </c>
      <c r="AC37" s="249" t="str">
        <f>IF(AND(MONTH('Saving Accounts'!$E37)=MONTH(AC$7),YEAR('Saving Accounts'!$E37)=YEAR(AC$7)),('Saving Accounts'!$B37+'Saving Accounts'!$F37)*'Saving Accounts'!$G37*'Saving Accounts'!$H37/12+'Saving Accounts'!$F37," ")</f>
        <v xml:space="preserve"> </v>
      </c>
      <c r="AD37" s="249" t="str">
        <f>IF(AND(MONTH('Saving Accounts'!$E37)=MONTH(AD$7),YEAR('Saving Accounts'!$E37)=YEAR(AD$7)),('Saving Accounts'!$B37+'Saving Accounts'!$F37)*'Saving Accounts'!$G37*'Saving Accounts'!$H37/12+'Saving Accounts'!$F37," ")</f>
        <v xml:space="preserve"> </v>
      </c>
      <c r="AE37" s="249" t="str">
        <f>IF(AND(MONTH('Saving Accounts'!$E37)=MONTH(AE$7),YEAR('Saving Accounts'!$E37)=YEAR(AE$7)),('Saving Accounts'!$B37+'Saving Accounts'!$F37)*'Saving Accounts'!$G37*'Saving Accounts'!$H37/12+'Saving Accounts'!$F37," ")</f>
        <v xml:space="preserve"> </v>
      </c>
      <c r="AF37" s="249" t="str">
        <f>IF(AND(MONTH('Saving Accounts'!$E37)=MONTH(AF$7),YEAR('Saving Accounts'!$E37)=YEAR(AF$7)),('Saving Accounts'!$B37+'Saving Accounts'!$F37)*'Saving Accounts'!$G37*'Saving Accounts'!$H37/12+'Saving Accounts'!$F37," ")</f>
        <v xml:space="preserve"> </v>
      </c>
      <c r="AG37" s="249" t="str">
        <f>IF(AND(MONTH('Saving Accounts'!$E37)=MONTH(AG$7),YEAR('Saving Accounts'!$E37)=YEAR(AG$7)),('Saving Accounts'!$B37+'Saving Accounts'!$F37)*'Saving Accounts'!$G37*'Saving Accounts'!$H37/12+'Saving Accounts'!$F37," ")</f>
        <v xml:space="preserve"> </v>
      </c>
    </row>
    <row r="38" spans="2:33">
      <c r="B38" s="214"/>
      <c r="C38" s="215"/>
      <c r="D38" s="214"/>
      <c r="E38" s="215"/>
      <c r="F38" s="214"/>
      <c r="G38" s="216"/>
      <c r="H38" s="217"/>
      <c r="I38" s="251">
        <f t="shared" si="5"/>
        <v>0</v>
      </c>
      <c r="J38" s="249" t="str">
        <f>IF(AND(MONTH('Saving Accounts'!$E38)=MONTH(J$7),YEAR('Saving Accounts'!$E38)=YEAR(J$7)),('Saving Accounts'!$B38+'Saving Accounts'!$F38)*'Saving Accounts'!$G38*'Saving Accounts'!$H38/12+'Saving Accounts'!$F38," ")</f>
        <v xml:space="preserve"> </v>
      </c>
      <c r="K38" s="249" t="str">
        <f>IF(AND(MONTH('Saving Accounts'!$E38)=MONTH(K$7),YEAR('Saving Accounts'!$E38)=YEAR(K$7)),('Saving Accounts'!$B38+'Saving Accounts'!$F38)*'Saving Accounts'!$G38*'Saving Accounts'!$H38/12+'Saving Accounts'!$F38," ")</f>
        <v xml:space="preserve"> </v>
      </c>
      <c r="L38" s="249" t="str">
        <f>IF(AND(MONTH('Saving Accounts'!$E38)=MONTH(L$7),YEAR('Saving Accounts'!$E38)=YEAR(L$7)),('Saving Accounts'!$B38+'Saving Accounts'!$F38)*'Saving Accounts'!$G38*'Saving Accounts'!$H38/12+'Saving Accounts'!$F38," ")</f>
        <v xml:space="preserve"> </v>
      </c>
      <c r="M38" s="249" t="str">
        <f>IF(AND(MONTH('Saving Accounts'!$E38)=MONTH(M$7),YEAR('Saving Accounts'!$E38)=YEAR(M$7)),('Saving Accounts'!$B38+'Saving Accounts'!$F38)*'Saving Accounts'!$G38*'Saving Accounts'!$H38/12+'Saving Accounts'!$F38," ")</f>
        <v xml:space="preserve"> </v>
      </c>
      <c r="N38" s="249" t="str">
        <f>IF(AND(MONTH('Saving Accounts'!$E38)=MONTH(N$7),YEAR('Saving Accounts'!$E38)=YEAR(N$7)),('Saving Accounts'!$B38+'Saving Accounts'!$F38)*'Saving Accounts'!$G38*'Saving Accounts'!$H38/12+'Saving Accounts'!$F38," ")</f>
        <v xml:space="preserve"> </v>
      </c>
      <c r="O38" s="249" t="str">
        <f>IF(AND(MONTH('Saving Accounts'!$E38)=MONTH(O$7),YEAR('Saving Accounts'!$E38)=YEAR(O$7)),('Saving Accounts'!$B38+'Saving Accounts'!$F38)*'Saving Accounts'!$G38*'Saving Accounts'!$H38/12+'Saving Accounts'!$F38," ")</f>
        <v xml:space="preserve"> </v>
      </c>
      <c r="P38" s="249" t="str">
        <f>IF(AND(MONTH('Saving Accounts'!$E38)=MONTH(P$7),YEAR('Saving Accounts'!$E38)=YEAR(P$7)),('Saving Accounts'!$B38+'Saving Accounts'!$F38)*'Saving Accounts'!$G38*'Saving Accounts'!$H38/12+'Saving Accounts'!$F38," ")</f>
        <v xml:space="preserve"> </v>
      </c>
      <c r="Q38" s="249" t="str">
        <f>IF(AND(MONTH('Saving Accounts'!$E38)=MONTH(Q$7),YEAR('Saving Accounts'!$E38)=YEAR(Q$7)),('Saving Accounts'!$B38+'Saving Accounts'!$F38)*'Saving Accounts'!$G38*'Saving Accounts'!$H38/12+'Saving Accounts'!$F38," ")</f>
        <v xml:space="preserve"> </v>
      </c>
      <c r="R38" s="249" t="str">
        <f>IF(AND(MONTH('Saving Accounts'!$E38)=MONTH(R$7),YEAR('Saving Accounts'!$E38)=YEAR(R$7)),('Saving Accounts'!$B38+'Saving Accounts'!$F38)*'Saving Accounts'!$G38*'Saving Accounts'!$H38/12+'Saving Accounts'!$F38," ")</f>
        <v xml:space="preserve"> </v>
      </c>
      <c r="S38" s="249" t="str">
        <f>IF(AND(MONTH('Saving Accounts'!$E38)=MONTH(S$7),YEAR('Saving Accounts'!$E38)=YEAR(S$7)),('Saving Accounts'!$B38+'Saving Accounts'!$F38)*'Saving Accounts'!$G38*'Saving Accounts'!$H38/12+'Saving Accounts'!$F38," ")</f>
        <v xml:space="preserve"> </v>
      </c>
      <c r="T38" s="249" t="str">
        <f>IF(AND(MONTH('Saving Accounts'!$E38)=MONTH(T$7),YEAR('Saving Accounts'!$E38)=YEAR(T$7)),('Saving Accounts'!$B38+'Saving Accounts'!$F38)*'Saving Accounts'!$G38*'Saving Accounts'!$H38/12+'Saving Accounts'!$F38," ")</f>
        <v xml:space="preserve"> </v>
      </c>
      <c r="U38" s="328" t="str">
        <f>IF(AND(MONTH('Saving Accounts'!$E38)=MONTH(U$7),YEAR('Saving Accounts'!$E38)=YEAR(U$7)),('Saving Accounts'!$B38+'Saving Accounts'!$F38)*'Saving Accounts'!$G38*'Saving Accounts'!$H38/12+'Saving Accounts'!$F38," ")</f>
        <v xml:space="preserve"> </v>
      </c>
      <c r="V38" s="249" t="str">
        <f>IF(AND(MONTH('Saving Accounts'!$E38)=MONTH(V$7),YEAR('Saving Accounts'!$E38)=YEAR(V$7)),('Saving Accounts'!$B38+'Saving Accounts'!$F38)*'Saving Accounts'!$G38*'Saving Accounts'!$H38/12+'Saving Accounts'!$F38," ")</f>
        <v xml:space="preserve"> </v>
      </c>
      <c r="W38" s="249" t="str">
        <f>IF(AND(MONTH('Saving Accounts'!$E38)=MONTH(W$7),YEAR('Saving Accounts'!$E38)=YEAR(W$7)),('Saving Accounts'!$B38+'Saving Accounts'!$F38)*'Saving Accounts'!$G38*'Saving Accounts'!$H38/12+'Saving Accounts'!$F38," ")</f>
        <v xml:space="preserve"> </v>
      </c>
      <c r="X38" s="249" t="str">
        <f>IF(AND(MONTH('Saving Accounts'!$E38)=MONTH(X$7),YEAR('Saving Accounts'!$E38)=YEAR(X$7)),('Saving Accounts'!$B38+'Saving Accounts'!$F38)*'Saving Accounts'!$G38*'Saving Accounts'!$H38/12+'Saving Accounts'!$F38," ")</f>
        <v xml:space="preserve"> </v>
      </c>
      <c r="Y38" s="249" t="str">
        <f>IF(AND(MONTH('Saving Accounts'!$E38)=MONTH(Y$7),YEAR('Saving Accounts'!$E38)=YEAR(Y$7)),('Saving Accounts'!$B38+'Saving Accounts'!$F38)*'Saving Accounts'!$G38*'Saving Accounts'!$H38/12+'Saving Accounts'!$F38," ")</f>
        <v xml:space="preserve"> </v>
      </c>
      <c r="Z38" s="249" t="str">
        <f>IF(AND(MONTH('Saving Accounts'!$E38)=MONTH(Z$7),YEAR('Saving Accounts'!$E38)=YEAR(Z$7)),('Saving Accounts'!$B38+'Saving Accounts'!$F38)*'Saving Accounts'!$G38*'Saving Accounts'!$H38/12+'Saving Accounts'!$F38," ")</f>
        <v xml:space="preserve"> </v>
      </c>
      <c r="AA38" s="249" t="str">
        <f>IF(AND(MONTH('Saving Accounts'!$E38)=MONTH(AA$7),YEAR('Saving Accounts'!$E38)=YEAR(AA$7)),('Saving Accounts'!$B38+'Saving Accounts'!$F38)*'Saving Accounts'!$G38*'Saving Accounts'!$H38/12+'Saving Accounts'!$F38," ")</f>
        <v xml:space="preserve"> </v>
      </c>
      <c r="AB38" s="249" t="str">
        <f>IF(AND(MONTH('Saving Accounts'!$E38)=MONTH(AB$7),YEAR('Saving Accounts'!$E38)=YEAR(AB$7)),('Saving Accounts'!$B38+'Saving Accounts'!$F38)*'Saving Accounts'!$G38*'Saving Accounts'!$H38/12+'Saving Accounts'!$F38," ")</f>
        <v xml:space="preserve"> </v>
      </c>
      <c r="AC38" s="249" t="str">
        <f>IF(AND(MONTH('Saving Accounts'!$E38)=MONTH(AC$7),YEAR('Saving Accounts'!$E38)=YEAR(AC$7)),('Saving Accounts'!$B38+'Saving Accounts'!$F38)*'Saving Accounts'!$G38*'Saving Accounts'!$H38/12+'Saving Accounts'!$F38," ")</f>
        <v xml:space="preserve"> </v>
      </c>
      <c r="AD38" s="249" t="str">
        <f>IF(AND(MONTH('Saving Accounts'!$E38)=MONTH(AD$7),YEAR('Saving Accounts'!$E38)=YEAR(AD$7)),('Saving Accounts'!$B38+'Saving Accounts'!$F38)*'Saving Accounts'!$G38*'Saving Accounts'!$H38/12+'Saving Accounts'!$F38," ")</f>
        <v xml:space="preserve"> </v>
      </c>
      <c r="AE38" s="249" t="str">
        <f>IF(AND(MONTH('Saving Accounts'!$E38)=MONTH(AE$7),YEAR('Saving Accounts'!$E38)=YEAR(AE$7)),('Saving Accounts'!$B38+'Saving Accounts'!$F38)*'Saving Accounts'!$G38*'Saving Accounts'!$H38/12+'Saving Accounts'!$F38," ")</f>
        <v xml:space="preserve"> </v>
      </c>
      <c r="AF38" s="249" t="str">
        <f>IF(AND(MONTH('Saving Accounts'!$E38)=MONTH(AF$7),YEAR('Saving Accounts'!$E38)=YEAR(AF$7)),('Saving Accounts'!$B38+'Saving Accounts'!$F38)*'Saving Accounts'!$G38*'Saving Accounts'!$H38/12+'Saving Accounts'!$F38," ")</f>
        <v xml:space="preserve"> </v>
      </c>
      <c r="AG38" s="249" t="str">
        <f>IF(AND(MONTH('Saving Accounts'!$E38)=MONTH(AG$7),YEAR('Saving Accounts'!$E38)=YEAR(AG$7)),('Saving Accounts'!$B38+'Saving Accounts'!$F38)*'Saving Accounts'!$G38*'Saving Accounts'!$H38/12+'Saving Accounts'!$F38," ")</f>
        <v xml:space="preserve"> </v>
      </c>
    </row>
    <row r="39" spans="2:33">
      <c r="B39" s="214"/>
      <c r="C39" s="215"/>
      <c r="D39" s="214"/>
      <c r="E39" s="215"/>
      <c r="F39" s="214"/>
      <c r="G39" s="216"/>
      <c r="H39" s="217"/>
      <c r="I39" s="251">
        <f t="shared" si="5"/>
        <v>0</v>
      </c>
      <c r="J39" s="249" t="str">
        <f>IF(AND(MONTH('Saving Accounts'!$E39)=MONTH(J$7),YEAR('Saving Accounts'!$E39)=YEAR(J$7)),('Saving Accounts'!$B39+'Saving Accounts'!$F39)*'Saving Accounts'!$G39*'Saving Accounts'!$H39/12+'Saving Accounts'!$F39," ")</f>
        <v xml:space="preserve"> </v>
      </c>
      <c r="K39" s="249" t="str">
        <f>IF(AND(MONTH('Saving Accounts'!$E39)=MONTH(K$7),YEAR('Saving Accounts'!$E39)=YEAR(K$7)),('Saving Accounts'!$B39+'Saving Accounts'!$F39)*'Saving Accounts'!$G39*'Saving Accounts'!$H39/12+'Saving Accounts'!$F39," ")</f>
        <v xml:space="preserve"> </v>
      </c>
      <c r="L39" s="249" t="str">
        <f>IF(AND(MONTH('Saving Accounts'!$E39)=MONTH(L$7),YEAR('Saving Accounts'!$E39)=YEAR(L$7)),('Saving Accounts'!$B39+'Saving Accounts'!$F39)*'Saving Accounts'!$G39*'Saving Accounts'!$H39/12+'Saving Accounts'!$F39," ")</f>
        <v xml:space="preserve"> </v>
      </c>
      <c r="M39" s="249" t="str">
        <f>IF(AND(MONTH('Saving Accounts'!$E39)=MONTH(M$7),YEAR('Saving Accounts'!$E39)=YEAR(M$7)),('Saving Accounts'!$B39+'Saving Accounts'!$F39)*'Saving Accounts'!$G39*'Saving Accounts'!$H39/12+'Saving Accounts'!$F39," ")</f>
        <v xml:space="preserve"> </v>
      </c>
      <c r="N39" s="249" t="str">
        <f>IF(AND(MONTH('Saving Accounts'!$E39)=MONTH(N$7),YEAR('Saving Accounts'!$E39)=YEAR(N$7)),('Saving Accounts'!$B39+'Saving Accounts'!$F39)*'Saving Accounts'!$G39*'Saving Accounts'!$H39/12+'Saving Accounts'!$F39," ")</f>
        <v xml:space="preserve"> </v>
      </c>
      <c r="O39" s="249" t="str">
        <f>IF(AND(MONTH('Saving Accounts'!$E39)=MONTH(O$7),YEAR('Saving Accounts'!$E39)=YEAR(O$7)),('Saving Accounts'!$B39+'Saving Accounts'!$F39)*'Saving Accounts'!$G39*'Saving Accounts'!$H39/12+'Saving Accounts'!$F39," ")</f>
        <v xml:space="preserve"> </v>
      </c>
      <c r="P39" s="249" t="str">
        <f>IF(AND(MONTH('Saving Accounts'!$E39)=MONTH(P$7),YEAR('Saving Accounts'!$E39)=YEAR(P$7)),('Saving Accounts'!$B39+'Saving Accounts'!$F39)*'Saving Accounts'!$G39*'Saving Accounts'!$H39/12+'Saving Accounts'!$F39," ")</f>
        <v xml:space="preserve"> </v>
      </c>
      <c r="Q39" s="249" t="str">
        <f>IF(AND(MONTH('Saving Accounts'!$E39)=MONTH(Q$7),YEAR('Saving Accounts'!$E39)=YEAR(Q$7)),('Saving Accounts'!$B39+'Saving Accounts'!$F39)*'Saving Accounts'!$G39*'Saving Accounts'!$H39/12+'Saving Accounts'!$F39," ")</f>
        <v xml:space="preserve"> </v>
      </c>
      <c r="R39" s="249" t="str">
        <f>IF(AND(MONTH('Saving Accounts'!$E39)=MONTH(R$7),YEAR('Saving Accounts'!$E39)=YEAR(R$7)),('Saving Accounts'!$B39+'Saving Accounts'!$F39)*'Saving Accounts'!$G39*'Saving Accounts'!$H39/12+'Saving Accounts'!$F39," ")</f>
        <v xml:space="preserve"> </v>
      </c>
      <c r="S39" s="249" t="str">
        <f>IF(AND(MONTH('Saving Accounts'!$E39)=MONTH(S$7),YEAR('Saving Accounts'!$E39)=YEAR(S$7)),('Saving Accounts'!$B39+'Saving Accounts'!$F39)*'Saving Accounts'!$G39*'Saving Accounts'!$H39/12+'Saving Accounts'!$F39," ")</f>
        <v xml:space="preserve"> </v>
      </c>
      <c r="T39" s="249" t="str">
        <f>IF(AND(MONTH('Saving Accounts'!$E39)=MONTH(T$7),YEAR('Saving Accounts'!$E39)=YEAR(T$7)),('Saving Accounts'!$B39+'Saving Accounts'!$F39)*'Saving Accounts'!$G39*'Saving Accounts'!$H39/12+'Saving Accounts'!$F39," ")</f>
        <v xml:space="preserve"> </v>
      </c>
      <c r="U39" s="328" t="str">
        <f>IF(AND(MONTH('Saving Accounts'!$E39)=MONTH(U$7),YEAR('Saving Accounts'!$E39)=YEAR(U$7)),('Saving Accounts'!$B39+'Saving Accounts'!$F39)*'Saving Accounts'!$G39*'Saving Accounts'!$H39/12+'Saving Accounts'!$F39," ")</f>
        <v xml:space="preserve"> </v>
      </c>
      <c r="V39" s="249" t="str">
        <f>IF(AND(MONTH('Saving Accounts'!$E39)=MONTH(V$7),YEAR('Saving Accounts'!$E39)=YEAR(V$7)),('Saving Accounts'!$B39+'Saving Accounts'!$F39)*'Saving Accounts'!$G39*'Saving Accounts'!$H39/12+'Saving Accounts'!$F39," ")</f>
        <v xml:space="preserve"> </v>
      </c>
      <c r="W39" s="249" t="str">
        <f>IF(AND(MONTH('Saving Accounts'!$E39)=MONTH(W$7),YEAR('Saving Accounts'!$E39)=YEAR(W$7)),('Saving Accounts'!$B39+'Saving Accounts'!$F39)*'Saving Accounts'!$G39*'Saving Accounts'!$H39/12+'Saving Accounts'!$F39," ")</f>
        <v xml:space="preserve"> </v>
      </c>
      <c r="X39" s="249" t="str">
        <f>IF(AND(MONTH('Saving Accounts'!$E39)=MONTH(X$7),YEAR('Saving Accounts'!$E39)=YEAR(X$7)),('Saving Accounts'!$B39+'Saving Accounts'!$F39)*'Saving Accounts'!$G39*'Saving Accounts'!$H39/12+'Saving Accounts'!$F39," ")</f>
        <v xml:space="preserve"> </v>
      </c>
      <c r="Y39" s="249" t="str">
        <f>IF(AND(MONTH('Saving Accounts'!$E39)=MONTH(Y$7),YEAR('Saving Accounts'!$E39)=YEAR(Y$7)),('Saving Accounts'!$B39+'Saving Accounts'!$F39)*'Saving Accounts'!$G39*'Saving Accounts'!$H39/12+'Saving Accounts'!$F39," ")</f>
        <v xml:space="preserve"> </v>
      </c>
      <c r="Z39" s="249" t="str">
        <f>IF(AND(MONTH('Saving Accounts'!$E39)=MONTH(Z$7),YEAR('Saving Accounts'!$E39)=YEAR(Z$7)),('Saving Accounts'!$B39+'Saving Accounts'!$F39)*'Saving Accounts'!$G39*'Saving Accounts'!$H39/12+'Saving Accounts'!$F39," ")</f>
        <v xml:space="preserve"> </v>
      </c>
      <c r="AA39" s="249" t="str">
        <f>IF(AND(MONTH('Saving Accounts'!$E39)=MONTH(AA$7),YEAR('Saving Accounts'!$E39)=YEAR(AA$7)),('Saving Accounts'!$B39+'Saving Accounts'!$F39)*'Saving Accounts'!$G39*'Saving Accounts'!$H39/12+'Saving Accounts'!$F39," ")</f>
        <v xml:space="preserve"> </v>
      </c>
      <c r="AB39" s="249" t="str">
        <f>IF(AND(MONTH('Saving Accounts'!$E39)=MONTH(AB$7),YEAR('Saving Accounts'!$E39)=YEAR(AB$7)),('Saving Accounts'!$B39+'Saving Accounts'!$F39)*'Saving Accounts'!$G39*'Saving Accounts'!$H39/12+'Saving Accounts'!$F39," ")</f>
        <v xml:space="preserve"> </v>
      </c>
      <c r="AC39" s="249" t="str">
        <f>IF(AND(MONTH('Saving Accounts'!$E39)=MONTH(AC$7),YEAR('Saving Accounts'!$E39)=YEAR(AC$7)),('Saving Accounts'!$B39+'Saving Accounts'!$F39)*'Saving Accounts'!$G39*'Saving Accounts'!$H39/12+'Saving Accounts'!$F39," ")</f>
        <v xml:space="preserve"> </v>
      </c>
      <c r="AD39" s="249" t="str">
        <f>IF(AND(MONTH('Saving Accounts'!$E39)=MONTH(AD$7),YEAR('Saving Accounts'!$E39)=YEAR(AD$7)),('Saving Accounts'!$B39+'Saving Accounts'!$F39)*'Saving Accounts'!$G39*'Saving Accounts'!$H39/12+'Saving Accounts'!$F39," ")</f>
        <v xml:space="preserve"> </v>
      </c>
      <c r="AE39" s="249" t="str">
        <f>IF(AND(MONTH('Saving Accounts'!$E39)=MONTH(AE$7),YEAR('Saving Accounts'!$E39)=YEAR(AE$7)),('Saving Accounts'!$B39+'Saving Accounts'!$F39)*'Saving Accounts'!$G39*'Saving Accounts'!$H39/12+'Saving Accounts'!$F39," ")</f>
        <v xml:space="preserve"> </v>
      </c>
      <c r="AF39" s="249" t="str">
        <f>IF(AND(MONTH('Saving Accounts'!$E39)=MONTH(AF$7),YEAR('Saving Accounts'!$E39)=YEAR(AF$7)),('Saving Accounts'!$B39+'Saving Accounts'!$F39)*'Saving Accounts'!$G39*'Saving Accounts'!$H39/12+'Saving Accounts'!$F39," ")</f>
        <v xml:space="preserve"> </v>
      </c>
      <c r="AG39" s="249" t="str">
        <f>IF(AND(MONTH('Saving Accounts'!$E39)=MONTH(AG$7),YEAR('Saving Accounts'!$E39)=YEAR(AG$7)),('Saving Accounts'!$B39+'Saving Accounts'!$F39)*'Saving Accounts'!$G39*'Saving Accounts'!$H39/12+'Saving Accounts'!$F39," ")</f>
        <v xml:space="preserve"> </v>
      </c>
    </row>
    <row r="40" spans="2:33">
      <c r="B40" s="214"/>
      <c r="C40" s="215"/>
      <c r="D40" s="214"/>
      <c r="E40" s="215"/>
      <c r="F40" s="214"/>
      <c r="G40" s="216"/>
      <c r="H40" s="217"/>
      <c r="I40" s="251">
        <f t="shared" si="5"/>
        <v>0</v>
      </c>
      <c r="J40" s="249" t="str">
        <f>IF(AND(MONTH('Saving Accounts'!$E40)=MONTH(J$7),YEAR('Saving Accounts'!$E40)=YEAR(J$7)),('Saving Accounts'!$B40+'Saving Accounts'!$F40)*'Saving Accounts'!$G40*'Saving Accounts'!$H40/12+'Saving Accounts'!$F40," ")</f>
        <v xml:space="preserve"> </v>
      </c>
      <c r="K40" s="249" t="str">
        <f>IF(AND(MONTH('Saving Accounts'!$E40)=MONTH(K$7),YEAR('Saving Accounts'!$E40)=YEAR(K$7)),('Saving Accounts'!$B40+'Saving Accounts'!$F40)*'Saving Accounts'!$G40*'Saving Accounts'!$H40/12+'Saving Accounts'!$F40," ")</f>
        <v xml:space="preserve"> </v>
      </c>
      <c r="L40" s="249" t="str">
        <f>IF(AND(MONTH('Saving Accounts'!$E40)=MONTH(L$7),YEAR('Saving Accounts'!$E40)=YEAR(L$7)),('Saving Accounts'!$B40+'Saving Accounts'!$F40)*'Saving Accounts'!$G40*'Saving Accounts'!$H40/12+'Saving Accounts'!$F40," ")</f>
        <v xml:space="preserve"> </v>
      </c>
      <c r="M40" s="249" t="str">
        <f>IF(AND(MONTH('Saving Accounts'!$E40)=MONTH(M$7),YEAR('Saving Accounts'!$E40)=YEAR(M$7)),('Saving Accounts'!$B40+'Saving Accounts'!$F40)*'Saving Accounts'!$G40*'Saving Accounts'!$H40/12+'Saving Accounts'!$F40," ")</f>
        <v xml:space="preserve"> </v>
      </c>
      <c r="N40" s="249" t="str">
        <f>IF(AND(MONTH('Saving Accounts'!$E40)=MONTH(N$7),YEAR('Saving Accounts'!$E40)=YEAR(N$7)),('Saving Accounts'!$B40+'Saving Accounts'!$F40)*'Saving Accounts'!$G40*'Saving Accounts'!$H40/12+'Saving Accounts'!$F40," ")</f>
        <v xml:space="preserve"> </v>
      </c>
      <c r="O40" s="249" t="str">
        <f>IF(AND(MONTH('Saving Accounts'!$E40)=MONTH(O$7),YEAR('Saving Accounts'!$E40)=YEAR(O$7)),('Saving Accounts'!$B40+'Saving Accounts'!$F40)*'Saving Accounts'!$G40*'Saving Accounts'!$H40/12+'Saving Accounts'!$F40," ")</f>
        <v xml:space="preserve"> </v>
      </c>
      <c r="P40" s="249" t="str">
        <f>IF(AND(MONTH('Saving Accounts'!$E40)=MONTH(P$7),YEAR('Saving Accounts'!$E40)=YEAR(P$7)),('Saving Accounts'!$B40+'Saving Accounts'!$F40)*'Saving Accounts'!$G40*'Saving Accounts'!$H40/12+'Saving Accounts'!$F40," ")</f>
        <v xml:space="preserve"> </v>
      </c>
      <c r="Q40" s="249" t="str">
        <f>IF(AND(MONTH('Saving Accounts'!$E40)=MONTH(Q$7),YEAR('Saving Accounts'!$E40)=YEAR(Q$7)),('Saving Accounts'!$B40+'Saving Accounts'!$F40)*'Saving Accounts'!$G40*'Saving Accounts'!$H40/12+'Saving Accounts'!$F40," ")</f>
        <v xml:space="preserve"> </v>
      </c>
      <c r="R40" s="249" t="str">
        <f>IF(AND(MONTH('Saving Accounts'!$E40)=MONTH(R$7),YEAR('Saving Accounts'!$E40)=YEAR(R$7)),('Saving Accounts'!$B40+'Saving Accounts'!$F40)*'Saving Accounts'!$G40*'Saving Accounts'!$H40/12+'Saving Accounts'!$F40," ")</f>
        <v xml:space="preserve"> </v>
      </c>
      <c r="S40" s="249" t="str">
        <f>IF(AND(MONTH('Saving Accounts'!$E40)=MONTH(S$7),YEAR('Saving Accounts'!$E40)=YEAR(S$7)),('Saving Accounts'!$B40+'Saving Accounts'!$F40)*'Saving Accounts'!$G40*'Saving Accounts'!$H40/12+'Saving Accounts'!$F40," ")</f>
        <v xml:space="preserve"> </v>
      </c>
      <c r="T40" s="249" t="str">
        <f>IF(AND(MONTH('Saving Accounts'!$E40)=MONTH(T$7),YEAR('Saving Accounts'!$E40)=YEAR(T$7)),('Saving Accounts'!$B40+'Saving Accounts'!$F40)*'Saving Accounts'!$G40*'Saving Accounts'!$H40/12+'Saving Accounts'!$F40," ")</f>
        <v xml:space="preserve"> </v>
      </c>
      <c r="U40" s="328" t="str">
        <f>IF(AND(MONTH('Saving Accounts'!$E40)=MONTH(U$7),YEAR('Saving Accounts'!$E40)=YEAR(U$7)),('Saving Accounts'!$B40+'Saving Accounts'!$F40)*'Saving Accounts'!$G40*'Saving Accounts'!$H40/12+'Saving Accounts'!$F40," ")</f>
        <v xml:space="preserve"> </v>
      </c>
      <c r="V40" s="249" t="str">
        <f>IF(AND(MONTH('Saving Accounts'!$E40)=MONTH(V$7),YEAR('Saving Accounts'!$E40)=YEAR(V$7)),('Saving Accounts'!$B40+'Saving Accounts'!$F40)*'Saving Accounts'!$G40*'Saving Accounts'!$H40/12+'Saving Accounts'!$F40," ")</f>
        <v xml:space="preserve"> </v>
      </c>
      <c r="W40" s="249" t="str">
        <f>IF(AND(MONTH('Saving Accounts'!$E40)=MONTH(W$7),YEAR('Saving Accounts'!$E40)=YEAR(W$7)),('Saving Accounts'!$B40+'Saving Accounts'!$F40)*'Saving Accounts'!$G40*'Saving Accounts'!$H40/12+'Saving Accounts'!$F40," ")</f>
        <v xml:space="preserve"> </v>
      </c>
      <c r="X40" s="249" t="str">
        <f>IF(AND(MONTH('Saving Accounts'!$E40)=MONTH(X$7),YEAR('Saving Accounts'!$E40)=YEAR(X$7)),('Saving Accounts'!$B40+'Saving Accounts'!$F40)*'Saving Accounts'!$G40*'Saving Accounts'!$H40/12+'Saving Accounts'!$F40," ")</f>
        <v xml:space="preserve"> </v>
      </c>
      <c r="Y40" s="249" t="str">
        <f>IF(AND(MONTH('Saving Accounts'!$E40)=MONTH(Y$7),YEAR('Saving Accounts'!$E40)=YEAR(Y$7)),('Saving Accounts'!$B40+'Saving Accounts'!$F40)*'Saving Accounts'!$G40*'Saving Accounts'!$H40/12+'Saving Accounts'!$F40," ")</f>
        <v xml:space="preserve"> </v>
      </c>
      <c r="Z40" s="249" t="str">
        <f>IF(AND(MONTH('Saving Accounts'!$E40)=MONTH(Z$7),YEAR('Saving Accounts'!$E40)=YEAR(Z$7)),('Saving Accounts'!$B40+'Saving Accounts'!$F40)*'Saving Accounts'!$G40*'Saving Accounts'!$H40/12+'Saving Accounts'!$F40," ")</f>
        <v xml:space="preserve"> </v>
      </c>
      <c r="AA40" s="249" t="str">
        <f>IF(AND(MONTH('Saving Accounts'!$E40)=MONTH(AA$7),YEAR('Saving Accounts'!$E40)=YEAR(AA$7)),('Saving Accounts'!$B40+'Saving Accounts'!$F40)*'Saving Accounts'!$G40*'Saving Accounts'!$H40/12+'Saving Accounts'!$F40," ")</f>
        <v xml:space="preserve"> </v>
      </c>
      <c r="AB40" s="249" t="str">
        <f>IF(AND(MONTH('Saving Accounts'!$E40)=MONTH(AB$7),YEAR('Saving Accounts'!$E40)=YEAR(AB$7)),('Saving Accounts'!$B40+'Saving Accounts'!$F40)*'Saving Accounts'!$G40*'Saving Accounts'!$H40/12+'Saving Accounts'!$F40," ")</f>
        <v xml:space="preserve"> </v>
      </c>
      <c r="AC40" s="249" t="str">
        <f>IF(AND(MONTH('Saving Accounts'!$E40)=MONTH(AC$7),YEAR('Saving Accounts'!$E40)=YEAR(AC$7)),('Saving Accounts'!$B40+'Saving Accounts'!$F40)*'Saving Accounts'!$G40*'Saving Accounts'!$H40/12+'Saving Accounts'!$F40," ")</f>
        <v xml:space="preserve"> </v>
      </c>
      <c r="AD40" s="249" t="str">
        <f>IF(AND(MONTH('Saving Accounts'!$E40)=MONTH(AD$7),YEAR('Saving Accounts'!$E40)=YEAR(AD$7)),('Saving Accounts'!$B40+'Saving Accounts'!$F40)*'Saving Accounts'!$G40*'Saving Accounts'!$H40/12+'Saving Accounts'!$F40," ")</f>
        <v xml:space="preserve"> </v>
      </c>
      <c r="AE40" s="249" t="str">
        <f>IF(AND(MONTH('Saving Accounts'!$E40)=MONTH(AE$7),YEAR('Saving Accounts'!$E40)=YEAR(AE$7)),('Saving Accounts'!$B40+'Saving Accounts'!$F40)*'Saving Accounts'!$G40*'Saving Accounts'!$H40/12+'Saving Accounts'!$F40," ")</f>
        <v xml:space="preserve"> </v>
      </c>
      <c r="AF40" s="249" t="str">
        <f>IF(AND(MONTH('Saving Accounts'!$E40)=MONTH(AF$7),YEAR('Saving Accounts'!$E40)=YEAR(AF$7)),('Saving Accounts'!$B40+'Saving Accounts'!$F40)*'Saving Accounts'!$G40*'Saving Accounts'!$H40/12+'Saving Accounts'!$F40," ")</f>
        <v xml:space="preserve"> </v>
      </c>
      <c r="AG40" s="249" t="str">
        <f>IF(AND(MONTH('Saving Accounts'!$E40)=MONTH(AG$7),YEAR('Saving Accounts'!$E40)=YEAR(AG$7)),('Saving Accounts'!$B40+'Saving Accounts'!$F40)*'Saving Accounts'!$G40*'Saving Accounts'!$H40/12+'Saving Accounts'!$F40," ")</f>
        <v xml:space="preserve"> </v>
      </c>
    </row>
    <row r="41" spans="2:33">
      <c r="B41" s="214"/>
      <c r="C41" s="215"/>
      <c r="D41" s="214"/>
      <c r="E41" s="215"/>
      <c r="F41" s="214"/>
      <c r="G41" s="216"/>
      <c r="H41" s="217"/>
      <c r="I41" s="251">
        <f t="shared" si="5"/>
        <v>0</v>
      </c>
      <c r="J41" s="249" t="str">
        <f>IF(AND(MONTH('Saving Accounts'!$E41)=MONTH(J$7),YEAR('Saving Accounts'!$E41)=YEAR(J$7)),('Saving Accounts'!$B41+'Saving Accounts'!$F41)*'Saving Accounts'!$G41*'Saving Accounts'!$H41/12+'Saving Accounts'!$F41," ")</f>
        <v xml:space="preserve"> </v>
      </c>
      <c r="K41" s="249" t="str">
        <f>IF(AND(MONTH('Saving Accounts'!$E41)=MONTH(K$7),YEAR('Saving Accounts'!$E41)=YEAR(K$7)),('Saving Accounts'!$B41+'Saving Accounts'!$F41)*'Saving Accounts'!$G41*'Saving Accounts'!$H41/12+'Saving Accounts'!$F41," ")</f>
        <v xml:space="preserve"> </v>
      </c>
      <c r="L41" s="249" t="str">
        <f>IF(AND(MONTH('Saving Accounts'!$E41)=MONTH(L$7),YEAR('Saving Accounts'!$E41)=YEAR(L$7)),('Saving Accounts'!$B41+'Saving Accounts'!$F41)*'Saving Accounts'!$G41*'Saving Accounts'!$H41/12+'Saving Accounts'!$F41," ")</f>
        <v xml:space="preserve"> </v>
      </c>
      <c r="M41" s="249" t="str">
        <f>IF(AND(MONTH('Saving Accounts'!$E41)=MONTH(M$7),YEAR('Saving Accounts'!$E41)=YEAR(M$7)),('Saving Accounts'!$B41+'Saving Accounts'!$F41)*'Saving Accounts'!$G41*'Saving Accounts'!$H41/12+'Saving Accounts'!$F41," ")</f>
        <v xml:space="preserve"> </v>
      </c>
      <c r="N41" s="249" t="str">
        <f>IF(AND(MONTH('Saving Accounts'!$E41)=MONTH(N$7),YEAR('Saving Accounts'!$E41)=YEAR(N$7)),('Saving Accounts'!$B41+'Saving Accounts'!$F41)*'Saving Accounts'!$G41*'Saving Accounts'!$H41/12+'Saving Accounts'!$F41," ")</f>
        <v xml:space="preserve"> </v>
      </c>
      <c r="O41" s="249" t="str">
        <f>IF(AND(MONTH('Saving Accounts'!$E41)=MONTH(O$7),YEAR('Saving Accounts'!$E41)=YEAR(O$7)),('Saving Accounts'!$B41+'Saving Accounts'!$F41)*'Saving Accounts'!$G41*'Saving Accounts'!$H41/12+'Saving Accounts'!$F41," ")</f>
        <v xml:space="preserve"> </v>
      </c>
      <c r="P41" s="249" t="str">
        <f>IF(AND(MONTH('Saving Accounts'!$E41)=MONTH(P$7),YEAR('Saving Accounts'!$E41)=YEAR(P$7)),('Saving Accounts'!$B41+'Saving Accounts'!$F41)*'Saving Accounts'!$G41*'Saving Accounts'!$H41/12+'Saving Accounts'!$F41," ")</f>
        <v xml:space="preserve"> </v>
      </c>
      <c r="Q41" s="249" t="str">
        <f>IF(AND(MONTH('Saving Accounts'!$E41)=MONTH(Q$7),YEAR('Saving Accounts'!$E41)=YEAR(Q$7)),('Saving Accounts'!$B41+'Saving Accounts'!$F41)*'Saving Accounts'!$G41*'Saving Accounts'!$H41/12+'Saving Accounts'!$F41," ")</f>
        <v xml:space="preserve"> </v>
      </c>
      <c r="R41" s="249" t="str">
        <f>IF(AND(MONTH('Saving Accounts'!$E41)=MONTH(R$7),YEAR('Saving Accounts'!$E41)=YEAR(R$7)),('Saving Accounts'!$B41+'Saving Accounts'!$F41)*'Saving Accounts'!$G41*'Saving Accounts'!$H41/12+'Saving Accounts'!$F41," ")</f>
        <v xml:space="preserve"> </v>
      </c>
      <c r="S41" s="249" t="str">
        <f>IF(AND(MONTH('Saving Accounts'!$E41)=MONTH(S$7),YEAR('Saving Accounts'!$E41)=YEAR(S$7)),('Saving Accounts'!$B41+'Saving Accounts'!$F41)*'Saving Accounts'!$G41*'Saving Accounts'!$H41/12+'Saving Accounts'!$F41," ")</f>
        <v xml:space="preserve"> </v>
      </c>
      <c r="T41" s="249" t="str">
        <f>IF(AND(MONTH('Saving Accounts'!$E41)=MONTH(T$7),YEAR('Saving Accounts'!$E41)=YEAR(T$7)),('Saving Accounts'!$B41+'Saving Accounts'!$F41)*'Saving Accounts'!$G41*'Saving Accounts'!$H41/12+'Saving Accounts'!$F41," ")</f>
        <v xml:space="preserve"> </v>
      </c>
      <c r="U41" s="328" t="str">
        <f>IF(AND(MONTH('Saving Accounts'!$E41)=MONTH(U$7),YEAR('Saving Accounts'!$E41)=YEAR(U$7)),('Saving Accounts'!$B41+'Saving Accounts'!$F41)*'Saving Accounts'!$G41*'Saving Accounts'!$H41/12+'Saving Accounts'!$F41," ")</f>
        <v xml:space="preserve"> </v>
      </c>
      <c r="V41" s="249" t="str">
        <f>IF(AND(MONTH('Saving Accounts'!$E41)=MONTH(V$7),YEAR('Saving Accounts'!$E41)=YEAR(V$7)),('Saving Accounts'!$B41+'Saving Accounts'!$F41)*'Saving Accounts'!$G41*'Saving Accounts'!$H41/12+'Saving Accounts'!$F41," ")</f>
        <v xml:space="preserve"> </v>
      </c>
      <c r="W41" s="249" t="str">
        <f>IF(AND(MONTH('Saving Accounts'!$E41)=MONTH(W$7),YEAR('Saving Accounts'!$E41)=YEAR(W$7)),('Saving Accounts'!$B41+'Saving Accounts'!$F41)*'Saving Accounts'!$G41*'Saving Accounts'!$H41/12+'Saving Accounts'!$F41," ")</f>
        <v xml:space="preserve"> </v>
      </c>
      <c r="X41" s="249" t="str">
        <f>IF(AND(MONTH('Saving Accounts'!$E41)=MONTH(X$7),YEAR('Saving Accounts'!$E41)=YEAR(X$7)),('Saving Accounts'!$B41+'Saving Accounts'!$F41)*'Saving Accounts'!$G41*'Saving Accounts'!$H41/12+'Saving Accounts'!$F41," ")</f>
        <v xml:space="preserve"> </v>
      </c>
      <c r="Y41" s="249" t="str">
        <f>IF(AND(MONTH('Saving Accounts'!$E41)=MONTH(Y$7),YEAR('Saving Accounts'!$E41)=YEAR(Y$7)),('Saving Accounts'!$B41+'Saving Accounts'!$F41)*'Saving Accounts'!$G41*'Saving Accounts'!$H41/12+'Saving Accounts'!$F41," ")</f>
        <v xml:space="preserve"> </v>
      </c>
      <c r="Z41" s="249" t="str">
        <f>IF(AND(MONTH('Saving Accounts'!$E41)=MONTH(Z$7),YEAR('Saving Accounts'!$E41)=YEAR(Z$7)),('Saving Accounts'!$B41+'Saving Accounts'!$F41)*'Saving Accounts'!$G41*'Saving Accounts'!$H41/12+'Saving Accounts'!$F41," ")</f>
        <v xml:space="preserve"> </v>
      </c>
      <c r="AA41" s="249" t="str">
        <f>IF(AND(MONTH('Saving Accounts'!$E41)=MONTH(AA$7),YEAR('Saving Accounts'!$E41)=YEAR(AA$7)),('Saving Accounts'!$B41+'Saving Accounts'!$F41)*'Saving Accounts'!$G41*'Saving Accounts'!$H41/12+'Saving Accounts'!$F41," ")</f>
        <v xml:space="preserve"> </v>
      </c>
      <c r="AB41" s="249" t="str">
        <f>IF(AND(MONTH('Saving Accounts'!$E41)=MONTH(AB$7),YEAR('Saving Accounts'!$E41)=YEAR(AB$7)),('Saving Accounts'!$B41+'Saving Accounts'!$F41)*'Saving Accounts'!$G41*'Saving Accounts'!$H41/12+'Saving Accounts'!$F41," ")</f>
        <v xml:space="preserve"> </v>
      </c>
      <c r="AC41" s="249" t="str">
        <f>IF(AND(MONTH('Saving Accounts'!$E41)=MONTH(AC$7),YEAR('Saving Accounts'!$E41)=YEAR(AC$7)),('Saving Accounts'!$B41+'Saving Accounts'!$F41)*'Saving Accounts'!$G41*'Saving Accounts'!$H41/12+'Saving Accounts'!$F41," ")</f>
        <v xml:space="preserve"> </v>
      </c>
      <c r="AD41" s="249" t="str">
        <f>IF(AND(MONTH('Saving Accounts'!$E41)=MONTH(AD$7),YEAR('Saving Accounts'!$E41)=YEAR(AD$7)),('Saving Accounts'!$B41+'Saving Accounts'!$F41)*'Saving Accounts'!$G41*'Saving Accounts'!$H41/12+'Saving Accounts'!$F41," ")</f>
        <v xml:space="preserve"> </v>
      </c>
      <c r="AE41" s="249" t="str">
        <f>IF(AND(MONTH('Saving Accounts'!$E41)=MONTH(AE$7),YEAR('Saving Accounts'!$E41)=YEAR(AE$7)),('Saving Accounts'!$B41+'Saving Accounts'!$F41)*'Saving Accounts'!$G41*'Saving Accounts'!$H41/12+'Saving Accounts'!$F41," ")</f>
        <v xml:space="preserve"> </v>
      </c>
      <c r="AF41" s="249" t="str">
        <f>IF(AND(MONTH('Saving Accounts'!$E41)=MONTH(AF$7),YEAR('Saving Accounts'!$E41)=YEAR(AF$7)),('Saving Accounts'!$B41+'Saving Accounts'!$F41)*'Saving Accounts'!$G41*'Saving Accounts'!$H41/12+'Saving Accounts'!$F41," ")</f>
        <v xml:space="preserve"> </v>
      </c>
      <c r="AG41" s="249" t="str">
        <f>IF(AND(MONTH('Saving Accounts'!$E41)=MONTH(AG$7),YEAR('Saving Accounts'!$E41)=YEAR(AG$7)),('Saving Accounts'!$B41+'Saving Accounts'!$F41)*'Saving Accounts'!$G41*'Saving Accounts'!$H41/12+'Saving Accounts'!$F41," ")</f>
        <v xml:space="preserve"> </v>
      </c>
    </row>
    <row r="42" spans="2:33">
      <c r="B42" s="214"/>
      <c r="C42" s="215"/>
      <c r="D42" s="214"/>
      <c r="E42" s="215"/>
      <c r="F42" s="214"/>
      <c r="G42" s="216"/>
      <c r="H42" s="217"/>
      <c r="I42" s="251">
        <f t="shared" si="5"/>
        <v>0</v>
      </c>
      <c r="J42" s="249" t="str">
        <f>IF(AND(MONTH('Saving Accounts'!$E42)=MONTH(J$7),YEAR('Saving Accounts'!$E42)=YEAR(J$7)),('Saving Accounts'!$B42+'Saving Accounts'!$F42)*'Saving Accounts'!$G42*'Saving Accounts'!$H42/12+'Saving Accounts'!$F42," ")</f>
        <v xml:space="preserve"> </v>
      </c>
      <c r="K42" s="249" t="str">
        <f>IF(AND(MONTH('Saving Accounts'!$E42)=MONTH(K$7),YEAR('Saving Accounts'!$E42)=YEAR(K$7)),('Saving Accounts'!$B42+'Saving Accounts'!$F42)*'Saving Accounts'!$G42*'Saving Accounts'!$H42/12+'Saving Accounts'!$F42," ")</f>
        <v xml:space="preserve"> </v>
      </c>
      <c r="L42" s="249" t="str">
        <f>IF(AND(MONTH('Saving Accounts'!$E42)=MONTH(L$7),YEAR('Saving Accounts'!$E42)=YEAR(L$7)),('Saving Accounts'!$B42+'Saving Accounts'!$F42)*'Saving Accounts'!$G42*'Saving Accounts'!$H42/12+'Saving Accounts'!$F42," ")</f>
        <v xml:space="preserve"> </v>
      </c>
      <c r="M42" s="249" t="str">
        <f>IF(AND(MONTH('Saving Accounts'!$E42)=MONTH(M$7),YEAR('Saving Accounts'!$E42)=YEAR(M$7)),('Saving Accounts'!$B42+'Saving Accounts'!$F42)*'Saving Accounts'!$G42*'Saving Accounts'!$H42/12+'Saving Accounts'!$F42," ")</f>
        <v xml:space="preserve"> </v>
      </c>
      <c r="N42" s="249" t="str">
        <f>IF(AND(MONTH('Saving Accounts'!$E42)=MONTH(N$7),YEAR('Saving Accounts'!$E42)=YEAR(N$7)),('Saving Accounts'!$B42+'Saving Accounts'!$F42)*'Saving Accounts'!$G42*'Saving Accounts'!$H42/12+'Saving Accounts'!$F42," ")</f>
        <v xml:space="preserve"> </v>
      </c>
      <c r="O42" s="249" t="str">
        <f>IF(AND(MONTH('Saving Accounts'!$E42)=MONTH(O$7),YEAR('Saving Accounts'!$E42)=YEAR(O$7)),('Saving Accounts'!$B42+'Saving Accounts'!$F42)*'Saving Accounts'!$G42*'Saving Accounts'!$H42/12+'Saving Accounts'!$F42," ")</f>
        <v xml:space="preserve"> </v>
      </c>
      <c r="P42" s="249" t="str">
        <f>IF(AND(MONTH('Saving Accounts'!$E42)=MONTH(P$7),YEAR('Saving Accounts'!$E42)=YEAR(P$7)),('Saving Accounts'!$B42+'Saving Accounts'!$F42)*'Saving Accounts'!$G42*'Saving Accounts'!$H42/12+'Saving Accounts'!$F42," ")</f>
        <v xml:space="preserve"> </v>
      </c>
      <c r="Q42" s="249" t="str">
        <f>IF(AND(MONTH('Saving Accounts'!$E42)=MONTH(Q$7),YEAR('Saving Accounts'!$E42)=YEAR(Q$7)),('Saving Accounts'!$B42+'Saving Accounts'!$F42)*'Saving Accounts'!$G42*'Saving Accounts'!$H42/12+'Saving Accounts'!$F42," ")</f>
        <v xml:space="preserve"> </v>
      </c>
      <c r="R42" s="249" t="str">
        <f>IF(AND(MONTH('Saving Accounts'!$E42)=MONTH(R$7),YEAR('Saving Accounts'!$E42)=YEAR(R$7)),('Saving Accounts'!$B42+'Saving Accounts'!$F42)*'Saving Accounts'!$G42*'Saving Accounts'!$H42/12+'Saving Accounts'!$F42," ")</f>
        <v xml:space="preserve"> </v>
      </c>
      <c r="S42" s="249" t="str">
        <f>IF(AND(MONTH('Saving Accounts'!$E42)=MONTH(S$7),YEAR('Saving Accounts'!$E42)=YEAR(S$7)),('Saving Accounts'!$B42+'Saving Accounts'!$F42)*'Saving Accounts'!$G42*'Saving Accounts'!$H42/12+'Saving Accounts'!$F42," ")</f>
        <v xml:space="preserve"> </v>
      </c>
      <c r="T42" s="249" t="str">
        <f>IF(AND(MONTH('Saving Accounts'!$E42)=MONTH(T$7),YEAR('Saving Accounts'!$E42)=YEAR(T$7)),('Saving Accounts'!$B42+'Saving Accounts'!$F42)*'Saving Accounts'!$G42*'Saving Accounts'!$H42/12+'Saving Accounts'!$F42," ")</f>
        <v xml:space="preserve"> </v>
      </c>
      <c r="U42" s="328" t="str">
        <f>IF(AND(MONTH('Saving Accounts'!$E42)=MONTH(U$7),YEAR('Saving Accounts'!$E42)=YEAR(U$7)),('Saving Accounts'!$B42+'Saving Accounts'!$F42)*'Saving Accounts'!$G42*'Saving Accounts'!$H42/12+'Saving Accounts'!$F42," ")</f>
        <v xml:space="preserve"> </v>
      </c>
      <c r="V42" s="249" t="str">
        <f>IF(AND(MONTH('Saving Accounts'!$E42)=MONTH(V$7),YEAR('Saving Accounts'!$E42)=YEAR(V$7)),('Saving Accounts'!$B42+'Saving Accounts'!$F42)*'Saving Accounts'!$G42*'Saving Accounts'!$H42/12+'Saving Accounts'!$F42," ")</f>
        <v xml:space="preserve"> </v>
      </c>
      <c r="W42" s="249" t="str">
        <f>IF(AND(MONTH('Saving Accounts'!$E42)=MONTH(W$7),YEAR('Saving Accounts'!$E42)=YEAR(W$7)),('Saving Accounts'!$B42+'Saving Accounts'!$F42)*'Saving Accounts'!$G42*'Saving Accounts'!$H42/12+'Saving Accounts'!$F42," ")</f>
        <v xml:space="preserve"> </v>
      </c>
      <c r="X42" s="249" t="str">
        <f>IF(AND(MONTH('Saving Accounts'!$E42)=MONTH(X$7),YEAR('Saving Accounts'!$E42)=YEAR(X$7)),('Saving Accounts'!$B42+'Saving Accounts'!$F42)*'Saving Accounts'!$G42*'Saving Accounts'!$H42/12+'Saving Accounts'!$F42," ")</f>
        <v xml:space="preserve"> </v>
      </c>
      <c r="Y42" s="249" t="str">
        <f>IF(AND(MONTH('Saving Accounts'!$E42)=MONTH(Y$7),YEAR('Saving Accounts'!$E42)=YEAR(Y$7)),('Saving Accounts'!$B42+'Saving Accounts'!$F42)*'Saving Accounts'!$G42*'Saving Accounts'!$H42/12+'Saving Accounts'!$F42," ")</f>
        <v xml:space="preserve"> </v>
      </c>
      <c r="Z42" s="249" t="str">
        <f>IF(AND(MONTH('Saving Accounts'!$E42)=MONTH(Z$7),YEAR('Saving Accounts'!$E42)=YEAR(Z$7)),('Saving Accounts'!$B42+'Saving Accounts'!$F42)*'Saving Accounts'!$G42*'Saving Accounts'!$H42/12+'Saving Accounts'!$F42," ")</f>
        <v xml:space="preserve"> </v>
      </c>
      <c r="AA42" s="249" t="str">
        <f>IF(AND(MONTH('Saving Accounts'!$E42)=MONTH(AA$7),YEAR('Saving Accounts'!$E42)=YEAR(AA$7)),('Saving Accounts'!$B42+'Saving Accounts'!$F42)*'Saving Accounts'!$G42*'Saving Accounts'!$H42/12+'Saving Accounts'!$F42," ")</f>
        <v xml:space="preserve"> </v>
      </c>
      <c r="AB42" s="249" t="str">
        <f>IF(AND(MONTH('Saving Accounts'!$E42)=MONTH(AB$7),YEAR('Saving Accounts'!$E42)=YEAR(AB$7)),('Saving Accounts'!$B42+'Saving Accounts'!$F42)*'Saving Accounts'!$G42*'Saving Accounts'!$H42/12+'Saving Accounts'!$F42," ")</f>
        <v xml:space="preserve"> </v>
      </c>
      <c r="AC42" s="249" t="str">
        <f>IF(AND(MONTH('Saving Accounts'!$E42)=MONTH(AC$7),YEAR('Saving Accounts'!$E42)=YEAR(AC$7)),('Saving Accounts'!$B42+'Saving Accounts'!$F42)*'Saving Accounts'!$G42*'Saving Accounts'!$H42/12+'Saving Accounts'!$F42," ")</f>
        <v xml:space="preserve"> </v>
      </c>
      <c r="AD42" s="249" t="str">
        <f>IF(AND(MONTH('Saving Accounts'!$E42)=MONTH(AD$7),YEAR('Saving Accounts'!$E42)=YEAR(AD$7)),('Saving Accounts'!$B42+'Saving Accounts'!$F42)*'Saving Accounts'!$G42*'Saving Accounts'!$H42/12+'Saving Accounts'!$F42," ")</f>
        <v xml:space="preserve"> </v>
      </c>
      <c r="AE42" s="249" t="str">
        <f>IF(AND(MONTH('Saving Accounts'!$E42)=MONTH(AE$7),YEAR('Saving Accounts'!$E42)=YEAR(AE$7)),('Saving Accounts'!$B42+'Saving Accounts'!$F42)*'Saving Accounts'!$G42*'Saving Accounts'!$H42/12+'Saving Accounts'!$F42," ")</f>
        <v xml:space="preserve"> </v>
      </c>
      <c r="AF42" s="249" t="str">
        <f>IF(AND(MONTH('Saving Accounts'!$E42)=MONTH(AF$7),YEAR('Saving Accounts'!$E42)=YEAR(AF$7)),('Saving Accounts'!$B42+'Saving Accounts'!$F42)*'Saving Accounts'!$G42*'Saving Accounts'!$H42/12+'Saving Accounts'!$F42," ")</f>
        <v xml:space="preserve"> </v>
      </c>
      <c r="AG42" s="249" t="str">
        <f>IF(AND(MONTH('Saving Accounts'!$E42)=MONTH(AG$7),YEAR('Saving Accounts'!$E42)=YEAR(AG$7)),('Saving Accounts'!$B42+'Saving Accounts'!$F42)*'Saving Accounts'!$G42*'Saving Accounts'!$H42/12+'Saving Accounts'!$F42," ")</f>
        <v xml:space="preserve"> </v>
      </c>
    </row>
    <row r="43" spans="2:33">
      <c r="B43" s="214"/>
      <c r="C43" s="215"/>
      <c r="D43" s="214"/>
      <c r="E43" s="215"/>
      <c r="F43" s="214"/>
      <c r="G43" s="216"/>
      <c r="H43" s="217"/>
      <c r="I43" s="251">
        <f t="shared" si="5"/>
        <v>0</v>
      </c>
      <c r="J43" s="249" t="str">
        <f>IF(AND(MONTH('Saving Accounts'!$E43)=MONTH(J$7),YEAR('Saving Accounts'!$E43)=YEAR(J$7)),('Saving Accounts'!$B43+'Saving Accounts'!$F43)*'Saving Accounts'!$G43*'Saving Accounts'!$H43/12+'Saving Accounts'!$F43," ")</f>
        <v xml:space="preserve"> </v>
      </c>
      <c r="K43" s="249" t="str">
        <f>IF(AND(MONTH('Saving Accounts'!$E43)=MONTH(K$7),YEAR('Saving Accounts'!$E43)=YEAR(K$7)),('Saving Accounts'!$B43+'Saving Accounts'!$F43)*'Saving Accounts'!$G43*'Saving Accounts'!$H43/12+'Saving Accounts'!$F43," ")</f>
        <v xml:space="preserve"> </v>
      </c>
      <c r="L43" s="249" t="str">
        <f>IF(AND(MONTH('Saving Accounts'!$E43)=MONTH(L$7),YEAR('Saving Accounts'!$E43)=YEAR(L$7)),('Saving Accounts'!$B43+'Saving Accounts'!$F43)*'Saving Accounts'!$G43*'Saving Accounts'!$H43/12+'Saving Accounts'!$F43," ")</f>
        <v xml:space="preserve"> </v>
      </c>
      <c r="M43" s="249" t="str">
        <f>IF(AND(MONTH('Saving Accounts'!$E43)=MONTH(M$7),YEAR('Saving Accounts'!$E43)=YEAR(M$7)),('Saving Accounts'!$B43+'Saving Accounts'!$F43)*'Saving Accounts'!$G43*'Saving Accounts'!$H43/12+'Saving Accounts'!$F43," ")</f>
        <v xml:space="preserve"> </v>
      </c>
      <c r="N43" s="249" t="str">
        <f>IF(AND(MONTH('Saving Accounts'!$E43)=MONTH(N$7),YEAR('Saving Accounts'!$E43)=YEAR(N$7)),('Saving Accounts'!$B43+'Saving Accounts'!$F43)*'Saving Accounts'!$G43*'Saving Accounts'!$H43/12+'Saving Accounts'!$F43," ")</f>
        <v xml:space="preserve"> </v>
      </c>
      <c r="O43" s="249" t="str">
        <f>IF(AND(MONTH('Saving Accounts'!$E43)=MONTH(O$7),YEAR('Saving Accounts'!$E43)=YEAR(O$7)),('Saving Accounts'!$B43+'Saving Accounts'!$F43)*'Saving Accounts'!$G43*'Saving Accounts'!$H43/12+'Saving Accounts'!$F43," ")</f>
        <v xml:space="preserve"> </v>
      </c>
      <c r="P43" s="249" t="str">
        <f>IF(AND(MONTH('Saving Accounts'!$E43)=MONTH(P$7),YEAR('Saving Accounts'!$E43)=YEAR(P$7)),('Saving Accounts'!$B43+'Saving Accounts'!$F43)*'Saving Accounts'!$G43*'Saving Accounts'!$H43/12+'Saving Accounts'!$F43," ")</f>
        <v xml:space="preserve"> </v>
      </c>
      <c r="Q43" s="249" t="str">
        <f>IF(AND(MONTH('Saving Accounts'!$E43)=MONTH(Q$7),YEAR('Saving Accounts'!$E43)=YEAR(Q$7)),('Saving Accounts'!$B43+'Saving Accounts'!$F43)*'Saving Accounts'!$G43*'Saving Accounts'!$H43/12+'Saving Accounts'!$F43," ")</f>
        <v xml:space="preserve"> </v>
      </c>
      <c r="R43" s="249" t="str">
        <f>IF(AND(MONTH('Saving Accounts'!$E43)=MONTH(R$7),YEAR('Saving Accounts'!$E43)=YEAR(R$7)),('Saving Accounts'!$B43+'Saving Accounts'!$F43)*'Saving Accounts'!$G43*'Saving Accounts'!$H43/12+'Saving Accounts'!$F43," ")</f>
        <v xml:space="preserve"> </v>
      </c>
      <c r="S43" s="249" t="str">
        <f>IF(AND(MONTH('Saving Accounts'!$E43)=MONTH(S$7),YEAR('Saving Accounts'!$E43)=YEAR(S$7)),('Saving Accounts'!$B43+'Saving Accounts'!$F43)*'Saving Accounts'!$G43*'Saving Accounts'!$H43/12+'Saving Accounts'!$F43," ")</f>
        <v xml:space="preserve"> </v>
      </c>
      <c r="T43" s="249" t="str">
        <f>IF(AND(MONTH('Saving Accounts'!$E43)=MONTH(T$7),YEAR('Saving Accounts'!$E43)=YEAR(T$7)),('Saving Accounts'!$B43+'Saving Accounts'!$F43)*'Saving Accounts'!$G43*'Saving Accounts'!$H43/12+'Saving Accounts'!$F43," ")</f>
        <v xml:space="preserve"> </v>
      </c>
      <c r="U43" s="328" t="str">
        <f>IF(AND(MONTH('Saving Accounts'!$E43)=MONTH(U$7),YEAR('Saving Accounts'!$E43)=YEAR(U$7)),('Saving Accounts'!$B43+'Saving Accounts'!$F43)*'Saving Accounts'!$G43*'Saving Accounts'!$H43/12+'Saving Accounts'!$F43," ")</f>
        <v xml:space="preserve"> </v>
      </c>
      <c r="V43" s="249" t="str">
        <f>IF(AND(MONTH('Saving Accounts'!$E43)=MONTH(V$7),YEAR('Saving Accounts'!$E43)=YEAR(V$7)),('Saving Accounts'!$B43+'Saving Accounts'!$F43)*'Saving Accounts'!$G43*'Saving Accounts'!$H43/12+'Saving Accounts'!$F43," ")</f>
        <v xml:space="preserve"> </v>
      </c>
      <c r="W43" s="249" t="str">
        <f>IF(AND(MONTH('Saving Accounts'!$E43)=MONTH(W$7),YEAR('Saving Accounts'!$E43)=YEAR(W$7)),('Saving Accounts'!$B43+'Saving Accounts'!$F43)*'Saving Accounts'!$G43*'Saving Accounts'!$H43/12+'Saving Accounts'!$F43," ")</f>
        <v xml:space="preserve"> </v>
      </c>
      <c r="X43" s="249" t="str">
        <f>IF(AND(MONTH('Saving Accounts'!$E43)=MONTH(X$7),YEAR('Saving Accounts'!$E43)=YEAR(X$7)),('Saving Accounts'!$B43+'Saving Accounts'!$F43)*'Saving Accounts'!$G43*'Saving Accounts'!$H43/12+'Saving Accounts'!$F43," ")</f>
        <v xml:space="preserve"> </v>
      </c>
      <c r="Y43" s="249" t="str">
        <f>IF(AND(MONTH('Saving Accounts'!$E43)=MONTH(Y$7),YEAR('Saving Accounts'!$E43)=YEAR(Y$7)),('Saving Accounts'!$B43+'Saving Accounts'!$F43)*'Saving Accounts'!$G43*'Saving Accounts'!$H43/12+'Saving Accounts'!$F43," ")</f>
        <v xml:space="preserve"> </v>
      </c>
      <c r="Z43" s="249" t="str">
        <f>IF(AND(MONTH('Saving Accounts'!$E43)=MONTH(Z$7),YEAR('Saving Accounts'!$E43)=YEAR(Z$7)),('Saving Accounts'!$B43+'Saving Accounts'!$F43)*'Saving Accounts'!$G43*'Saving Accounts'!$H43/12+'Saving Accounts'!$F43," ")</f>
        <v xml:space="preserve"> </v>
      </c>
      <c r="AA43" s="249" t="str">
        <f>IF(AND(MONTH('Saving Accounts'!$E43)=MONTH(AA$7),YEAR('Saving Accounts'!$E43)=YEAR(AA$7)),('Saving Accounts'!$B43+'Saving Accounts'!$F43)*'Saving Accounts'!$G43*'Saving Accounts'!$H43/12+'Saving Accounts'!$F43," ")</f>
        <v xml:space="preserve"> </v>
      </c>
      <c r="AB43" s="249" t="str">
        <f>IF(AND(MONTH('Saving Accounts'!$E43)=MONTH(AB$7),YEAR('Saving Accounts'!$E43)=YEAR(AB$7)),('Saving Accounts'!$B43+'Saving Accounts'!$F43)*'Saving Accounts'!$G43*'Saving Accounts'!$H43/12+'Saving Accounts'!$F43," ")</f>
        <v xml:space="preserve"> </v>
      </c>
      <c r="AC43" s="249" t="str">
        <f>IF(AND(MONTH('Saving Accounts'!$E43)=MONTH(AC$7),YEAR('Saving Accounts'!$E43)=YEAR(AC$7)),('Saving Accounts'!$B43+'Saving Accounts'!$F43)*'Saving Accounts'!$G43*'Saving Accounts'!$H43/12+'Saving Accounts'!$F43," ")</f>
        <v xml:space="preserve"> </v>
      </c>
      <c r="AD43" s="249" t="str">
        <f>IF(AND(MONTH('Saving Accounts'!$E43)=MONTH(AD$7),YEAR('Saving Accounts'!$E43)=YEAR(AD$7)),('Saving Accounts'!$B43+'Saving Accounts'!$F43)*'Saving Accounts'!$G43*'Saving Accounts'!$H43/12+'Saving Accounts'!$F43," ")</f>
        <v xml:space="preserve"> </v>
      </c>
      <c r="AE43" s="249" t="str">
        <f>IF(AND(MONTH('Saving Accounts'!$E43)=MONTH(AE$7),YEAR('Saving Accounts'!$E43)=YEAR(AE$7)),('Saving Accounts'!$B43+'Saving Accounts'!$F43)*'Saving Accounts'!$G43*'Saving Accounts'!$H43/12+'Saving Accounts'!$F43," ")</f>
        <v xml:space="preserve"> </v>
      </c>
      <c r="AF43" s="249" t="str">
        <f>IF(AND(MONTH('Saving Accounts'!$E43)=MONTH(AF$7),YEAR('Saving Accounts'!$E43)=YEAR(AF$7)),('Saving Accounts'!$B43+'Saving Accounts'!$F43)*'Saving Accounts'!$G43*'Saving Accounts'!$H43/12+'Saving Accounts'!$F43," ")</f>
        <v xml:space="preserve"> </v>
      </c>
      <c r="AG43" s="249" t="str">
        <f>IF(AND(MONTH('Saving Accounts'!$E43)=MONTH(AG$7),YEAR('Saving Accounts'!$E43)=YEAR(AG$7)),('Saving Accounts'!$B43+'Saving Accounts'!$F43)*'Saving Accounts'!$G43*'Saving Accounts'!$H43/12+'Saving Accounts'!$F43," ")</f>
        <v xml:space="preserve"> </v>
      </c>
    </row>
    <row r="44" spans="2:33">
      <c r="B44" s="214"/>
      <c r="C44" s="215"/>
      <c r="D44" s="214"/>
      <c r="E44" s="215"/>
      <c r="F44" s="214"/>
      <c r="G44" s="216"/>
      <c r="H44" s="217"/>
      <c r="I44" s="251">
        <f t="shared" si="5"/>
        <v>0</v>
      </c>
      <c r="J44" s="249" t="str">
        <f>IF(AND(MONTH('Saving Accounts'!$E44)=MONTH(J$7),YEAR('Saving Accounts'!$E44)=YEAR(J$7)),('Saving Accounts'!$B44+'Saving Accounts'!$F44)*'Saving Accounts'!$G44*'Saving Accounts'!$H44/12+'Saving Accounts'!$F44," ")</f>
        <v xml:space="preserve"> </v>
      </c>
      <c r="K44" s="249" t="str">
        <f>IF(AND(MONTH('Saving Accounts'!$E44)=MONTH(K$7),YEAR('Saving Accounts'!$E44)=YEAR(K$7)),('Saving Accounts'!$B44+'Saving Accounts'!$F44)*'Saving Accounts'!$G44*'Saving Accounts'!$H44/12+'Saving Accounts'!$F44," ")</f>
        <v xml:space="preserve"> </v>
      </c>
      <c r="L44" s="249" t="str">
        <f>IF(AND(MONTH('Saving Accounts'!$E44)=MONTH(L$7),YEAR('Saving Accounts'!$E44)=YEAR(L$7)),('Saving Accounts'!$B44+'Saving Accounts'!$F44)*'Saving Accounts'!$G44*'Saving Accounts'!$H44/12+'Saving Accounts'!$F44," ")</f>
        <v xml:space="preserve"> </v>
      </c>
      <c r="M44" s="249" t="str">
        <f>IF(AND(MONTH('Saving Accounts'!$E44)=MONTH(M$7),YEAR('Saving Accounts'!$E44)=YEAR(M$7)),('Saving Accounts'!$B44+'Saving Accounts'!$F44)*'Saving Accounts'!$G44*'Saving Accounts'!$H44/12+'Saving Accounts'!$F44," ")</f>
        <v xml:space="preserve"> </v>
      </c>
      <c r="N44" s="249" t="str">
        <f>IF(AND(MONTH('Saving Accounts'!$E44)=MONTH(N$7),YEAR('Saving Accounts'!$E44)=YEAR(N$7)),('Saving Accounts'!$B44+'Saving Accounts'!$F44)*'Saving Accounts'!$G44*'Saving Accounts'!$H44/12+'Saving Accounts'!$F44," ")</f>
        <v xml:space="preserve"> </v>
      </c>
      <c r="O44" s="249" t="str">
        <f>IF(AND(MONTH('Saving Accounts'!$E44)=MONTH(O$7),YEAR('Saving Accounts'!$E44)=YEAR(O$7)),('Saving Accounts'!$B44+'Saving Accounts'!$F44)*'Saving Accounts'!$G44*'Saving Accounts'!$H44/12+'Saving Accounts'!$F44," ")</f>
        <v xml:space="preserve"> </v>
      </c>
      <c r="P44" s="249" t="str">
        <f>IF(AND(MONTH('Saving Accounts'!$E44)=MONTH(P$7),YEAR('Saving Accounts'!$E44)=YEAR(P$7)),('Saving Accounts'!$B44+'Saving Accounts'!$F44)*'Saving Accounts'!$G44*'Saving Accounts'!$H44/12+'Saving Accounts'!$F44," ")</f>
        <v xml:space="preserve"> </v>
      </c>
      <c r="Q44" s="249" t="str">
        <f>IF(AND(MONTH('Saving Accounts'!$E44)=MONTH(Q$7),YEAR('Saving Accounts'!$E44)=YEAR(Q$7)),('Saving Accounts'!$B44+'Saving Accounts'!$F44)*'Saving Accounts'!$G44*'Saving Accounts'!$H44/12+'Saving Accounts'!$F44," ")</f>
        <v xml:space="preserve"> </v>
      </c>
      <c r="R44" s="249" t="str">
        <f>IF(AND(MONTH('Saving Accounts'!$E44)=MONTH(R$7),YEAR('Saving Accounts'!$E44)=YEAR(R$7)),('Saving Accounts'!$B44+'Saving Accounts'!$F44)*'Saving Accounts'!$G44*'Saving Accounts'!$H44/12+'Saving Accounts'!$F44," ")</f>
        <v xml:space="preserve"> </v>
      </c>
      <c r="S44" s="249" t="str">
        <f>IF(AND(MONTH('Saving Accounts'!$E44)=MONTH(S$7),YEAR('Saving Accounts'!$E44)=YEAR(S$7)),('Saving Accounts'!$B44+'Saving Accounts'!$F44)*'Saving Accounts'!$G44*'Saving Accounts'!$H44/12+'Saving Accounts'!$F44," ")</f>
        <v xml:space="preserve"> </v>
      </c>
      <c r="T44" s="249" t="str">
        <f>IF(AND(MONTH('Saving Accounts'!$E44)=MONTH(T$7),YEAR('Saving Accounts'!$E44)=YEAR(T$7)),('Saving Accounts'!$B44+'Saving Accounts'!$F44)*'Saving Accounts'!$G44*'Saving Accounts'!$H44/12+'Saving Accounts'!$F44," ")</f>
        <v xml:space="preserve"> </v>
      </c>
      <c r="U44" s="328" t="str">
        <f>IF(AND(MONTH('Saving Accounts'!$E44)=MONTH(U$7),YEAR('Saving Accounts'!$E44)=YEAR(U$7)),('Saving Accounts'!$B44+'Saving Accounts'!$F44)*'Saving Accounts'!$G44*'Saving Accounts'!$H44/12+'Saving Accounts'!$F44," ")</f>
        <v xml:space="preserve"> </v>
      </c>
      <c r="V44" s="249" t="str">
        <f>IF(AND(MONTH('Saving Accounts'!$E44)=MONTH(V$7),YEAR('Saving Accounts'!$E44)=YEAR(V$7)),('Saving Accounts'!$B44+'Saving Accounts'!$F44)*'Saving Accounts'!$G44*'Saving Accounts'!$H44/12+'Saving Accounts'!$F44," ")</f>
        <v xml:space="preserve"> </v>
      </c>
      <c r="W44" s="249" t="str">
        <f>IF(AND(MONTH('Saving Accounts'!$E44)=MONTH(W$7),YEAR('Saving Accounts'!$E44)=YEAR(W$7)),('Saving Accounts'!$B44+'Saving Accounts'!$F44)*'Saving Accounts'!$G44*'Saving Accounts'!$H44/12+'Saving Accounts'!$F44," ")</f>
        <v xml:space="preserve"> </v>
      </c>
      <c r="X44" s="249" t="str">
        <f>IF(AND(MONTH('Saving Accounts'!$E44)=MONTH(X$7),YEAR('Saving Accounts'!$E44)=YEAR(X$7)),('Saving Accounts'!$B44+'Saving Accounts'!$F44)*'Saving Accounts'!$G44*'Saving Accounts'!$H44/12+'Saving Accounts'!$F44," ")</f>
        <v xml:space="preserve"> </v>
      </c>
      <c r="Y44" s="249" t="str">
        <f>IF(AND(MONTH('Saving Accounts'!$E44)=MONTH(Y$7),YEAR('Saving Accounts'!$E44)=YEAR(Y$7)),('Saving Accounts'!$B44+'Saving Accounts'!$F44)*'Saving Accounts'!$G44*'Saving Accounts'!$H44/12+'Saving Accounts'!$F44," ")</f>
        <v xml:space="preserve"> </v>
      </c>
      <c r="Z44" s="249" t="str">
        <f>IF(AND(MONTH('Saving Accounts'!$E44)=MONTH(Z$7),YEAR('Saving Accounts'!$E44)=YEAR(Z$7)),('Saving Accounts'!$B44+'Saving Accounts'!$F44)*'Saving Accounts'!$G44*'Saving Accounts'!$H44/12+'Saving Accounts'!$F44," ")</f>
        <v xml:space="preserve"> </v>
      </c>
      <c r="AA44" s="249" t="str">
        <f>IF(AND(MONTH('Saving Accounts'!$E44)=MONTH(AA$7),YEAR('Saving Accounts'!$E44)=YEAR(AA$7)),('Saving Accounts'!$B44+'Saving Accounts'!$F44)*'Saving Accounts'!$G44*'Saving Accounts'!$H44/12+'Saving Accounts'!$F44," ")</f>
        <v xml:space="preserve"> </v>
      </c>
      <c r="AB44" s="249" t="str">
        <f>IF(AND(MONTH('Saving Accounts'!$E44)=MONTH(AB$7),YEAR('Saving Accounts'!$E44)=YEAR(AB$7)),('Saving Accounts'!$B44+'Saving Accounts'!$F44)*'Saving Accounts'!$G44*'Saving Accounts'!$H44/12+'Saving Accounts'!$F44," ")</f>
        <v xml:space="preserve"> </v>
      </c>
      <c r="AC44" s="249" t="str">
        <f>IF(AND(MONTH('Saving Accounts'!$E44)=MONTH(AC$7),YEAR('Saving Accounts'!$E44)=YEAR(AC$7)),('Saving Accounts'!$B44+'Saving Accounts'!$F44)*'Saving Accounts'!$G44*'Saving Accounts'!$H44/12+'Saving Accounts'!$F44," ")</f>
        <v xml:space="preserve"> </v>
      </c>
      <c r="AD44" s="249" t="str">
        <f>IF(AND(MONTH('Saving Accounts'!$E44)=MONTH(AD$7),YEAR('Saving Accounts'!$E44)=YEAR(AD$7)),('Saving Accounts'!$B44+'Saving Accounts'!$F44)*'Saving Accounts'!$G44*'Saving Accounts'!$H44/12+'Saving Accounts'!$F44," ")</f>
        <v xml:space="preserve"> </v>
      </c>
      <c r="AE44" s="249" t="str">
        <f>IF(AND(MONTH('Saving Accounts'!$E44)=MONTH(AE$7),YEAR('Saving Accounts'!$E44)=YEAR(AE$7)),('Saving Accounts'!$B44+'Saving Accounts'!$F44)*'Saving Accounts'!$G44*'Saving Accounts'!$H44/12+'Saving Accounts'!$F44," ")</f>
        <v xml:space="preserve"> </v>
      </c>
      <c r="AF44" s="249" t="str">
        <f>IF(AND(MONTH('Saving Accounts'!$E44)=MONTH(AF$7),YEAR('Saving Accounts'!$E44)=YEAR(AF$7)),('Saving Accounts'!$B44+'Saving Accounts'!$F44)*'Saving Accounts'!$G44*'Saving Accounts'!$H44/12+'Saving Accounts'!$F44," ")</f>
        <v xml:space="preserve"> </v>
      </c>
      <c r="AG44" s="249" t="str">
        <f>IF(AND(MONTH('Saving Accounts'!$E44)=MONTH(AG$7),YEAR('Saving Accounts'!$E44)=YEAR(AG$7)),('Saving Accounts'!$B44+'Saving Accounts'!$F44)*'Saving Accounts'!$G44*'Saving Accounts'!$H44/12+'Saving Accounts'!$F44," ")</f>
        <v xml:space="preserve"> </v>
      </c>
    </row>
    <row r="45" spans="2:33">
      <c r="B45" s="214"/>
      <c r="C45" s="215"/>
      <c r="D45" s="214"/>
      <c r="E45" s="215"/>
      <c r="F45" s="214"/>
      <c r="G45" s="216"/>
      <c r="H45" s="217"/>
      <c r="I45" s="251">
        <f t="shared" si="5"/>
        <v>0</v>
      </c>
      <c r="J45" s="249" t="str">
        <f>IF(AND(MONTH('Saving Accounts'!$E45)=MONTH(J$7),YEAR('Saving Accounts'!$E45)=YEAR(J$7)),('Saving Accounts'!$B45+'Saving Accounts'!$F45)*'Saving Accounts'!$G45*'Saving Accounts'!$H45/12+'Saving Accounts'!$F45," ")</f>
        <v xml:space="preserve"> </v>
      </c>
      <c r="K45" s="249" t="str">
        <f>IF(AND(MONTH('Saving Accounts'!$E45)=MONTH(K$7),YEAR('Saving Accounts'!$E45)=YEAR(K$7)),('Saving Accounts'!$B45+'Saving Accounts'!$F45)*'Saving Accounts'!$G45*'Saving Accounts'!$H45/12+'Saving Accounts'!$F45," ")</f>
        <v xml:space="preserve"> </v>
      </c>
      <c r="L45" s="249" t="str">
        <f>IF(AND(MONTH('Saving Accounts'!$E45)=MONTH(L$7),YEAR('Saving Accounts'!$E45)=YEAR(L$7)),('Saving Accounts'!$B45+'Saving Accounts'!$F45)*'Saving Accounts'!$G45*'Saving Accounts'!$H45/12+'Saving Accounts'!$F45," ")</f>
        <v xml:space="preserve"> </v>
      </c>
      <c r="M45" s="249" t="str">
        <f>IF(AND(MONTH('Saving Accounts'!$E45)=MONTH(M$7),YEAR('Saving Accounts'!$E45)=YEAR(M$7)),('Saving Accounts'!$B45+'Saving Accounts'!$F45)*'Saving Accounts'!$G45*'Saving Accounts'!$H45/12+'Saving Accounts'!$F45," ")</f>
        <v xml:space="preserve"> </v>
      </c>
      <c r="N45" s="249" t="str">
        <f>IF(AND(MONTH('Saving Accounts'!$E45)=MONTH(N$7),YEAR('Saving Accounts'!$E45)=YEAR(N$7)),('Saving Accounts'!$B45+'Saving Accounts'!$F45)*'Saving Accounts'!$G45*'Saving Accounts'!$H45/12+'Saving Accounts'!$F45," ")</f>
        <v xml:space="preserve"> </v>
      </c>
      <c r="O45" s="249" t="str">
        <f>IF(AND(MONTH('Saving Accounts'!$E45)=MONTH(O$7),YEAR('Saving Accounts'!$E45)=YEAR(O$7)),('Saving Accounts'!$B45+'Saving Accounts'!$F45)*'Saving Accounts'!$G45*'Saving Accounts'!$H45/12+'Saving Accounts'!$F45," ")</f>
        <v xml:space="preserve"> </v>
      </c>
      <c r="P45" s="249" t="str">
        <f>IF(AND(MONTH('Saving Accounts'!$E45)=MONTH(P$7),YEAR('Saving Accounts'!$E45)=YEAR(P$7)),('Saving Accounts'!$B45+'Saving Accounts'!$F45)*'Saving Accounts'!$G45*'Saving Accounts'!$H45/12+'Saving Accounts'!$F45," ")</f>
        <v xml:space="preserve"> </v>
      </c>
      <c r="Q45" s="249" t="str">
        <f>IF(AND(MONTH('Saving Accounts'!$E45)=MONTH(Q$7),YEAR('Saving Accounts'!$E45)=YEAR(Q$7)),('Saving Accounts'!$B45+'Saving Accounts'!$F45)*'Saving Accounts'!$G45*'Saving Accounts'!$H45/12+'Saving Accounts'!$F45," ")</f>
        <v xml:space="preserve"> </v>
      </c>
      <c r="R45" s="249" t="str">
        <f>IF(AND(MONTH('Saving Accounts'!$E45)=MONTH(R$7),YEAR('Saving Accounts'!$E45)=YEAR(R$7)),('Saving Accounts'!$B45+'Saving Accounts'!$F45)*'Saving Accounts'!$G45*'Saving Accounts'!$H45/12+'Saving Accounts'!$F45," ")</f>
        <v xml:space="preserve"> </v>
      </c>
      <c r="S45" s="249" t="str">
        <f>IF(AND(MONTH('Saving Accounts'!$E45)=MONTH(S$7),YEAR('Saving Accounts'!$E45)=YEAR(S$7)),('Saving Accounts'!$B45+'Saving Accounts'!$F45)*'Saving Accounts'!$G45*'Saving Accounts'!$H45/12+'Saving Accounts'!$F45," ")</f>
        <v xml:space="preserve"> </v>
      </c>
      <c r="T45" s="249" t="str">
        <f>IF(AND(MONTH('Saving Accounts'!$E45)=MONTH(T$7),YEAR('Saving Accounts'!$E45)=YEAR(T$7)),('Saving Accounts'!$B45+'Saving Accounts'!$F45)*'Saving Accounts'!$G45*'Saving Accounts'!$H45/12+'Saving Accounts'!$F45," ")</f>
        <v xml:space="preserve"> </v>
      </c>
      <c r="U45" s="328" t="str">
        <f>IF(AND(MONTH('Saving Accounts'!$E45)=MONTH(U$7),YEAR('Saving Accounts'!$E45)=YEAR(U$7)),('Saving Accounts'!$B45+'Saving Accounts'!$F45)*'Saving Accounts'!$G45*'Saving Accounts'!$H45/12+'Saving Accounts'!$F45," ")</f>
        <v xml:space="preserve"> </v>
      </c>
      <c r="V45" s="249" t="str">
        <f>IF(AND(MONTH('Saving Accounts'!$E45)=MONTH(V$7),YEAR('Saving Accounts'!$E45)=YEAR(V$7)),('Saving Accounts'!$B45+'Saving Accounts'!$F45)*'Saving Accounts'!$G45*'Saving Accounts'!$H45/12+'Saving Accounts'!$F45," ")</f>
        <v xml:space="preserve"> </v>
      </c>
      <c r="W45" s="249" t="str">
        <f>IF(AND(MONTH('Saving Accounts'!$E45)=MONTH(W$7),YEAR('Saving Accounts'!$E45)=YEAR(W$7)),('Saving Accounts'!$B45+'Saving Accounts'!$F45)*'Saving Accounts'!$G45*'Saving Accounts'!$H45/12+'Saving Accounts'!$F45," ")</f>
        <v xml:space="preserve"> </v>
      </c>
      <c r="X45" s="249" t="str">
        <f>IF(AND(MONTH('Saving Accounts'!$E45)=MONTH(X$7),YEAR('Saving Accounts'!$E45)=YEAR(X$7)),('Saving Accounts'!$B45+'Saving Accounts'!$F45)*'Saving Accounts'!$G45*'Saving Accounts'!$H45/12+'Saving Accounts'!$F45," ")</f>
        <v xml:space="preserve"> </v>
      </c>
      <c r="Y45" s="249" t="str">
        <f>IF(AND(MONTH('Saving Accounts'!$E45)=MONTH(Y$7),YEAR('Saving Accounts'!$E45)=YEAR(Y$7)),('Saving Accounts'!$B45+'Saving Accounts'!$F45)*'Saving Accounts'!$G45*'Saving Accounts'!$H45/12+'Saving Accounts'!$F45," ")</f>
        <v xml:space="preserve"> </v>
      </c>
      <c r="Z45" s="249" t="str">
        <f>IF(AND(MONTH('Saving Accounts'!$E45)=MONTH(Z$7),YEAR('Saving Accounts'!$E45)=YEAR(Z$7)),('Saving Accounts'!$B45+'Saving Accounts'!$F45)*'Saving Accounts'!$G45*'Saving Accounts'!$H45/12+'Saving Accounts'!$F45," ")</f>
        <v xml:space="preserve"> </v>
      </c>
      <c r="AA45" s="249" t="str">
        <f>IF(AND(MONTH('Saving Accounts'!$E45)=MONTH(AA$7),YEAR('Saving Accounts'!$E45)=YEAR(AA$7)),('Saving Accounts'!$B45+'Saving Accounts'!$F45)*'Saving Accounts'!$G45*'Saving Accounts'!$H45/12+'Saving Accounts'!$F45," ")</f>
        <v xml:space="preserve"> </v>
      </c>
      <c r="AB45" s="249" t="str">
        <f>IF(AND(MONTH('Saving Accounts'!$E45)=MONTH(AB$7),YEAR('Saving Accounts'!$E45)=YEAR(AB$7)),('Saving Accounts'!$B45+'Saving Accounts'!$F45)*'Saving Accounts'!$G45*'Saving Accounts'!$H45/12+'Saving Accounts'!$F45," ")</f>
        <v xml:space="preserve"> </v>
      </c>
      <c r="AC45" s="249" t="str">
        <f>IF(AND(MONTH('Saving Accounts'!$E45)=MONTH(AC$7),YEAR('Saving Accounts'!$E45)=YEAR(AC$7)),('Saving Accounts'!$B45+'Saving Accounts'!$F45)*'Saving Accounts'!$G45*'Saving Accounts'!$H45/12+'Saving Accounts'!$F45," ")</f>
        <v xml:space="preserve"> </v>
      </c>
      <c r="AD45" s="249" t="str">
        <f>IF(AND(MONTH('Saving Accounts'!$E45)=MONTH(AD$7),YEAR('Saving Accounts'!$E45)=YEAR(AD$7)),('Saving Accounts'!$B45+'Saving Accounts'!$F45)*'Saving Accounts'!$G45*'Saving Accounts'!$H45/12+'Saving Accounts'!$F45," ")</f>
        <v xml:space="preserve"> </v>
      </c>
      <c r="AE45" s="249" t="str">
        <f>IF(AND(MONTH('Saving Accounts'!$E45)=MONTH(AE$7),YEAR('Saving Accounts'!$E45)=YEAR(AE$7)),('Saving Accounts'!$B45+'Saving Accounts'!$F45)*'Saving Accounts'!$G45*'Saving Accounts'!$H45/12+'Saving Accounts'!$F45," ")</f>
        <v xml:space="preserve"> </v>
      </c>
      <c r="AF45" s="249" t="str">
        <f>IF(AND(MONTH('Saving Accounts'!$E45)=MONTH(AF$7),YEAR('Saving Accounts'!$E45)=YEAR(AF$7)),('Saving Accounts'!$B45+'Saving Accounts'!$F45)*'Saving Accounts'!$G45*'Saving Accounts'!$H45/12+'Saving Accounts'!$F45," ")</f>
        <v xml:space="preserve"> </v>
      </c>
      <c r="AG45" s="249" t="str">
        <f>IF(AND(MONTH('Saving Accounts'!$E45)=MONTH(AG$7),YEAR('Saving Accounts'!$E45)=YEAR(AG$7)),('Saving Accounts'!$B45+'Saving Accounts'!$F45)*'Saving Accounts'!$G45*'Saving Accounts'!$H45/12+'Saving Accounts'!$F45," ")</f>
        <v xml:space="preserve"> </v>
      </c>
    </row>
    <row r="46" spans="2:33">
      <c r="B46" s="214"/>
      <c r="C46" s="215"/>
      <c r="D46" s="214"/>
      <c r="E46" s="215"/>
      <c r="F46" s="214"/>
      <c r="G46" s="216"/>
      <c r="H46" s="217"/>
      <c r="I46" s="251">
        <f t="shared" si="5"/>
        <v>0</v>
      </c>
      <c r="J46" s="249" t="str">
        <f>IF(AND(MONTH('Saving Accounts'!$E46)=MONTH(J$7),YEAR('Saving Accounts'!$E46)=YEAR(J$7)),('Saving Accounts'!$B46+'Saving Accounts'!$F46)*'Saving Accounts'!$G46*'Saving Accounts'!$H46/12+'Saving Accounts'!$F46," ")</f>
        <v xml:space="preserve"> </v>
      </c>
      <c r="K46" s="249" t="str">
        <f>IF(AND(MONTH('Saving Accounts'!$E46)=MONTH(K$7),YEAR('Saving Accounts'!$E46)=YEAR(K$7)),('Saving Accounts'!$B46+'Saving Accounts'!$F46)*'Saving Accounts'!$G46*'Saving Accounts'!$H46/12+'Saving Accounts'!$F46," ")</f>
        <v xml:space="preserve"> </v>
      </c>
      <c r="L46" s="249" t="str">
        <f>IF(AND(MONTH('Saving Accounts'!$E46)=MONTH(L$7),YEAR('Saving Accounts'!$E46)=YEAR(L$7)),('Saving Accounts'!$B46+'Saving Accounts'!$F46)*'Saving Accounts'!$G46*'Saving Accounts'!$H46/12+'Saving Accounts'!$F46," ")</f>
        <v xml:space="preserve"> </v>
      </c>
      <c r="M46" s="249" t="str">
        <f>IF(AND(MONTH('Saving Accounts'!$E46)=MONTH(M$7),YEAR('Saving Accounts'!$E46)=YEAR(M$7)),('Saving Accounts'!$B46+'Saving Accounts'!$F46)*'Saving Accounts'!$G46*'Saving Accounts'!$H46/12+'Saving Accounts'!$F46," ")</f>
        <v xml:space="preserve"> </v>
      </c>
      <c r="N46" s="249" t="str">
        <f>IF(AND(MONTH('Saving Accounts'!$E46)=MONTH(N$7),YEAR('Saving Accounts'!$E46)=YEAR(N$7)),('Saving Accounts'!$B46+'Saving Accounts'!$F46)*'Saving Accounts'!$G46*'Saving Accounts'!$H46/12+'Saving Accounts'!$F46," ")</f>
        <v xml:space="preserve"> </v>
      </c>
      <c r="O46" s="249" t="str">
        <f>IF(AND(MONTH('Saving Accounts'!$E46)=MONTH(O$7),YEAR('Saving Accounts'!$E46)=YEAR(O$7)),('Saving Accounts'!$B46+'Saving Accounts'!$F46)*'Saving Accounts'!$G46*'Saving Accounts'!$H46/12+'Saving Accounts'!$F46," ")</f>
        <v xml:space="preserve"> </v>
      </c>
      <c r="P46" s="249" t="str">
        <f>IF(AND(MONTH('Saving Accounts'!$E46)=MONTH(P$7),YEAR('Saving Accounts'!$E46)=YEAR(P$7)),('Saving Accounts'!$B46+'Saving Accounts'!$F46)*'Saving Accounts'!$G46*'Saving Accounts'!$H46/12+'Saving Accounts'!$F46," ")</f>
        <v xml:space="preserve"> </v>
      </c>
      <c r="Q46" s="249" t="str">
        <f>IF(AND(MONTH('Saving Accounts'!$E46)=MONTH(Q$7),YEAR('Saving Accounts'!$E46)=YEAR(Q$7)),('Saving Accounts'!$B46+'Saving Accounts'!$F46)*'Saving Accounts'!$G46*'Saving Accounts'!$H46/12+'Saving Accounts'!$F46," ")</f>
        <v xml:space="preserve"> </v>
      </c>
      <c r="R46" s="249" t="str">
        <f>IF(AND(MONTH('Saving Accounts'!$E46)=MONTH(R$7),YEAR('Saving Accounts'!$E46)=YEAR(R$7)),('Saving Accounts'!$B46+'Saving Accounts'!$F46)*'Saving Accounts'!$G46*'Saving Accounts'!$H46/12+'Saving Accounts'!$F46," ")</f>
        <v xml:space="preserve"> </v>
      </c>
      <c r="S46" s="249" t="str">
        <f>IF(AND(MONTH('Saving Accounts'!$E46)=MONTH(S$7),YEAR('Saving Accounts'!$E46)=YEAR(S$7)),('Saving Accounts'!$B46+'Saving Accounts'!$F46)*'Saving Accounts'!$G46*'Saving Accounts'!$H46/12+'Saving Accounts'!$F46," ")</f>
        <v xml:space="preserve"> </v>
      </c>
      <c r="T46" s="249" t="str">
        <f>IF(AND(MONTH('Saving Accounts'!$E46)=MONTH(T$7),YEAR('Saving Accounts'!$E46)=YEAR(T$7)),('Saving Accounts'!$B46+'Saving Accounts'!$F46)*'Saving Accounts'!$G46*'Saving Accounts'!$H46/12+'Saving Accounts'!$F46," ")</f>
        <v xml:space="preserve"> </v>
      </c>
      <c r="U46" s="328" t="str">
        <f>IF(AND(MONTH('Saving Accounts'!$E46)=MONTH(U$7),YEAR('Saving Accounts'!$E46)=YEAR(U$7)),('Saving Accounts'!$B46+'Saving Accounts'!$F46)*'Saving Accounts'!$G46*'Saving Accounts'!$H46/12+'Saving Accounts'!$F46," ")</f>
        <v xml:space="preserve"> </v>
      </c>
      <c r="V46" s="249" t="str">
        <f>IF(AND(MONTH('Saving Accounts'!$E46)=MONTH(V$7),YEAR('Saving Accounts'!$E46)=YEAR(V$7)),('Saving Accounts'!$B46+'Saving Accounts'!$F46)*'Saving Accounts'!$G46*'Saving Accounts'!$H46/12+'Saving Accounts'!$F46," ")</f>
        <v xml:space="preserve"> </v>
      </c>
      <c r="W46" s="249" t="str">
        <f>IF(AND(MONTH('Saving Accounts'!$E46)=MONTH(W$7),YEAR('Saving Accounts'!$E46)=YEAR(W$7)),('Saving Accounts'!$B46+'Saving Accounts'!$F46)*'Saving Accounts'!$G46*'Saving Accounts'!$H46/12+'Saving Accounts'!$F46," ")</f>
        <v xml:space="preserve"> </v>
      </c>
      <c r="X46" s="249" t="str">
        <f>IF(AND(MONTH('Saving Accounts'!$E46)=MONTH(X$7),YEAR('Saving Accounts'!$E46)=YEAR(X$7)),('Saving Accounts'!$B46+'Saving Accounts'!$F46)*'Saving Accounts'!$G46*'Saving Accounts'!$H46/12+'Saving Accounts'!$F46," ")</f>
        <v xml:space="preserve"> </v>
      </c>
      <c r="Y46" s="249" t="str">
        <f>IF(AND(MONTH('Saving Accounts'!$E46)=MONTH(Y$7),YEAR('Saving Accounts'!$E46)=YEAR(Y$7)),('Saving Accounts'!$B46+'Saving Accounts'!$F46)*'Saving Accounts'!$G46*'Saving Accounts'!$H46/12+'Saving Accounts'!$F46," ")</f>
        <v xml:space="preserve"> </v>
      </c>
      <c r="Z46" s="249" t="str">
        <f>IF(AND(MONTH('Saving Accounts'!$E46)=MONTH(Z$7),YEAR('Saving Accounts'!$E46)=YEAR(Z$7)),('Saving Accounts'!$B46+'Saving Accounts'!$F46)*'Saving Accounts'!$G46*'Saving Accounts'!$H46/12+'Saving Accounts'!$F46," ")</f>
        <v xml:space="preserve"> </v>
      </c>
      <c r="AA46" s="249" t="str">
        <f>IF(AND(MONTH('Saving Accounts'!$E46)=MONTH(AA$7),YEAR('Saving Accounts'!$E46)=YEAR(AA$7)),('Saving Accounts'!$B46+'Saving Accounts'!$F46)*'Saving Accounts'!$G46*'Saving Accounts'!$H46/12+'Saving Accounts'!$F46," ")</f>
        <v xml:space="preserve"> </v>
      </c>
      <c r="AB46" s="249" t="str">
        <f>IF(AND(MONTH('Saving Accounts'!$E46)=MONTH(AB$7),YEAR('Saving Accounts'!$E46)=YEAR(AB$7)),('Saving Accounts'!$B46+'Saving Accounts'!$F46)*'Saving Accounts'!$G46*'Saving Accounts'!$H46/12+'Saving Accounts'!$F46," ")</f>
        <v xml:space="preserve"> </v>
      </c>
      <c r="AC46" s="249" t="str">
        <f>IF(AND(MONTH('Saving Accounts'!$E46)=MONTH(AC$7),YEAR('Saving Accounts'!$E46)=YEAR(AC$7)),('Saving Accounts'!$B46+'Saving Accounts'!$F46)*'Saving Accounts'!$G46*'Saving Accounts'!$H46/12+'Saving Accounts'!$F46," ")</f>
        <v xml:space="preserve"> </v>
      </c>
      <c r="AD46" s="249" t="str">
        <f>IF(AND(MONTH('Saving Accounts'!$E46)=MONTH(AD$7),YEAR('Saving Accounts'!$E46)=YEAR(AD$7)),('Saving Accounts'!$B46+'Saving Accounts'!$F46)*'Saving Accounts'!$G46*'Saving Accounts'!$H46/12+'Saving Accounts'!$F46," ")</f>
        <v xml:space="preserve"> </v>
      </c>
      <c r="AE46" s="249" t="str">
        <f>IF(AND(MONTH('Saving Accounts'!$E46)=MONTH(AE$7),YEAR('Saving Accounts'!$E46)=YEAR(AE$7)),('Saving Accounts'!$B46+'Saving Accounts'!$F46)*'Saving Accounts'!$G46*'Saving Accounts'!$H46/12+'Saving Accounts'!$F46," ")</f>
        <v xml:space="preserve"> </v>
      </c>
      <c r="AF46" s="249" t="str">
        <f>IF(AND(MONTH('Saving Accounts'!$E46)=MONTH(AF$7),YEAR('Saving Accounts'!$E46)=YEAR(AF$7)),('Saving Accounts'!$B46+'Saving Accounts'!$F46)*'Saving Accounts'!$G46*'Saving Accounts'!$H46/12+'Saving Accounts'!$F46," ")</f>
        <v xml:space="preserve"> </v>
      </c>
      <c r="AG46" s="249" t="str">
        <f>IF(AND(MONTH('Saving Accounts'!$E46)=MONTH(AG$7),YEAR('Saving Accounts'!$E46)=YEAR(AG$7)),('Saving Accounts'!$B46+'Saving Accounts'!$F46)*'Saving Accounts'!$G46*'Saving Accounts'!$H46/12+'Saving Accounts'!$F46," ")</f>
        <v xml:space="preserve"> </v>
      </c>
    </row>
    <row r="47" spans="2:33">
      <c r="B47" s="214"/>
      <c r="C47" s="215"/>
      <c r="D47" s="214"/>
      <c r="E47" s="215"/>
      <c r="F47" s="214"/>
      <c r="G47" s="216"/>
      <c r="H47" s="217"/>
      <c r="I47" s="251">
        <f t="shared" si="5"/>
        <v>0</v>
      </c>
      <c r="J47" s="249" t="str">
        <f>IF(AND(MONTH('Saving Accounts'!$E47)=MONTH(J$7),YEAR('Saving Accounts'!$E47)=YEAR(J$7)),('Saving Accounts'!$B47+'Saving Accounts'!$F47)*'Saving Accounts'!$G47*'Saving Accounts'!$H47/12+'Saving Accounts'!$F47," ")</f>
        <v xml:space="preserve"> </v>
      </c>
      <c r="K47" s="249" t="str">
        <f>IF(AND(MONTH('Saving Accounts'!$E47)=MONTH(K$7),YEAR('Saving Accounts'!$E47)=YEAR(K$7)),('Saving Accounts'!$B47+'Saving Accounts'!$F47)*'Saving Accounts'!$G47*'Saving Accounts'!$H47/12+'Saving Accounts'!$F47," ")</f>
        <v xml:space="preserve"> </v>
      </c>
      <c r="L47" s="249" t="str">
        <f>IF(AND(MONTH('Saving Accounts'!$E47)=MONTH(L$7),YEAR('Saving Accounts'!$E47)=YEAR(L$7)),('Saving Accounts'!$B47+'Saving Accounts'!$F47)*'Saving Accounts'!$G47*'Saving Accounts'!$H47/12+'Saving Accounts'!$F47," ")</f>
        <v xml:space="preserve"> </v>
      </c>
      <c r="M47" s="249" t="str">
        <f>IF(AND(MONTH('Saving Accounts'!$E47)=MONTH(M$7),YEAR('Saving Accounts'!$E47)=YEAR(M$7)),('Saving Accounts'!$B47+'Saving Accounts'!$F47)*'Saving Accounts'!$G47*'Saving Accounts'!$H47/12+'Saving Accounts'!$F47," ")</f>
        <v xml:space="preserve"> </v>
      </c>
      <c r="N47" s="249" t="str">
        <f>IF(AND(MONTH('Saving Accounts'!$E47)=MONTH(N$7),YEAR('Saving Accounts'!$E47)=YEAR(N$7)),('Saving Accounts'!$B47+'Saving Accounts'!$F47)*'Saving Accounts'!$G47*'Saving Accounts'!$H47/12+'Saving Accounts'!$F47," ")</f>
        <v xml:space="preserve"> </v>
      </c>
      <c r="O47" s="249" t="str">
        <f>IF(AND(MONTH('Saving Accounts'!$E47)=MONTH(O$7),YEAR('Saving Accounts'!$E47)=YEAR(O$7)),('Saving Accounts'!$B47+'Saving Accounts'!$F47)*'Saving Accounts'!$G47*'Saving Accounts'!$H47/12+'Saving Accounts'!$F47," ")</f>
        <v xml:space="preserve"> </v>
      </c>
      <c r="P47" s="249" t="str">
        <f>IF(AND(MONTH('Saving Accounts'!$E47)=MONTH(P$7),YEAR('Saving Accounts'!$E47)=YEAR(P$7)),('Saving Accounts'!$B47+'Saving Accounts'!$F47)*'Saving Accounts'!$G47*'Saving Accounts'!$H47/12+'Saving Accounts'!$F47," ")</f>
        <v xml:space="preserve"> </v>
      </c>
      <c r="Q47" s="249" t="str">
        <f>IF(AND(MONTH('Saving Accounts'!$E47)=MONTH(Q$7),YEAR('Saving Accounts'!$E47)=YEAR(Q$7)),('Saving Accounts'!$B47+'Saving Accounts'!$F47)*'Saving Accounts'!$G47*'Saving Accounts'!$H47/12+'Saving Accounts'!$F47," ")</f>
        <v xml:space="preserve"> </v>
      </c>
      <c r="R47" s="249" t="str">
        <f>IF(AND(MONTH('Saving Accounts'!$E47)=MONTH(R$7),YEAR('Saving Accounts'!$E47)=YEAR(R$7)),('Saving Accounts'!$B47+'Saving Accounts'!$F47)*'Saving Accounts'!$G47*'Saving Accounts'!$H47/12+'Saving Accounts'!$F47," ")</f>
        <v xml:space="preserve"> </v>
      </c>
      <c r="S47" s="249" t="str">
        <f>IF(AND(MONTH('Saving Accounts'!$E47)=MONTH(S$7),YEAR('Saving Accounts'!$E47)=YEAR(S$7)),('Saving Accounts'!$B47+'Saving Accounts'!$F47)*'Saving Accounts'!$G47*'Saving Accounts'!$H47/12+'Saving Accounts'!$F47," ")</f>
        <v xml:space="preserve"> </v>
      </c>
      <c r="T47" s="249" t="str">
        <f>IF(AND(MONTH('Saving Accounts'!$E47)=MONTH(T$7),YEAR('Saving Accounts'!$E47)=YEAR(T$7)),('Saving Accounts'!$B47+'Saving Accounts'!$F47)*'Saving Accounts'!$G47*'Saving Accounts'!$H47/12+'Saving Accounts'!$F47," ")</f>
        <v xml:space="preserve"> </v>
      </c>
      <c r="U47" s="328" t="str">
        <f>IF(AND(MONTH('Saving Accounts'!$E47)=MONTH(U$7),YEAR('Saving Accounts'!$E47)=YEAR(U$7)),('Saving Accounts'!$B47+'Saving Accounts'!$F47)*'Saving Accounts'!$G47*'Saving Accounts'!$H47/12+'Saving Accounts'!$F47," ")</f>
        <v xml:space="preserve"> </v>
      </c>
      <c r="V47" s="249" t="str">
        <f>IF(AND(MONTH('Saving Accounts'!$E47)=MONTH(V$7),YEAR('Saving Accounts'!$E47)=YEAR(V$7)),('Saving Accounts'!$B47+'Saving Accounts'!$F47)*'Saving Accounts'!$G47*'Saving Accounts'!$H47/12+'Saving Accounts'!$F47," ")</f>
        <v xml:space="preserve"> </v>
      </c>
      <c r="W47" s="249" t="str">
        <f>IF(AND(MONTH('Saving Accounts'!$E47)=MONTH(W$7),YEAR('Saving Accounts'!$E47)=YEAR(W$7)),('Saving Accounts'!$B47+'Saving Accounts'!$F47)*'Saving Accounts'!$G47*'Saving Accounts'!$H47/12+'Saving Accounts'!$F47," ")</f>
        <v xml:space="preserve"> </v>
      </c>
      <c r="X47" s="249" t="str">
        <f>IF(AND(MONTH('Saving Accounts'!$E47)=MONTH(X$7),YEAR('Saving Accounts'!$E47)=YEAR(X$7)),('Saving Accounts'!$B47+'Saving Accounts'!$F47)*'Saving Accounts'!$G47*'Saving Accounts'!$H47/12+'Saving Accounts'!$F47," ")</f>
        <v xml:space="preserve"> </v>
      </c>
      <c r="Y47" s="249" t="str">
        <f>IF(AND(MONTH('Saving Accounts'!$E47)=MONTH(Y$7),YEAR('Saving Accounts'!$E47)=YEAR(Y$7)),('Saving Accounts'!$B47+'Saving Accounts'!$F47)*'Saving Accounts'!$G47*'Saving Accounts'!$H47/12+'Saving Accounts'!$F47," ")</f>
        <v xml:space="preserve"> </v>
      </c>
      <c r="Z47" s="249" t="str">
        <f>IF(AND(MONTH('Saving Accounts'!$E47)=MONTH(Z$7),YEAR('Saving Accounts'!$E47)=YEAR(Z$7)),('Saving Accounts'!$B47+'Saving Accounts'!$F47)*'Saving Accounts'!$G47*'Saving Accounts'!$H47/12+'Saving Accounts'!$F47," ")</f>
        <v xml:space="preserve"> </v>
      </c>
      <c r="AA47" s="249" t="str">
        <f>IF(AND(MONTH('Saving Accounts'!$E47)=MONTH(AA$7),YEAR('Saving Accounts'!$E47)=YEAR(AA$7)),('Saving Accounts'!$B47+'Saving Accounts'!$F47)*'Saving Accounts'!$G47*'Saving Accounts'!$H47/12+'Saving Accounts'!$F47," ")</f>
        <v xml:space="preserve"> </v>
      </c>
      <c r="AB47" s="249" t="str">
        <f>IF(AND(MONTH('Saving Accounts'!$E47)=MONTH(AB$7),YEAR('Saving Accounts'!$E47)=YEAR(AB$7)),('Saving Accounts'!$B47+'Saving Accounts'!$F47)*'Saving Accounts'!$G47*'Saving Accounts'!$H47/12+'Saving Accounts'!$F47," ")</f>
        <v xml:space="preserve"> </v>
      </c>
      <c r="AC47" s="249" t="str">
        <f>IF(AND(MONTH('Saving Accounts'!$E47)=MONTH(AC$7),YEAR('Saving Accounts'!$E47)=YEAR(AC$7)),('Saving Accounts'!$B47+'Saving Accounts'!$F47)*'Saving Accounts'!$G47*'Saving Accounts'!$H47/12+'Saving Accounts'!$F47," ")</f>
        <v xml:space="preserve"> </v>
      </c>
      <c r="AD47" s="249" t="str">
        <f>IF(AND(MONTH('Saving Accounts'!$E47)=MONTH(AD$7),YEAR('Saving Accounts'!$E47)=YEAR(AD$7)),('Saving Accounts'!$B47+'Saving Accounts'!$F47)*'Saving Accounts'!$G47*'Saving Accounts'!$H47/12+'Saving Accounts'!$F47," ")</f>
        <v xml:space="preserve"> </v>
      </c>
      <c r="AE47" s="249" t="str">
        <f>IF(AND(MONTH('Saving Accounts'!$E47)=MONTH(AE$7),YEAR('Saving Accounts'!$E47)=YEAR(AE$7)),('Saving Accounts'!$B47+'Saving Accounts'!$F47)*'Saving Accounts'!$G47*'Saving Accounts'!$H47/12+'Saving Accounts'!$F47," ")</f>
        <v xml:space="preserve"> </v>
      </c>
      <c r="AF47" s="249" t="str">
        <f>IF(AND(MONTH('Saving Accounts'!$E47)=MONTH(AF$7),YEAR('Saving Accounts'!$E47)=YEAR(AF$7)),('Saving Accounts'!$B47+'Saving Accounts'!$F47)*'Saving Accounts'!$G47*'Saving Accounts'!$H47/12+'Saving Accounts'!$F47," ")</f>
        <v xml:space="preserve"> </v>
      </c>
      <c r="AG47" s="249" t="str">
        <f>IF(AND(MONTH('Saving Accounts'!$E47)=MONTH(AG$7),YEAR('Saving Accounts'!$E47)=YEAR(AG$7)),('Saving Accounts'!$B47+'Saving Accounts'!$F47)*'Saving Accounts'!$G47*'Saving Accounts'!$H47/12+'Saving Accounts'!$F47," ")</f>
        <v xml:space="preserve"> </v>
      </c>
    </row>
    <row r="48" spans="2:33">
      <c r="B48" s="214"/>
      <c r="C48" s="215"/>
      <c r="D48" s="214"/>
      <c r="E48" s="215"/>
      <c r="F48" s="214"/>
      <c r="G48" s="216"/>
      <c r="H48" s="217"/>
      <c r="I48" s="251">
        <f t="shared" si="5"/>
        <v>0</v>
      </c>
      <c r="J48" s="249" t="str">
        <f>IF(AND(MONTH('Saving Accounts'!$E48)=MONTH(J$7),YEAR('Saving Accounts'!$E48)=YEAR(J$7)),('Saving Accounts'!$B48+'Saving Accounts'!$F48)*'Saving Accounts'!$G48*'Saving Accounts'!$H48/12+'Saving Accounts'!$F48," ")</f>
        <v xml:space="preserve"> </v>
      </c>
      <c r="K48" s="249" t="str">
        <f>IF(AND(MONTH('Saving Accounts'!$E48)=MONTH(K$7),YEAR('Saving Accounts'!$E48)=YEAR(K$7)),('Saving Accounts'!$B48+'Saving Accounts'!$F48)*'Saving Accounts'!$G48*'Saving Accounts'!$H48/12+'Saving Accounts'!$F48," ")</f>
        <v xml:space="preserve"> </v>
      </c>
      <c r="L48" s="249" t="str">
        <f>IF(AND(MONTH('Saving Accounts'!$E48)=MONTH(L$7),YEAR('Saving Accounts'!$E48)=YEAR(L$7)),('Saving Accounts'!$B48+'Saving Accounts'!$F48)*'Saving Accounts'!$G48*'Saving Accounts'!$H48/12+'Saving Accounts'!$F48," ")</f>
        <v xml:space="preserve"> </v>
      </c>
      <c r="M48" s="249" t="str">
        <f>IF(AND(MONTH('Saving Accounts'!$E48)=MONTH(M$7),YEAR('Saving Accounts'!$E48)=YEAR(M$7)),('Saving Accounts'!$B48+'Saving Accounts'!$F48)*'Saving Accounts'!$G48*'Saving Accounts'!$H48/12+'Saving Accounts'!$F48," ")</f>
        <v xml:space="preserve"> </v>
      </c>
      <c r="N48" s="249" t="str">
        <f>IF(AND(MONTH('Saving Accounts'!$E48)=MONTH(N$7),YEAR('Saving Accounts'!$E48)=YEAR(N$7)),('Saving Accounts'!$B48+'Saving Accounts'!$F48)*'Saving Accounts'!$G48*'Saving Accounts'!$H48/12+'Saving Accounts'!$F48," ")</f>
        <v xml:space="preserve"> </v>
      </c>
      <c r="O48" s="249" t="str">
        <f>IF(AND(MONTH('Saving Accounts'!$E48)=MONTH(O$7),YEAR('Saving Accounts'!$E48)=YEAR(O$7)),('Saving Accounts'!$B48+'Saving Accounts'!$F48)*'Saving Accounts'!$G48*'Saving Accounts'!$H48/12+'Saving Accounts'!$F48," ")</f>
        <v xml:space="preserve"> </v>
      </c>
      <c r="P48" s="249" t="str">
        <f>IF(AND(MONTH('Saving Accounts'!$E48)=MONTH(P$7),YEAR('Saving Accounts'!$E48)=YEAR(P$7)),('Saving Accounts'!$B48+'Saving Accounts'!$F48)*'Saving Accounts'!$G48*'Saving Accounts'!$H48/12+'Saving Accounts'!$F48," ")</f>
        <v xml:space="preserve"> </v>
      </c>
      <c r="Q48" s="249" t="str">
        <f>IF(AND(MONTH('Saving Accounts'!$E48)=MONTH(Q$7),YEAR('Saving Accounts'!$E48)=YEAR(Q$7)),('Saving Accounts'!$B48+'Saving Accounts'!$F48)*'Saving Accounts'!$G48*'Saving Accounts'!$H48/12+'Saving Accounts'!$F48," ")</f>
        <v xml:space="preserve"> </v>
      </c>
      <c r="R48" s="249" t="str">
        <f>IF(AND(MONTH('Saving Accounts'!$E48)=MONTH(R$7),YEAR('Saving Accounts'!$E48)=YEAR(R$7)),('Saving Accounts'!$B48+'Saving Accounts'!$F48)*'Saving Accounts'!$G48*'Saving Accounts'!$H48/12+'Saving Accounts'!$F48," ")</f>
        <v xml:space="preserve"> </v>
      </c>
      <c r="S48" s="249" t="str">
        <f>IF(AND(MONTH('Saving Accounts'!$E48)=MONTH(S$7),YEAR('Saving Accounts'!$E48)=YEAR(S$7)),('Saving Accounts'!$B48+'Saving Accounts'!$F48)*'Saving Accounts'!$G48*'Saving Accounts'!$H48/12+'Saving Accounts'!$F48," ")</f>
        <v xml:space="preserve"> </v>
      </c>
      <c r="T48" s="249" t="str">
        <f>IF(AND(MONTH('Saving Accounts'!$E48)=MONTH(T$7),YEAR('Saving Accounts'!$E48)=YEAR(T$7)),('Saving Accounts'!$B48+'Saving Accounts'!$F48)*'Saving Accounts'!$G48*'Saving Accounts'!$H48/12+'Saving Accounts'!$F48," ")</f>
        <v xml:space="preserve"> </v>
      </c>
      <c r="U48" s="328" t="str">
        <f>IF(AND(MONTH('Saving Accounts'!$E48)=MONTH(U$7),YEAR('Saving Accounts'!$E48)=YEAR(U$7)),('Saving Accounts'!$B48+'Saving Accounts'!$F48)*'Saving Accounts'!$G48*'Saving Accounts'!$H48/12+'Saving Accounts'!$F48," ")</f>
        <v xml:space="preserve"> </v>
      </c>
      <c r="V48" s="249" t="str">
        <f>IF(AND(MONTH('Saving Accounts'!$E48)=MONTH(V$7),YEAR('Saving Accounts'!$E48)=YEAR(V$7)),('Saving Accounts'!$B48+'Saving Accounts'!$F48)*'Saving Accounts'!$G48*'Saving Accounts'!$H48/12+'Saving Accounts'!$F48," ")</f>
        <v xml:space="preserve"> </v>
      </c>
      <c r="W48" s="249" t="str">
        <f>IF(AND(MONTH('Saving Accounts'!$E48)=MONTH(W$7),YEAR('Saving Accounts'!$E48)=YEAR(W$7)),('Saving Accounts'!$B48+'Saving Accounts'!$F48)*'Saving Accounts'!$G48*'Saving Accounts'!$H48/12+'Saving Accounts'!$F48," ")</f>
        <v xml:space="preserve"> </v>
      </c>
      <c r="X48" s="249" t="str">
        <f>IF(AND(MONTH('Saving Accounts'!$E48)=MONTH(X$7),YEAR('Saving Accounts'!$E48)=YEAR(X$7)),('Saving Accounts'!$B48+'Saving Accounts'!$F48)*'Saving Accounts'!$G48*'Saving Accounts'!$H48/12+'Saving Accounts'!$F48," ")</f>
        <v xml:space="preserve"> </v>
      </c>
      <c r="Y48" s="249" t="str">
        <f>IF(AND(MONTH('Saving Accounts'!$E48)=MONTH(Y$7),YEAR('Saving Accounts'!$E48)=YEAR(Y$7)),('Saving Accounts'!$B48+'Saving Accounts'!$F48)*'Saving Accounts'!$G48*'Saving Accounts'!$H48/12+'Saving Accounts'!$F48," ")</f>
        <v xml:space="preserve"> </v>
      </c>
      <c r="Z48" s="249" t="str">
        <f>IF(AND(MONTH('Saving Accounts'!$E48)=MONTH(Z$7),YEAR('Saving Accounts'!$E48)=YEAR(Z$7)),('Saving Accounts'!$B48+'Saving Accounts'!$F48)*'Saving Accounts'!$G48*'Saving Accounts'!$H48/12+'Saving Accounts'!$F48," ")</f>
        <v xml:space="preserve"> </v>
      </c>
      <c r="AA48" s="249" t="str">
        <f>IF(AND(MONTH('Saving Accounts'!$E48)=MONTH(AA$7),YEAR('Saving Accounts'!$E48)=YEAR(AA$7)),('Saving Accounts'!$B48+'Saving Accounts'!$F48)*'Saving Accounts'!$G48*'Saving Accounts'!$H48/12+'Saving Accounts'!$F48," ")</f>
        <v xml:space="preserve"> </v>
      </c>
      <c r="AB48" s="249" t="str">
        <f>IF(AND(MONTH('Saving Accounts'!$E48)=MONTH(AB$7),YEAR('Saving Accounts'!$E48)=YEAR(AB$7)),('Saving Accounts'!$B48+'Saving Accounts'!$F48)*'Saving Accounts'!$G48*'Saving Accounts'!$H48/12+'Saving Accounts'!$F48," ")</f>
        <v xml:space="preserve"> </v>
      </c>
      <c r="AC48" s="249" t="str">
        <f>IF(AND(MONTH('Saving Accounts'!$E48)=MONTH(AC$7),YEAR('Saving Accounts'!$E48)=YEAR(AC$7)),('Saving Accounts'!$B48+'Saving Accounts'!$F48)*'Saving Accounts'!$G48*'Saving Accounts'!$H48/12+'Saving Accounts'!$F48," ")</f>
        <v xml:space="preserve"> </v>
      </c>
      <c r="AD48" s="249" t="str">
        <f>IF(AND(MONTH('Saving Accounts'!$E48)=MONTH(AD$7),YEAR('Saving Accounts'!$E48)=YEAR(AD$7)),('Saving Accounts'!$B48+'Saving Accounts'!$F48)*'Saving Accounts'!$G48*'Saving Accounts'!$H48/12+'Saving Accounts'!$F48," ")</f>
        <v xml:space="preserve"> </v>
      </c>
      <c r="AE48" s="249" t="str">
        <f>IF(AND(MONTH('Saving Accounts'!$E48)=MONTH(AE$7),YEAR('Saving Accounts'!$E48)=YEAR(AE$7)),('Saving Accounts'!$B48+'Saving Accounts'!$F48)*'Saving Accounts'!$G48*'Saving Accounts'!$H48/12+'Saving Accounts'!$F48," ")</f>
        <v xml:space="preserve"> </v>
      </c>
      <c r="AF48" s="249" t="str">
        <f>IF(AND(MONTH('Saving Accounts'!$E48)=MONTH(AF$7),YEAR('Saving Accounts'!$E48)=YEAR(AF$7)),('Saving Accounts'!$B48+'Saving Accounts'!$F48)*'Saving Accounts'!$G48*'Saving Accounts'!$H48/12+'Saving Accounts'!$F48," ")</f>
        <v xml:space="preserve"> </v>
      </c>
      <c r="AG48" s="249" t="str">
        <f>IF(AND(MONTH('Saving Accounts'!$E48)=MONTH(AG$7),YEAR('Saving Accounts'!$E48)=YEAR(AG$7)),('Saving Accounts'!$B48+'Saving Accounts'!$F48)*'Saving Accounts'!$G48*'Saving Accounts'!$H48/12+'Saving Accounts'!$F48," ")</f>
        <v xml:space="preserve"> </v>
      </c>
    </row>
    <row r="49" spans="2:33">
      <c r="B49" s="214"/>
      <c r="C49" s="215"/>
      <c r="D49" s="214"/>
      <c r="E49" s="215"/>
      <c r="F49" s="214"/>
      <c r="G49" s="216"/>
      <c r="H49" s="217"/>
      <c r="I49" s="251">
        <f t="shared" si="5"/>
        <v>0</v>
      </c>
      <c r="J49" s="249" t="str">
        <f>IF(AND(MONTH('Saving Accounts'!$E49)=MONTH(J$7),YEAR('Saving Accounts'!$E49)=YEAR(J$7)),('Saving Accounts'!$B49+'Saving Accounts'!$F49)*'Saving Accounts'!$G49*'Saving Accounts'!$H49/12+'Saving Accounts'!$F49," ")</f>
        <v xml:space="preserve"> </v>
      </c>
      <c r="K49" s="249" t="str">
        <f>IF(AND(MONTH('Saving Accounts'!$E49)=MONTH(K$7),YEAR('Saving Accounts'!$E49)=YEAR(K$7)),('Saving Accounts'!$B49+'Saving Accounts'!$F49)*'Saving Accounts'!$G49*'Saving Accounts'!$H49/12+'Saving Accounts'!$F49," ")</f>
        <v xml:space="preserve"> </v>
      </c>
      <c r="L49" s="249" t="str">
        <f>IF(AND(MONTH('Saving Accounts'!$E49)=MONTH(L$7),YEAR('Saving Accounts'!$E49)=YEAR(L$7)),('Saving Accounts'!$B49+'Saving Accounts'!$F49)*'Saving Accounts'!$G49*'Saving Accounts'!$H49/12+'Saving Accounts'!$F49," ")</f>
        <v xml:space="preserve"> </v>
      </c>
      <c r="M49" s="249" t="str">
        <f>IF(AND(MONTH('Saving Accounts'!$E49)=MONTH(M$7),YEAR('Saving Accounts'!$E49)=YEAR(M$7)),('Saving Accounts'!$B49+'Saving Accounts'!$F49)*'Saving Accounts'!$G49*'Saving Accounts'!$H49/12+'Saving Accounts'!$F49," ")</f>
        <v xml:space="preserve"> </v>
      </c>
      <c r="N49" s="249" t="str">
        <f>IF(AND(MONTH('Saving Accounts'!$E49)=MONTH(N$7),YEAR('Saving Accounts'!$E49)=YEAR(N$7)),('Saving Accounts'!$B49+'Saving Accounts'!$F49)*'Saving Accounts'!$G49*'Saving Accounts'!$H49/12+'Saving Accounts'!$F49," ")</f>
        <v xml:space="preserve"> </v>
      </c>
      <c r="O49" s="249" t="str">
        <f>IF(AND(MONTH('Saving Accounts'!$E49)=MONTH(O$7),YEAR('Saving Accounts'!$E49)=YEAR(O$7)),('Saving Accounts'!$B49+'Saving Accounts'!$F49)*'Saving Accounts'!$G49*'Saving Accounts'!$H49/12+'Saving Accounts'!$F49," ")</f>
        <v xml:space="preserve"> </v>
      </c>
      <c r="P49" s="249" t="str">
        <f>IF(AND(MONTH('Saving Accounts'!$E49)=MONTH(P$7),YEAR('Saving Accounts'!$E49)=YEAR(P$7)),('Saving Accounts'!$B49+'Saving Accounts'!$F49)*'Saving Accounts'!$G49*'Saving Accounts'!$H49/12+'Saving Accounts'!$F49," ")</f>
        <v xml:space="preserve"> </v>
      </c>
      <c r="Q49" s="249" t="str">
        <f>IF(AND(MONTH('Saving Accounts'!$E49)=MONTH(Q$7),YEAR('Saving Accounts'!$E49)=YEAR(Q$7)),('Saving Accounts'!$B49+'Saving Accounts'!$F49)*'Saving Accounts'!$G49*'Saving Accounts'!$H49/12+'Saving Accounts'!$F49," ")</f>
        <v xml:space="preserve"> </v>
      </c>
      <c r="R49" s="249" t="str">
        <f>IF(AND(MONTH('Saving Accounts'!$E49)=MONTH(R$7),YEAR('Saving Accounts'!$E49)=YEAR(R$7)),('Saving Accounts'!$B49+'Saving Accounts'!$F49)*'Saving Accounts'!$G49*'Saving Accounts'!$H49/12+'Saving Accounts'!$F49," ")</f>
        <v xml:space="preserve"> </v>
      </c>
      <c r="S49" s="249" t="str">
        <f>IF(AND(MONTH('Saving Accounts'!$E49)=MONTH(S$7),YEAR('Saving Accounts'!$E49)=YEAR(S$7)),('Saving Accounts'!$B49+'Saving Accounts'!$F49)*'Saving Accounts'!$G49*'Saving Accounts'!$H49/12+'Saving Accounts'!$F49," ")</f>
        <v xml:space="preserve"> </v>
      </c>
      <c r="T49" s="249" t="str">
        <f>IF(AND(MONTH('Saving Accounts'!$E49)=MONTH(T$7),YEAR('Saving Accounts'!$E49)=YEAR(T$7)),('Saving Accounts'!$B49+'Saving Accounts'!$F49)*'Saving Accounts'!$G49*'Saving Accounts'!$H49/12+'Saving Accounts'!$F49," ")</f>
        <v xml:space="preserve"> </v>
      </c>
      <c r="U49" s="328" t="str">
        <f>IF(AND(MONTH('Saving Accounts'!$E49)=MONTH(U$7),YEAR('Saving Accounts'!$E49)=YEAR(U$7)),('Saving Accounts'!$B49+'Saving Accounts'!$F49)*'Saving Accounts'!$G49*'Saving Accounts'!$H49/12+'Saving Accounts'!$F49," ")</f>
        <v xml:space="preserve"> </v>
      </c>
      <c r="V49" s="249" t="str">
        <f>IF(AND(MONTH('Saving Accounts'!$E49)=MONTH(V$7),YEAR('Saving Accounts'!$E49)=YEAR(V$7)),('Saving Accounts'!$B49+'Saving Accounts'!$F49)*'Saving Accounts'!$G49*'Saving Accounts'!$H49/12+'Saving Accounts'!$F49," ")</f>
        <v xml:space="preserve"> </v>
      </c>
      <c r="W49" s="249" t="str">
        <f>IF(AND(MONTH('Saving Accounts'!$E49)=MONTH(W$7),YEAR('Saving Accounts'!$E49)=YEAR(W$7)),('Saving Accounts'!$B49+'Saving Accounts'!$F49)*'Saving Accounts'!$G49*'Saving Accounts'!$H49/12+'Saving Accounts'!$F49," ")</f>
        <v xml:space="preserve"> </v>
      </c>
      <c r="X49" s="249" t="str">
        <f>IF(AND(MONTH('Saving Accounts'!$E49)=MONTH(X$7),YEAR('Saving Accounts'!$E49)=YEAR(X$7)),('Saving Accounts'!$B49+'Saving Accounts'!$F49)*'Saving Accounts'!$G49*'Saving Accounts'!$H49/12+'Saving Accounts'!$F49," ")</f>
        <v xml:space="preserve"> </v>
      </c>
      <c r="Y49" s="249" t="str">
        <f>IF(AND(MONTH('Saving Accounts'!$E49)=MONTH(Y$7),YEAR('Saving Accounts'!$E49)=YEAR(Y$7)),('Saving Accounts'!$B49+'Saving Accounts'!$F49)*'Saving Accounts'!$G49*'Saving Accounts'!$H49/12+'Saving Accounts'!$F49," ")</f>
        <v xml:space="preserve"> </v>
      </c>
      <c r="Z49" s="249" t="str">
        <f>IF(AND(MONTH('Saving Accounts'!$E49)=MONTH(Z$7),YEAR('Saving Accounts'!$E49)=YEAR(Z$7)),('Saving Accounts'!$B49+'Saving Accounts'!$F49)*'Saving Accounts'!$G49*'Saving Accounts'!$H49/12+'Saving Accounts'!$F49," ")</f>
        <v xml:space="preserve"> </v>
      </c>
      <c r="AA49" s="249" t="str">
        <f>IF(AND(MONTH('Saving Accounts'!$E49)=MONTH(AA$7),YEAR('Saving Accounts'!$E49)=YEAR(AA$7)),('Saving Accounts'!$B49+'Saving Accounts'!$F49)*'Saving Accounts'!$G49*'Saving Accounts'!$H49/12+'Saving Accounts'!$F49," ")</f>
        <v xml:space="preserve"> </v>
      </c>
      <c r="AB49" s="249" t="str">
        <f>IF(AND(MONTH('Saving Accounts'!$E49)=MONTH(AB$7),YEAR('Saving Accounts'!$E49)=YEAR(AB$7)),('Saving Accounts'!$B49+'Saving Accounts'!$F49)*'Saving Accounts'!$G49*'Saving Accounts'!$H49/12+'Saving Accounts'!$F49," ")</f>
        <v xml:space="preserve"> </v>
      </c>
      <c r="AC49" s="249" t="str">
        <f>IF(AND(MONTH('Saving Accounts'!$E49)=MONTH(AC$7),YEAR('Saving Accounts'!$E49)=YEAR(AC$7)),('Saving Accounts'!$B49+'Saving Accounts'!$F49)*'Saving Accounts'!$G49*'Saving Accounts'!$H49/12+'Saving Accounts'!$F49," ")</f>
        <v xml:space="preserve"> </v>
      </c>
      <c r="AD49" s="249" t="str">
        <f>IF(AND(MONTH('Saving Accounts'!$E49)=MONTH(AD$7),YEAR('Saving Accounts'!$E49)=YEAR(AD$7)),('Saving Accounts'!$B49+'Saving Accounts'!$F49)*'Saving Accounts'!$G49*'Saving Accounts'!$H49/12+'Saving Accounts'!$F49," ")</f>
        <v xml:space="preserve"> </v>
      </c>
      <c r="AE49" s="249" t="str">
        <f>IF(AND(MONTH('Saving Accounts'!$E49)=MONTH(AE$7),YEAR('Saving Accounts'!$E49)=YEAR(AE$7)),('Saving Accounts'!$B49+'Saving Accounts'!$F49)*'Saving Accounts'!$G49*'Saving Accounts'!$H49/12+'Saving Accounts'!$F49," ")</f>
        <v xml:space="preserve"> </v>
      </c>
      <c r="AF49" s="249" t="str">
        <f>IF(AND(MONTH('Saving Accounts'!$E49)=MONTH(AF$7),YEAR('Saving Accounts'!$E49)=YEAR(AF$7)),('Saving Accounts'!$B49+'Saving Accounts'!$F49)*'Saving Accounts'!$G49*'Saving Accounts'!$H49/12+'Saving Accounts'!$F49," ")</f>
        <v xml:space="preserve"> </v>
      </c>
      <c r="AG49" s="249" t="str">
        <f>IF(AND(MONTH('Saving Accounts'!$E49)=MONTH(AG$7),YEAR('Saving Accounts'!$E49)=YEAR(AG$7)),('Saving Accounts'!$B49+'Saving Accounts'!$F49)*'Saving Accounts'!$G49*'Saving Accounts'!$H49/12+'Saving Accounts'!$F49," ")</f>
        <v xml:space="preserve"> </v>
      </c>
    </row>
    <row r="50" spans="2:33">
      <c r="B50" s="214"/>
      <c r="C50" s="215"/>
      <c r="D50" s="214"/>
      <c r="E50" s="215"/>
      <c r="F50" s="214"/>
      <c r="G50" s="216"/>
      <c r="H50" s="217"/>
      <c r="I50" s="251">
        <f t="shared" si="5"/>
        <v>0</v>
      </c>
      <c r="J50" s="249" t="str">
        <f>IF(AND(MONTH('Saving Accounts'!$E50)=MONTH(J$7),YEAR('Saving Accounts'!$E50)=YEAR(J$7)),('Saving Accounts'!$B50+'Saving Accounts'!$F50)*'Saving Accounts'!$G50*'Saving Accounts'!$H50/12+'Saving Accounts'!$F50," ")</f>
        <v xml:space="preserve"> </v>
      </c>
      <c r="K50" s="249" t="str">
        <f>IF(AND(MONTH('Saving Accounts'!$E50)=MONTH(K$7),YEAR('Saving Accounts'!$E50)=YEAR(K$7)),('Saving Accounts'!$B50+'Saving Accounts'!$F50)*'Saving Accounts'!$G50*'Saving Accounts'!$H50/12+'Saving Accounts'!$F50," ")</f>
        <v xml:space="preserve"> </v>
      </c>
      <c r="L50" s="249" t="str">
        <f>IF(AND(MONTH('Saving Accounts'!$E50)=MONTH(L$7),YEAR('Saving Accounts'!$E50)=YEAR(L$7)),('Saving Accounts'!$B50+'Saving Accounts'!$F50)*'Saving Accounts'!$G50*'Saving Accounts'!$H50/12+'Saving Accounts'!$F50," ")</f>
        <v xml:space="preserve"> </v>
      </c>
      <c r="M50" s="249" t="str">
        <f>IF(AND(MONTH('Saving Accounts'!$E50)=MONTH(M$7),YEAR('Saving Accounts'!$E50)=YEAR(M$7)),('Saving Accounts'!$B50+'Saving Accounts'!$F50)*'Saving Accounts'!$G50*'Saving Accounts'!$H50/12+'Saving Accounts'!$F50," ")</f>
        <v xml:space="preserve"> </v>
      </c>
      <c r="N50" s="249" t="str">
        <f>IF(AND(MONTH('Saving Accounts'!$E50)=MONTH(N$7),YEAR('Saving Accounts'!$E50)=YEAR(N$7)),('Saving Accounts'!$B50+'Saving Accounts'!$F50)*'Saving Accounts'!$G50*'Saving Accounts'!$H50/12+'Saving Accounts'!$F50," ")</f>
        <v xml:space="preserve"> </v>
      </c>
      <c r="O50" s="249" t="str">
        <f>IF(AND(MONTH('Saving Accounts'!$E50)=MONTH(O$7),YEAR('Saving Accounts'!$E50)=YEAR(O$7)),('Saving Accounts'!$B50+'Saving Accounts'!$F50)*'Saving Accounts'!$G50*'Saving Accounts'!$H50/12+'Saving Accounts'!$F50," ")</f>
        <v xml:space="preserve"> </v>
      </c>
      <c r="P50" s="249" t="str">
        <f>IF(AND(MONTH('Saving Accounts'!$E50)=MONTH(P$7),YEAR('Saving Accounts'!$E50)=YEAR(P$7)),('Saving Accounts'!$B50+'Saving Accounts'!$F50)*'Saving Accounts'!$G50*'Saving Accounts'!$H50/12+'Saving Accounts'!$F50," ")</f>
        <v xml:space="preserve"> </v>
      </c>
      <c r="Q50" s="249" t="str">
        <f>IF(AND(MONTH('Saving Accounts'!$E50)=MONTH(Q$7),YEAR('Saving Accounts'!$E50)=YEAR(Q$7)),('Saving Accounts'!$B50+'Saving Accounts'!$F50)*'Saving Accounts'!$G50*'Saving Accounts'!$H50/12+'Saving Accounts'!$F50," ")</f>
        <v xml:space="preserve"> </v>
      </c>
      <c r="R50" s="249" t="str">
        <f>IF(AND(MONTH('Saving Accounts'!$E50)=MONTH(R$7),YEAR('Saving Accounts'!$E50)=YEAR(R$7)),('Saving Accounts'!$B50+'Saving Accounts'!$F50)*'Saving Accounts'!$G50*'Saving Accounts'!$H50/12+'Saving Accounts'!$F50," ")</f>
        <v xml:space="preserve"> </v>
      </c>
      <c r="S50" s="249" t="str">
        <f>IF(AND(MONTH('Saving Accounts'!$E50)=MONTH(S$7),YEAR('Saving Accounts'!$E50)=YEAR(S$7)),('Saving Accounts'!$B50+'Saving Accounts'!$F50)*'Saving Accounts'!$G50*'Saving Accounts'!$H50/12+'Saving Accounts'!$F50," ")</f>
        <v xml:space="preserve"> </v>
      </c>
      <c r="T50" s="249" t="str">
        <f>IF(AND(MONTH('Saving Accounts'!$E50)=MONTH(T$7),YEAR('Saving Accounts'!$E50)=YEAR(T$7)),('Saving Accounts'!$B50+'Saving Accounts'!$F50)*'Saving Accounts'!$G50*'Saving Accounts'!$H50/12+'Saving Accounts'!$F50," ")</f>
        <v xml:space="preserve"> </v>
      </c>
      <c r="U50" s="328" t="str">
        <f>IF(AND(MONTH('Saving Accounts'!$E50)=MONTH(U$7),YEAR('Saving Accounts'!$E50)=YEAR(U$7)),('Saving Accounts'!$B50+'Saving Accounts'!$F50)*'Saving Accounts'!$G50*'Saving Accounts'!$H50/12+'Saving Accounts'!$F50," ")</f>
        <v xml:space="preserve"> </v>
      </c>
      <c r="V50" s="249" t="str">
        <f>IF(AND(MONTH('Saving Accounts'!$E50)=MONTH(V$7),YEAR('Saving Accounts'!$E50)=YEAR(V$7)),('Saving Accounts'!$B50+'Saving Accounts'!$F50)*'Saving Accounts'!$G50*'Saving Accounts'!$H50/12+'Saving Accounts'!$F50," ")</f>
        <v xml:space="preserve"> </v>
      </c>
      <c r="W50" s="249" t="str">
        <f>IF(AND(MONTH('Saving Accounts'!$E50)=MONTH(W$7),YEAR('Saving Accounts'!$E50)=YEAR(W$7)),('Saving Accounts'!$B50+'Saving Accounts'!$F50)*'Saving Accounts'!$G50*'Saving Accounts'!$H50/12+'Saving Accounts'!$F50," ")</f>
        <v xml:space="preserve"> </v>
      </c>
      <c r="X50" s="249" t="str">
        <f>IF(AND(MONTH('Saving Accounts'!$E50)=MONTH(X$7),YEAR('Saving Accounts'!$E50)=YEAR(X$7)),('Saving Accounts'!$B50+'Saving Accounts'!$F50)*'Saving Accounts'!$G50*'Saving Accounts'!$H50/12+'Saving Accounts'!$F50," ")</f>
        <v xml:space="preserve"> </v>
      </c>
      <c r="Y50" s="249" t="str">
        <f>IF(AND(MONTH('Saving Accounts'!$E50)=MONTH(Y$7),YEAR('Saving Accounts'!$E50)=YEAR(Y$7)),('Saving Accounts'!$B50+'Saving Accounts'!$F50)*'Saving Accounts'!$G50*'Saving Accounts'!$H50/12+'Saving Accounts'!$F50," ")</f>
        <v xml:space="preserve"> </v>
      </c>
      <c r="Z50" s="249" t="str">
        <f>IF(AND(MONTH('Saving Accounts'!$E50)=MONTH(Z$7),YEAR('Saving Accounts'!$E50)=YEAR(Z$7)),('Saving Accounts'!$B50+'Saving Accounts'!$F50)*'Saving Accounts'!$G50*'Saving Accounts'!$H50/12+'Saving Accounts'!$F50," ")</f>
        <v xml:space="preserve"> </v>
      </c>
      <c r="AA50" s="249" t="str">
        <f>IF(AND(MONTH('Saving Accounts'!$E50)=MONTH(AA$7),YEAR('Saving Accounts'!$E50)=YEAR(AA$7)),('Saving Accounts'!$B50+'Saving Accounts'!$F50)*'Saving Accounts'!$G50*'Saving Accounts'!$H50/12+'Saving Accounts'!$F50," ")</f>
        <v xml:space="preserve"> </v>
      </c>
      <c r="AB50" s="249" t="str">
        <f>IF(AND(MONTH('Saving Accounts'!$E50)=MONTH(AB$7),YEAR('Saving Accounts'!$E50)=YEAR(AB$7)),('Saving Accounts'!$B50+'Saving Accounts'!$F50)*'Saving Accounts'!$G50*'Saving Accounts'!$H50/12+'Saving Accounts'!$F50," ")</f>
        <v xml:space="preserve"> </v>
      </c>
      <c r="AC50" s="249" t="str">
        <f>IF(AND(MONTH('Saving Accounts'!$E50)=MONTH(AC$7),YEAR('Saving Accounts'!$E50)=YEAR(AC$7)),('Saving Accounts'!$B50+'Saving Accounts'!$F50)*'Saving Accounts'!$G50*'Saving Accounts'!$H50/12+'Saving Accounts'!$F50," ")</f>
        <v xml:space="preserve"> </v>
      </c>
      <c r="AD50" s="249" t="str">
        <f>IF(AND(MONTH('Saving Accounts'!$E50)=MONTH(AD$7),YEAR('Saving Accounts'!$E50)=YEAR(AD$7)),('Saving Accounts'!$B50+'Saving Accounts'!$F50)*'Saving Accounts'!$G50*'Saving Accounts'!$H50/12+'Saving Accounts'!$F50," ")</f>
        <v xml:space="preserve"> </v>
      </c>
      <c r="AE50" s="249" t="str">
        <f>IF(AND(MONTH('Saving Accounts'!$E50)=MONTH(AE$7),YEAR('Saving Accounts'!$E50)=YEAR(AE$7)),('Saving Accounts'!$B50+'Saving Accounts'!$F50)*'Saving Accounts'!$G50*'Saving Accounts'!$H50/12+'Saving Accounts'!$F50," ")</f>
        <v xml:space="preserve"> </v>
      </c>
      <c r="AF50" s="249" t="str">
        <f>IF(AND(MONTH('Saving Accounts'!$E50)=MONTH(AF$7),YEAR('Saving Accounts'!$E50)=YEAR(AF$7)),('Saving Accounts'!$B50+'Saving Accounts'!$F50)*'Saving Accounts'!$G50*'Saving Accounts'!$H50/12+'Saving Accounts'!$F50," ")</f>
        <v xml:space="preserve"> </v>
      </c>
      <c r="AG50" s="249" t="str">
        <f>IF(AND(MONTH('Saving Accounts'!$E50)=MONTH(AG$7),YEAR('Saving Accounts'!$E50)=YEAR(AG$7)),('Saving Accounts'!$B50+'Saving Accounts'!$F50)*'Saving Accounts'!$G50*'Saving Accounts'!$H50/12+'Saving Accounts'!$F50," ")</f>
        <v xml:space="preserve"> </v>
      </c>
    </row>
    <row r="51" spans="2:33">
      <c r="B51" s="214"/>
      <c r="C51" s="215"/>
      <c r="D51" s="214"/>
      <c r="E51" s="215"/>
      <c r="F51" s="214"/>
      <c r="G51" s="216"/>
      <c r="H51" s="217"/>
      <c r="I51" s="251">
        <f t="shared" si="5"/>
        <v>0</v>
      </c>
      <c r="J51" s="249" t="str">
        <f>IF(AND(MONTH('Saving Accounts'!$E51)=MONTH(J$7),YEAR('Saving Accounts'!$E51)=YEAR(J$7)),('Saving Accounts'!$B51+'Saving Accounts'!$F51)*'Saving Accounts'!$G51*'Saving Accounts'!$H51/12+'Saving Accounts'!$F51," ")</f>
        <v xml:space="preserve"> </v>
      </c>
      <c r="K51" s="249" t="str">
        <f>IF(AND(MONTH('Saving Accounts'!$E51)=MONTH(K$7),YEAR('Saving Accounts'!$E51)=YEAR(K$7)),('Saving Accounts'!$B51+'Saving Accounts'!$F51)*'Saving Accounts'!$G51*'Saving Accounts'!$H51/12+'Saving Accounts'!$F51," ")</f>
        <v xml:space="preserve"> </v>
      </c>
      <c r="L51" s="249" t="str">
        <f>IF(AND(MONTH('Saving Accounts'!$E51)=MONTH(L$7),YEAR('Saving Accounts'!$E51)=YEAR(L$7)),('Saving Accounts'!$B51+'Saving Accounts'!$F51)*'Saving Accounts'!$G51*'Saving Accounts'!$H51/12+'Saving Accounts'!$F51," ")</f>
        <v xml:space="preserve"> </v>
      </c>
      <c r="M51" s="249" t="str">
        <f>IF(AND(MONTH('Saving Accounts'!$E51)=MONTH(M$7),YEAR('Saving Accounts'!$E51)=YEAR(M$7)),('Saving Accounts'!$B51+'Saving Accounts'!$F51)*'Saving Accounts'!$G51*'Saving Accounts'!$H51/12+'Saving Accounts'!$F51," ")</f>
        <v xml:space="preserve"> </v>
      </c>
      <c r="N51" s="249" t="str">
        <f>IF(AND(MONTH('Saving Accounts'!$E51)=MONTH(N$7),YEAR('Saving Accounts'!$E51)=YEAR(N$7)),('Saving Accounts'!$B51+'Saving Accounts'!$F51)*'Saving Accounts'!$G51*'Saving Accounts'!$H51/12+'Saving Accounts'!$F51," ")</f>
        <v xml:space="preserve"> </v>
      </c>
      <c r="O51" s="249" t="str">
        <f>IF(AND(MONTH('Saving Accounts'!$E51)=MONTH(O$7),YEAR('Saving Accounts'!$E51)=YEAR(O$7)),('Saving Accounts'!$B51+'Saving Accounts'!$F51)*'Saving Accounts'!$G51*'Saving Accounts'!$H51/12+'Saving Accounts'!$F51," ")</f>
        <v xml:space="preserve"> </v>
      </c>
      <c r="P51" s="249" t="str">
        <f>IF(AND(MONTH('Saving Accounts'!$E51)=MONTH(P$7),YEAR('Saving Accounts'!$E51)=YEAR(P$7)),('Saving Accounts'!$B51+'Saving Accounts'!$F51)*'Saving Accounts'!$G51*'Saving Accounts'!$H51/12+'Saving Accounts'!$F51," ")</f>
        <v xml:space="preserve"> </v>
      </c>
      <c r="Q51" s="249" t="str">
        <f>IF(AND(MONTH('Saving Accounts'!$E51)=MONTH(Q$7),YEAR('Saving Accounts'!$E51)=YEAR(Q$7)),('Saving Accounts'!$B51+'Saving Accounts'!$F51)*'Saving Accounts'!$G51*'Saving Accounts'!$H51/12+'Saving Accounts'!$F51," ")</f>
        <v xml:space="preserve"> </v>
      </c>
      <c r="R51" s="249" t="str">
        <f>IF(AND(MONTH('Saving Accounts'!$E51)=MONTH(R$7),YEAR('Saving Accounts'!$E51)=YEAR(R$7)),('Saving Accounts'!$B51+'Saving Accounts'!$F51)*'Saving Accounts'!$G51*'Saving Accounts'!$H51/12+'Saving Accounts'!$F51," ")</f>
        <v xml:space="preserve"> </v>
      </c>
      <c r="S51" s="249" t="str">
        <f>IF(AND(MONTH('Saving Accounts'!$E51)=MONTH(S$7),YEAR('Saving Accounts'!$E51)=YEAR(S$7)),('Saving Accounts'!$B51+'Saving Accounts'!$F51)*'Saving Accounts'!$G51*'Saving Accounts'!$H51/12+'Saving Accounts'!$F51," ")</f>
        <v xml:space="preserve"> </v>
      </c>
      <c r="T51" s="249" t="str">
        <f>IF(AND(MONTH('Saving Accounts'!$E51)=MONTH(T$7),YEAR('Saving Accounts'!$E51)=YEAR(T$7)),('Saving Accounts'!$B51+'Saving Accounts'!$F51)*'Saving Accounts'!$G51*'Saving Accounts'!$H51/12+'Saving Accounts'!$F51," ")</f>
        <v xml:space="preserve"> </v>
      </c>
      <c r="U51" s="328" t="str">
        <f>IF(AND(MONTH('Saving Accounts'!$E51)=MONTH(U$7),YEAR('Saving Accounts'!$E51)=YEAR(U$7)),('Saving Accounts'!$B51+'Saving Accounts'!$F51)*'Saving Accounts'!$G51*'Saving Accounts'!$H51/12+'Saving Accounts'!$F51," ")</f>
        <v xml:space="preserve"> </v>
      </c>
      <c r="V51" s="249" t="str">
        <f>IF(AND(MONTH('Saving Accounts'!$E51)=MONTH(V$7),YEAR('Saving Accounts'!$E51)=YEAR(V$7)),('Saving Accounts'!$B51+'Saving Accounts'!$F51)*'Saving Accounts'!$G51*'Saving Accounts'!$H51/12+'Saving Accounts'!$F51," ")</f>
        <v xml:space="preserve"> </v>
      </c>
      <c r="W51" s="249" t="str">
        <f>IF(AND(MONTH('Saving Accounts'!$E51)=MONTH(W$7),YEAR('Saving Accounts'!$E51)=YEAR(W$7)),('Saving Accounts'!$B51+'Saving Accounts'!$F51)*'Saving Accounts'!$G51*'Saving Accounts'!$H51/12+'Saving Accounts'!$F51," ")</f>
        <v xml:space="preserve"> </v>
      </c>
      <c r="X51" s="249" t="str">
        <f>IF(AND(MONTH('Saving Accounts'!$E51)=MONTH(X$7),YEAR('Saving Accounts'!$E51)=YEAR(X$7)),('Saving Accounts'!$B51+'Saving Accounts'!$F51)*'Saving Accounts'!$G51*'Saving Accounts'!$H51/12+'Saving Accounts'!$F51," ")</f>
        <v xml:space="preserve"> </v>
      </c>
      <c r="Y51" s="249" t="str">
        <f>IF(AND(MONTH('Saving Accounts'!$E51)=MONTH(Y$7),YEAR('Saving Accounts'!$E51)=YEAR(Y$7)),('Saving Accounts'!$B51+'Saving Accounts'!$F51)*'Saving Accounts'!$G51*'Saving Accounts'!$H51/12+'Saving Accounts'!$F51," ")</f>
        <v xml:space="preserve"> </v>
      </c>
      <c r="Z51" s="249" t="str">
        <f>IF(AND(MONTH('Saving Accounts'!$E51)=MONTH(Z$7),YEAR('Saving Accounts'!$E51)=YEAR(Z$7)),('Saving Accounts'!$B51+'Saving Accounts'!$F51)*'Saving Accounts'!$G51*'Saving Accounts'!$H51/12+'Saving Accounts'!$F51," ")</f>
        <v xml:space="preserve"> </v>
      </c>
      <c r="AA51" s="249" t="str">
        <f>IF(AND(MONTH('Saving Accounts'!$E51)=MONTH(AA$7),YEAR('Saving Accounts'!$E51)=YEAR(AA$7)),('Saving Accounts'!$B51+'Saving Accounts'!$F51)*'Saving Accounts'!$G51*'Saving Accounts'!$H51/12+'Saving Accounts'!$F51," ")</f>
        <v xml:space="preserve"> </v>
      </c>
      <c r="AB51" s="249" t="str">
        <f>IF(AND(MONTH('Saving Accounts'!$E51)=MONTH(AB$7),YEAR('Saving Accounts'!$E51)=YEAR(AB$7)),('Saving Accounts'!$B51+'Saving Accounts'!$F51)*'Saving Accounts'!$G51*'Saving Accounts'!$H51/12+'Saving Accounts'!$F51," ")</f>
        <v xml:space="preserve"> </v>
      </c>
      <c r="AC51" s="249" t="str">
        <f>IF(AND(MONTH('Saving Accounts'!$E51)=MONTH(AC$7),YEAR('Saving Accounts'!$E51)=YEAR(AC$7)),('Saving Accounts'!$B51+'Saving Accounts'!$F51)*'Saving Accounts'!$G51*'Saving Accounts'!$H51/12+'Saving Accounts'!$F51," ")</f>
        <v xml:space="preserve"> </v>
      </c>
      <c r="AD51" s="249" t="str">
        <f>IF(AND(MONTH('Saving Accounts'!$E51)=MONTH(AD$7),YEAR('Saving Accounts'!$E51)=YEAR(AD$7)),('Saving Accounts'!$B51+'Saving Accounts'!$F51)*'Saving Accounts'!$G51*'Saving Accounts'!$H51/12+'Saving Accounts'!$F51," ")</f>
        <v xml:space="preserve"> </v>
      </c>
      <c r="AE51" s="249" t="str">
        <f>IF(AND(MONTH('Saving Accounts'!$E51)=MONTH(AE$7),YEAR('Saving Accounts'!$E51)=YEAR(AE$7)),('Saving Accounts'!$B51+'Saving Accounts'!$F51)*'Saving Accounts'!$G51*'Saving Accounts'!$H51/12+'Saving Accounts'!$F51," ")</f>
        <v xml:space="preserve"> </v>
      </c>
      <c r="AF51" s="249" t="str">
        <f>IF(AND(MONTH('Saving Accounts'!$E51)=MONTH(AF$7),YEAR('Saving Accounts'!$E51)=YEAR(AF$7)),('Saving Accounts'!$B51+'Saving Accounts'!$F51)*'Saving Accounts'!$G51*'Saving Accounts'!$H51/12+'Saving Accounts'!$F51," ")</f>
        <v xml:space="preserve"> </v>
      </c>
      <c r="AG51" s="249" t="str">
        <f>IF(AND(MONTH('Saving Accounts'!$E51)=MONTH(AG$7),YEAR('Saving Accounts'!$E51)=YEAR(AG$7)),('Saving Accounts'!$B51+'Saving Accounts'!$F51)*'Saving Accounts'!$G51*'Saving Accounts'!$H51/12+'Saving Accounts'!$F51," ")</f>
        <v xml:space="preserve"> </v>
      </c>
    </row>
    <row r="52" spans="2:33">
      <c r="B52" s="214"/>
      <c r="C52" s="215"/>
      <c r="D52" s="214"/>
      <c r="E52" s="215"/>
      <c r="F52" s="214"/>
      <c r="G52" s="216"/>
      <c r="H52" s="217"/>
      <c r="I52" s="251">
        <f t="shared" ref="I52:I66" si="6">SUM(J52:U52)</f>
        <v>0</v>
      </c>
      <c r="J52" s="249" t="str">
        <f>IF(AND(MONTH('Saving Accounts'!$E52)=MONTH(J$7),YEAR('Saving Accounts'!$E52)=YEAR(J$7)),('Saving Accounts'!$B52+'Saving Accounts'!$F52)*'Saving Accounts'!$G52*'Saving Accounts'!$H52/12+'Saving Accounts'!$F52," ")</f>
        <v xml:space="preserve"> </v>
      </c>
      <c r="K52" s="249" t="str">
        <f>IF(AND(MONTH('Saving Accounts'!$E52)=MONTH(K$7),YEAR('Saving Accounts'!$E52)=YEAR(K$7)),('Saving Accounts'!$B52+'Saving Accounts'!$F52)*'Saving Accounts'!$G52*'Saving Accounts'!$H52/12+'Saving Accounts'!$F52," ")</f>
        <v xml:space="preserve"> </v>
      </c>
      <c r="L52" s="249" t="str">
        <f>IF(AND(MONTH('Saving Accounts'!$E52)=MONTH(L$7),YEAR('Saving Accounts'!$E52)=YEAR(L$7)),('Saving Accounts'!$B52+'Saving Accounts'!$F52)*'Saving Accounts'!$G52*'Saving Accounts'!$H52/12+'Saving Accounts'!$F52," ")</f>
        <v xml:space="preserve"> </v>
      </c>
      <c r="M52" s="249" t="str">
        <f>IF(AND(MONTH('Saving Accounts'!$E52)=MONTH(M$7),YEAR('Saving Accounts'!$E52)=YEAR(M$7)),('Saving Accounts'!$B52+'Saving Accounts'!$F52)*'Saving Accounts'!$G52*'Saving Accounts'!$H52/12+'Saving Accounts'!$F52," ")</f>
        <v xml:space="preserve"> </v>
      </c>
      <c r="N52" s="249" t="str">
        <f>IF(AND(MONTH('Saving Accounts'!$E52)=MONTH(N$7),YEAR('Saving Accounts'!$E52)=YEAR(N$7)),('Saving Accounts'!$B52+'Saving Accounts'!$F52)*'Saving Accounts'!$G52*'Saving Accounts'!$H52/12+'Saving Accounts'!$F52," ")</f>
        <v xml:space="preserve"> </v>
      </c>
      <c r="O52" s="249" t="str">
        <f>IF(AND(MONTH('Saving Accounts'!$E52)=MONTH(O$7),YEAR('Saving Accounts'!$E52)=YEAR(O$7)),('Saving Accounts'!$B52+'Saving Accounts'!$F52)*'Saving Accounts'!$G52*'Saving Accounts'!$H52/12+'Saving Accounts'!$F52," ")</f>
        <v xml:space="preserve"> </v>
      </c>
      <c r="P52" s="249" t="str">
        <f>IF(AND(MONTH('Saving Accounts'!$E52)=MONTH(P$7),YEAR('Saving Accounts'!$E52)=YEAR(P$7)),('Saving Accounts'!$B52+'Saving Accounts'!$F52)*'Saving Accounts'!$G52*'Saving Accounts'!$H52/12+'Saving Accounts'!$F52," ")</f>
        <v xml:space="preserve"> </v>
      </c>
      <c r="Q52" s="249" t="str">
        <f>IF(AND(MONTH('Saving Accounts'!$E52)=MONTH(Q$7),YEAR('Saving Accounts'!$E52)=YEAR(Q$7)),('Saving Accounts'!$B52+'Saving Accounts'!$F52)*'Saving Accounts'!$G52*'Saving Accounts'!$H52/12+'Saving Accounts'!$F52," ")</f>
        <v xml:space="preserve"> </v>
      </c>
      <c r="R52" s="249" t="str">
        <f>IF(AND(MONTH('Saving Accounts'!$E52)=MONTH(R$7),YEAR('Saving Accounts'!$E52)=YEAR(R$7)),('Saving Accounts'!$B52+'Saving Accounts'!$F52)*'Saving Accounts'!$G52*'Saving Accounts'!$H52/12+'Saving Accounts'!$F52," ")</f>
        <v xml:space="preserve"> </v>
      </c>
      <c r="S52" s="249" t="str">
        <f>IF(AND(MONTH('Saving Accounts'!$E52)=MONTH(S$7),YEAR('Saving Accounts'!$E52)=YEAR(S$7)),('Saving Accounts'!$B52+'Saving Accounts'!$F52)*'Saving Accounts'!$G52*'Saving Accounts'!$H52/12+'Saving Accounts'!$F52," ")</f>
        <v xml:space="preserve"> </v>
      </c>
      <c r="T52" s="249" t="str">
        <f>IF(AND(MONTH('Saving Accounts'!$E52)=MONTH(T$7),YEAR('Saving Accounts'!$E52)=YEAR(T$7)),('Saving Accounts'!$B52+'Saving Accounts'!$F52)*'Saving Accounts'!$G52*'Saving Accounts'!$H52/12+'Saving Accounts'!$F52," ")</f>
        <v xml:space="preserve"> </v>
      </c>
      <c r="U52" s="328" t="str">
        <f>IF(AND(MONTH('Saving Accounts'!$E52)=MONTH(U$7),YEAR('Saving Accounts'!$E52)=YEAR(U$7)),('Saving Accounts'!$B52+'Saving Accounts'!$F52)*'Saving Accounts'!$G52*'Saving Accounts'!$H52/12+'Saving Accounts'!$F52," ")</f>
        <v xml:space="preserve"> </v>
      </c>
      <c r="V52" s="249" t="str">
        <f>IF(AND(MONTH('Saving Accounts'!$E52)=MONTH(V$7),YEAR('Saving Accounts'!$E52)=YEAR(V$7)),('Saving Accounts'!$B52+'Saving Accounts'!$F52)*'Saving Accounts'!$G52*'Saving Accounts'!$H52/12+'Saving Accounts'!$F52," ")</f>
        <v xml:space="preserve"> </v>
      </c>
      <c r="W52" s="249" t="str">
        <f>IF(AND(MONTH('Saving Accounts'!$E52)=MONTH(W$7),YEAR('Saving Accounts'!$E52)=YEAR(W$7)),('Saving Accounts'!$B52+'Saving Accounts'!$F52)*'Saving Accounts'!$G52*'Saving Accounts'!$H52/12+'Saving Accounts'!$F52," ")</f>
        <v xml:space="preserve"> </v>
      </c>
      <c r="X52" s="249" t="str">
        <f>IF(AND(MONTH('Saving Accounts'!$E52)=MONTH(X$7),YEAR('Saving Accounts'!$E52)=YEAR(X$7)),('Saving Accounts'!$B52+'Saving Accounts'!$F52)*'Saving Accounts'!$G52*'Saving Accounts'!$H52/12+'Saving Accounts'!$F52," ")</f>
        <v xml:space="preserve"> </v>
      </c>
      <c r="Y52" s="249" t="str">
        <f>IF(AND(MONTH('Saving Accounts'!$E52)=MONTH(Y$7),YEAR('Saving Accounts'!$E52)=YEAR(Y$7)),('Saving Accounts'!$B52+'Saving Accounts'!$F52)*'Saving Accounts'!$G52*'Saving Accounts'!$H52/12+'Saving Accounts'!$F52," ")</f>
        <v xml:space="preserve"> </v>
      </c>
      <c r="Z52" s="249" t="str">
        <f>IF(AND(MONTH('Saving Accounts'!$E52)=MONTH(Z$7),YEAR('Saving Accounts'!$E52)=YEAR(Z$7)),('Saving Accounts'!$B52+'Saving Accounts'!$F52)*'Saving Accounts'!$G52*'Saving Accounts'!$H52/12+'Saving Accounts'!$F52," ")</f>
        <v xml:space="preserve"> </v>
      </c>
      <c r="AA52" s="249" t="str">
        <f>IF(AND(MONTH('Saving Accounts'!$E52)=MONTH(AA$7),YEAR('Saving Accounts'!$E52)=YEAR(AA$7)),('Saving Accounts'!$B52+'Saving Accounts'!$F52)*'Saving Accounts'!$G52*'Saving Accounts'!$H52/12+'Saving Accounts'!$F52," ")</f>
        <v xml:space="preserve"> </v>
      </c>
      <c r="AB52" s="249" t="str">
        <f>IF(AND(MONTH('Saving Accounts'!$E52)=MONTH(AB$7),YEAR('Saving Accounts'!$E52)=YEAR(AB$7)),('Saving Accounts'!$B52+'Saving Accounts'!$F52)*'Saving Accounts'!$G52*'Saving Accounts'!$H52/12+'Saving Accounts'!$F52," ")</f>
        <v xml:space="preserve"> </v>
      </c>
      <c r="AC52" s="249" t="str">
        <f>IF(AND(MONTH('Saving Accounts'!$E52)=MONTH(AC$7),YEAR('Saving Accounts'!$E52)=YEAR(AC$7)),('Saving Accounts'!$B52+'Saving Accounts'!$F52)*'Saving Accounts'!$G52*'Saving Accounts'!$H52/12+'Saving Accounts'!$F52," ")</f>
        <v xml:space="preserve"> </v>
      </c>
      <c r="AD52" s="249" t="str">
        <f>IF(AND(MONTH('Saving Accounts'!$E52)=MONTH(AD$7),YEAR('Saving Accounts'!$E52)=YEAR(AD$7)),('Saving Accounts'!$B52+'Saving Accounts'!$F52)*'Saving Accounts'!$G52*'Saving Accounts'!$H52/12+'Saving Accounts'!$F52," ")</f>
        <v xml:space="preserve"> </v>
      </c>
      <c r="AE52" s="249" t="str">
        <f>IF(AND(MONTH('Saving Accounts'!$E52)=MONTH(AE$7),YEAR('Saving Accounts'!$E52)=YEAR(AE$7)),('Saving Accounts'!$B52+'Saving Accounts'!$F52)*'Saving Accounts'!$G52*'Saving Accounts'!$H52/12+'Saving Accounts'!$F52," ")</f>
        <v xml:space="preserve"> </v>
      </c>
      <c r="AF52" s="249" t="str">
        <f>IF(AND(MONTH('Saving Accounts'!$E52)=MONTH(AF$7),YEAR('Saving Accounts'!$E52)=YEAR(AF$7)),('Saving Accounts'!$B52+'Saving Accounts'!$F52)*'Saving Accounts'!$G52*'Saving Accounts'!$H52/12+'Saving Accounts'!$F52," ")</f>
        <v xml:space="preserve"> </v>
      </c>
      <c r="AG52" s="249" t="str">
        <f>IF(AND(MONTH('Saving Accounts'!$E52)=MONTH(AG$7),YEAR('Saving Accounts'!$E52)=YEAR(AG$7)),('Saving Accounts'!$B52+'Saving Accounts'!$F52)*'Saving Accounts'!$G52*'Saving Accounts'!$H52/12+'Saving Accounts'!$F52," ")</f>
        <v xml:space="preserve"> </v>
      </c>
    </row>
    <row r="53" spans="2:33">
      <c r="B53" s="214"/>
      <c r="C53" s="215"/>
      <c r="D53" s="214"/>
      <c r="E53" s="215"/>
      <c r="F53" s="214"/>
      <c r="G53" s="216"/>
      <c r="H53" s="217"/>
      <c r="I53" s="251">
        <f t="shared" si="6"/>
        <v>0</v>
      </c>
      <c r="J53" s="249" t="str">
        <f>IF(AND(MONTH('Saving Accounts'!$E53)=MONTH(J$7),YEAR('Saving Accounts'!$E53)=YEAR(J$7)),('Saving Accounts'!$B53+'Saving Accounts'!$F53)*'Saving Accounts'!$G53*'Saving Accounts'!$H53/12+'Saving Accounts'!$F53," ")</f>
        <v xml:space="preserve"> </v>
      </c>
      <c r="K53" s="249" t="str">
        <f>IF(AND(MONTH('Saving Accounts'!$E53)=MONTH(K$7),YEAR('Saving Accounts'!$E53)=YEAR(K$7)),('Saving Accounts'!$B53+'Saving Accounts'!$F53)*'Saving Accounts'!$G53*'Saving Accounts'!$H53/12+'Saving Accounts'!$F53," ")</f>
        <v xml:space="preserve"> </v>
      </c>
      <c r="L53" s="249" t="str">
        <f>IF(AND(MONTH('Saving Accounts'!$E53)=MONTH(L$7),YEAR('Saving Accounts'!$E53)=YEAR(L$7)),('Saving Accounts'!$B53+'Saving Accounts'!$F53)*'Saving Accounts'!$G53*'Saving Accounts'!$H53/12+'Saving Accounts'!$F53," ")</f>
        <v xml:space="preserve"> </v>
      </c>
      <c r="M53" s="249" t="str">
        <f>IF(AND(MONTH('Saving Accounts'!$E53)=MONTH(M$7),YEAR('Saving Accounts'!$E53)=YEAR(M$7)),('Saving Accounts'!$B53+'Saving Accounts'!$F53)*'Saving Accounts'!$G53*'Saving Accounts'!$H53/12+'Saving Accounts'!$F53," ")</f>
        <v xml:space="preserve"> </v>
      </c>
      <c r="N53" s="249" t="str">
        <f>IF(AND(MONTH('Saving Accounts'!$E53)=MONTH(N$7),YEAR('Saving Accounts'!$E53)=YEAR(N$7)),('Saving Accounts'!$B53+'Saving Accounts'!$F53)*'Saving Accounts'!$G53*'Saving Accounts'!$H53/12+'Saving Accounts'!$F53," ")</f>
        <v xml:space="preserve"> </v>
      </c>
      <c r="O53" s="249" t="str">
        <f>IF(AND(MONTH('Saving Accounts'!$E53)=MONTH(O$7),YEAR('Saving Accounts'!$E53)=YEAR(O$7)),('Saving Accounts'!$B53+'Saving Accounts'!$F53)*'Saving Accounts'!$G53*'Saving Accounts'!$H53/12+'Saving Accounts'!$F53," ")</f>
        <v xml:space="preserve"> </v>
      </c>
      <c r="P53" s="249" t="str">
        <f>IF(AND(MONTH('Saving Accounts'!$E53)=MONTH(P$7),YEAR('Saving Accounts'!$E53)=YEAR(P$7)),('Saving Accounts'!$B53+'Saving Accounts'!$F53)*'Saving Accounts'!$G53*'Saving Accounts'!$H53/12+'Saving Accounts'!$F53," ")</f>
        <v xml:space="preserve"> </v>
      </c>
      <c r="Q53" s="249" t="str">
        <f>IF(AND(MONTH('Saving Accounts'!$E53)=MONTH(Q$7),YEAR('Saving Accounts'!$E53)=YEAR(Q$7)),('Saving Accounts'!$B53+'Saving Accounts'!$F53)*'Saving Accounts'!$G53*'Saving Accounts'!$H53/12+'Saving Accounts'!$F53," ")</f>
        <v xml:space="preserve"> </v>
      </c>
      <c r="R53" s="249" t="str">
        <f>IF(AND(MONTH('Saving Accounts'!$E53)=MONTH(R$7),YEAR('Saving Accounts'!$E53)=YEAR(R$7)),('Saving Accounts'!$B53+'Saving Accounts'!$F53)*'Saving Accounts'!$G53*'Saving Accounts'!$H53/12+'Saving Accounts'!$F53," ")</f>
        <v xml:space="preserve"> </v>
      </c>
      <c r="S53" s="249" t="str">
        <f>IF(AND(MONTH('Saving Accounts'!$E53)=MONTH(S$7),YEAR('Saving Accounts'!$E53)=YEAR(S$7)),('Saving Accounts'!$B53+'Saving Accounts'!$F53)*'Saving Accounts'!$G53*'Saving Accounts'!$H53/12+'Saving Accounts'!$F53," ")</f>
        <v xml:space="preserve"> </v>
      </c>
      <c r="T53" s="249" t="str">
        <f>IF(AND(MONTH('Saving Accounts'!$E53)=MONTH(T$7),YEAR('Saving Accounts'!$E53)=YEAR(T$7)),('Saving Accounts'!$B53+'Saving Accounts'!$F53)*'Saving Accounts'!$G53*'Saving Accounts'!$H53/12+'Saving Accounts'!$F53," ")</f>
        <v xml:space="preserve"> </v>
      </c>
      <c r="U53" s="328" t="str">
        <f>IF(AND(MONTH('Saving Accounts'!$E53)=MONTH(U$7),YEAR('Saving Accounts'!$E53)=YEAR(U$7)),('Saving Accounts'!$B53+'Saving Accounts'!$F53)*'Saving Accounts'!$G53*'Saving Accounts'!$H53/12+'Saving Accounts'!$F53," ")</f>
        <v xml:space="preserve"> </v>
      </c>
      <c r="V53" s="249" t="str">
        <f>IF(AND(MONTH('Saving Accounts'!$E53)=MONTH(V$7),YEAR('Saving Accounts'!$E53)=YEAR(V$7)),('Saving Accounts'!$B53+'Saving Accounts'!$F53)*'Saving Accounts'!$G53*'Saving Accounts'!$H53/12+'Saving Accounts'!$F53," ")</f>
        <v xml:space="preserve"> </v>
      </c>
      <c r="W53" s="249" t="str">
        <f>IF(AND(MONTH('Saving Accounts'!$E53)=MONTH(W$7),YEAR('Saving Accounts'!$E53)=YEAR(W$7)),('Saving Accounts'!$B53+'Saving Accounts'!$F53)*'Saving Accounts'!$G53*'Saving Accounts'!$H53/12+'Saving Accounts'!$F53," ")</f>
        <v xml:space="preserve"> </v>
      </c>
      <c r="X53" s="249" t="str">
        <f>IF(AND(MONTH('Saving Accounts'!$E53)=MONTH(X$7),YEAR('Saving Accounts'!$E53)=YEAR(X$7)),('Saving Accounts'!$B53+'Saving Accounts'!$F53)*'Saving Accounts'!$G53*'Saving Accounts'!$H53/12+'Saving Accounts'!$F53," ")</f>
        <v xml:space="preserve"> </v>
      </c>
      <c r="Y53" s="249" t="str">
        <f>IF(AND(MONTH('Saving Accounts'!$E53)=MONTH(Y$7),YEAR('Saving Accounts'!$E53)=YEAR(Y$7)),('Saving Accounts'!$B53+'Saving Accounts'!$F53)*'Saving Accounts'!$G53*'Saving Accounts'!$H53/12+'Saving Accounts'!$F53," ")</f>
        <v xml:space="preserve"> </v>
      </c>
      <c r="Z53" s="249" t="str">
        <f>IF(AND(MONTH('Saving Accounts'!$E53)=MONTH(Z$7),YEAR('Saving Accounts'!$E53)=YEAR(Z$7)),('Saving Accounts'!$B53+'Saving Accounts'!$F53)*'Saving Accounts'!$G53*'Saving Accounts'!$H53/12+'Saving Accounts'!$F53," ")</f>
        <v xml:space="preserve"> </v>
      </c>
      <c r="AA53" s="249" t="str">
        <f>IF(AND(MONTH('Saving Accounts'!$E53)=MONTH(AA$7),YEAR('Saving Accounts'!$E53)=YEAR(AA$7)),('Saving Accounts'!$B53+'Saving Accounts'!$F53)*'Saving Accounts'!$G53*'Saving Accounts'!$H53/12+'Saving Accounts'!$F53," ")</f>
        <v xml:space="preserve"> </v>
      </c>
      <c r="AB53" s="249" t="str">
        <f>IF(AND(MONTH('Saving Accounts'!$E53)=MONTH(AB$7),YEAR('Saving Accounts'!$E53)=YEAR(AB$7)),('Saving Accounts'!$B53+'Saving Accounts'!$F53)*'Saving Accounts'!$G53*'Saving Accounts'!$H53/12+'Saving Accounts'!$F53," ")</f>
        <v xml:space="preserve"> </v>
      </c>
      <c r="AC53" s="249" t="str">
        <f>IF(AND(MONTH('Saving Accounts'!$E53)=MONTH(AC$7),YEAR('Saving Accounts'!$E53)=YEAR(AC$7)),('Saving Accounts'!$B53+'Saving Accounts'!$F53)*'Saving Accounts'!$G53*'Saving Accounts'!$H53/12+'Saving Accounts'!$F53," ")</f>
        <v xml:space="preserve"> </v>
      </c>
      <c r="AD53" s="249" t="str">
        <f>IF(AND(MONTH('Saving Accounts'!$E53)=MONTH(AD$7),YEAR('Saving Accounts'!$E53)=YEAR(AD$7)),('Saving Accounts'!$B53+'Saving Accounts'!$F53)*'Saving Accounts'!$G53*'Saving Accounts'!$H53/12+'Saving Accounts'!$F53," ")</f>
        <v xml:space="preserve"> </v>
      </c>
      <c r="AE53" s="249" t="str">
        <f>IF(AND(MONTH('Saving Accounts'!$E53)=MONTH(AE$7),YEAR('Saving Accounts'!$E53)=YEAR(AE$7)),('Saving Accounts'!$B53+'Saving Accounts'!$F53)*'Saving Accounts'!$G53*'Saving Accounts'!$H53/12+'Saving Accounts'!$F53," ")</f>
        <v xml:space="preserve"> </v>
      </c>
      <c r="AF53" s="249" t="str">
        <f>IF(AND(MONTH('Saving Accounts'!$E53)=MONTH(AF$7),YEAR('Saving Accounts'!$E53)=YEAR(AF$7)),('Saving Accounts'!$B53+'Saving Accounts'!$F53)*'Saving Accounts'!$G53*'Saving Accounts'!$H53/12+'Saving Accounts'!$F53," ")</f>
        <v xml:space="preserve"> </v>
      </c>
      <c r="AG53" s="249" t="str">
        <f>IF(AND(MONTH('Saving Accounts'!$E53)=MONTH(AG$7),YEAR('Saving Accounts'!$E53)=YEAR(AG$7)),('Saving Accounts'!$B53+'Saving Accounts'!$F53)*'Saving Accounts'!$G53*'Saving Accounts'!$H53/12+'Saving Accounts'!$F53," ")</f>
        <v xml:space="preserve"> </v>
      </c>
    </row>
    <row r="54" spans="2:33">
      <c r="B54" s="214"/>
      <c r="C54" s="215"/>
      <c r="D54" s="214"/>
      <c r="E54" s="215"/>
      <c r="F54" s="214"/>
      <c r="G54" s="216"/>
      <c r="H54" s="217"/>
      <c r="I54" s="251">
        <f t="shared" si="6"/>
        <v>0</v>
      </c>
      <c r="J54" s="249" t="str">
        <f>IF(AND(MONTH('Saving Accounts'!$E54)=MONTH(J$7),YEAR('Saving Accounts'!$E54)=YEAR(J$7)),('Saving Accounts'!$B54+'Saving Accounts'!$F54)*'Saving Accounts'!$G54*'Saving Accounts'!$H54/12+'Saving Accounts'!$F54," ")</f>
        <v xml:space="preserve"> </v>
      </c>
      <c r="K54" s="249" t="str">
        <f>IF(AND(MONTH('Saving Accounts'!$E54)=MONTH(K$7),YEAR('Saving Accounts'!$E54)=YEAR(K$7)),('Saving Accounts'!$B54+'Saving Accounts'!$F54)*'Saving Accounts'!$G54*'Saving Accounts'!$H54/12+'Saving Accounts'!$F54," ")</f>
        <v xml:space="preserve"> </v>
      </c>
      <c r="L54" s="249" t="str">
        <f>IF(AND(MONTH('Saving Accounts'!$E54)=MONTH(L$7),YEAR('Saving Accounts'!$E54)=YEAR(L$7)),('Saving Accounts'!$B54+'Saving Accounts'!$F54)*'Saving Accounts'!$G54*'Saving Accounts'!$H54/12+'Saving Accounts'!$F54," ")</f>
        <v xml:space="preserve"> </v>
      </c>
      <c r="M54" s="249" t="str">
        <f>IF(AND(MONTH('Saving Accounts'!$E54)=MONTH(M$7),YEAR('Saving Accounts'!$E54)=YEAR(M$7)),('Saving Accounts'!$B54+'Saving Accounts'!$F54)*'Saving Accounts'!$G54*'Saving Accounts'!$H54/12+'Saving Accounts'!$F54," ")</f>
        <v xml:space="preserve"> </v>
      </c>
      <c r="N54" s="249" t="str">
        <f>IF(AND(MONTH('Saving Accounts'!$E54)=MONTH(N$7),YEAR('Saving Accounts'!$E54)=YEAR(N$7)),('Saving Accounts'!$B54+'Saving Accounts'!$F54)*'Saving Accounts'!$G54*'Saving Accounts'!$H54/12+'Saving Accounts'!$F54," ")</f>
        <v xml:space="preserve"> </v>
      </c>
      <c r="O54" s="249" t="str">
        <f>IF(AND(MONTH('Saving Accounts'!$E54)=MONTH(O$7),YEAR('Saving Accounts'!$E54)=YEAR(O$7)),('Saving Accounts'!$B54+'Saving Accounts'!$F54)*'Saving Accounts'!$G54*'Saving Accounts'!$H54/12+'Saving Accounts'!$F54," ")</f>
        <v xml:space="preserve"> </v>
      </c>
      <c r="P54" s="249" t="str">
        <f>IF(AND(MONTH('Saving Accounts'!$E54)=MONTH(P$7),YEAR('Saving Accounts'!$E54)=YEAR(P$7)),('Saving Accounts'!$B54+'Saving Accounts'!$F54)*'Saving Accounts'!$G54*'Saving Accounts'!$H54/12+'Saving Accounts'!$F54," ")</f>
        <v xml:space="preserve"> </v>
      </c>
      <c r="Q54" s="249" t="str">
        <f>IF(AND(MONTH('Saving Accounts'!$E54)=MONTH(Q$7),YEAR('Saving Accounts'!$E54)=YEAR(Q$7)),('Saving Accounts'!$B54+'Saving Accounts'!$F54)*'Saving Accounts'!$G54*'Saving Accounts'!$H54/12+'Saving Accounts'!$F54," ")</f>
        <v xml:space="preserve"> </v>
      </c>
      <c r="R54" s="249" t="str">
        <f>IF(AND(MONTH('Saving Accounts'!$E54)=MONTH(R$7),YEAR('Saving Accounts'!$E54)=YEAR(R$7)),('Saving Accounts'!$B54+'Saving Accounts'!$F54)*'Saving Accounts'!$G54*'Saving Accounts'!$H54/12+'Saving Accounts'!$F54," ")</f>
        <v xml:space="preserve"> </v>
      </c>
      <c r="S54" s="249" t="str">
        <f>IF(AND(MONTH('Saving Accounts'!$E54)=MONTH(S$7),YEAR('Saving Accounts'!$E54)=YEAR(S$7)),('Saving Accounts'!$B54+'Saving Accounts'!$F54)*'Saving Accounts'!$G54*'Saving Accounts'!$H54/12+'Saving Accounts'!$F54," ")</f>
        <v xml:space="preserve"> </v>
      </c>
      <c r="T54" s="249" t="str">
        <f>IF(AND(MONTH('Saving Accounts'!$E54)=MONTH(T$7),YEAR('Saving Accounts'!$E54)=YEAR(T$7)),('Saving Accounts'!$B54+'Saving Accounts'!$F54)*'Saving Accounts'!$G54*'Saving Accounts'!$H54/12+'Saving Accounts'!$F54," ")</f>
        <v xml:space="preserve"> </v>
      </c>
      <c r="U54" s="328" t="str">
        <f>IF(AND(MONTH('Saving Accounts'!$E54)=MONTH(U$7),YEAR('Saving Accounts'!$E54)=YEAR(U$7)),('Saving Accounts'!$B54+'Saving Accounts'!$F54)*'Saving Accounts'!$G54*'Saving Accounts'!$H54/12+'Saving Accounts'!$F54," ")</f>
        <v xml:space="preserve"> </v>
      </c>
      <c r="V54" s="249" t="str">
        <f>IF(AND(MONTH('Saving Accounts'!$E54)=MONTH(V$7),YEAR('Saving Accounts'!$E54)=YEAR(V$7)),('Saving Accounts'!$B54+'Saving Accounts'!$F54)*'Saving Accounts'!$G54*'Saving Accounts'!$H54/12+'Saving Accounts'!$F54," ")</f>
        <v xml:space="preserve"> </v>
      </c>
      <c r="W54" s="249" t="str">
        <f>IF(AND(MONTH('Saving Accounts'!$E54)=MONTH(W$7),YEAR('Saving Accounts'!$E54)=YEAR(W$7)),('Saving Accounts'!$B54+'Saving Accounts'!$F54)*'Saving Accounts'!$G54*'Saving Accounts'!$H54/12+'Saving Accounts'!$F54," ")</f>
        <v xml:space="preserve"> </v>
      </c>
      <c r="X54" s="249" t="str">
        <f>IF(AND(MONTH('Saving Accounts'!$E54)=MONTH(X$7),YEAR('Saving Accounts'!$E54)=YEAR(X$7)),('Saving Accounts'!$B54+'Saving Accounts'!$F54)*'Saving Accounts'!$G54*'Saving Accounts'!$H54/12+'Saving Accounts'!$F54," ")</f>
        <v xml:space="preserve"> </v>
      </c>
      <c r="Y54" s="249" t="str">
        <f>IF(AND(MONTH('Saving Accounts'!$E54)=MONTH(Y$7),YEAR('Saving Accounts'!$E54)=YEAR(Y$7)),('Saving Accounts'!$B54+'Saving Accounts'!$F54)*'Saving Accounts'!$G54*'Saving Accounts'!$H54/12+'Saving Accounts'!$F54," ")</f>
        <v xml:space="preserve"> </v>
      </c>
      <c r="Z54" s="249" t="str">
        <f>IF(AND(MONTH('Saving Accounts'!$E54)=MONTH(Z$7),YEAR('Saving Accounts'!$E54)=YEAR(Z$7)),('Saving Accounts'!$B54+'Saving Accounts'!$F54)*'Saving Accounts'!$G54*'Saving Accounts'!$H54/12+'Saving Accounts'!$F54," ")</f>
        <v xml:space="preserve"> </v>
      </c>
      <c r="AA54" s="249" t="str">
        <f>IF(AND(MONTH('Saving Accounts'!$E54)=MONTH(AA$7),YEAR('Saving Accounts'!$E54)=YEAR(AA$7)),('Saving Accounts'!$B54+'Saving Accounts'!$F54)*'Saving Accounts'!$G54*'Saving Accounts'!$H54/12+'Saving Accounts'!$F54," ")</f>
        <v xml:space="preserve"> </v>
      </c>
      <c r="AB54" s="249" t="str">
        <f>IF(AND(MONTH('Saving Accounts'!$E54)=MONTH(AB$7),YEAR('Saving Accounts'!$E54)=YEAR(AB$7)),('Saving Accounts'!$B54+'Saving Accounts'!$F54)*'Saving Accounts'!$G54*'Saving Accounts'!$H54/12+'Saving Accounts'!$F54," ")</f>
        <v xml:space="preserve"> </v>
      </c>
      <c r="AC54" s="249" t="str">
        <f>IF(AND(MONTH('Saving Accounts'!$E54)=MONTH(AC$7),YEAR('Saving Accounts'!$E54)=YEAR(AC$7)),('Saving Accounts'!$B54+'Saving Accounts'!$F54)*'Saving Accounts'!$G54*'Saving Accounts'!$H54/12+'Saving Accounts'!$F54," ")</f>
        <v xml:space="preserve"> </v>
      </c>
      <c r="AD54" s="249" t="str">
        <f>IF(AND(MONTH('Saving Accounts'!$E54)=MONTH(AD$7),YEAR('Saving Accounts'!$E54)=YEAR(AD$7)),('Saving Accounts'!$B54+'Saving Accounts'!$F54)*'Saving Accounts'!$G54*'Saving Accounts'!$H54/12+'Saving Accounts'!$F54," ")</f>
        <v xml:space="preserve"> </v>
      </c>
      <c r="AE54" s="249" t="str">
        <f>IF(AND(MONTH('Saving Accounts'!$E54)=MONTH(AE$7),YEAR('Saving Accounts'!$E54)=YEAR(AE$7)),('Saving Accounts'!$B54+'Saving Accounts'!$F54)*'Saving Accounts'!$G54*'Saving Accounts'!$H54/12+'Saving Accounts'!$F54," ")</f>
        <v xml:space="preserve"> </v>
      </c>
      <c r="AF54" s="249" t="str">
        <f>IF(AND(MONTH('Saving Accounts'!$E54)=MONTH(AF$7),YEAR('Saving Accounts'!$E54)=YEAR(AF$7)),('Saving Accounts'!$B54+'Saving Accounts'!$F54)*'Saving Accounts'!$G54*'Saving Accounts'!$H54/12+'Saving Accounts'!$F54," ")</f>
        <v xml:space="preserve"> </v>
      </c>
      <c r="AG54" s="249" t="str">
        <f>IF(AND(MONTH('Saving Accounts'!$E54)=MONTH(AG$7),YEAR('Saving Accounts'!$E54)=YEAR(AG$7)),('Saving Accounts'!$B54+'Saving Accounts'!$F54)*'Saving Accounts'!$G54*'Saving Accounts'!$H54/12+'Saving Accounts'!$F54," ")</f>
        <v xml:space="preserve"> </v>
      </c>
    </row>
    <row r="55" spans="2:33">
      <c r="B55" s="214"/>
      <c r="C55" s="215"/>
      <c r="D55" s="214"/>
      <c r="E55" s="215"/>
      <c r="F55" s="214"/>
      <c r="G55" s="216"/>
      <c r="H55" s="217"/>
      <c r="I55" s="251">
        <f t="shared" si="6"/>
        <v>0</v>
      </c>
      <c r="J55" s="249" t="str">
        <f>IF(AND(MONTH('Saving Accounts'!$E55)=MONTH(J$7),YEAR('Saving Accounts'!$E55)=YEAR(J$7)),('Saving Accounts'!$B55+'Saving Accounts'!$F55)*'Saving Accounts'!$G55*'Saving Accounts'!$H55/12+'Saving Accounts'!$F55," ")</f>
        <v xml:space="preserve"> </v>
      </c>
      <c r="K55" s="249" t="str">
        <f>IF(AND(MONTH('Saving Accounts'!$E55)=MONTH(K$7),YEAR('Saving Accounts'!$E55)=YEAR(K$7)),('Saving Accounts'!$B55+'Saving Accounts'!$F55)*'Saving Accounts'!$G55*'Saving Accounts'!$H55/12+'Saving Accounts'!$F55," ")</f>
        <v xml:space="preserve"> </v>
      </c>
      <c r="L55" s="249" t="str">
        <f>IF(AND(MONTH('Saving Accounts'!$E55)=MONTH(L$7),YEAR('Saving Accounts'!$E55)=YEAR(L$7)),('Saving Accounts'!$B55+'Saving Accounts'!$F55)*'Saving Accounts'!$G55*'Saving Accounts'!$H55/12+'Saving Accounts'!$F55," ")</f>
        <v xml:space="preserve"> </v>
      </c>
      <c r="M55" s="249" t="str">
        <f>IF(AND(MONTH('Saving Accounts'!$E55)=MONTH(M$7),YEAR('Saving Accounts'!$E55)=YEAR(M$7)),('Saving Accounts'!$B55+'Saving Accounts'!$F55)*'Saving Accounts'!$G55*'Saving Accounts'!$H55/12+'Saving Accounts'!$F55," ")</f>
        <v xml:space="preserve"> </v>
      </c>
      <c r="N55" s="249" t="str">
        <f>IF(AND(MONTH('Saving Accounts'!$E55)=MONTH(N$7),YEAR('Saving Accounts'!$E55)=YEAR(N$7)),('Saving Accounts'!$B55+'Saving Accounts'!$F55)*'Saving Accounts'!$G55*'Saving Accounts'!$H55/12+'Saving Accounts'!$F55," ")</f>
        <v xml:space="preserve"> </v>
      </c>
      <c r="O55" s="249" t="str">
        <f>IF(AND(MONTH('Saving Accounts'!$E55)=MONTH(O$7),YEAR('Saving Accounts'!$E55)=YEAR(O$7)),('Saving Accounts'!$B55+'Saving Accounts'!$F55)*'Saving Accounts'!$G55*'Saving Accounts'!$H55/12+'Saving Accounts'!$F55," ")</f>
        <v xml:space="preserve"> </v>
      </c>
      <c r="P55" s="249" t="str">
        <f>IF(AND(MONTH('Saving Accounts'!$E55)=MONTH(P$7),YEAR('Saving Accounts'!$E55)=YEAR(P$7)),('Saving Accounts'!$B55+'Saving Accounts'!$F55)*'Saving Accounts'!$G55*'Saving Accounts'!$H55/12+'Saving Accounts'!$F55," ")</f>
        <v xml:space="preserve"> </v>
      </c>
      <c r="Q55" s="249" t="str">
        <f>IF(AND(MONTH('Saving Accounts'!$E55)=MONTH(Q$7),YEAR('Saving Accounts'!$E55)=YEAR(Q$7)),('Saving Accounts'!$B55+'Saving Accounts'!$F55)*'Saving Accounts'!$G55*'Saving Accounts'!$H55/12+'Saving Accounts'!$F55," ")</f>
        <v xml:space="preserve"> </v>
      </c>
      <c r="R55" s="249" t="str">
        <f>IF(AND(MONTH('Saving Accounts'!$E55)=MONTH(R$7),YEAR('Saving Accounts'!$E55)=YEAR(R$7)),('Saving Accounts'!$B55+'Saving Accounts'!$F55)*'Saving Accounts'!$G55*'Saving Accounts'!$H55/12+'Saving Accounts'!$F55," ")</f>
        <v xml:space="preserve"> </v>
      </c>
      <c r="S55" s="249" t="str">
        <f>IF(AND(MONTH('Saving Accounts'!$E55)=MONTH(S$7),YEAR('Saving Accounts'!$E55)=YEAR(S$7)),('Saving Accounts'!$B55+'Saving Accounts'!$F55)*'Saving Accounts'!$G55*'Saving Accounts'!$H55/12+'Saving Accounts'!$F55," ")</f>
        <v xml:space="preserve"> </v>
      </c>
      <c r="T55" s="249" t="str">
        <f>IF(AND(MONTH('Saving Accounts'!$E55)=MONTH(T$7),YEAR('Saving Accounts'!$E55)=YEAR(T$7)),('Saving Accounts'!$B55+'Saving Accounts'!$F55)*'Saving Accounts'!$G55*'Saving Accounts'!$H55/12+'Saving Accounts'!$F55," ")</f>
        <v xml:space="preserve"> </v>
      </c>
      <c r="U55" s="328" t="str">
        <f>IF(AND(MONTH('Saving Accounts'!$E55)=MONTH(U$7),YEAR('Saving Accounts'!$E55)=YEAR(U$7)),('Saving Accounts'!$B55+'Saving Accounts'!$F55)*'Saving Accounts'!$G55*'Saving Accounts'!$H55/12+'Saving Accounts'!$F55," ")</f>
        <v xml:space="preserve"> </v>
      </c>
      <c r="V55" s="249" t="str">
        <f>IF(AND(MONTH('Saving Accounts'!$E55)=MONTH(V$7),YEAR('Saving Accounts'!$E55)=YEAR(V$7)),('Saving Accounts'!$B55+'Saving Accounts'!$F55)*'Saving Accounts'!$G55*'Saving Accounts'!$H55/12+'Saving Accounts'!$F55," ")</f>
        <v xml:space="preserve"> </v>
      </c>
      <c r="W55" s="249" t="str">
        <f>IF(AND(MONTH('Saving Accounts'!$E55)=MONTH(W$7),YEAR('Saving Accounts'!$E55)=YEAR(W$7)),('Saving Accounts'!$B55+'Saving Accounts'!$F55)*'Saving Accounts'!$G55*'Saving Accounts'!$H55/12+'Saving Accounts'!$F55," ")</f>
        <v xml:space="preserve"> </v>
      </c>
      <c r="X55" s="249" t="str">
        <f>IF(AND(MONTH('Saving Accounts'!$E55)=MONTH(X$7),YEAR('Saving Accounts'!$E55)=YEAR(X$7)),('Saving Accounts'!$B55+'Saving Accounts'!$F55)*'Saving Accounts'!$G55*'Saving Accounts'!$H55/12+'Saving Accounts'!$F55," ")</f>
        <v xml:space="preserve"> </v>
      </c>
      <c r="Y55" s="249" t="str">
        <f>IF(AND(MONTH('Saving Accounts'!$E55)=MONTH(Y$7),YEAR('Saving Accounts'!$E55)=YEAR(Y$7)),('Saving Accounts'!$B55+'Saving Accounts'!$F55)*'Saving Accounts'!$G55*'Saving Accounts'!$H55/12+'Saving Accounts'!$F55," ")</f>
        <v xml:space="preserve"> </v>
      </c>
      <c r="Z55" s="249" t="str">
        <f>IF(AND(MONTH('Saving Accounts'!$E55)=MONTH(Z$7),YEAR('Saving Accounts'!$E55)=YEAR(Z$7)),('Saving Accounts'!$B55+'Saving Accounts'!$F55)*'Saving Accounts'!$G55*'Saving Accounts'!$H55/12+'Saving Accounts'!$F55," ")</f>
        <v xml:space="preserve"> </v>
      </c>
      <c r="AA55" s="249" t="str">
        <f>IF(AND(MONTH('Saving Accounts'!$E55)=MONTH(AA$7),YEAR('Saving Accounts'!$E55)=YEAR(AA$7)),('Saving Accounts'!$B55+'Saving Accounts'!$F55)*'Saving Accounts'!$G55*'Saving Accounts'!$H55/12+'Saving Accounts'!$F55," ")</f>
        <v xml:space="preserve"> </v>
      </c>
      <c r="AB55" s="249" t="str">
        <f>IF(AND(MONTH('Saving Accounts'!$E55)=MONTH(AB$7),YEAR('Saving Accounts'!$E55)=YEAR(AB$7)),('Saving Accounts'!$B55+'Saving Accounts'!$F55)*'Saving Accounts'!$G55*'Saving Accounts'!$H55/12+'Saving Accounts'!$F55," ")</f>
        <v xml:space="preserve"> </v>
      </c>
      <c r="AC55" s="249" t="str">
        <f>IF(AND(MONTH('Saving Accounts'!$E55)=MONTH(AC$7),YEAR('Saving Accounts'!$E55)=YEAR(AC$7)),('Saving Accounts'!$B55+'Saving Accounts'!$F55)*'Saving Accounts'!$G55*'Saving Accounts'!$H55/12+'Saving Accounts'!$F55," ")</f>
        <v xml:space="preserve"> </v>
      </c>
      <c r="AD55" s="249" t="str">
        <f>IF(AND(MONTH('Saving Accounts'!$E55)=MONTH(AD$7),YEAR('Saving Accounts'!$E55)=YEAR(AD$7)),('Saving Accounts'!$B55+'Saving Accounts'!$F55)*'Saving Accounts'!$G55*'Saving Accounts'!$H55/12+'Saving Accounts'!$F55," ")</f>
        <v xml:space="preserve"> </v>
      </c>
      <c r="AE55" s="249" t="str">
        <f>IF(AND(MONTH('Saving Accounts'!$E55)=MONTH(AE$7),YEAR('Saving Accounts'!$E55)=YEAR(AE$7)),('Saving Accounts'!$B55+'Saving Accounts'!$F55)*'Saving Accounts'!$G55*'Saving Accounts'!$H55/12+'Saving Accounts'!$F55," ")</f>
        <v xml:space="preserve"> </v>
      </c>
      <c r="AF55" s="249" t="str">
        <f>IF(AND(MONTH('Saving Accounts'!$E55)=MONTH(AF$7),YEAR('Saving Accounts'!$E55)=YEAR(AF$7)),('Saving Accounts'!$B55+'Saving Accounts'!$F55)*'Saving Accounts'!$G55*'Saving Accounts'!$H55/12+'Saving Accounts'!$F55," ")</f>
        <v xml:space="preserve"> </v>
      </c>
      <c r="AG55" s="249" t="str">
        <f>IF(AND(MONTH('Saving Accounts'!$E55)=MONTH(AG$7),YEAR('Saving Accounts'!$E55)=YEAR(AG$7)),('Saving Accounts'!$B55+'Saving Accounts'!$F55)*'Saving Accounts'!$G55*'Saving Accounts'!$H55/12+'Saving Accounts'!$F55," ")</f>
        <v xml:space="preserve"> </v>
      </c>
    </row>
    <row r="56" spans="2:33">
      <c r="B56" s="214"/>
      <c r="C56" s="215"/>
      <c r="D56" s="214"/>
      <c r="E56" s="215"/>
      <c r="F56" s="214"/>
      <c r="G56" s="216"/>
      <c r="H56" s="217"/>
      <c r="I56" s="251">
        <f t="shared" si="6"/>
        <v>0</v>
      </c>
      <c r="J56" s="249" t="str">
        <f>IF(AND(MONTH('Saving Accounts'!$E56)=MONTH(J$7),YEAR('Saving Accounts'!$E56)=YEAR(J$7)),('Saving Accounts'!$B56+'Saving Accounts'!$F56)*'Saving Accounts'!$G56*'Saving Accounts'!$H56/12+'Saving Accounts'!$F56," ")</f>
        <v xml:space="preserve"> </v>
      </c>
      <c r="K56" s="249" t="str">
        <f>IF(AND(MONTH('Saving Accounts'!$E56)=MONTH(K$7),YEAR('Saving Accounts'!$E56)=YEAR(K$7)),('Saving Accounts'!$B56+'Saving Accounts'!$F56)*'Saving Accounts'!$G56*'Saving Accounts'!$H56/12+'Saving Accounts'!$F56," ")</f>
        <v xml:space="preserve"> </v>
      </c>
      <c r="L56" s="249" t="str">
        <f>IF(AND(MONTH('Saving Accounts'!$E56)=MONTH(L$7),YEAR('Saving Accounts'!$E56)=YEAR(L$7)),('Saving Accounts'!$B56+'Saving Accounts'!$F56)*'Saving Accounts'!$G56*'Saving Accounts'!$H56/12+'Saving Accounts'!$F56," ")</f>
        <v xml:space="preserve"> </v>
      </c>
      <c r="M56" s="249" t="str">
        <f>IF(AND(MONTH('Saving Accounts'!$E56)=MONTH(M$7),YEAR('Saving Accounts'!$E56)=YEAR(M$7)),('Saving Accounts'!$B56+'Saving Accounts'!$F56)*'Saving Accounts'!$G56*'Saving Accounts'!$H56/12+'Saving Accounts'!$F56," ")</f>
        <v xml:space="preserve"> </v>
      </c>
      <c r="N56" s="249" t="str">
        <f>IF(AND(MONTH('Saving Accounts'!$E56)=MONTH(N$7),YEAR('Saving Accounts'!$E56)=YEAR(N$7)),('Saving Accounts'!$B56+'Saving Accounts'!$F56)*'Saving Accounts'!$G56*'Saving Accounts'!$H56/12+'Saving Accounts'!$F56," ")</f>
        <v xml:space="preserve"> </v>
      </c>
      <c r="O56" s="249" t="str">
        <f>IF(AND(MONTH('Saving Accounts'!$E56)=MONTH(O$7),YEAR('Saving Accounts'!$E56)=YEAR(O$7)),('Saving Accounts'!$B56+'Saving Accounts'!$F56)*'Saving Accounts'!$G56*'Saving Accounts'!$H56/12+'Saving Accounts'!$F56," ")</f>
        <v xml:space="preserve"> </v>
      </c>
      <c r="P56" s="249" t="str">
        <f>IF(AND(MONTH('Saving Accounts'!$E56)=MONTH(P$7),YEAR('Saving Accounts'!$E56)=YEAR(P$7)),('Saving Accounts'!$B56+'Saving Accounts'!$F56)*'Saving Accounts'!$G56*'Saving Accounts'!$H56/12+'Saving Accounts'!$F56," ")</f>
        <v xml:space="preserve"> </v>
      </c>
      <c r="Q56" s="249" t="str">
        <f>IF(AND(MONTH('Saving Accounts'!$E56)=MONTH(Q$7),YEAR('Saving Accounts'!$E56)=YEAR(Q$7)),('Saving Accounts'!$B56+'Saving Accounts'!$F56)*'Saving Accounts'!$G56*'Saving Accounts'!$H56/12+'Saving Accounts'!$F56," ")</f>
        <v xml:space="preserve"> </v>
      </c>
      <c r="R56" s="249" t="str">
        <f>IF(AND(MONTH('Saving Accounts'!$E56)=MONTH(R$7),YEAR('Saving Accounts'!$E56)=YEAR(R$7)),('Saving Accounts'!$B56+'Saving Accounts'!$F56)*'Saving Accounts'!$G56*'Saving Accounts'!$H56/12+'Saving Accounts'!$F56," ")</f>
        <v xml:space="preserve"> </v>
      </c>
      <c r="S56" s="249" t="str">
        <f>IF(AND(MONTH('Saving Accounts'!$E56)=MONTH(S$7),YEAR('Saving Accounts'!$E56)=YEAR(S$7)),('Saving Accounts'!$B56+'Saving Accounts'!$F56)*'Saving Accounts'!$G56*'Saving Accounts'!$H56/12+'Saving Accounts'!$F56," ")</f>
        <v xml:space="preserve"> </v>
      </c>
      <c r="T56" s="249" t="str">
        <f>IF(AND(MONTH('Saving Accounts'!$E56)=MONTH(T$7),YEAR('Saving Accounts'!$E56)=YEAR(T$7)),('Saving Accounts'!$B56+'Saving Accounts'!$F56)*'Saving Accounts'!$G56*'Saving Accounts'!$H56/12+'Saving Accounts'!$F56," ")</f>
        <v xml:space="preserve"> </v>
      </c>
      <c r="U56" s="328" t="str">
        <f>IF(AND(MONTH('Saving Accounts'!$E56)=MONTH(U$7),YEAR('Saving Accounts'!$E56)=YEAR(U$7)),('Saving Accounts'!$B56+'Saving Accounts'!$F56)*'Saving Accounts'!$G56*'Saving Accounts'!$H56/12+'Saving Accounts'!$F56," ")</f>
        <v xml:space="preserve"> </v>
      </c>
      <c r="V56" s="249" t="str">
        <f>IF(AND(MONTH('Saving Accounts'!$E56)=MONTH(V$7),YEAR('Saving Accounts'!$E56)=YEAR(V$7)),('Saving Accounts'!$B56+'Saving Accounts'!$F56)*'Saving Accounts'!$G56*'Saving Accounts'!$H56/12+'Saving Accounts'!$F56," ")</f>
        <v xml:space="preserve"> </v>
      </c>
      <c r="W56" s="249" t="str">
        <f>IF(AND(MONTH('Saving Accounts'!$E56)=MONTH(W$7),YEAR('Saving Accounts'!$E56)=YEAR(W$7)),('Saving Accounts'!$B56+'Saving Accounts'!$F56)*'Saving Accounts'!$G56*'Saving Accounts'!$H56/12+'Saving Accounts'!$F56," ")</f>
        <v xml:space="preserve"> </v>
      </c>
      <c r="X56" s="249" t="str">
        <f>IF(AND(MONTH('Saving Accounts'!$E56)=MONTH(X$7),YEAR('Saving Accounts'!$E56)=YEAR(X$7)),('Saving Accounts'!$B56+'Saving Accounts'!$F56)*'Saving Accounts'!$G56*'Saving Accounts'!$H56/12+'Saving Accounts'!$F56," ")</f>
        <v xml:space="preserve"> </v>
      </c>
      <c r="Y56" s="249" t="str">
        <f>IF(AND(MONTH('Saving Accounts'!$E56)=MONTH(Y$7),YEAR('Saving Accounts'!$E56)=YEAR(Y$7)),('Saving Accounts'!$B56+'Saving Accounts'!$F56)*'Saving Accounts'!$G56*'Saving Accounts'!$H56/12+'Saving Accounts'!$F56," ")</f>
        <v xml:space="preserve"> </v>
      </c>
      <c r="Z56" s="249" t="str">
        <f>IF(AND(MONTH('Saving Accounts'!$E56)=MONTH(Z$7),YEAR('Saving Accounts'!$E56)=YEAR(Z$7)),('Saving Accounts'!$B56+'Saving Accounts'!$F56)*'Saving Accounts'!$G56*'Saving Accounts'!$H56/12+'Saving Accounts'!$F56," ")</f>
        <v xml:space="preserve"> </v>
      </c>
      <c r="AA56" s="249" t="str">
        <f>IF(AND(MONTH('Saving Accounts'!$E56)=MONTH(AA$7),YEAR('Saving Accounts'!$E56)=YEAR(AA$7)),('Saving Accounts'!$B56+'Saving Accounts'!$F56)*'Saving Accounts'!$G56*'Saving Accounts'!$H56/12+'Saving Accounts'!$F56," ")</f>
        <v xml:space="preserve"> </v>
      </c>
      <c r="AB56" s="249" t="str">
        <f>IF(AND(MONTH('Saving Accounts'!$E56)=MONTH(AB$7),YEAR('Saving Accounts'!$E56)=YEAR(AB$7)),('Saving Accounts'!$B56+'Saving Accounts'!$F56)*'Saving Accounts'!$G56*'Saving Accounts'!$H56/12+'Saving Accounts'!$F56," ")</f>
        <v xml:space="preserve"> </v>
      </c>
      <c r="AC56" s="249" t="str">
        <f>IF(AND(MONTH('Saving Accounts'!$E56)=MONTH(AC$7),YEAR('Saving Accounts'!$E56)=YEAR(AC$7)),('Saving Accounts'!$B56+'Saving Accounts'!$F56)*'Saving Accounts'!$G56*'Saving Accounts'!$H56/12+'Saving Accounts'!$F56," ")</f>
        <v xml:space="preserve"> </v>
      </c>
      <c r="AD56" s="249" t="str">
        <f>IF(AND(MONTH('Saving Accounts'!$E56)=MONTH(AD$7),YEAR('Saving Accounts'!$E56)=YEAR(AD$7)),('Saving Accounts'!$B56+'Saving Accounts'!$F56)*'Saving Accounts'!$G56*'Saving Accounts'!$H56/12+'Saving Accounts'!$F56," ")</f>
        <v xml:space="preserve"> </v>
      </c>
      <c r="AE56" s="249" t="str">
        <f>IF(AND(MONTH('Saving Accounts'!$E56)=MONTH(AE$7),YEAR('Saving Accounts'!$E56)=YEAR(AE$7)),('Saving Accounts'!$B56+'Saving Accounts'!$F56)*'Saving Accounts'!$G56*'Saving Accounts'!$H56/12+'Saving Accounts'!$F56," ")</f>
        <v xml:space="preserve"> </v>
      </c>
      <c r="AF56" s="249" t="str">
        <f>IF(AND(MONTH('Saving Accounts'!$E56)=MONTH(AF$7),YEAR('Saving Accounts'!$E56)=YEAR(AF$7)),('Saving Accounts'!$B56+'Saving Accounts'!$F56)*'Saving Accounts'!$G56*'Saving Accounts'!$H56/12+'Saving Accounts'!$F56," ")</f>
        <v xml:space="preserve"> </v>
      </c>
      <c r="AG56" s="249" t="str">
        <f>IF(AND(MONTH('Saving Accounts'!$E56)=MONTH(AG$7),YEAR('Saving Accounts'!$E56)=YEAR(AG$7)),('Saving Accounts'!$B56+'Saving Accounts'!$F56)*'Saving Accounts'!$G56*'Saving Accounts'!$H56/12+'Saving Accounts'!$F56," ")</f>
        <v xml:space="preserve"> </v>
      </c>
    </row>
    <row r="57" spans="2:33">
      <c r="B57" s="214"/>
      <c r="C57" s="215"/>
      <c r="D57" s="214"/>
      <c r="E57" s="215"/>
      <c r="F57" s="214"/>
      <c r="G57" s="216"/>
      <c r="H57" s="217"/>
      <c r="I57" s="251">
        <f t="shared" si="6"/>
        <v>0</v>
      </c>
      <c r="J57" s="249" t="str">
        <f>IF(AND(MONTH('Saving Accounts'!$E57)=MONTH(J$7),YEAR('Saving Accounts'!$E57)=YEAR(J$7)),('Saving Accounts'!$B57+'Saving Accounts'!$F57)*'Saving Accounts'!$G57*'Saving Accounts'!$H57/12+'Saving Accounts'!$F57," ")</f>
        <v xml:space="preserve"> </v>
      </c>
      <c r="K57" s="249" t="str">
        <f>IF(AND(MONTH('Saving Accounts'!$E57)=MONTH(K$7),YEAR('Saving Accounts'!$E57)=YEAR(K$7)),('Saving Accounts'!$B57+'Saving Accounts'!$F57)*'Saving Accounts'!$G57*'Saving Accounts'!$H57/12+'Saving Accounts'!$F57," ")</f>
        <v xml:space="preserve"> </v>
      </c>
      <c r="L57" s="249" t="str">
        <f>IF(AND(MONTH('Saving Accounts'!$E57)=MONTH(L$7),YEAR('Saving Accounts'!$E57)=YEAR(L$7)),('Saving Accounts'!$B57+'Saving Accounts'!$F57)*'Saving Accounts'!$G57*'Saving Accounts'!$H57/12+'Saving Accounts'!$F57," ")</f>
        <v xml:space="preserve"> </v>
      </c>
      <c r="M57" s="249" t="str">
        <f>IF(AND(MONTH('Saving Accounts'!$E57)=MONTH(M$7),YEAR('Saving Accounts'!$E57)=YEAR(M$7)),('Saving Accounts'!$B57+'Saving Accounts'!$F57)*'Saving Accounts'!$G57*'Saving Accounts'!$H57/12+'Saving Accounts'!$F57," ")</f>
        <v xml:space="preserve"> </v>
      </c>
      <c r="N57" s="249" t="str">
        <f>IF(AND(MONTH('Saving Accounts'!$E57)=MONTH(N$7),YEAR('Saving Accounts'!$E57)=YEAR(N$7)),('Saving Accounts'!$B57+'Saving Accounts'!$F57)*'Saving Accounts'!$G57*'Saving Accounts'!$H57/12+'Saving Accounts'!$F57," ")</f>
        <v xml:space="preserve"> </v>
      </c>
      <c r="O57" s="249" t="str">
        <f>IF(AND(MONTH('Saving Accounts'!$E57)=MONTH(O$7),YEAR('Saving Accounts'!$E57)=YEAR(O$7)),('Saving Accounts'!$B57+'Saving Accounts'!$F57)*'Saving Accounts'!$G57*'Saving Accounts'!$H57/12+'Saving Accounts'!$F57," ")</f>
        <v xml:space="preserve"> </v>
      </c>
      <c r="P57" s="249" t="str">
        <f>IF(AND(MONTH('Saving Accounts'!$E57)=MONTH(P$7),YEAR('Saving Accounts'!$E57)=YEAR(P$7)),('Saving Accounts'!$B57+'Saving Accounts'!$F57)*'Saving Accounts'!$G57*'Saving Accounts'!$H57/12+'Saving Accounts'!$F57," ")</f>
        <v xml:space="preserve"> </v>
      </c>
      <c r="Q57" s="249" t="str">
        <f>IF(AND(MONTH('Saving Accounts'!$E57)=MONTH(Q$7),YEAR('Saving Accounts'!$E57)=YEAR(Q$7)),('Saving Accounts'!$B57+'Saving Accounts'!$F57)*'Saving Accounts'!$G57*'Saving Accounts'!$H57/12+'Saving Accounts'!$F57," ")</f>
        <v xml:space="preserve"> </v>
      </c>
      <c r="R57" s="249" t="str">
        <f>IF(AND(MONTH('Saving Accounts'!$E57)=MONTH(R$7),YEAR('Saving Accounts'!$E57)=YEAR(R$7)),('Saving Accounts'!$B57+'Saving Accounts'!$F57)*'Saving Accounts'!$G57*'Saving Accounts'!$H57/12+'Saving Accounts'!$F57," ")</f>
        <v xml:space="preserve"> </v>
      </c>
      <c r="S57" s="249" t="str">
        <f>IF(AND(MONTH('Saving Accounts'!$E57)=MONTH(S$7),YEAR('Saving Accounts'!$E57)=YEAR(S$7)),('Saving Accounts'!$B57+'Saving Accounts'!$F57)*'Saving Accounts'!$G57*'Saving Accounts'!$H57/12+'Saving Accounts'!$F57," ")</f>
        <v xml:space="preserve"> </v>
      </c>
      <c r="T57" s="249" t="str">
        <f>IF(AND(MONTH('Saving Accounts'!$E57)=MONTH(T$7),YEAR('Saving Accounts'!$E57)=YEAR(T$7)),('Saving Accounts'!$B57+'Saving Accounts'!$F57)*'Saving Accounts'!$G57*'Saving Accounts'!$H57/12+'Saving Accounts'!$F57," ")</f>
        <v xml:space="preserve"> </v>
      </c>
      <c r="U57" s="328" t="str">
        <f>IF(AND(MONTH('Saving Accounts'!$E57)=MONTH(U$7),YEAR('Saving Accounts'!$E57)=YEAR(U$7)),('Saving Accounts'!$B57+'Saving Accounts'!$F57)*'Saving Accounts'!$G57*'Saving Accounts'!$H57/12+'Saving Accounts'!$F57," ")</f>
        <v xml:space="preserve"> </v>
      </c>
      <c r="V57" s="249" t="str">
        <f>IF(AND(MONTH('Saving Accounts'!$E57)=MONTH(V$7),YEAR('Saving Accounts'!$E57)=YEAR(V$7)),('Saving Accounts'!$B57+'Saving Accounts'!$F57)*'Saving Accounts'!$G57*'Saving Accounts'!$H57/12+'Saving Accounts'!$F57," ")</f>
        <v xml:space="preserve"> </v>
      </c>
      <c r="W57" s="249" t="str">
        <f>IF(AND(MONTH('Saving Accounts'!$E57)=MONTH(W$7),YEAR('Saving Accounts'!$E57)=YEAR(W$7)),('Saving Accounts'!$B57+'Saving Accounts'!$F57)*'Saving Accounts'!$G57*'Saving Accounts'!$H57/12+'Saving Accounts'!$F57," ")</f>
        <v xml:space="preserve"> </v>
      </c>
      <c r="X57" s="249" t="str">
        <f>IF(AND(MONTH('Saving Accounts'!$E57)=MONTH(X$7),YEAR('Saving Accounts'!$E57)=YEAR(X$7)),('Saving Accounts'!$B57+'Saving Accounts'!$F57)*'Saving Accounts'!$G57*'Saving Accounts'!$H57/12+'Saving Accounts'!$F57," ")</f>
        <v xml:space="preserve"> </v>
      </c>
      <c r="Y57" s="249" t="str">
        <f>IF(AND(MONTH('Saving Accounts'!$E57)=MONTH(Y$7),YEAR('Saving Accounts'!$E57)=YEAR(Y$7)),('Saving Accounts'!$B57+'Saving Accounts'!$F57)*'Saving Accounts'!$G57*'Saving Accounts'!$H57/12+'Saving Accounts'!$F57," ")</f>
        <v xml:space="preserve"> </v>
      </c>
      <c r="Z57" s="249" t="str">
        <f>IF(AND(MONTH('Saving Accounts'!$E57)=MONTH(Z$7),YEAR('Saving Accounts'!$E57)=YEAR(Z$7)),('Saving Accounts'!$B57+'Saving Accounts'!$F57)*'Saving Accounts'!$G57*'Saving Accounts'!$H57/12+'Saving Accounts'!$F57," ")</f>
        <v xml:space="preserve"> </v>
      </c>
      <c r="AA57" s="249" t="str">
        <f>IF(AND(MONTH('Saving Accounts'!$E57)=MONTH(AA$7),YEAR('Saving Accounts'!$E57)=YEAR(AA$7)),('Saving Accounts'!$B57+'Saving Accounts'!$F57)*'Saving Accounts'!$G57*'Saving Accounts'!$H57/12+'Saving Accounts'!$F57," ")</f>
        <v xml:space="preserve"> </v>
      </c>
      <c r="AB57" s="249" t="str">
        <f>IF(AND(MONTH('Saving Accounts'!$E57)=MONTH(AB$7),YEAR('Saving Accounts'!$E57)=YEAR(AB$7)),('Saving Accounts'!$B57+'Saving Accounts'!$F57)*'Saving Accounts'!$G57*'Saving Accounts'!$H57/12+'Saving Accounts'!$F57," ")</f>
        <v xml:space="preserve"> </v>
      </c>
      <c r="AC57" s="249" t="str">
        <f>IF(AND(MONTH('Saving Accounts'!$E57)=MONTH(AC$7),YEAR('Saving Accounts'!$E57)=YEAR(AC$7)),('Saving Accounts'!$B57+'Saving Accounts'!$F57)*'Saving Accounts'!$G57*'Saving Accounts'!$H57/12+'Saving Accounts'!$F57," ")</f>
        <v xml:space="preserve"> </v>
      </c>
      <c r="AD57" s="249" t="str">
        <f>IF(AND(MONTH('Saving Accounts'!$E57)=MONTH(AD$7),YEAR('Saving Accounts'!$E57)=YEAR(AD$7)),('Saving Accounts'!$B57+'Saving Accounts'!$F57)*'Saving Accounts'!$G57*'Saving Accounts'!$H57/12+'Saving Accounts'!$F57," ")</f>
        <v xml:space="preserve"> </v>
      </c>
      <c r="AE57" s="249" t="str">
        <f>IF(AND(MONTH('Saving Accounts'!$E57)=MONTH(AE$7),YEAR('Saving Accounts'!$E57)=YEAR(AE$7)),('Saving Accounts'!$B57+'Saving Accounts'!$F57)*'Saving Accounts'!$G57*'Saving Accounts'!$H57/12+'Saving Accounts'!$F57," ")</f>
        <v xml:space="preserve"> </v>
      </c>
      <c r="AF57" s="249" t="str">
        <f>IF(AND(MONTH('Saving Accounts'!$E57)=MONTH(AF$7),YEAR('Saving Accounts'!$E57)=YEAR(AF$7)),('Saving Accounts'!$B57+'Saving Accounts'!$F57)*'Saving Accounts'!$G57*'Saving Accounts'!$H57/12+'Saving Accounts'!$F57," ")</f>
        <v xml:space="preserve"> </v>
      </c>
      <c r="AG57" s="249" t="str">
        <f>IF(AND(MONTH('Saving Accounts'!$E57)=MONTH(AG$7),YEAR('Saving Accounts'!$E57)=YEAR(AG$7)),('Saving Accounts'!$B57+'Saving Accounts'!$F57)*'Saving Accounts'!$G57*'Saving Accounts'!$H57/12+'Saving Accounts'!$F57," ")</f>
        <v xml:space="preserve"> </v>
      </c>
    </row>
    <row r="58" spans="2:33">
      <c r="B58" s="214"/>
      <c r="C58" s="215"/>
      <c r="D58" s="214"/>
      <c r="E58" s="215"/>
      <c r="F58" s="214"/>
      <c r="G58" s="216"/>
      <c r="H58" s="217"/>
      <c r="I58" s="251">
        <f t="shared" si="6"/>
        <v>0</v>
      </c>
      <c r="J58" s="249" t="str">
        <f>IF(AND(MONTH('Saving Accounts'!$E58)=MONTH(J$7),YEAR('Saving Accounts'!$E58)=YEAR(J$7)),('Saving Accounts'!$B58+'Saving Accounts'!$F58)*'Saving Accounts'!$G58*'Saving Accounts'!$H58/12+'Saving Accounts'!$F58," ")</f>
        <v xml:space="preserve"> </v>
      </c>
      <c r="K58" s="249" t="str">
        <f>IF(AND(MONTH('Saving Accounts'!$E58)=MONTH(K$7),YEAR('Saving Accounts'!$E58)=YEAR(K$7)),('Saving Accounts'!$B58+'Saving Accounts'!$F58)*'Saving Accounts'!$G58*'Saving Accounts'!$H58/12+'Saving Accounts'!$F58," ")</f>
        <v xml:space="preserve"> </v>
      </c>
      <c r="L58" s="249" t="str">
        <f>IF(AND(MONTH('Saving Accounts'!$E58)=MONTH(L$7),YEAR('Saving Accounts'!$E58)=YEAR(L$7)),('Saving Accounts'!$B58+'Saving Accounts'!$F58)*'Saving Accounts'!$G58*'Saving Accounts'!$H58/12+'Saving Accounts'!$F58," ")</f>
        <v xml:space="preserve"> </v>
      </c>
      <c r="M58" s="249" t="str">
        <f>IF(AND(MONTH('Saving Accounts'!$E58)=MONTH(M$7),YEAR('Saving Accounts'!$E58)=YEAR(M$7)),('Saving Accounts'!$B58+'Saving Accounts'!$F58)*'Saving Accounts'!$G58*'Saving Accounts'!$H58/12+'Saving Accounts'!$F58," ")</f>
        <v xml:space="preserve"> </v>
      </c>
      <c r="N58" s="249" t="str">
        <f>IF(AND(MONTH('Saving Accounts'!$E58)=MONTH(N$7),YEAR('Saving Accounts'!$E58)=YEAR(N$7)),('Saving Accounts'!$B58+'Saving Accounts'!$F58)*'Saving Accounts'!$G58*'Saving Accounts'!$H58/12+'Saving Accounts'!$F58," ")</f>
        <v xml:space="preserve"> </v>
      </c>
      <c r="O58" s="249" t="str">
        <f>IF(AND(MONTH('Saving Accounts'!$E58)=MONTH(O$7),YEAR('Saving Accounts'!$E58)=YEAR(O$7)),('Saving Accounts'!$B58+'Saving Accounts'!$F58)*'Saving Accounts'!$G58*'Saving Accounts'!$H58/12+'Saving Accounts'!$F58," ")</f>
        <v xml:space="preserve"> </v>
      </c>
      <c r="P58" s="249" t="str">
        <f>IF(AND(MONTH('Saving Accounts'!$E58)=MONTH(P$7),YEAR('Saving Accounts'!$E58)=YEAR(P$7)),('Saving Accounts'!$B58+'Saving Accounts'!$F58)*'Saving Accounts'!$G58*'Saving Accounts'!$H58/12+'Saving Accounts'!$F58," ")</f>
        <v xml:space="preserve"> </v>
      </c>
      <c r="Q58" s="249" t="str">
        <f>IF(AND(MONTH('Saving Accounts'!$E58)=MONTH(Q$7),YEAR('Saving Accounts'!$E58)=YEAR(Q$7)),('Saving Accounts'!$B58+'Saving Accounts'!$F58)*'Saving Accounts'!$G58*'Saving Accounts'!$H58/12+'Saving Accounts'!$F58," ")</f>
        <v xml:space="preserve"> </v>
      </c>
      <c r="R58" s="249" t="str">
        <f>IF(AND(MONTH('Saving Accounts'!$E58)=MONTH(R$7),YEAR('Saving Accounts'!$E58)=YEAR(R$7)),('Saving Accounts'!$B58+'Saving Accounts'!$F58)*'Saving Accounts'!$G58*'Saving Accounts'!$H58/12+'Saving Accounts'!$F58," ")</f>
        <v xml:space="preserve"> </v>
      </c>
      <c r="S58" s="249" t="str">
        <f>IF(AND(MONTH('Saving Accounts'!$E58)=MONTH(S$7),YEAR('Saving Accounts'!$E58)=YEAR(S$7)),('Saving Accounts'!$B58+'Saving Accounts'!$F58)*'Saving Accounts'!$G58*'Saving Accounts'!$H58/12+'Saving Accounts'!$F58," ")</f>
        <v xml:space="preserve"> </v>
      </c>
      <c r="T58" s="249" t="str">
        <f>IF(AND(MONTH('Saving Accounts'!$E58)=MONTH(T$7),YEAR('Saving Accounts'!$E58)=YEAR(T$7)),('Saving Accounts'!$B58+'Saving Accounts'!$F58)*'Saving Accounts'!$G58*'Saving Accounts'!$H58/12+'Saving Accounts'!$F58," ")</f>
        <v xml:space="preserve"> </v>
      </c>
      <c r="U58" s="328" t="str">
        <f>IF(AND(MONTH('Saving Accounts'!$E58)=MONTH(U$7),YEAR('Saving Accounts'!$E58)=YEAR(U$7)),('Saving Accounts'!$B58+'Saving Accounts'!$F58)*'Saving Accounts'!$G58*'Saving Accounts'!$H58/12+'Saving Accounts'!$F58," ")</f>
        <v xml:space="preserve"> </v>
      </c>
      <c r="V58" s="249" t="str">
        <f>IF(AND(MONTH('Saving Accounts'!$E58)=MONTH(V$7),YEAR('Saving Accounts'!$E58)=YEAR(V$7)),('Saving Accounts'!$B58+'Saving Accounts'!$F58)*'Saving Accounts'!$G58*'Saving Accounts'!$H58/12+'Saving Accounts'!$F58," ")</f>
        <v xml:space="preserve"> </v>
      </c>
      <c r="W58" s="249" t="str">
        <f>IF(AND(MONTH('Saving Accounts'!$E58)=MONTH(W$7),YEAR('Saving Accounts'!$E58)=YEAR(W$7)),('Saving Accounts'!$B58+'Saving Accounts'!$F58)*'Saving Accounts'!$G58*'Saving Accounts'!$H58/12+'Saving Accounts'!$F58," ")</f>
        <v xml:space="preserve"> </v>
      </c>
      <c r="X58" s="249" t="str">
        <f>IF(AND(MONTH('Saving Accounts'!$E58)=MONTH(X$7),YEAR('Saving Accounts'!$E58)=YEAR(X$7)),('Saving Accounts'!$B58+'Saving Accounts'!$F58)*'Saving Accounts'!$G58*'Saving Accounts'!$H58/12+'Saving Accounts'!$F58," ")</f>
        <v xml:space="preserve"> </v>
      </c>
      <c r="Y58" s="249" t="str">
        <f>IF(AND(MONTH('Saving Accounts'!$E58)=MONTH(Y$7),YEAR('Saving Accounts'!$E58)=YEAR(Y$7)),('Saving Accounts'!$B58+'Saving Accounts'!$F58)*'Saving Accounts'!$G58*'Saving Accounts'!$H58/12+'Saving Accounts'!$F58," ")</f>
        <v xml:space="preserve"> </v>
      </c>
      <c r="Z58" s="249" t="str">
        <f>IF(AND(MONTH('Saving Accounts'!$E58)=MONTH(Z$7),YEAR('Saving Accounts'!$E58)=YEAR(Z$7)),('Saving Accounts'!$B58+'Saving Accounts'!$F58)*'Saving Accounts'!$G58*'Saving Accounts'!$H58/12+'Saving Accounts'!$F58," ")</f>
        <v xml:space="preserve"> </v>
      </c>
      <c r="AA58" s="249" t="str">
        <f>IF(AND(MONTH('Saving Accounts'!$E58)=MONTH(AA$7),YEAR('Saving Accounts'!$E58)=YEAR(AA$7)),('Saving Accounts'!$B58+'Saving Accounts'!$F58)*'Saving Accounts'!$G58*'Saving Accounts'!$H58/12+'Saving Accounts'!$F58," ")</f>
        <v xml:space="preserve"> </v>
      </c>
      <c r="AB58" s="249" t="str">
        <f>IF(AND(MONTH('Saving Accounts'!$E58)=MONTH(AB$7),YEAR('Saving Accounts'!$E58)=YEAR(AB$7)),('Saving Accounts'!$B58+'Saving Accounts'!$F58)*'Saving Accounts'!$G58*'Saving Accounts'!$H58/12+'Saving Accounts'!$F58," ")</f>
        <v xml:space="preserve"> </v>
      </c>
      <c r="AC58" s="249" t="str">
        <f>IF(AND(MONTH('Saving Accounts'!$E58)=MONTH(AC$7),YEAR('Saving Accounts'!$E58)=YEAR(AC$7)),('Saving Accounts'!$B58+'Saving Accounts'!$F58)*'Saving Accounts'!$G58*'Saving Accounts'!$H58/12+'Saving Accounts'!$F58," ")</f>
        <v xml:space="preserve"> </v>
      </c>
      <c r="AD58" s="249" t="str">
        <f>IF(AND(MONTH('Saving Accounts'!$E58)=MONTH(AD$7),YEAR('Saving Accounts'!$E58)=YEAR(AD$7)),('Saving Accounts'!$B58+'Saving Accounts'!$F58)*'Saving Accounts'!$G58*'Saving Accounts'!$H58/12+'Saving Accounts'!$F58," ")</f>
        <v xml:space="preserve"> </v>
      </c>
      <c r="AE58" s="249" t="str">
        <f>IF(AND(MONTH('Saving Accounts'!$E58)=MONTH(AE$7),YEAR('Saving Accounts'!$E58)=YEAR(AE$7)),('Saving Accounts'!$B58+'Saving Accounts'!$F58)*'Saving Accounts'!$G58*'Saving Accounts'!$H58/12+'Saving Accounts'!$F58," ")</f>
        <v xml:space="preserve"> </v>
      </c>
      <c r="AF58" s="249" t="str">
        <f>IF(AND(MONTH('Saving Accounts'!$E58)=MONTH(AF$7),YEAR('Saving Accounts'!$E58)=YEAR(AF$7)),('Saving Accounts'!$B58+'Saving Accounts'!$F58)*'Saving Accounts'!$G58*'Saving Accounts'!$H58/12+'Saving Accounts'!$F58," ")</f>
        <v xml:space="preserve"> </v>
      </c>
      <c r="AG58" s="249" t="str">
        <f>IF(AND(MONTH('Saving Accounts'!$E58)=MONTH(AG$7),YEAR('Saving Accounts'!$E58)=YEAR(AG$7)),('Saving Accounts'!$B58+'Saving Accounts'!$F58)*'Saving Accounts'!$G58*'Saving Accounts'!$H58/12+'Saving Accounts'!$F58," ")</f>
        <v xml:space="preserve"> </v>
      </c>
    </row>
    <row r="59" spans="2:33">
      <c r="B59" s="214"/>
      <c r="C59" s="215"/>
      <c r="D59" s="214"/>
      <c r="E59" s="215"/>
      <c r="F59" s="214"/>
      <c r="G59" s="216"/>
      <c r="H59" s="217"/>
      <c r="I59" s="251">
        <f t="shared" si="6"/>
        <v>0</v>
      </c>
      <c r="J59" s="249" t="str">
        <f>IF(AND(MONTH('Saving Accounts'!$E59)=MONTH(J$7),YEAR('Saving Accounts'!$E59)=YEAR(J$7)),('Saving Accounts'!$B59+'Saving Accounts'!$F59)*'Saving Accounts'!$G59*'Saving Accounts'!$H59/12+'Saving Accounts'!$F59," ")</f>
        <v xml:space="preserve"> </v>
      </c>
      <c r="K59" s="249" t="str">
        <f>IF(AND(MONTH('Saving Accounts'!$E59)=MONTH(K$7),YEAR('Saving Accounts'!$E59)=YEAR(K$7)),('Saving Accounts'!$B59+'Saving Accounts'!$F59)*'Saving Accounts'!$G59*'Saving Accounts'!$H59/12+'Saving Accounts'!$F59," ")</f>
        <v xml:space="preserve"> </v>
      </c>
      <c r="L59" s="249" t="str">
        <f>IF(AND(MONTH('Saving Accounts'!$E59)=MONTH(L$7),YEAR('Saving Accounts'!$E59)=YEAR(L$7)),('Saving Accounts'!$B59+'Saving Accounts'!$F59)*'Saving Accounts'!$G59*'Saving Accounts'!$H59/12+'Saving Accounts'!$F59," ")</f>
        <v xml:space="preserve"> </v>
      </c>
      <c r="M59" s="249" t="str">
        <f>IF(AND(MONTH('Saving Accounts'!$E59)=MONTH(M$7),YEAR('Saving Accounts'!$E59)=YEAR(M$7)),('Saving Accounts'!$B59+'Saving Accounts'!$F59)*'Saving Accounts'!$G59*'Saving Accounts'!$H59/12+'Saving Accounts'!$F59," ")</f>
        <v xml:space="preserve"> </v>
      </c>
      <c r="N59" s="249" t="str">
        <f>IF(AND(MONTH('Saving Accounts'!$E59)=MONTH(N$7),YEAR('Saving Accounts'!$E59)=YEAR(N$7)),('Saving Accounts'!$B59+'Saving Accounts'!$F59)*'Saving Accounts'!$G59*'Saving Accounts'!$H59/12+'Saving Accounts'!$F59," ")</f>
        <v xml:space="preserve"> </v>
      </c>
      <c r="O59" s="249" t="str">
        <f>IF(AND(MONTH('Saving Accounts'!$E59)=MONTH(O$7),YEAR('Saving Accounts'!$E59)=YEAR(O$7)),('Saving Accounts'!$B59+'Saving Accounts'!$F59)*'Saving Accounts'!$G59*'Saving Accounts'!$H59/12+'Saving Accounts'!$F59," ")</f>
        <v xml:space="preserve"> </v>
      </c>
      <c r="P59" s="249" t="str">
        <f>IF(AND(MONTH('Saving Accounts'!$E59)=MONTH(P$7),YEAR('Saving Accounts'!$E59)=YEAR(P$7)),('Saving Accounts'!$B59+'Saving Accounts'!$F59)*'Saving Accounts'!$G59*'Saving Accounts'!$H59/12+'Saving Accounts'!$F59," ")</f>
        <v xml:space="preserve"> </v>
      </c>
      <c r="Q59" s="249" t="str">
        <f>IF(AND(MONTH('Saving Accounts'!$E59)=MONTH(Q$7),YEAR('Saving Accounts'!$E59)=YEAR(Q$7)),('Saving Accounts'!$B59+'Saving Accounts'!$F59)*'Saving Accounts'!$G59*'Saving Accounts'!$H59/12+'Saving Accounts'!$F59," ")</f>
        <v xml:space="preserve"> </v>
      </c>
      <c r="R59" s="249" t="str">
        <f>IF(AND(MONTH('Saving Accounts'!$E59)=MONTH(R$7),YEAR('Saving Accounts'!$E59)=YEAR(R$7)),('Saving Accounts'!$B59+'Saving Accounts'!$F59)*'Saving Accounts'!$G59*'Saving Accounts'!$H59/12+'Saving Accounts'!$F59," ")</f>
        <v xml:space="preserve"> </v>
      </c>
      <c r="S59" s="249" t="str">
        <f>IF(AND(MONTH('Saving Accounts'!$E59)=MONTH(S$7),YEAR('Saving Accounts'!$E59)=YEAR(S$7)),('Saving Accounts'!$B59+'Saving Accounts'!$F59)*'Saving Accounts'!$G59*'Saving Accounts'!$H59/12+'Saving Accounts'!$F59," ")</f>
        <v xml:space="preserve"> </v>
      </c>
      <c r="T59" s="249" t="str">
        <f>IF(AND(MONTH('Saving Accounts'!$E59)=MONTH(T$7),YEAR('Saving Accounts'!$E59)=YEAR(T$7)),('Saving Accounts'!$B59+'Saving Accounts'!$F59)*'Saving Accounts'!$G59*'Saving Accounts'!$H59/12+'Saving Accounts'!$F59," ")</f>
        <v xml:space="preserve"> </v>
      </c>
      <c r="U59" s="328" t="str">
        <f>IF(AND(MONTH('Saving Accounts'!$E59)=MONTH(U$7),YEAR('Saving Accounts'!$E59)=YEAR(U$7)),('Saving Accounts'!$B59+'Saving Accounts'!$F59)*'Saving Accounts'!$G59*'Saving Accounts'!$H59/12+'Saving Accounts'!$F59," ")</f>
        <v xml:space="preserve"> </v>
      </c>
      <c r="V59" s="249" t="str">
        <f>IF(AND(MONTH('Saving Accounts'!$E59)=MONTH(V$7),YEAR('Saving Accounts'!$E59)=YEAR(V$7)),('Saving Accounts'!$B59+'Saving Accounts'!$F59)*'Saving Accounts'!$G59*'Saving Accounts'!$H59/12+'Saving Accounts'!$F59," ")</f>
        <v xml:space="preserve"> </v>
      </c>
      <c r="W59" s="249" t="str">
        <f>IF(AND(MONTH('Saving Accounts'!$E59)=MONTH(W$7),YEAR('Saving Accounts'!$E59)=YEAR(W$7)),('Saving Accounts'!$B59+'Saving Accounts'!$F59)*'Saving Accounts'!$G59*'Saving Accounts'!$H59/12+'Saving Accounts'!$F59," ")</f>
        <v xml:space="preserve"> </v>
      </c>
      <c r="X59" s="249" t="str">
        <f>IF(AND(MONTH('Saving Accounts'!$E59)=MONTH(X$7),YEAR('Saving Accounts'!$E59)=YEAR(X$7)),('Saving Accounts'!$B59+'Saving Accounts'!$F59)*'Saving Accounts'!$G59*'Saving Accounts'!$H59/12+'Saving Accounts'!$F59," ")</f>
        <v xml:space="preserve"> </v>
      </c>
      <c r="Y59" s="249" t="str">
        <f>IF(AND(MONTH('Saving Accounts'!$E59)=MONTH(Y$7),YEAR('Saving Accounts'!$E59)=YEAR(Y$7)),('Saving Accounts'!$B59+'Saving Accounts'!$F59)*'Saving Accounts'!$G59*'Saving Accounts'!$H59/12+'Saving Accounts'!$F59," ")</f>
        <v xml:space="preserve"> </v>
      </c>
      <c r="Z59" s="249" t="str">
        <f>IF(AND(MONTH('Saving Accounts'!$E59)=MONTH(Z$7),YEAR('Saving Accounts'!$E59)=YEAR(Z$7)),('Saving Accounts'!$B59+'Saving Accounts'!$F59)*'Saving Accounts'!$G59*'Saving Accounts'!$H59/12+'Saving Accounts'!$F59," ")</f>
        <v xml:space="preserve"> </v>
      </c>
      <c r="AA59" s="249" t="str">
        <f>IF(AND(MONTH('Saving Accounts'!$E59)=MONTH(AA$7),YEAR('Saving Accounts'!$E59)=YEAR(AA$7)),('Saving Accounts'!$B59+'Saving Accounts'!$F59)*'Saving Accounts'!$G59*'Saving Accounts'!$H59/12+'Saving Accounts'!$F59," ")</f>
        <v xml:space="preserve"> </v>
      </c>
      <c r="AB59" s="249" t="str">
        <f>IF(AND(MONTH('Saving Accounts'!$E59)=MONTH(AB$7),YEAR('Saving Accounts'!$E59)=YEAR(AB$7)),('Saving Accounts'!$B59+'Saving Accounts'!$F59)*'Saving Accounts'!$G59*'Saving Accounts'!$H59/12+'Saving Accounts'!$F59," ")</f>
        <v xml:space="preserve"> </v>
      </c>
      <c r="AC59" s="249" t="str">
        <f>IF(AND(MONTH('Saving Accounts'!$E59)=MONTH(AC$7),YEAR('Saving Accounts'!$E59)=YEAR(AC$7)),('Saving Accounts'!$B59+'Saving Accounts'!$F59)*'Saving Accounts'!$G59*'Saving Accounts'!$H59/12+'Saving Accounts'!$F59," ")</f>
        <v xml:space="preserve"> </v>
      </c>
      <c r="AD59" s="249" t="str">
        <f>IF(AND(MONTH('Saving Accounts'!$E59)=MONTH(AD$7),YEAR('Saving Accounts'!$E59)=YEAR(AD$7)),('Saving Accounts'!$B59+'Saving Accounts'!$F59)*'Saving Accounts'!$G59*'Saving Accounts'!$H59/12+'Saving Accounts'!$F59," ")</f>
        <v xml:space="preserve"> </v>
      </c>
      <c r="AE59" s="249" t="str">
        <f>IF(AND(MONTH('Saving Accounts'!$E59)=MONTH(AE$7),YEAR('Saving Accounts'!$E59)=YEAR(AE$7)),('Saving Accounts'!$B59+'Saving Accounts'!$F59)*'Saving Accounts'!$G59*'Saving Accounts'!$H59/12+'Saving Accounts'!$F59," ")</f>
        <v xml:space="preserve"> </v>
      </c>
      <c r="AF59" s="249" t="str">
        <f>IF(AND(MONTH('Saving Accounts'!$E59)=MONTH(AF$7),YEAR('Saving Accounts'!$E59)=YEAR(AF$7)),('Saving Accounts'!$B59+'Saving Accounts'!$F59)*'Saving Accounts'!$G59*'Saving Accounts'!$H59/12+'Saving Accounts'!$F59," ")</f>
        <v xml:space="preserve"> </v>
      </c>
      <c r="AG59" s="249" t="str">
        <f>IF(AND(MONTH('Saving Accounts'!$E59)=MONTH(AG$7),YEAR('Saving Accounts'!$E59)=YEAR(AG$7)),('Saving Accounts'!$B59+'Saving Accounts'!$F59)*'Saving Accounts'!$G59*'Saving Accounts'!$H59/12+'Saving Accounts'!$F59," ")</f>
        <v xml:space="preserve"> </v>
      </c>
    </row>
    <row r="60" spans="2:33">
      <c r="B60" s="214"/>
      <c r="C60" s="215"/>
      <c r="D60" s="214"/>
      <c r="E60" s="215"/>
      <c r="F60" s="214"/>
      <c r="G60" s="216"/>
      <c r="H60" s="217"/>
      <c r="I60" s="251">
        <f t="shared" si="6"/>
        <v>0</v>
      </c>
      <c r="J60" s="249" t="str">
        <f>IF(AND(MONTH('Saving Accounts'!$E60)=MONTH(J$7),YEAR('Saving Accounts'!$E60)=YEAR(J$7)),('Saving Accounts'!$B60+'Saving Accounts'!$F60)*'Saving Accounts'!$G60*'Saving Accounts'!$H60/12+'Saving Accounts'!$F60," ")</f>
        <v xml:space="preserve"> </v>
      </c>
      <c r="K60" s="249" t="str">
        <f>IF(AND(MONTH('Saving Accounts'!$E60)=MONTH(K$7),YEAR('Saving Accounts'!$E60)=YEAR(K$7)),('Saving Accounts'!$B60+'Saving Accounts'!$F60)*'Saving Accounts'!$G60*'Saving Accounts'!$H60/12+'Saving Accounts'!$F60," ")</f>
        <v xml:space="preserve"> </v>
      </c>
      <c r="L60" s="249" t="str">
        <f>IF(AND(MONTH('Saving Accounts'!$E60)=MONTH(L$7),YEAR('Saving Accounts'!$E60)=YEAR(L$7)),('Saving Accounts'!$B60+'Saving Accounts'!$F60)*'Saving Accounts'!$G60*'Saving Accounts'!$H60/12+'Saving Accounts'!$F60," ")</f>
        <v xml:space="preserve"> </v>
      </c>
      <c r="M60" s="249" t="str">
        <f>IF(AND(MONTH('Saving Accounts'!$E60)=MONTH(M$7),YEAR('Saving Accounts'!$E60)=YEAR(M$7)),('Saving Accounts'!$B60+'Saving Accounts'!$F60)*'Saving Accounts'!$G60*'Saving Accounts'!$H60/12+'Saving Accounts'!$F60," ")</f>
        <v xml:space="preserve"> </v>
      </c>
      <c r="N60" s="249" t="str">
        <f>IF(AND(MONTH('Saving Accounts'!$E60)=MONTH(N$7),YEAR('Saving Accounts'!$E60)=YEAR(N$7)),('Saving Accounts'!$B60+'Saving Accounts'!$F60)*'Saving Accounts'!$G60*'Saving Accounts'!$H60/12+'Saving Accounts'!$F60," ")</f>
        <v xml:space="preserve"> </v>
      </c>
      <c r="O60" s="249" t="str">
        <f>IF(AND(MONTH('Saving Accounts'!$E60)=MONTH(O$7),YEAR('Saving Accounts'!$E60)=YEAR(O$7)),('Saving Accounts'!$B60+'Saving Accounts'!$F60)*'Saving Accounts'!$G60*'Saving Accounts'!$H60/12+'Saving Accounts'!$F60," ")</f>
        <v xml:space="preserve"> </v>
      </c>
      <c r="P60" s="249" t="str">
        <f>IF(AND(MONTH('Saving Accounts'!$E60)=MONTH(P$7),YEAR('Saving Accounts'!$E60)=YEAR(P$7)),('Saving Accounts'!$B60+'Saving Accounts'!$F60)*'Saving Accounts'!$G60*'Saving Accounts'!$H60/12+'Saving Accounts'!$F60," ")</f>
        <v xml:space="preserve"> </v>
      </c>
      <c r="Q60" s="249" t="str">
        <f>IF(AND(MONTH('Saving Accounts'!$E60)=MONTH(Q$7),YEAR('Saving Accounts'!$E60)=YEAR(Q$7)),('Saving Accounts'!$B60+'Saving Accounts'!$F60)*'Saving Accounts'!$G60*'Saving Accounts'!$H60/12+'Saving Accounts'!$F60," ")</f>
        <v xml:space="preserve"> </v>
      </c>
      <c r="R60" s="249" t="str">
        <f>IF(AND(MONTH('Saving Accounts'!$E60)=MONTH(R$7),YEAR('Saving Accounts'!$E60)=YEAR(R$7)),('Saving Accounts'!$B60+'Saving Accounts'!$F60)*'Saving Accounts'!$G60*'Saving Accounts'!$H60/12+'Saving Accounts'!$F60," ")</f>
        <v xml:space="preserve"> </v>
      </c>
      <c r="S60" s="249" t="str">
        <f>IF(AND(MONTH('Saving Accounts'!$E60)=MONTH(S$7),YEAR('Saving Accounts'!$E60)=YEAR(S$7)),('Saving Accounts'!$B60+'Saving Accounts'!$F60)*'Saving Accounts'!$G60*'Saving Accounts'!$H60/12+'Saving Accounts'!$F60," ")</f>
        <v xml:space="preserve"> </v>
      </c>
      <c r="T60" s="249" t="str">
        <f>IF(AND(MONTH('Saving Accounts'!$E60)=MONTH(T$7),YEAR('Saving Accounts'!$E60)=YEAR(T$7)),('Saving Accounts'!$B60+'Saving Accounts'!$F60)*'Saving Accounts'!$G60*'Saving Accounts'!$H60/12+'Saving Accounts'!$F60," ")</f>
        <v xml:space="preserve"> </v>
      </c>
      <c r="U60" s="328" t="str">
        <f>IF(AND(MONTH('Saving Accounts'!$E60)=MONTH(U$7),YEAR('Saving Accounts'!$E60)=YEAR(U$7)),('Saving Accounts'!$B60+'Saving Accounts'!$F60)*'Saving Accounts'!$G60*'Saving Accounts'!$H60/12+'Saving Accounts'!$F60," ")</f>
        <v xml:space="preserve"> </v>
      </c>
      <c r="V60" s="249" t="str">
        <f>IF(AND(MONTH('Saving Accounts'!$E60)=MONTH(V$7),YEAR('Saving Accounts'!$E60)=YEAR(V$7)),('Saving Accounts'!$B60+'Saving Accounts'!$F60)*'Saving Accounts'!$G60*'Saving Accounts'!$H60/12+'Saving Accounts'!$F60," ")</f>
        <v xml:space="preserve"> </v>
      </c>
      <c r="W60" s="249" t="str">
        <f>IF(AND(MONTH('Saving Accounts'!$E60)=MONTH(W$7),YEAR('Saving Accounts'!$E60)=YEAR(W$7)),('Saving Accounts'!$B60+'Saving Accounts'!$F60)*'Saving Accounts'!$G60*'Saving Accounts'!$H60/12+'Saving Accounts'!$F60," ")</f>
        <v xml:space="preserve"> </v>
      </c>
      <c r="X60" s="249" t="str">
        <f>IF(AND(MONTH('Saving Accounts'!$E60)=MONTH(X$7),YEAR('Saving Accounts'!$E60)=YEAR(X$7)),('Saving Accounts'!$B60+'Saving Accounts'!$F60)*'Saving Accounts'!$G60*'Saving Accounts'!$H60/12+'Saving Accounts'!$F60," ")</f>
        <v xml:space="preserve"> </v>
      </c>
      <c r="Y60" s="249" t="str">
        <f>IF(AND(MONTH('Saving Accounts'!$E60)=MONTH(Y$7),YEAR('Saving Accounts'!$E60)=YEAR(Y$7)),('Saving Accounts'!$B60+'Saving Accounts'!$F60)*'Saving Accounts'!$G60*'Saving Accounts'!$H60/12+'Saving Accounts'!$F60," ")</f>
        <v xml:space="preserve"> </v>
      </c>
      <c r="Z60" s="249" t="str">
        <f>IF(AND(MONTH('Saving Accounts'!$E60)=MONTH(Z$7),YEAR('Saving Accounts'!$E60)=YEAR(Z$7)),('Saving Accounts'!$B60+'Saving Accounts'!$F60)*'Saving Accounts'!$G60*'Saving Accounts'!$H60/12+'Saving Accounts'!$F60," ")</f>
        <v xml:space="preserve"> </v>
      </c>
      <c r="AA60" s="249" t="str">
        <f>IF(AND(MONTH('Saving Accounts'!$E60)=MONTH(AA$7),YEAR('Saving Accounts'!$E60)=YEAR(AA$7)),('Saving Accounts'!$B60+'Saving Accounts'!$F60)*'Saving Accounts'!$G60*'Saving Accounts'!$H60/12+'Saving Accounts'!$F60," ")</f>
        <v xml:space="preserve"> </v>
      </c>
      <c r="AB60" s="249" t="str">
        <f>IF(AND(MONTH('Saving Accounts'!$E60)=MONTH(AB$7),YEAR('Saving Accounts'!$E60)=YEAR(AB$7)),('Saving Accounts'!$B60+'Saving Accounts'!$F60)*'Saving Accounts'!$G60*'Saving Accounts'!$H60/12+'Saving Accounts'!$F60," ")</f>
        <v xml:space="preserve"> </v>
      </c>
      <c r="AC60" s="249" t="str">
        <f>IF(AND(MONTH('Saving Accounts'!$E60)=MONTH(AC$7),YEAR('Saving Accounts'!$E60)=YEAR(AC$7)),('Saving Accounts'!$B60+'Saving Accounts'!$F60)*'Saving Accounts'!$G60*'Saving Accounts'!$H60/12+'Saving Accounts'!$F60," ")</f>
        <v xml:space="preserve"> </v>
      </c>
      <c r="AD60" s="249" t="str">
        <f>IF(AND(MONTH('Saving Accounts'!$E60)=MONTH(AD$7),YEAR('Saving Accounts'!$E60)=YEAR(AD$7)),('Saving Accounts'!$B60+'Saving Accounts'!$F60)*'Saving Accounts'!$G60*'Saving Accounts'!$H60/12+'Saving Accounts'!$F60," ")</f>
        <v xml:space="preserve"> </v>
      </c>
      <c r="AE60" s="249" t="str">
        <f>IF(AND(MONTH('Saving Accounts'!$E60)=MONTH(AE$7),YEAR('Saving Accounts'!$E60)=YEAR(AE$7)),('Saving Accounts'!$B60+'Saving Accounts'!$F60)*'Saving Accounts'!$G60*'Saving Accounts'!$H60/12+'Saving Accounts'!$F60," ")</f>
        <v xml:space="preserve"> </v>
      </c>
      <c r="AF60" s="249" t="str">
        <f>IF(AND(MONTH('Saving Accounts'!$E60)=MONTH(AF$7),YEAR('Saving Accounts'!$E60)=YEAR(AF$7)),('Saving Accounts'!$B60+'Saving Accounts'!$F60)*'Saving Accounts'!$G60*'Saving Accounts'!$H60/12+'Saving Accounts'!$F60," ")</f>
        <v xml:space="preserve"> </v>
      </c>
      <c r="AG60" s="249" t="str">
        <f>IF(AND(MONTH('Saving Accounts'!$E60)=MONTH(AG$7),YEAR('Saving Accounts'!$E60)=YEAR(AG$7)),('Saving Accounts'!$B60+'Saving Accounts'!$F60)*'Saving Accounts'!$G60*'Saving Accounts'!$H60/12+'Saving Accounts'!$F60," ")</f>
        <v xml:space="preserve"> </v>
      </c>
    </row>
    <row r="61" spans="2:33">
      <c r="B61" s="214"/>
      <c r="C61" s="215"/>
      <c r="D61" s="214"/>
      <c r="E61" s="215"/>
      <c r="F61" s="214"/>
      <c r="G61" s="216"/>
      <c r="H61" s="217"/>
      <c r="I61" s="251">
        <f t="shared" si="6"/>
        <v>0</v>
      </c>
      <c r="J61" s="249" t="str">
        <f>IF(AND(MONTH('Saving Accounts'!$E61)=MONTH(J$7),YEAR('Saving Accounts'!$E61)=YEAR(J$7)),('Saving Accounts'!$B61+'Saving Accounts'!$F61)*'Saving Accounts'!$G61*'Saving Accounts'!$H61/12+'Saving Accounts'!$F61," ")</f>
        <v xml:space="preserve"> </v>
      </c>
      <c r="K61" s="249" t="str">
        <f>IF(AND(MONTH('Saving Accounts'!$E61)=MONTH(K$7),YEAR('Saving Accounts'!$E61)=YEAR(K$7)),('Saving Accounts'!$B61+'Saving Accounts'!$F61)*'Saving Accounts'!$G61*'Saving Accounts'!$H61/12+'Saving Accounts'!$F61," ")</f>
        <v xml:space="preserve"> </v>
      </c>
      <c r="L61" s="249" t="str">
        <f>IF(AND(MONTH('Saving Accounts'!$E61)=MONTH(L$7),YEAR('Saving Accounts'!$E61)=YEAR(L$7)),('Saving Accounts'!$B61+'Saving Accounts'!$F61)*'Saving Accounts'!$G61*'Saving Accounts'!$H61/12+'Saving Accounts'!$F61," ")</f>
        <v xml:space="preserve"> </v>
      </c>
      <c r="M61" s="249" t="str">
        <f>IF(AND(MONTH('Saving Accounts'!$E61)=MONTH(M$7),YEAR('Saving Accounts'!$E61)=YEAR(M$7)),('Saving Accounts'!$B61+'Saving Accounts'!$F61)*'Saving Accounts'!$G61*'Saving Accounts'!$H61/12+'Saving Accounts'!$F61," ")</f>
        <v xml:space="preserve"> </v>
      </c>
      <c r="N61" s="249" t="str">
        <f>IF(AND(MONTH('Saving Accounts'!$E61)=MONTH(N$7),YEAR('Saving Accounts'!$E61)=YEAR(N$7)),('Saving Accounts'!$B61+'Saving Accounts'!$F61)*'Saving Accounts'!$G61*'Saving Accounts'!$H61/12+'Saving Accounts'!$F61," ")</f>
        <v xml:space="preserve"> </v>
      </c>
      <c r="O61" s="249" t="str">
        <f>IF(AND(MONTH('Saving Accounts'!$E61)=MONTH(O$7),YEAR('Saving Accounts'!$E61)=YEAR(O$7)),('Saving Accounts'!$B61+'Saving Accounts'!$F61)*'Saving Accounts'!$G61*'Saving Accounts'!$H61/12+'Saving Accounts'!$F61," ")</f>
        <v xml:space="preserve"> </v>
      </c>
      <c r="P61" s="249" t="str">
        <f>IF(AND(MONTH('Saving Accounts'!$E61)=MONTH(P$7),YEAR('Saving Accounts'!$E61)=YEAR(P$7)),('Saving Accounts'!$B61+'Saving Accounts'!$F61)*'Saving Accounts'!$G61*'Saving Accounts'!$H61/12+'Saving Accounts'!$F61," ")</f>
        <v xml:space="preserve"> </v>
      </c>
      <c r="Q61" s="249" t="str">
        <f>IF(AND(MONTH('Saving Accounts'!$E61)=MONTH(Q$7),YEAR('Saving Accounts'!$E61)=YEAR(Q$7)),('Saving Accounts'!$B61+'Saving Accounts'!$F61)*'Saving Accounts'!$G61*'Saving Accounts'!$H61/12+'Saving Accounts'!$F61," ")</f>
        <v xml:space="preserve"> </v>
      </c>
      <c r="R61" s="249" t="str">
        <f>IF(AND(MONTH('Saving Accounts'!$E61)=MONTH(R$7),YEAR('Saving Accounts'!$E61)=YEAR(R$7)),('Saving Accounts'!$B61+'Saving Accounts'!$F61)*'Saving Accounts'!$G61*'Saving Accounts'!$H61/12+'Saving Accounts'!$F61," ")</f>
        <v xml:space="preserve"> </v>
      </c>
      <c r="S61" s="249" t="str">
        <f>IF(AND(MONTH('Saving Accounts'!$E61)=MONTH(S$7),YEAR('Saving Accounts'!$E61)=YEAR(S$7)),('Saving Accounts'!$B61+'Saving Accounts'!$F61)*'Saving Accounts'!$G61*'Saving Accounts'!$H61/12+'Saving Accounts'!$F61," ")</f>
        <v xml:space="preserve"> </v>
      </c>
      <c r="T61" s="249" t="str">
        <f>IF(AND(MONTH('Saving Accounts'!$E61)=MONTH(T$7),YEAR('Saving Accounts'!$E61)=YEAR(T$7)),('Saving Accounts'!$B61+'Saving Accounts'!$F61)*'Saving Accounts'!$G61*'Saving Accounts'!$H61/12+'Saving Accounts'!$F61," ")</f>
        <v xml:space="preserve"> </v>
      </c>
      <c r="U61" s="328" t="str">
        <f>IF(AND(MONTH('Saving Accounts'!$E61)=MONTH(U$7),YEAR('Saving Accounts'!$E61)=YEAR(U$7)),('Saving Accounts'!$B61+'Saving Accounts'!$F61)*'Saving Accounts'!$G61*'Saving Accounts'!$H61/12+'Saving Accounts'!$F61," ")</f>
        <v xml:space="preserve"> </v>
      </c>
      <c r="V61" s="249" t="str">
        <f>IF(AND(MONTH('Saving Accounts'!$E61)=MONTH(V$7),YEAR('Saving Accounts'!$E61)=YEAR(V$7)),('Saving Accounts'!$B61+'Saving Accounts'!$F61)*'Saving Accounts'!$G61*'Saving Accounts'!$H61/12+'Saving Accounts'!$F61," ")</f>
        <v xml:space="preserve"> </v>
      </c>
      <c r="W61" s="249" t="str">
        <f>IF(AND(MONTH('Saving Accounts'!$E61)=MONTH(W$7),YEAR('Saving Accounts'!$E61)=YEAR(W$7)),('Saving Accounts'!$B61+'Saving Accounts'!$F61)*'Saving Accounts'!$G61*'Saving Accounts'!$H61/12+'Saving Accounts'!$F61," ")</f>
        <v xml:space="preserve"> </v>
      </c>
      <c r="X61" s="249" t="str">
        <f>IF(AND(MONTH('Saving Accounts'!$E61)=MONTH(X$7),YEAR('Saving Accounts'!$E61)=YEAR(X$7)),('Saving Accounts'!$B61+'Saving Accounts'!$F61)*'Saving Accounts'!$G61*'Saving Accounts'!$H61/12+'Saving Accounts'!$F61," ")</f>
        <v xml:space="preserve"> </v>
      </c>
      <c r="Y61" s="249" t="str">
        <f>IF(AND(MONTH('Saving Accounts'!$E61)=MONTH(Y$7),YEAR('Saving Accounts'!$E61)=YEAR(Y$7)),('Saving Accounts'!$B61+'Saving Accounts'!$F61)*'Saving Accounts'!$G61*'Saving Accounts'!$H61/12+'Saving Accounts'!$F61," ")</f>
        <v xml:space="preserve"> </v>
      </c>
      <c r="Z61" s="249" t="str">
        <f>IF(AND(MONTH('Saving Accounts'!$E61)=MONTH(Z$7),YEAR('Saving Accounts'!$E61)=YEAR(Z$7)),('Saving Accounts'!$B61+'Saving Accounts'!$F61)*'Saving Accounts'!$G61*'Saving Accounts'!$H61/12+'Saving Accounts'!$F61," ")</f>
        <v xml:space="preserve"> </v>
      </c>
      <c r="AA61" s="249" t="str">
        <f>IF(AND(MONTH('Saving Accounts'!$E61)=MONTH(AA$7),YEAR('Saving Accounts'!$E61)=YEAR(AA$7)),('Saving Accounts'!$B61+'Saving Accounts'!$F61)*'Saving Accounts'!$G61*'Saving Accounts'!$H61/12+'Saving Accounts'!$F61," ")</f>
        <v xml:space="preserve"> </v>
      </c>
      <c r="AB61" s="249" t="str">
        <f>IF(AND(MONTH('Saving Accounts'!$E61)=MONTH(AB$7),YEAR('Saving Accounts'!$E61)=YEAR(AB$7)),('Saving Accounts'!$B61+'Saving Accounts'!$F61)*'Saving Accounts'!$G61*'Saving Accounts'!$H61/12+'Saving Accounts'!$F61," ")</f>
        <v xml:space="preserve"> </v>
      </c>
      <c r="AC61" s="249" t="str">
        <f>IF(AND(MONTH('Saving Accounts'!$E61)=MONTH(AC$7),YEAR('Saving Accounts'!$E61)=YEAR(AC$7)),('Saving Accounts'!$B61+'Saving Accounts'!$F61)*'Saving Accounts'!$G61*'Saving Accounts'!$H61/12+'Saving Accounts'!$F61," ")</f>
        <v xml:space="preserve"> </v>
      </c>
      <c r="AD61" s="249" t="str">
        <f>IF(AND(MONTH('Saving Accounts'!$E61)=MONTH(AD$7),YEAR('Saving Accounts'!$E61)=YEAR(AD$7)),('Saving Accounts'!$B61+'Saving Accounts'!$F61)*'Saving Accounts'!$G61*'Saving Accounts'!$H61/12+'Saving Accounts'!$F61," ")</f>
        <v xml:space="preserve"> </v>
      </c>
      <c r="AE61" s="249" t="str">
        <f>IF(AND(MONTH('Saving Accounts'!$E61)=MONTH(AE$7),YEAR('Saving Accounts'!$E61)=YEAR(AE$7)),('Saving Accounts'!$B61+'Saving Accounts'!$F61)*'Saving Accounts'!$G61*'Saving Accounts'!$H61/12+'Saving Accounts'!$F61," ")</f>
        <v xml:space="preserve"> </v>
      </c>
      <c r="AF61" s="249" t="str">
        <f>IF(AND(MONTH('Saving Accounts'!$E61)=MONTH(AF$7),YEAR('Saving Accounts'!$E61)=YEAR(AF$7)),('Saving Accounts'!$B61+'Saving Accounts'!$F61)*'Saving Accounts'!$G61*'Saving Accounts'!$H61/12+'Saving Accounts'!$F61," ")</f>
        <v xml:space="preserve"> </v>
      </c>
      <c r="AG61" s="249" t="str">
        <f>IF(AND(MONTH('Saving Accounts'!$E61)=MONTH(AG$7),YEAR('Saving Accounts'!$E61)=YEAR(AG$7)),('Saving Accounts'!$B61+'Saving Accounts'!$F61)*'Saving Accounts'!$G61*'Saving Accounts'!$H61/12+'Saving Accounts'!$F61," ")</f>
        <v xml:space="preserve"> </v>
      </c>
    </row>
    <row r="62" spans="2:33">
      <c r="B62" s="214"/>
      <c r="C62" s="215"/>
      <c r="D62" s="214"/>
      <c r="E62" s="215"/>
      <c r="F62" s="214"/>
      <c r="G62" s="216"/>
      <c r="H62" s="217"/>
      <c r="I62" s="251">
        <f t="shared" si="6"/>
        <v>0</v>
      </c>
      <c r="J62" s="249" t="str">
        <f>IF(AND(MONTH('Saving Accounts'!$E62)=MONTH(J$7),YEAR('Saving Accounts'!$E62)=YEAR(J$7)),('Saving Accounts'!$B62+'Saving Accounts'!$F62)*'Saving Accounts'!$G62*'Saving Accounts'!$H62/12+'Saving Accounts'!$F62," ")</f>
        <v xml:space="preserve"> </v>
      </c>
      <c r="K62" s="249" t="str">
        <f>IF(AND(MONTH('Saving Accounts'!$E62)=MONTH(K$7),YEAR('Saving Accounts'!$E62)=YEAR(K$7)),('Saving Accounts'!$B62+'Saving Accounts'!$F62)*'Saving Accounts'!$G62*'Saving Accounts'!$H62/12+'Saving Accounts'!$F62," ")</f>
        <v xml:space="preserve"> </v>
      </c>
      <c r="L62" s="249" t="str">
        <f>IF(AND(MONTH('Saving Accounts'!$E62)=MONTH(L$7),YEAR('Saving Accounts'!$E62)=YEAR(L$7)),('Saving Accounts'!$B62+'Saving Accounts'!$F62)*'Saving Accounts'!$G62*'Saving Accounts'!$H62/12+'Saving Accounts'!$F62," ")</f>
        <v xml:space="preserve"> </v>
      </c>
      <c r="M62" s="249" t="str">
        <f>IF(AND(MONTH('Saving Accounts'!$E62)=MONTH(M$7),YEAR('Saving Accounts'!$E62)=YEAR(M$7)),('Saving Accounts'!$B62+'Saving Accounts'!$F62)*'Saving Accounts'!$G62*'Saving Accounts'!$H62/12+'Saving Accounts'!$F62," ")</f>
        <v xml:space="preserve"> </v>
      </c>
      <c r="N62" s="249" t="str">
        <f>IF(AND(MONTH('Saving Accounts'!$E62)=MONTH(N$7),YEAR('Saving Accounts'!$E62)=YEAR(N$7)),('Saving Accounts'!$B62+'Saving Accounts'!$F62)*'Saving Accounts'!$G62*'Saving Accounts'!$H62/12+'Saving Accounts'!$F62," ")</f>
        <v xml:space="preserve"> </v>
      </c>
      <c r="O62" s="249" t="str">
        <f>IF(AND(MONTH('Saving Accounts'!$E62)=MONTH(O$7),YEAR('Saving Accounts'!$E62)=YEAR(O$7)),('Saving Accounts'!$B62+'Saving Accounts'!$F62)*'Saving Accounts'!$G62*'Saving Accounts'!$H62/12+'Saving Accounts'!$F62," ")</f>
        <v xml:space="preserve"> </v>
      </c>
      <c r="P62" s="249" t="str">
        <f>IF(AND(MONTH('Saving Accounts'!$E62)=MONTH(P$7),YEAR('Saving Accounts'!$E62)=YEAR(P$7)),('Saving Accounts'!$B62+'Saving Accounts'!$F62)*'Saving Accounts'!$G62*'Saving Accounts'!$H62/12+'Saving Accounts'!$F62," ")</f>
        <v xml:space="preserve"> </v>
      </c>
      <c r="Q62" s="249" t="str">
        <f>IF(AND(MONTH('Saving Accounts'!$E62)=MONTH(Q$7),YEAR('Saving Accounts'!$E62)=YEAR(Q$7)),('Saving Accounts'!$B62+'Saving Accounts'!$F62)*'Saving Accounts'!$G62*'Saving Accounts'!$H62/12+'Saving Accounts'!$F62," ")</f>
        <v xml:space="preserve"> </v>
      </c>
      <c r="R62" s="249" t="str">
        <f>IF(AND(MONTH('Saving Accounts'!$E62)=MONTH(R$7),YEAR('Saving Accounts'!$E62)=YEAR(R$7)),('Saving Accounts'!$B62+'Saving Accounts'!$F62)*'Saving Accounts'!$G62*'Saving Accounts'!$H62/12+'Saving Accounts'!$F62," ")</f>
        <v xml:space="preserve"> </v>
      </c>
      <c r="S62" s="249" t="str">
        <f>IF(AND(MONTH('Saving Accounts'!$E62)=MONTH(S$7),YEAR('Saving Accounts'!$E62)=YEAR(S$7)),('Saving Accounts'!$B62+'Saving Accounts'!$F62)*'Saving Accounts'!$G62*'Saving Accounts'!$H62/12+'Saving Accounts'!$F62," ")</f>
        <v xml:space="preserve"> </v>
      </c>
      <c r="T62" s="249" t="str">
        <f>IF(AND(MONTH('Saving Accounts'!$E62)=MONTH(T$7),YEAR('Saving Accounts'!$E62)=YEAR(T$7)),('Saving Accounts'!$B62+'Saving Accounts'!$F62)*'Saving Accounts'!$G62*'Saving Accounts'!$H62/12+'Saving Accounts'!$F62," ")</f>
        <v xml:space="preserve"> </v>
      </c>
      <c r="U62" s="328" t="str">
        <f>IF(AND(MONTH('Saving Accounts'!$E62)=MONTH(U$7),YEAR('Saving Accounts'!$E62)=YEAR(U$7)),('Saving Accounts'!$B62+'Saving Accounts'!$F62)*'Saving Accounts'!$G62*'Saving Accounts'!$H62/12+'Saving Accounts'!$F62," ")</f>
        <v xml:space="preserve"> </v>
      </c>
      <c r="V62" s="249" t="str">
        <f>IF(AND(MONTH('Saving Accounts'!$E62)=MONTH(V$7),YEAR('Saving Accounts'!$E62)=YEAR(V$7)),('Saving Accounts'!$B62+'Saving Accounts'!$F62)*'Saving Accounts'!$G62*'Saving Accounts'!$H62/12+'Saving Accounts'!$F62," ")</f>
        <v xml:space="preserve"> </v>
      </c>
      <c r="W62" s="249" t="str">
        <f>IF(AND(MONTH('Saving Accounts'!$E62)=MONTH(W$7),YEAR('Saving Accounts'!$E62)=YEAR(W$7)),('Saving Accounts'!$B62+'Saving Accounts'!$F62)*'Saving Accounts'!$G62*'Saving Accounts'!$H62/12+'Saving Accounts'!$F62," ")</f>
        <v xml:space="preserve"> </v>
      </c>
      <c r="X62" s="249" t="str">
        <f>IF(AND(MONTH('Saving Accounts'!$E62)=MONTH(X$7),YEAR('Saving Accounts'!$E62)=YEAR(X$7)),('Saving Accounts'!$B62+'Saving Accounts'!$F62)*'Saving Accounts'!$G62*'Saving Accounts'!$H62/12+'Saving Accounts'!$F62," ")</f>
        <v xml:space="preserve"> </v>
      </c>
      <c r="Y62" s="249" t="str">
        <f>IF(AND(MONTH('Saving Accounts'!$E62)=MONTH(Y$7),YEAR('Saving Accounts'!$E62)=YEAR(Y$7)),('Saving Accounts'!$B62+'Saving Accounts'!$F62)*'Saving Accounts'!$G62*'Saving Accounts'!$H62/12+'Saving Accounts'!$F62," ")</f>
        <v xml:space="preserve"> </v>
      </c>
      <c r="Z62" s="249" t="str">
        <f>IF(AND(MONTH('Saving Accounts'!$E62)=MONTH(Z$7),YEAR('Saving Accounts'!$E62)=YEAR(Z$7)),('Saving Accounts'!$B62+'Saving Accounts'!$F62)*'Saving Accounts'!$G62*'Saving Accounts'!$H62/12+'Saving Accounts'!$F62," ")</f>
        <v xml:space="preserve"> </v>
      </c>
      <c r="AA62" s="249" t="str">
        <f>IF(AND(MONTH('Saving Accounts'!$E62)=MONTH(AA$7),YEAR('Saving Accounts'!$E62)=YEAR(AA$7)),('Saving Accounts'!$B62+'Saving Accounts'!$F62)*'Saving Accounts'!$G62*'Saving Accounts'!$H62/12+'Saving Accounts'!$F62," ")</f>
        <v xml:space="preserve"> </v>
      </c>
      <c r="AB62" s="249" t="str">
        <f>IF(AND(MONTH('Saving Accounts'!$E62)=MONTH(AB$7),YEAR('Saving Accounts'!$E62)=YEAR(AB$7)),('Saving Accounts'!$B62+'Saving Accounts'!$F62)*'Saving Accounts'!$G62*'Saving Accounts'!$H62/12+'Saving Accounts'!$F62," ")</f>
        <v xml:space="preserve"> </v>
      </c>
      <c r="AC62" s="249" t="str">
        <f>IF(AND(MONTH('Saving Accounts'!$E62)=MONTH(AC$7),YEAR('Saving Accounts'!$E62)=YEAR(AC$7)),('Saving Accounts'!$B62+'Saving Accounts'!$F62)*'Saving Accounts'!$G62*'Saving Accounts'!$H62/12+'Saving Accounts'!$F62," ")</f>
        <v xml:space="preserve"> </v>
      </c>
      <c r="AD62" s="249" t="str">
        <f>IF(AND(MONTH('Saving Accounts'!$E62)=MONTH(AD$7),YEAR('Saving Accounts'!$E62)=YEAR(AD$7)),('Saving Accounts'!$B62+'Saving Accounts'!$F62)*'Saving Accounts'!$G62*'Saving Accounts'!$H62/12+'Saving Accounts'!$F62," ")</f>
        <v xml:space="preserve"> </v>
      </c>
      <c r="AE62" s="249" t="str">
        <f>IF(AND(MONTH('Saving Accounts'!$E62)=MONTH(AE$7),YEAR('Saving Accounts'!$E62)=YEAR(AE$7)),('Saving Accounts'!$B62+'Saving Accounts'!$F62)*'Saving Accounts'!$G62*'Saving Accounts'!$H62/12+'Saving Accounts'!$F62," ")</f>
        <v xml:space="preserve"> </v>
      </c>
      <c r="AF62" s="249" t="str">
        <f>IF(AND(MONTH('Saving Accounts'!$E62)=MONTH(AF$7),YEAR('Saving Accounts'!$E62)=YEAR(AF$7)),('Saving Accounts'!$B62+'Saving Accounts'!$F62)*'Saving Accounts'!$G62*'Saving Accounts'!$H62/12+'Saving Accounts'!$F62," ")</f>
        <v xml:space="preserve"> </v>
      </c>
      <c r="AG62" s="249" t="str">
        <f>IF(AND(MONTH('Saving Accounts'!$E62)=MONTH(AG$7),YEAR('Saving Accounts'!$E62)=YEAR(AG$7)),('Saving Accounts'!$B62+'Saving Accounts'!$F62)*'Saving Accounts'!$G62*'Saving Accounts'!$H62/12+'Saving Accounts'!$F62," ")</f>
        <v xml:space="preserve"> </v>
      </c>
    </row>
    <row r="63" spans="2:33">
      <c r="B63" s="214"/>
      <c r="C63" s="215"/>
      <c r="D63" s="214"/>
      <c r="E63" s="215"/>
      <c r="F63" s="214"/>
      <c r="G63" s="216"/>
      <c r="H63" s="217"/>
      <c r="I63" s="251">
        <f t="shared" si="6"/>
        <v>0</v>
      </c>
      <c r="J63" s="249" t="str">
        <f>IF(AND(MONTH('Saving Accounts'!$E63)=MONTH(J$7),YEAR('Saving Accounts'!$E63)=YEAR(J$7)),('Saving Accounts'!$B63+'Saving Accounts'!$F63)*'Saving Accounts'!$G63*'Saving Accounts'!$H63/12+'Saving Accounts'!$F63," ")</f>
        <v xml:space="preserve"> </v>
      </c>
      <c r="K63" s="249" t="str">
        <f>IF(AND(MONTH('Saving Accounts'!$E63)=MONTH(K$7),YEAR('Saving Accounts'!$E63)=YEAR(K$7)),('Saving Accounts'!$B63+'Saving Accounts'!$F63)*'Saving Accounts'!$G63*'Saving Accounts'!$H63/12+'Saving Accounts'!$F63," ")</f>
        <v xml:space="preserve"> </v>
      </c>
      <c r="L63" s="249" t="str">
        <f>IF(AND(MONTH('Saving Accounts'!$E63)=MONTH(L$7),YEAR('Saving Accounts'!$E63)=YEAR(L$7)),('Saving Accounts'!$B63+'Saving Accounts'!$F63)*'Saving Accounts'!$G63*'Saving Accounts'!$H63/12+'Saving Accounts'!$F63," ")</f>
        <v xml:space="preserve"> </v>
      </c>
      <c r="M63" s="249" t="str">
        <f>IF(AND(MONTH('Saving Accounts'!$E63)=MONTH(M$7),YEAR('Saving Accounts'!$E63)=YEAR(M$7)),('Saving Accounts'!$B63+'Saving Accounts'!$F63)*'Saving Accounts'!$G63*'Saving Accounts'!$H63/12+'Saving Accounts'!$F63," ")</f>
        <v xml:space="preserve"> </v>
      </c>
      <c r="N63" s="249" t="str">
        <f>IF(AND(MONTH('Saving Accounts'!$E63)=MONTH(N$7),YEAR('Saving Accounts'!$E63)=YEAR(N$7)),('Saving Accounts'!$B63+'Saving Accounts'!$F63)*'Saving Accounts'!$G63*'Saving Accounts'!$H63/12+'Saving Accounts'!$F63," ")</f>
        <v xml:space="preserve"> </v>
      </c>
      <c r="O63" s="249" t="str">
        <f>IF(AND(MONTH('Saving Accounts'!$E63)=MONTH(O$7),YEAR('Saving Accounts'!$E63)=YEAR(O$7)),('Saving Accounts'!$B63+'Saving Accounts'!$F63)*'Saving Accounts'!$G63*'Saving Accounts'!$H63/12+'Saving Accounts'!$F63," ")</f>
        <v xml:space="preserve"> </v>
      </c>
      <c r="P63" s="249" t="str">
        <f>IF(AND(MONTH('Saving Accounts'!$E63)=MONTH(P$7),YEAR('Saving Accounts'!$E63)=YEAR(P$7)),('Saving Accounts'!$B63+'Saving Accounts'!$F63)*'Saving Accounts'!$G63*'Saving Accounts'!$H63/12+'Saving Accounts'!$F63," ")</f>
        <v xml:space="preserve"> </v>
      </c>
      <c r="Q63" s="249" t="str">
        <f>IF(AND(MONTH('Saving Accounts'!$E63)=MONTH(Q$7),YEAR('Saving Accounts'!$E63)=YEAR(Q$7)),('Saving Accounts'!$B63+'Saving Accounts'!$F63)*'Saving Accounts'!$G63*'Saving Accounts'!$H63/12+'Saving Accounts'!$F63," ")</f>
        <v xml:space="preserve"> </v>
      </c>
      <c r="R63" s="249" t="str">
        <f>IF(AND(MONTH('Saving Accounts'!$E63)=MONTH(R$7),YEAR('Saving Accounts'!$E63)=YEAR(R$7)),('Saving Accounts'!$B63+'Saving Accounts'!$F63)*'Saving Accounts'!$G63*'Saving Accounts'!$H63/12+'Saving Accounts'!$F63," ")</f>
        <v xml:space="preserve"> </v>
      </c>
      <c r="S63" s="249" t="str">
        <f>IF(AND(MONTH('Saving Accounts'!$E63)=MONTH(S$7),YEAR('Saving Accounts'!$E63)=YEAR(S$7)),('Saving Accounts'!$B63+'Saving Accounts'!$F63)*'Saving Accounts'!$G63*'Saving Accounts'!$H63/12+'Saving Accounts'!$F63," ")</f>
        <v xml:space="preserve"> </v>
      </c>
      <c r="T63" s="249" t="str">
        <f>IF(AND(MONTH('Saving Accounts'!$E63)=MONTH(T$7),YEAR('Saving Accounts'!$E63)=YEAR(T$7)),('Saving Accounts'!$B63+'Saving Accounts'!$F63)*'Saving Accounts'!$G63*'Saving Accounts'!$H63/12+'Saving Accounts'!$F63," ")</f>
        <v xml:space="preserve"> </v>
      </c>
      <c r="U63" s="328" t="str">
        <f>IF(AND(MONTH('Saving Accounts'!$E63)=MONTH(U$7),YEAR('Saving Accounts'!$E63)=YEAR(U$7)),('Saving Accounts'!$B63+'Saving Accounts'!$F63)*'Saving Accounts'!$G63*'Saving Accounts'!$H63/12+'Saving Accounts'!$F63," ")</f>
        <v xml:space="preserve"> </v>
      </c>
      <c r="V63" s="249" t="str">
        <f>IF(AND(MONTH('Saving Accounts'!$E63)=MONTH(V$7),YEAR('Saving Accounts'!$E63)=YEAR(V$7)),('Saving Accounts'!$B63+'Saving Accounts'!$F63)*'Saving Accounts'!$G63*'Saving Accounts'!$H63/12+'Saving Accounts'!$F63," ")</f>
        <v xml:space="preserve"> </v>
      </c>
      <c r="W63" s="249" t="str">
        <f>IF(AND(MONTH('Saving Accounts'!$E63)=MONTH(W$7),YEAR('Saving Accounts'!$E63)=YEAR(W$7)),('Saving Accounts'!$B63+'Saving Accounts'!$F63)*'Saving Accounts'!$G63*'Saving Accounts'!$H63/12+'Saving Accounts'!$F63," ")</f>
        <v xml:space="preserve"> </v>
      </c>
      <c r="X63" s="249" t="str">
        <f>IF(AND(MONTH('Saving Accounts'!$E63)=MONTH(X$7),YEAR('Saving Accounts'!$E63)=YEAR(X$7)),('Saving Accounts'!$B63+'Saving Accounts'!$F63)*'Saving Accounts'!$G63*'Saving Accounts'!$H63/12+'Saving Accounts'!$F63," ")</f>
        <v xml:space="preserve"> </v>
      </c>
      <c r="Y63" s="249" t="str">
        <f>IF(AND(MONTH('Saving Accounts'!$E63)=MONTH(Y$7),YEAR('Saving Accounts'!$E63)=YEAR(Y$7)),('Saving Accounts'!$B63+'Saving Accounts'!$F63)*'Saving Accounts'!$G63*'Saving Accounts'!$H63/12+'Saving Accounts'!$F63," ")</f>
        <v xml:space="preserve"> </v>
      </c>
      <c r="Z63" s="249" t="str">
        <f>IF(AND(MONTH('Saving Accounts'!$E63)=MONTH(Z$7),YEAR('Saving Accounts'!$E63)=YEAR(Z$7)),('Saving Accounts'!$B63+'Saving Accounts'!$F63)*'Saving Accounts'!$G63*'Saving Accounts'!$H63/12+'Saving Accounts'!$F63," ")</f>
        <v xml:space="preserve"> </v>
      </c>
      <c r="AA63" s="249" t="str">
        <f>IF(AND(MONTH('Saving Accounts'!$E63)=MONTH(AA$7),YEAR('Saving Accounts'!$E63)=YEAR(AA$7)),('Saving Accounts'!$B63+'Saving Accounts'!$F63)*'Saving Accounts'!$G63*'Saving Accounts'!$H63/12+'Saving Accounts'!$F63," ")</f>
        <v xml:space="preserve"> </v>
      </c>
      <c r="AB63" s="249" t="str">
        <f>IF(AND(MONTH('Saving Accounts'!$E63)=MONTH(AB$7),YEAR('Saving Accounts'!$E63)=YEAR(AB$7)),('Saving Accounts'!$B63+'Saving Accounts'!$F63)*'Saving Accounts'!$G63*'Saving Accounts'!$H63/12+'Saving Accounts'!$F63," ")</f>
        <v xml:space="preserve"> </v>
      </c>
      <c r="AC63" s="249" t="str">
        <f>IF(AND(MONTH('Saving Accounts'!$E63)=MONTH(AC$7),YEAR('Saving Accounts'!$E63)=YEAR(AC$7)),('Saving Accounts'!$B63+'Saving Accounts'!$F63)*'Saving Accounts'!$G63*'Saving Accounts'!$H63/12+'Saving Accounts'!$F63," ")</f>
        <v xml:space="preserve"> </v>
      </c>
      <c r="AD63" s="249" t="str">
        <f>IF(AND(MONTH('Saving Accounts'!$E63)=MONTH(AD$7),YEAR('Saving Accounts'!$E63)=YEAR(AD$7)),('Saving Accounts'!$B63+'Saving Accounts'!$F63)*'Saving Accounts'!$G63*'Saving Accounts'!$H63/12+'Saving Accounts'!$F63," ")</f>
        <v xml:space="preserve"> </v>
      </c>
      <c r="AE63" s="249" t="str">
        <f>IF(AND(MONTH('Saving Accounts'!$E63)=MONTH(AE$7),YEAR('Saving Accounts'!$E63)=YEAR(AE$7)),('Saving Accounts'!$B63+'Saving Accounts'!$F63)*'Saving Accounts'!$G63*'Saving Accounts'!$H63/12+'Saving Accounts'!$F63," ")</f>
        <v xml:space="preserve"> </v>
      </c>
      <c r="AF63" s="249" t="str">
        <f>IF(AND(MONTH('Saving Accounts'!$E63)=MONTH(AF$7),YEAR('Saving Accounts'!$E63)=YEAR(AF$7)),('Saving Accounts'!$B63+'Saving Accounts'!$F63)*'Saving Accounts'!$G63*'Saving Accounts'!$H63/12+'Saving Accounts'!$F63," ")</f>
        <v xml:space="preserve"> </v>
      </c>
      <c r="AG63" s="249" t="str">
        <f>IF(AND(MONTH('Saving Accounts'!$E63)=MONTH(AG$7),YEAR('Saving Accounts'!$E63)=YEAR(AG$7)),('Saving Accounts'!$B63+'Saving Accounts'!$F63)*'Saving Accounts'!$G63*'Saving Accounts'!$H63/12+'Saving Accounts'!$F63," ")</f>
        <v xml:space="preserve"> </v>
      </c>
    </row>
    <row r="64" spans="2:33">
      <c r="B64" s="214"/>
      <c r="C64" s="215"/>
      <c r="D64" s="214"/>
      <c r="E64" s="215"/>
      <c r="F64" s="214"/>
      <c r="G64" s="216"/>
      <c r="H64" s="217"/>
      <c r="I64" s="251">
        <f t="shared" si="6"/>
        <v>0</v>
      </c>
      <c r="J64" s="249" t="str">
        <f>IF(AND(MONTH('Saving Accounts'!$E64)=MONTH(J$7),YEAR('Saving Accounts'!$E64)=YEAR(J$7)),('Saving Accounts'!$B64+'Saving Accounts'!$F64)*'Saving Accounts'!$G64*'Saving Accounts'!$H64/12+'Saving Accounts'!$F64," ")</f>
        <v xml:space="preserve"> </v>
      </c>
      <c r="K64" s="249" t="str">
        <f>IF(AND(MONTH('Saving Accounts'!$E64)=MONTH(K$7),YEAR('Saving Accounts'!$E64)=YEAR(K$7)),('Saving Accounts'!$B64+'Saving Accounts'!$F64)*'Saving Accounts'!$G64*'Saving Accounts'!$H64/12+'Saving Accounts'!$F64," ")</f>
        <v xml:space="preserve"> </v>
      </c>
      <c r="L64" s="249" t="str">
        <f>IF(AND(MONTH('Saving Accounts'!$E64)=MONTH(L$7),YEAR('Saving Accounts'!$E64)=YEAR(L$7)),('Saving Accounts'!$B64+'Saving Accounts'!$F64)*'Saving Accounts'!$G64*'Saving Accounts'!$H64/12+'Saving Accounts'!$F64," ")</f>
        <v xml:space="preserve"> </v>
      </c>
      <c r="M64" s="249" t="str">
        <f>IF(AND(MONTH('Saving Accounts'!$E64)=MONTH(M$7),YEAR('Saving Accounts'!$E64)=YEAR(M$7)),('Saving Accounts'!$B64+'Saving Accounts'!$F64)*'Saving Accounts'!$G64*'Saving Accounts'!$H64/12+'Saving Accounts'!$F64," ")</f>
        <v xml:space="preserve"> </v>
      </c>
      <c r="N64" s="249" t="str">
        <f>IF(AND(MONTH('Saving Accounts'!$E64)=MONTH(N$7),YEAR('Saving Accounts'!$E64)=YEAR(N$7)),('Saving Accounts'!$B64+'Saving Accounts'!$F64)*'Saving Accounts'!$G64*'Saving Accounts'!$H64/12+'Saving Accounts'!$F64," ")</f>
        <v xml:space="preserve"> </v>
      </c>
      <c r="O64" s="249" t="str">
        <f>IF(AND(MONTH('Saving Accounts'!$E64)=MONTH(O$7),YEAR('Saving Accounts'!$E64)=YEAR(O$7)),('Saving Accounts'!$B64+'Saving Accounts'!$F64)*'Saving Accounts'!$G64*'Saving Accounts'!$H64/12+'Saving Accounts'!$F64," ")</f>
        <v xml:space="preserve"> </v>
      </c>
      <c r="P64" s="249" t="str">
        <f>IF(AND(MONTH('Saving Accounts'!$E64)=MONTH(P$7),YEAR('Saving Accounts'!$E64)=YEAR(P$7)),('Saving Accounts'!$B64+'Saving Accounts'!$F64)*'Saving Accounts'!$G64*'Saving Accounts'!$H64/12+'Saving Accounts'!$F64," ")</f>
        <v xml:space="preserve"> </v>
      </c>
      <c r="Q64" s="249" t="str">
        <f>IF(AND(MONTH('Saving Accounts'!$E64)=MONTH(Q$7),YEAR('Saving Accounts'!$E64)=YEAR(Q$7)),('Saving Accounts'!$B64+'Saving Accounts'!$F64)*'Saving Accounts'!$G64*'Saving Accounts'!$H64/12+'Saving Accounts'!$F64," ")</f>
        <v xml:space="preserve"> </v>
      </c>
      <c r="R64" s="249" t="str">
        <f>IF(AND(MONTH('Saving Accounts'!$E64)=MONTH(R$7),YEAR('Saving Accounts'!$E64)=YEAR(R$7)),('Saving Accounts'!$B64+'Saving Accounts'!$F64)*'Saving Accounts'!$G64*'Saving Accounts'!$H64/12+'Saving Accounts'!$F64," ")</f>
        <v xml:space="preserve"> </v>
      </c>
      <c r="S64" s="249" t="str">
        <f>IF(AND(MONTH('Saving Accounts'!$E64)=MONTH(S$7),YEAR('Saving Accounts'!$E64)=YEAR(S$7)),('Saving Accounts'!$B64+'Saving Accounts'!$F64)*'Saving Accounts'!$G64*'Saving Accounts'!$H64/12+'Saving Accounts'!$F64," ")</f>
        <v xml:space="preserve"> </v>
      </c>
      <c r="T64" s="249" t="str">
        <f>IF(AND(MONTH('Saving Accounts'!$E64)=MONTH(T$7),YEAR('Saving Accounts'!$E64)=YEAR(T$7)),('Saving Accounts'!$B64+'Saving Accounts'!$F64)*'Saving Accounts'!$G64*'Saving Accounts'!$H64/12+'Saving Accounts'!$F64," ")</f>
        <v xml:space="preserve"> </v>
      </c>
      <c r="U64" s="328" t="str">
        <f>IF(AND(MONTH('Saving Accounts'!$E64)=MONTH(U$7),YEAR('Saving Accounts'!$E64)=YEAR(U$7)),('Saving Accounts'!$B64+'Saving Accounts'!$F64)*'Saving Accounts'!$G64*'Saving Accounts'!$H64/12+'Saving Accounts'!$F64," ")</f>
        <v xml:space="preserve"> </v>
      </c>
      <c r="V64" s="249" t="str">
        <f>IF(AND(MONTH('Saving Accounts'!$E64)=MONTH(V$7),YEAR('Saving Accounts'!$E64)=YEAR(V$7)),('Saving Accounts'!$B64+'Saving Accounts'!$F64)*'Saving Accounts'!$G64*'Saving Accounts'!$H64/12+'Saving Accounts'!$F64," ")</f>
        <v xml:space="preserve"> </v>
      </c>
      <c r="W64" s="249" t="str">
        <f>IF(AND(MONTH('Saving Accounts'!$E64)=MONTH(W$7),YEAR('Saving Accounts'!$E64)=YEAR(W$7)),('Saving Accounts'!$B64+'Saving Accounts'!$F64)*'Saving Accounts'!$G64*'Saving Accounts'!$H64/12+'Saving Accounts'!$F64," ")</f>
        <v xml:space="preserve"> </v>
      </c>
      <c r="X64" s="249" t="str">
        <f>IF(AND(MONTH('Saving Accounts'!$E64)=MONTH(X$7),YEAR('Saving Accounts'!$E64)=YEAR(X$7)),('Saving Accounts'!$B64+'Saving Accounts'!$F64)*'Saving Accounts'!$G64*'Saving Accounts'!$H64/12+'Saving Accounts'!$F64," ")</f>
        <v xml:space="preserve"> </v>
      </c>
      <c r="Y64" s="249" t="str">
        <f>IF(AND(MONTH('Saving Accounts'!$E64)=MONTH(Y$7),YEAR('Saving Accounts'!$E64)=YEAR(Y$7)),('Saving Accounts'!$B64+'Saving Accounts'!$F64)*'Saving Accounts'!$G64*'Saving Accounts'!$H64/12+'Saving Accounts'!$F64," ")</f>
        <v xml:space="preserve"> </v>
      </c>
      <c r="Z64" s="249" t="str">
        <f>IF(AND(MONTH('Saving Accounts'!$E64)=MONTH(Z$7),YEAR('Saving Accounts'!$E64)=YEAR(Z$7)),('Saving Accounts'!$B64+'Saving Accounts'!$F64)*'Saving Accounts'!$G64*'Saving Accounts'!$H64/12+'Saving Accounts'!$F64," ")</f>
        <v xml:space="preserve"> </v>
      </c>
      <c r="AA64" s="249" t="str">
        <f>IF(AND(MONTH('Saving Accounts'!$E64)=MONTH(AA$7),YEAR('Saving Accounts'!$E64)=YEAR(AA$7)),('Saving Accounts'!$B64+'Saving Accounts'!$F64)*'Saving Accounts'!$G64*'Saving Accounts'!$H64/12+'Saving Accounts'!$F64," ")</f>
        <v xml:space="preserve"> </v>
      </c>
      <c r="AB64" s="249" t="str">
        <f>IF(AND(MONTH('Saving Accounts'!$E64)=MONTH(AB$7),YEAR('Saving Accounts'!$E64)=YEAR(AB$7)),('Saving Accounts'!$B64+'Saving Accounts'!$F64)*'Saving Accounts'!$G64*'Saving Accounts'!$H64/12+'Saving Accounts'!$F64," ")</f>
        <v xml:space="preserve"> </v>
      </c>
      <c r="AC64" s="249" t="str">
        <f>IF(AND(MONTH('Saving Accounts'!$E64)=MONTH(AC$7),YEAR('Saving Accounts'!$E64)=YEAR(AC$7)),('Saving Accounts'!$B64+'Saving Accounts'!$F64)*'Saving Accounts'!$G64*'Saving Accounts'!$H64/12+'Saving Accounts'!$F64," ")</f>
        <v xml:space="preserve"> </v>
      </c>
      <c r="AD64" s="249" t="str">
        <f>IF(AND(MONTH('Saving Accounts'!$E64)=MONTH(AD$7),YEAR('Saving Accounts'!$E64)=YEAR(AD$7)),('Saving Accounts'!$B64+'Saving Accounts'!$F64)*'Saving Accounts'!$G64*'Saving Accounts'!$H64/12+'Saving Accounts'!$F64," ")</f>
        <v xml:space="preserve"> </v>
      </c>
      <c r="AE64" s="249" t="str">
        <f>IF(AND(MONTH('Saving Accounts'!$E64)=MONTH(AE$7),YEAR('Saving Accounts'!$E64)=YEAR(AE$7)),('Saving Accounts'!$B64+'Saving Accounts'!$F64)*'Saving Accounts'!$G64*'Saving Accounts'!$H64/12+'Saving Accounts'!$F64," ")</f>
        <v xml:space="preserve"> </v>
      </c>
      <c r="AF64" s="249" t="str">
        <f>IF(AND(MONTH('Saving Accounts'!$E64)=MONTH(AF$7),YEAR('Saving Accounts'!$E64)=YEAR(AF$7)),('Saving Accounts'!$B64+'Saving Accounts'!$F64)*'Saving Accounts'!$G64*'Saving Accounts'!$H64/12+'Saving Accounts'!$F64," ")</f>
        <v xml:space="preserve"> </v>
      </c>
      <c r="AG64" s="249" t="str">
        <f>IF(AND(MONTH('Saving Accounts'!$E64)=MONTH(AG$7),YEAR('Saving Accounts'!$E64)=YEAR(AG$7)),('Saving Accounts'!$B64+'Saving Accounts'!$F64)*'Saving Accounts'!$G64*'Saving Accounts'!$H64/12+'Saving Accounts'!$F64," ")</f>
        <v xml:space="preserve"> </v>
      </c>
    </row>
    <row r="65" spans="2:33">
      <c r="B65" s="214"/>
      <c r="C65" s="215"/>
      <c r="D65" s="214"/>
      <c r="E65" s="215"/>
      <c r="F65" s="214"/>
      <c r="G65" s="216"/>
      <c r="H65" s="217"/>
      <c r="I65" s="251">
        <f t="shared" si="6"/>
        <v>0</v>
      </c>
      <c r="J65" s="249" t="str">
        <f>IF(AND(MONTH('Saving Accounts'!$E65)=MONTH(J$7),YEAR('Saving Accounts'!$E65)=YEAR(J$7)),('Saving Accounts'!$B65+'Saving Accounts'!$F65)*'Saving Accounts'!$G65*'Saving Accounts'!$H65/12+'Saving Accounts'!$F65," ")</f>
        <v xml:space="preserve"> </v>
      </c>
      <c r="K65" s="249" t="str">
        <f>IF(AND(MONTH('Saving Accounts'!$E65)=MONTH(K$7),YEAR('Saving Accounts'!$E65)=YEAR(K$7)),('Saving Accounts'!$B65+'Saving Accounts'!$F65)*'Saving Accounts'!$G65*'Saving Accounts'!$H65/12+'Saving Accounts'!$F65," ")</f>
        <v xml:space="preserve"> </v>
      </c>
      <c r="L65" s="249" t="str">
        <f>IF(AND(MONTH('Saving Accounts'!$E65)=MONTH(L$7),YEAR('Saving Accounts'!$E65)=YEAR(L$7)),('Saving Accounts'!$B65+'Saving Accounts'!$F65)*'Saving Accounts'!$G65*'Saving Accounts'!$H65/12+'Saving Accounts'!$F65," ")</f>
        <v xml:space="preserve"> </v>
      </c>
      <c r="M65" s="249" t="str">
        <f>IF(AND(MONTH('Saving Accounts'!$E65)=MONTH(M$7),YEAR('Saving Accounts'!$E65)=YEAR(M$7)),('Saving Accounts'!$B65+'Saving Accounts'!$F65)*'Saving Accounts'!$G65*'Saving Accounts'!$H65/12+'Saving Accounts'!$F65," ")</f>
        <v xml:space="preserve"> </v>
      </c>
      <c r="N65" s="249" t="str">
        <f>IF(AND(MONTH('Saving Accounts'!$E65)=MONTH(N$7),YEAR('Saving Accounts'!$E65)=YEAR(N$7)),('Saving Accounts'!$B65+'Saving Accounts'!$F65)*'Saving Accounts'!$G65*'Saving Accounts'!$H65/12+'Saving Accounts'!$F65," ")</f>
        <v xml:space="preserve"> </v>
      </c>
      <c r="O65" s="249" t="str">
        <f>IF(AND(MONTH('Saving Accounts'!$E65)=MONTH(O$7),YEAR('Saving Accounts'!$E65)=YEAR(O$7)),('Saving Accounts'!$B65+'Saving Accounts'!$F65)*'Saving Accounts'!$G65*'Saving Accounts'!$H65/12+'Saving Accounts'!$F65," ")</f>
        <v xml:space="preserve"> </v>
      </c>
      <c r="P65" s="249" t="str">
        <f>IF(AND(MONTH('Saving Accounts'!$E65)=MONTH(P$7),YEAR('Saving Accounts'!$E65)=YEAR(P$7)),('Saving Accounts'!$B65+'Saving Accounts'!$F65)*'Saving Accounts'!$G65*'Saving Accounts'!$H65/12+'Saving Accounts'!$F65," ")</f>
        <v xml:space="preserve"> </v>
      </c>
      <c r="Q65" s="249" t="str">
        <f>IF(AND(MONTH('Saving Accounts'!$E65)=MONTH(Q$7),YEAR('Saving Accounts'!$E65)=YEAR(Q$7)),('Saving Accounts'!$B65+'Saving Accounts'!$F65)*'Saving Accounts'!$G65*'Saving Accounts'!$H65/12+'Saving Accounts'!$F65," ")</f>
        <v xml:space="preserve"> </v>
      </c>
      <c r="R65" s="249" t="str">
        <f>IF(AND(MONTH('Saving Accounts'!$E65)=MONTH(R$7),YEAR('Saving Accounts'!$E65)=YEAR(R$7)),('Saving Accounts'!$B65+'Saving Accounts'!$F65)*'Saving Accounts'!$G65*'Saving Accounts'!$H65/12+'Saving Accounts'!$F65," ")</f>
        <v xml:space="preserve"> </v>
      </c>
      <c r="S65" s="249" t="str">
        <f>IF(AND(MONTH('Saving Accounts'!$E65)=MONTH(S$7),YEAR('Saving Accounts'!$E65)=YEAR(S$7)),('Saving Accounts'!$B65+'Saving Accounts'!$F65)*'Saving Accounts'!$G65*'Saving Accounts'!$H65/12+'Saving Accounts'!$F65," ")</f>
        <v xml:space="preserve"> </v>
      </c>
      <c r="T65" s="249" t="str">
        <f>IF(AND(MONTH('Saving Accounts'!$E65)=MONTH(T$7),YEAR('Saving Accounts'!$E65)=YEAR(T$7)),('Saving Accounts'!$B65+'Saving Accounts'!$F65)*'Saving Accounts'!$G65*'Saving Accounts'!$H65/12+'Saving Accounts'!$F65," ")</f>
        <v xml:space="preserve"> </v>
      </c>
      <c r="U65" s="328" t="str">
        <f>IF(AND(MONTH('Saving Accounts'!$E65)=MONTH(U$7),YEAR('Saving Accounts'!$E65)=YEAR(U$7)),('Saving Accounts'!$B65+'Saving Accounts'!$F65)*'Saving Accounts'!$G65*'Saving Accounts'!$H65/12+'Saving Accounts'!$F65," ")</f>
        <v xml:space="preserve"> </v>
      </c>
      <c r="V65" s="249" t="str">
        <f>IF(AND(MONTH('Saving Accounts'!$E65)=MONTH(V$7),YEAR('Saving Accounts'!$E65)=YEAR(V$7)),('Saving Accounts'!$B65+'Saving Accounts'!$F65)*'Saving Accounts'!$G65*'Saving Accounts'!$H65/12+'Saving Accounts'!$F65," ")</f>
        <v xml:space="preserve"> </v>
      </c>
      <c r="W65" s="249" t="str">
        <f>IF(AND(MONTH('Saving Accounts'!$E65)=MONTH(W$7),YEAR('Saving Accounts'!$E65)=YEAR(W$7)),('Saving Accounts'!$B65+'Saving Accounts'!$F65)*'Saving Accounts'!$G65*'Saving Accounts'!$H65/12+'Saving Accounts'!$F65," ")</f>
        <v xml:space="preserve"> </v>
      </c>
      <c r="X65" s="249" t="str">
        <f>IF(AND(MONTH('Saving Accounts'!$E65)=MONTH(X$7),YEAR('Saving Accounts'!$E65)=YEAR(X$7)),('Saving Accounts'!$B65+'Saving Accounts'!$F65)*'Saving Accounts'!$G65*'Saving Accounts'!$H65/12+'Saving Accounts'!$F65," ")</f>
        <v xml:space="preserve"> </v>
      </c>
      <c r="Y65" s="249" t="str">
        <f>IF(AND(MONTH('Saving Accounts'!$E65)=MONTH(Y$7),YEAR('Saving Accounts'!$E65)=YEAR(Y$7)),('Saving Accounts'!$B65+'Saving Accounts'!$F65)*'Saving Accounts'!$G65*'Saving Accounts'!$H65/12+'Saving Accounts'!$F65," ")</f>
        <v xml:space="preserve"> </v>
      </c>
      <c r="Z65" s="249" t="str">
        <f>IF(AND(MONTH('Saving Accounts'!$E65)=MONTH(Z$7),YEAR('Saving Accounts'!$E65)=YEAR(Z$7)),('Saving Accounts'!$B65+'Saving Accounts'!$F65)*'Saving Accounts'!$G65*'Saving Accounts'!$H65/12+'Saving Accounts'!$F65," ")</f>
        <v xml:space="preserve"> </v>
      </c>
      <c r="AA65" s="249" t="str">
        <f>IF(AND(MONTH('Saving Accounts'!$E65)=MONTH(AA$7),YEAR('Saving Accounts'!$E65)=YEAR(AA$7)),('Saving Accounts'!$B65+'Saving Accounts'!$F65)*'Saving Accounts'!$G65*'Saving Accounts'!$H65/12+'Saving Accounts'!$F65," ")</f>
        <v xml:space="preserve"> </v>
      </c>
      <c r="AB65" s="249" t="str">
        <f>IF(AND(MONTH('Saving Accounts'!$E65)=MONTH(AB$7),YEAR('Saving Accounts'!$E65)=YEAR(AB$7)),('Saving Accounts'!$B65+'Saving Accounts'!$F65)*'Saving Accounts'!$G65*'Saving Accounts'!$H65/12+'Saving Accounts'!$F65," ")</f>
        <v xml:space="preserve"> </v>
      </c>
      <c r="AC65" s="249" t="str">
        <f>IF(AND(MONTH('Saving Accounts'!$E65)=MONTH(AC$7),YEAR('Saving Accounts'!$E65)=YEAR(AC$7)),('Saving Accounts'!$B65+'Saving Accounts'!$F65)*'Saving Accounts'!$G65*'Saving Accounts'!$H65/12+'Saving Accounts'!$F65," ")</f>
        <v xml:space="preserve"> </v>
      </c>
      <c r="AD65" s="249" t="str">
        <f>IF(AND(MONTH('Saving Accounts'!$E65)=MONTH(AD$7),YEAR('Saving Accounts'!$E65)=YEAR(AD$7)),('Saving Accounts'!$B65+'Saving Accounts'!$F65)*'Saving Accounts'!$G65*'Saving Accounts'!$H65/12+'Saving Accounts'!$F65," ")</f>
        <v xml:space="preserve"> </v>
      </c>
      <c r="AE65" s="249" t="str">
        <f>IF(AND(MONTH('Saving Accounts'!$E65)=MONTH(AE$7),YEAR('Saving Accounts'!$E65)=YEAR(AE$7)),('Saving Accounts'!$B65+'Saving Accounts'!$F65)*'Saving Accounts'!$G65*'Saving Accounts'!$H65/12+'Saving Accounts'!$F65," ")</f>
        <v xml:space="preserve"> </v>
      </c>
      <c r="AF65" s="249" t="str">
        <f>IF(AND(MONTH('Saving Accounts'!$E65)=MONTH(AF$7),YEAR('Saving Accounts'!$E65)=YEAR(AF$7)),('Saving Accounts'!$B65+'Saving Accounts'!$F65)*'Saving Accounts'!$G65*'Saving Accounts'!$H65/12+'Saving Accounts'!$F65," ")</f>
        <v xml:space="preserve"> </v>
      </c>
      <c r="AG65" s="249" t="str">
        <f>IF(AND(MONTH('Saving Accounts'!$E65)=MONTH(AG$7),YEAR('Saving Accounts'!$E65)=YEAR(AG$7)),('Saving Accounts'!$B65+'Saving Accounts'!$F65)*'Saving Accounts'!$G65*'Saving Accounts'!$H65/12+'Saving Accounts'!$F65," ")</f>
        <v xml:space="preserve"> </v>
      </c>
    </row>
    <row r="66" spans="2:33">
      <c r="B66" s="214"/>
      <c r="C66" s="215"/>
      <c r="D66" s="214"/>
      <c r="E66" s="215"/>
      <c r="F66" s="214"/>
      <c r="G66" s="216"/>
      <c r="H66" s="217"/>
      <c r="I66" s="251">
        <f t="shared" si="6"/>
        <v>0</v>
      </c>
      <c r="J66" s="249" t="str">
        <f>IF(AND(MONTH('Saving Accounts'!$E66)=MONTH(J$7),YEAR('Saving Accounts'!$E66)=YEAR(J$7)),('Saving Accounts'!$B66+'Saving Accounts'!$F66)*'Saving Accounts'!$G66*'Saving Accounts'!$H66/12+'Saving Accounts'!$F66," ")</f>
        <v xml:space="preserve"> </v>
      </c>
      <c r="K66" s="249" t="str">
        <f>IF(AND(MONTH('Saving Accounts'!$E66)=MONTH(K$7),YEAR('Saving Accounts'!$E66)=YEAR(K$7)),('Saving Accounts'!$B66+'Saving Accounts'!$F66)*'Saving Accounts'!$G66*'Saving Accounts'!$H66/12+'Saving Accounts'!$F66," ")</f>
        <v xml:space="preserve"> </v>
      </c>
      <c r="L66" s="249" t="str">
        <f>IF(AND(MONTH('Saving Accounts'!$E66)=MONTH(L$7),YEAR('Saving Accounts'!$E66)=YEAR(L$7)),('Saving Accounts'!$B66+'Saving Accounts'!$F66)*'Saving Accounts'!$G66*'Saving Accounts'!$H66/12+'Saving Accounts'!$F66," ")</f>
        <v xml:space="preserve"> </v>
      </c>
      <c r="M66" s="249" t="str">
        <f>IF(AND(MONTH('Saving Accounts'!$E66)=MONTH(M$7),YEAR('Saving Accounts'!$E66)=YEAR(M$7)),('Saving Accounts'!$B66+'Saving Accounts'!$F66)*'Saving Accounts'!$G66*'Saving Accounts'!$H66/12+'Saving Accounts'!$F66," ")</f>
        <v xml:space="preserve"> </v>
      </c>
      <c r="N66" s="249" t="str">
        <f>IF(AND(MONTH('Saving Accounts'!$E66)=MONTH(N$7),YEAR('Saving Accounts'!$E66)=YEAR(N$7)),('Saving Accounts'!$B66+'Saving Accounts'!$F66)*'Saving Accounts'!$G66*'Saving Accounts'!$H66/12+'Saving Accounts'!$F66," ")</f>
        <v xml:space="preserve"> </v>
      </c>
      <c r="O66" s="249" t="str">
        <f>IF(AND(MONTH('Saving Accounts'!$E66)=MONTH(O$7),YEAR('Saving Accounts'!$E66)=YEAR(O$7)),('Saving Accounts'!$B66+'Saving Accounts'!$F66)*'Saving Accounts'!$G66*'Saving Accounts'!$H66/12+'Saving Accounts'!$F66," ")</f>
        <v xml:space="preserve"> </v>
      </c>
      <c r="P66" s="249" t="str">
        <f>IF(AND(MONTH('Saving Accounts'!$E66)=MONTH(P$7),YEAR('Saving Accounts'!$E66)=YEAR(P$7)),('Saving Accounts'!$B66+'Saving Accounts'!$F66)*'Saving Accounts'!$G66*'Saving Accounts'!$H66/12+'Saving Accounts'!$F66," ")</f>
        <v xml:space="preserve"> </v>
      </c>
      <c r="Q66" s="249" t="str">
        <f>IF(AND(MONTH('Saving Accounts'!$E66)=MONTH(Q$7),YEAR('Saving Accounts'!$E66)=YEAR(Q$7)),('Saving Accounts'!$B66+'Saving Accounts'!$F66)*'Saving Accounts'!$G66*'Saving Accounts'!$H66/12+'Saving Accounts'!$F66," ")</f>
        <v xml:space="preserve"> </v>
      </c>
      <c r="R66" s="249" t="str">
        <f>IF(AND(MONTH('Saving Accounts'!$E66)=MONTH(R$7),YEAR('Saving Accounts'!$E66)=YEAR(R$7)),('Saving Accounts'!$B66+'Saving Accounts'!$F66)*'Saving Accounts'!$G66*'Saving Accounts'!$H66/12+'Saving Accounts'!$F66," ")</f>
        <v xml:space="preserve"> </v>
      </c>
      <c r="S66" s="249" t="str">
        <f>IF(AND(MONTH('Saving Accounts'!$E66)=MONTH(S$7),YEAR('Saving Accounts'!$E66)=YEAR(S$7)),('Saving Accounts'!$B66+'Saving Accounts'!$F66)*'Saving Accounts'!$G66*'Saving Accounts'!$H66/12+'Saving Accounts'!$F66," ")</f>
        <v xml:space="preserve"> </v>
      </c>
      <c r="T66" s="249" t="str">
        <f>IF(AND(MONTH('Saving Accounts'!$E66)=MONTH(T$7),YEAR('Saving Accounts'!$E66)=YEAR(T$7)),('Saving Accounts'!$B66+'Saving Accounts'!$F66)*'Saving Accounts'!$G66*'Saving Accounts'!$H66/12+'Saving Accounts'!$F66," ")</f>
        <v xml:space="preserve"> </v>
      </c>
      <c r="U66" s="328" t="str">
        <f>IF(AND(MONTH('Saving Accounts'!$E66)=MONTH(U$7),YEAR('Saving Accounts'!$E66)=YEAR(U$7)),('Saving Accounts'!$B66+'Saving Accounts'!$F66)*'Saving Accounts'!$G66*'Saving Accounts'!$H66/12+'Saving Accounts'!$F66," ")</f>
        <v xml:space="preserve"> </v>
      </c>
      <c r="V66" s="249" t="str">
        <f>IF(AND(MONTH('Saving Accounts'!$E66)=MONTH(V$7),YEAR('Saving Accounts'!$E66)=YEAR(V$7)),('Saving Accounts'!$B66+'Saving Accounts'!$F66)*'Saving Accounts'!$G66*'Saving Accounts'!$H66/12+'Saving Accounts'!$F66," ")</f>
        <v xml:space="preserve"> </v>
      </c>
      <c r="W66" s="249" t="str">
        <f>IF(AND(MONTH('Saving Accounts'!$E66)=MONTH(W$7),YEAR('Saving Accounts'!$E66)=YEAR(W$7)),('Saving Accounts'!$B66+'Saving Accounts'!$F66)*'Saving Accounts'!$G66*'Saving Accounts'!$H66/12+'Saving Accounts'!$F66," ")</f>
        <v xml:space="preserve"> </v>
      </c>
      <c r="X66" s="249" t="str">
        <f>IF(AND(MONTH('Saving Accounts'!$E66)=MONTH(X$7),YEAR('Saving Accounts'!$E66)=YEAR(X$7)),('Saving Accounts'!$B66+'Saving Accounts'!$F66)*'Saving Accounts'!$G66*'Saving Accounts'!$H66/12+'Saving Accounts'!$F66," ")</f>
        <v xml:space="preserve"> </v>
      </c>
      <c r="Y66" s="249" t="str">
        <f>IF(AND(MONTH('Saving Accounts'!$E66)=MONTH(Y$7),YEAR('Saving Accounts'!$E66)=YEAR(Y$7)),('Saving Accounts'!$B66+'Saving Accounts'!$F66)*'Saving Accounts'!$G66*'Saving Accounts'!$H66/12+'Saving Accounts'!$F66," ")</f>
        <v xml:space="preserve"> </v>
      </c>
      <c r="Z66" s="249" t="str">
        <f>IF(AND(MONTH('Saving Accounts'!$E66)=MONTH(Z$7),YEAR('Saving Accounts'!$E66)=YEAR(Z$7)),('Saving Accounts'!$B66+'Saving Accounts'!$F66)*'Saving Accounts'!$G66*'Saving Accounts'!$H66/12+'Saving Accounts'!$F66," ")</f>
        <v xml:space="preserve"> </v>
      </c>
      <c r="AA66" s="249" t="str">
        <f>IF(AND(MONTH('Saving Accounts'!$E66)=MONTH(AA$7),YEAR('Saving Accounts'!$E66)=YEAR(AA$7)),('Saving Accounts'!$B66+'Saving Accounts'!$F66)*'Saving Accounts'!$G66*'Saving Accounts'!$H66/12+'Saving Accounts'!$F66," ")</f>
        <v xml:space="preserve"> </v>
      </c>
      <c r="AB66" s="249" t="str">
        <f>IF(AND(MONTH('Saving Accounts'!$E66)=MONTH(AB$7),YEAR('Saving Accounts'!$E66)=YEAR(AB$7)),('Saving Accounts'!$B66+'Saving Accounts'!$F66)*'Saving Accounts'!$G66*'Saving Accounts'!$H66/12+'Saving Accounts'!$F66," ")</f>
        <v xml:space="preserve"> </v>
      </c>
      <c r="AC66" s="249" t="str">
        <f>IF(AND(MONTH('Saving Accounts'!$E66)=MONTH(AC$7),YEAR('Saving Accounts'!$E66)=YEAR(AC$7)),('Saving Accounts'!$B66+'Saving Accounts'!$F66)*'Saving Accounts'!$G66*'Saving Accounts'!$H66/12+'Saving Accounts'!$F66," ")</f>
        <v xml:space="preserve"> </v>
      </c>
      <c r="AD66" s="249" t="str">
        <f>IF(AND(MONTH('Saving Accounts'!$E66)=MONTH(AD$7),YEAR('Saving Accounts'!$E66)=YEAR(AD$7)),('Saving Accounts'!$B66+'Saving Accounts'!$F66)*'Saving Accounts'!$G66*'Saving Accounts'!$H66/12+'Saving Accounts'!$F66," ")</f>
        <v xml:space="preserve"> </v>
      </c>
      <c r="AE66" s="249" t="str">
        <f>IF(AND(MONTH('Saving Accounts'!$E66)=MONTH(AE$7),YEAR('Saving Accounts'!$E66)=YEAR(AE$7)),('Saving Accounts'!$B66+'Saving Accounts'!$F66)*'Saving Accounts'!$G66*'Saving Accounts'!$H66/12+'Saving Accounts'!$F66," ")</f>
        <v xml:space="preserve"> </v>
      </c>
      <c r="AF66" s="249" t="str">
        <f>IF(AND(MONTH('Saving Accounts'!$E66)=MONTH(AF$7),YEAR('Saving Accounts'!$E66)=YEAR(AF$7)),('Saving Accounts'!$B66+'Saving Accounts'!$F66)*'Saving Accounts'!$G66*'Saving Accounts'!$H66/12+'Saving Accounts'!$F66," ")</f>
        <v xml:space="preserve"> </v>
      </c>
      <c r="AG66" s="249" t="str">
        <f>IF(AND(MONTH('Saving Accounts'!$E66)=MONTH(AG$7),YEAR('Saving Accounts'!$E66)=YEAR(AG$7)),('Saving Accounts'!$B66+'Saving Accounts'!$F66)*'Saving Accounts'!$G66*'Saving Accounts'!$H66/12+'Saving Accounts'!$F66," ")</f>
        <v xml:space="preserve"> </v>
      </c>
    </row>
    <row r="67" spans="2:33">
      <c r="B67" s="214"/>
      <c r="C67" s="215"/>
      <c r="D67" s="214"/>
      <c r="E67" s="215"/>
      <c r="F67" s="214"/>
      <c r="G67" s="216"/>
      <c r="H67" s="217"/>
      <c r="I67" s="251">
        <f t="shared" ref="I67:I81" si="7">SUM(J67:U67)</f>
        <v>0</v>
      </c>
      <c r="J67" s="249" t="str">
        <f>IF(AND(MONTH('Saving Accounts'!$E67)=MONTH(J$7),YEAR('Saving Accounts'!$E67)=YEAR(J$7)),('Saving Accounts'!$B67+'Saving Accounts'!$F67)*'Saving Accounts'!$G67*'Saving Accounts'!$H67/12+'Saving Accounts'!$F67," ")</f>
        <v xml:space="preserve"> </v>
      </c>
      <c r="K67" s="249" t="str">
        <f>IF(AND(MONTH('Saving Accounts'!$E67)=MONTH(K$7),YEAR('Saving Accounts'!$E67)=YEAR(K$7)),('Saving Accounts'!$B67+'Saving Accounts'!$F67)*'Saving Accounts'!$G67*'Saving Accounts'!$H67/12+'Saving Accounts'!$F67," ")</f>
        <v xml:space="preserve"> </v>
      </c>
      <c r="L67" s="249" t="str">
        <f>IF(AND(MONTH('Saving Accounts'!$E67)=MONTH(L$7),YEAR('Saving Accounts'!$E67)=YEAR(L$7)),('Saving Accounts'!$B67+'Saving Accounts'!$F67)*'Saving Accounts'!$G67*'Saving Accounts'!$H67/12+'Saving Accounts'!$F67," ")</f>
        <v xml:space="preserve"> </v>
      </c>
      <c r="M67" s="249" t="str">
        <f>IF(AND(MONTH('Saving Accounts'!$E67)=MONTH(M$7),YEAR('Saving Accounts'!$E67)=YEAR(M$7)),('Saving Accounts'!$B67+'Saving Accounts'!$F67)*'Saving Accounts'!$G67*'Saving Accounts'!$H67/12+'Saving Accounts'!$F67," ")</f>
        <v xml:space="preserve"> </v>
      </c>
      <c r="N67" s="249" t="str">
        <f>IF(AND(MONTH('Saving Accounts'!$E67)=MONTH(N$7),YEAR('Saving Accounts'!$E67)=YEAR(N$7)),('Saving Accounts'!$B67+'Saving Accounts'!$F67)*'Saving Accounts'!$G67*'Saving Accounts'!$H67/12+'Saving Accounts'!$F67," ")</f>
        <v xml:space="preserve"> </v>
      </c>
      <c r="O67" s="249" t="str">
        <f>IF(AND(MONTH('Saving Accounts'!$E67)=MONTH(O$7),YEAR('Saving Accounts'!$E67)=YEAR(O$7)),('Saving Accounts'!$B67+'Saving Accounts'!$F67)*'Saving Accounts'!$G67*'Saving Accounts'!$H67/12+'Saving Accounts'!$F67," ")</f>
        <v xml:space="preserve"> </v>
      </c>
      <c r="P67" s="249" t="str">
        <f>IF(AND(MONTH('Saving Accounts'!$E67)=MONTH(P$7),YEAR('Saving Accounts'!$E67)=YEAR(P$7)),('Saving Accounts'!$B67+'Saving Accounts'!$F67)*'Saving Accounts'!$G67*'Saving Accounts'!$H67/12+'Saving Accounts'!$F67," ")</f>
        <v xml:space="preserve"> </v>
      </c>
      <c r="Q67" s="249" t="str">
        <f>IF(AND(MONTH('Saving Accounts'!$E67)=MONTH(Q$7),YEAR('Saving Accounts'!$E67)=YEAR(Q$7)),('Saving Accounts'!$B67+'Saving Accounts'!$F67)*'Saving Accounts'!$G67*'Saving Accounts'!$H67/12+'Saving Accounts'!$F67," ")</f>
        <v xml:space="preserve"> </v>
      </c>
      <c r="R67" s="249" t="str">
        <f>IF(AND(MONTH('Saving Accounts'!$E67)=MONTH(R$7),YEAR('Saving Accounts'!$E67)=YEAR(R$7)),('Saving Accounts'!$B67+'Saving Accounts'!$F67)*'Saving Accounts'!$G67*'Saving Accounts'!$H67/12+'Saving Accounts'!$F67," ")</f>
        <v xml:space="preserve"> </v>
      </c>
      <c r="S67" s="249" t="str">
        <f>IF(AND(MONTH('Saving Accounts'!$E67)=MONTH(S$7),YEAR('Saving Accounts'!$E67)=YEAR(S$7)),('Saving Accounts'!$B67+'Saving Accounts'!$F67)*'Saving Accounts'!$G67*'Saving Accounts'!$H67/12+'Saving Accounts'!$F67," ")</f>
        <v xml:space="preserve"> </v>
      </c>
      <c r="T67" s="249" t="str">
        <f>IF(AND(MONTH('Saving Accounts'!$E67)=MONTH(T$7),YEAR('Saving Accounts'!$E67)=YEAR(T$7)),('Saving Accounts'!$B67+'Saving Accounts'!$F67)*'Saving Accounts'!$G67*'Saving Accounts'!$H67/12+'Saving Accounts'!$F67," ")</f>
        <v xml:space="preserve"> </v>
      </c>
      <c r="U67" s="328" t="str">
        <f>IF(AND(MONTH('Saving Accounts'!$E67)=MONTH(U$7),YEAR('Saving Accounts'!$E67)=YEAR(U$7)),('Saving Accounts'!$B67+'Saving Accounts'!$F67)*'Saving Accounts'!$G67*'Saving Accounts'!$H67/12+'Saving Accounts'!$F67," ")</f>
        <v xml:space="preserve"> </v>
      </c>
      <c r="V67" s="249" t="str">
        <f>IF(AND(MONTH('Saving Accounts'!$E67)=MONTH(V$7),YEAR('Saving Accounts'!$E67)=YEAR(V$7)),('Saving Accounts'!$B67+'Saving Accounts'!$F67)*'Saving Accounts'!$G67*'Saving Accounts'!$H67/12+'Saving Accounts'!$F67," ")</f>
        <v xml:space="preserve"> </v>
      </c>
      <c r="W67" s="249" t="str">
        <f>IF(AND(MONTH('Saving Accounts'!$E67)=MONTH(W$7),YEAR('Saving Accounts'!$E67)=YEAR(W$7)),('Saving Accounts'!$B67+'Saving Accounts'!$F67)*'Saving Accounts'!$G67*'Saving Accounts'!$H67/12+'Saving Accounts'!$F67," ")</f>
        <v xml:space="preserve"> </v>
      </c>
      <c r="X67" s="249" t="str">
        <f>IF(AND(MONTH('Saving Accounts'!$E67)=MONTH(X$7),YEAR('Saving Accounts'!$E67)=YEAR(X$7)),('Saving Accounts'!$B67+'Saving Accounts'!$F67)*'Saving Accounts'!$G67*'Saving Accounts'!$H67/12+'Saving Accounts'!$F67," ")</f>
        <v xml:space="preserve"> </v>
      </c>
      <c r="Y67" s="249" t="str">
        <f>IF(AND(MONTH('Saving Accounts'!$E67)=MONTH(Y$7),YEAR('Saving Accounts'!$E67)=YEAR(Y$7)),('Saving Accounts'!$B67+'Saving Accounts'!$F67)*'Saving Accounts'!$G67*'Saving Accounts'!$H67/12+'Saving Accounts'!$F67," ")</f>
        <v xml:space="preserve"> </v>
      </c>
      <c r="Z67" s="249" t="str">
        <f>IF(AND(MONTH('Saving Accounts'!$E67)=MONTH(Z$7),YEAR('Saving Accounts'!$E67)=YEAR(Z$7)),('Saving Accounts'!$B67+'Saving Accounts'!$F67)*'Saving Accounts'!$G67*'Saving Accounts'!$H67/12+'Saving Accounts'!$F67," ")</f>
        <v xml:space="preserve"> </v>
      </c>
      <c r="AA67" s="249" t="str">
        <f>IF(AND(MONTH('Saving Accounts'!$E67)=MONTH(AA$7),YEAR('Saving Accounts'!$E67)=YEAR(AA$7)),('Saving Accounts'!$B67+'Saving Accounts'!$F67)*'Saving Accounts'!$G67*'Saving Accounts'!$H67/12+'Saving Accounts'!$F67," ")</f>
        <v xml:space="preserve"> </v>
      </c>
      <c r="AB67" s="249" t="str">
        <f>IF(AND(MONTH('Saving Accounts'!$E67)=MONTH(AB$7),YEAR('Saving Accounts'!$E67)=YEAR(AB$7)),('Saving Accounts'!$B67+'Saving Accounts'!$F67)*'Saving Accounts'!$G67*'Saving Accounts'!$H67/12+'Saving Accounts'!$F67," ")</f>
        <v xml:space="preserve"> </v>
      </c>
      <c r="AC67" s="249" t="str">
        <f>IF(AND(MONTH('Saving Accounts'!$E67)=MONTH(AC$7),YEAR('Saving Accounts'!$E67)=YEAR(AC$7)),('Saving Accounts'!$B67+'Saving Accounts'!$F67)*'Saving Accounts'!$G67*'Saving Accounts'!$H67/12+'Saving Accounts'!$F67," ")</f>
        <v xml:space="preserve"> </v>
      </c>
      <c r="AD67" s="249" t="str">
        <f>IF(AND(MONTH('Saving Accounts'!$E67)=MONTH(AD$7),YEAR('Saving Accounts'!$E67)=YEAR(AD$7)),('Saving Accounts'!$B67+'Saving Accounts'!$F67)*'Saving Accounts'!$G67*'Saving Accounts'!$H67/12+'Saving Accounts'!$F67," ")</f>
        <v xml:space="preserve"> </v>
      </c>
      <c r="AE67" s="249" t="str">
        <f>IF(AND(MONTH('Saving Accounts'!$E67)=MONTH(AE$7),YEAR('Saving Accounts'!$E67)=YEAR(AE$7)),('Saving Accounts'!$B67+'Saving Accounts'!$F67)*'Saving Accounts'!$G67*'Saving Accounts'!$H67/12+'Saving Accounts'!$F67," ")</f>
        <v xml:space="preserve"> </v>
      </c>
      <c r="AF67" s="249" t="str">
        <f>IF(AND(MONTH('Saving Accounts'!$E67)=MONTH(AF$7),YEAR('Saving Accounts'!$E67)=YEAR(AF$7)),('Saving Accounts'!$B67+'Saving Accounts'!$F67)*'Saving Accounts'!$G67*'Saving Accounts'!$H67/12+'Saving Accounts'!$F67," ")</f>
        <v xml:space="preserve"> </v>
      </c>
      <c r="AG67" s="249" t="str">
        <f>IF(AND(MONTH('Saving Accounts'!$E67)=MONTH(AG$7),YEAR('Saving Accounts'!$E67)=YEAR(AG$7)),('Saving Accounts'!$B67+'Saving Accounts'!$F67)*'Saving Accounts'!$G67*'Saving Accounts'!$H67/12+'Saving Accounts'!$F67," ")</f>
        <v xml:space="preserve"> </v>
      </c>
    </row>
    <row r="68" spans="2:33">
      <c r="B68" s="214"/>
      <c r="C68" s="215"/>
      <c r="D68" s="214"/>
      <c r="E68" s="215"/>
      <c r="F68" s="214"/>
      <c r="G68" s="216"/>
      <c r="H68" s="217"/>
      <c r="I68" s="251">
        <f t="shared" si="7"/>
        <v>0</v>
      </c>
      <c r="J68" s="249" t="str">
        <f>IF(AND(MONTH('Saving Accounts'!$E68)=MONTH(J$7),YEAR('Saving Accounts'!$E68)=YEAR(J$7)),('Saving Accounts'!$B68+'Saving Accounts'!$F68)*'Saving Accounts'!$G68*'Saving Accounts'!$H68/12+'Saving Accounts'!$F68," ")</f>
        <v xml:space="preserve"> </v>
      </c>
      <c r="K68" s="249" t="str">
        <f>IF(AND(MONTH('Saving Accounts'!$E68)=MONTH(K$7),YEAR('Saving Accounts'!$E68)=YEAR(K$7)),('Saving Accounts'!$B68+'Saving Accounts'!$F68)*'Saving Accounts'!$G68*'Saving Accounts'!$H68/12+'Saving Accounts'!$F68," ")</f>
        <v xml:space="preserve"> </v>
      </c>
      <c r="L68" s="249" t="str">
        <f>IF(AND(MONTH('Saving Accounts'!$E68)=MONTH(L$7),YEAR('Saving Accounts'!$E68)=YEAR(L$7)),('Saving Accounts'!$B68+'Saving Accounts'!$F68)*'Saving Accounts'!$G68*'Saving Accounts'!$H68/12+'Saving Accounts'!$F68," ")</f>
        <v xml:space="preserve"> </v>
      </c>
      <c r="M68" s="249" t="str">
        <f>IF(AND(MONTH('Saving Accounts'!$E68)=MONTH(M$7),YEAR('Saving Accounts'!$E68)=YEAR(M$7)),('Saving Accounts'!$B68+'Saving Accounts'!$F68)*'Saving Accounts'!$G68*'Saving Accounts'!$H68/12+'Saving Accounts'!$F68," ")</f>
        <v xml:space="preserve"> </v>
      </c>
      <c r="N68" s="249" t="str">
        <f>IF(AND(MONTH('Saving Accounts'!$E68)=MONTH(N$7),YEAR('Saving Accounts'!$E68)=YEAR(N$7)),('Saving Accounts'!$B68+'Saving Accounts'!$F68)*'Saving Accounts'!$G68*'Saving Accounts'!$H68/12+'Saving Accounts'!$F68," ")</f>
        <v xml:space="preserve"> </v>
      </c>
      <c r="O68" s="249" t="str">
        <f>IF(AND(MONTH('Saving Accounts'!$E68)=MONTH(O$7),YEAR('Saving Accounts'!$E68)=YEAR(O$7)),('Saving Accounts'!$B68+'Saving Accounts'!$F68)*'Saving Accounts'!$G68*'Saving Accounts'!$H68/12+'Saving Accounts'!$F68," ")</f>
        <v xml:space="preserve"> </v>
      </c>
      <c r="P68" s="249" t="str">
        <f>IF(AND(MONTH('Saving Accounts'!$E68)=MONTH(P$7),YEAR('Saving Accounts'!$E68)=YEAR(P$7)),('Saving Accounts'!$B68+'Saving Accounts'!$F68)*'Saving Accounts'!$G68*'Saving Accounts'!$H68/12+'Saving Accounts'!$F68," ")</f>
        <v xml:space="preserve"> </v>
      </c>
      <c r="Q68" s="249" t="str">
        <f>IF(AND(MONTH('Saving Accounts'!$E68)=MONTH(Q$7),YEAR('Saving Accounts'!$E68)=YEAR(Q$7)),('Saving Accounts'!$B68+'Saving Accounts'!$F68)*'Saving Accounts'!$G68*'Saving Accounts'!$H68/12+'Saving Accounts'!$F68," ")</f>
        <v xml:space="preserve"> </v>
      </c>
      <c r="R68" s="249" t="str">
        <f>IF(AND(MONTH('Saving Accounts'!$E68)=MONTH(R$7),YEAR('Saving Accounts'!$E68)=YEAR(R$7)),('Saving Accounts'!$B68+'Saving Accounts'!$F68)*'Saving Accounts'!$G68*'Saving Accounts'!$H68/12+'Saving Accounts'!$F68," ")</f>
        <v xml:space="preserve"> </v>
      </c>
      <c r="S68" s="249" t="str">
        <f>IF(AND(MONTH('Saving Accounts'!$E68)=MONTH(S$7),YEAR('Saving Accounts'!$E68)=YEAR(S$7)),('Saving Accounts'!$B68+'Saving Accounts'!$F68)*'Saving Accounts'!$G68*'Saving Accounts'!$H68/12+'Saving Accounts'!$F68," ")</f>
        <v xml:space="preserve"> </v>
      </c>
      <c r="T68" s="249" t="str">
        <f>IF(AND(MONTH('Saving Accounts'!$E68)=MONTH(T$7),YEAR('Saving Accounts'!$E68)=YEAR(T$7)),('Saving Accounts'!$B68+'Saving Accounts'!$F68)*'Saving Accounts'!$G68*'Saving Accounts'!$H68/12+'Saving Accounts'!$F68," ")</f>
        <v xml:space="preserve"> </v>
      </c>
      <c r="U68" s="328" t="str">
        <f>IF(AND(MONTH('Saving Accounts'!$E68)=MONTH(U$7),YEAR('Saving Accounts'!$E68)=YEAR(U$7)),('Saving Accounts'!$B68+'Saving Accounts'!$F68)*'Saving Accounts'!$G68*'Saving Accounts'!$H68/12+'Saving Accounts'!$F68," ")</f>
        <v xml:space="preserve"> </v>
      </c>
      <c r="V68" s="249" t="str">
        <f>IF(AND(MONTH('Saving Accounts'!$E68)=MONTH(V$7),YEAR('Saving Accounts'!$E68)=YEAR(V$7)),('Saving Accounts'!$B68+'Saving Accounts'!$F68)*'Saving Accounts'!$G68*'Saving Accounts'!$H68/12+'Saving Accounts'!$F68," ")</f>
        <v xml:space="preserve"> </v>
      </c>
      <c r="W68" s="249" t="str">
        <f>IF(AND(MONTH('Saving Accounts'!$E68)=MONTH(W$7),YEAR('Saving Accounts'!$E68)=YEAR(W$7)),('Saving Accounts'!$B68+'Saving Accounts'!$F68)*'Saving Accounts'!$G68*'Saving Accounts'!$H68/12+'Saving Accounts'!$F68," ")</f>
        <v xml:space="preserve"> </v>
      </c>
      <c r="X68" s="249" t="str">
        <f>IF(AND(MONTH('Saving Accounts'!$E68)=MONTH(X$7),YEAR('Saving Accounts'!$E68)=YEAR(X$7)),('Saving Accounts'!$B68+'Saving Accounts'!$F68)*'Saving Accounts'!$G68*'Saving Accounts'!$H68/12+'Saving Accounts'!$F68," ")</f>
        <v xml:space="preserve"> </v>
      </c>
      <c r="Y68" s="249" t="str">
        <f>IF(AND(MONTH('Saving Accounts'!$E68)=MONTH(Y$7),YEAR('Saving Accounts'!$E68)=YEAR(Y$7)),('Saving Accounts'!$B68+'Saving Accounts'!$F68)*'Saving Accounts'!$G68*'Saving Accounts'!$H68/12+'Saving Accounts'!$F68," ")</f>
        <v xml:space="preserve"> </v>
      </c>
      <c r="Z68" s="249" t="str">
        <f>IF(AND(MONTH('Saving Accounts'!$E68)=MONTH(Z$7),YEAR('Saving Accounts'!$E68)=YEAR(Z$7)),('Saving Accounts'!$B68+'Saving Accounts'!$F68)*'Saving Accounts'!$G68*'Saving Accounts'!$H68/12+'Saving Accounts'!$F68," ")</f>
        <v xml:space="preserve"> </v>
      </c>
      <c r="AA68" s="249" t="str">
        <f>IF(AND(MONTH('Saving Accounts'!$E68)=MONTH(AA$7),YEAR('Saving Accounts'!$E68)=YEAR(AA$7)),('Saving Accounts'!$B68+'Saving Accounts'!$F68)*'Saving Accounts'!$G68*'Saving Accounts'!$H68/12+'Saving Accounts'!$F68," ")</f>
        <v xml:space="preserve"> </v>
      </c>
      <c r="AB68" s="249" t="str">
        <f>IF(AND(MONTH('Saving Accounts'!$E68)=MONTH(AB$7),YEAR('Saving Accounts'!$E68)=YEAR(AB$7)),('Saving Accounts'!$B68+'Saving Accounts'!$F68)*'Saving Accounts'!$G68*'Saving Accounts'!$H68/12+'Saving Accounts'!$F68," ")</f>
        <v xml:space="preserve"> </v>
      </c>
      <c r="AC68" s="249" t="str">
        <f>IF(AND(MONTH('Saving Accounts'!$E68)=MONTH(AC$7),YEAR('Saving Accounts'!$E68)=YEAR(AC$7)),('Saving Accounts'!$B68+'Saving Accounts'!$F68)*'Saving Accounts'!$G68*'Saving Accounts'!$H68/12+'Saving Accounts'!$F68," ")</f>
        <v xml:space="preserve"> </v>
      </c>
      <c r="AD68" s="249" t="str">
        <f>IF(AND(MONTH('Saving Accounts'!$E68)=MONTH(AD$7),YEAR('Saving Accounts'!$E68)=YEAR(AD$7)),('Saving Accounts'!$B68+'Saving Accounts'!$F68)*'Saving Accounts'!$G68*'Saving Accounts'!$H68/12+'Saving Accounts'!$F68," ")</f>
        <v xml:space="preserve"> </v>
      </c>
      <c r="AE68" s="249" t="str">
        <f>IF(AND(MONTH('Saving Accounts'!$E68)=MONTH(AE$7),YEAR('Saving Accounts'!$E68)=YEAR(AE$7)),('Saving Accounts'!$B68+'Saving Accounts'!$F68)*'Saving Accounts'!$G68*'Saving Accounts'!$H68/12+'Saving Accounts'!$F68," ")</f>
        <v xml:space="preserve"> </v>
      </c>
      <c r="AF68" s="249" t="str">
        <f>IF(AND(MONTH('Saving Accounts'!$E68)=MONTH(AF$7),YEAR('Saving Accounts'!$E68)=YEAR(AF$7)),('Saving Accounts'!$B68+'Saving Accounts'!$F68)*'Saving Accounts'!$G68*'Saving Accounts'!$H68/12+'Saving Accounts'!$F68," ")</f>
        <v xml:space="preserve"> </v>
      </c>
      <c r="AG68" s="249" t="str">
        <f>IF(AND(MONTH('Saving Accounts'!$E68)=MONTH(AG$7),YEAR('Saving Accounts'!$E68)=YEAR(AG$7)),('Saving Accounts'!$B68+'Saving Accounts'!$F68)*'Saving Accounts'!$G68*'Saving Accounts'!$H68/12+'Saving Accounts'!$F68," ")</f>
        <v xml:space="preserve"> </v>
      </c>
    </row>
    <row r="69" spans="2:33">
      <c r="B69" s="214"/>
      <c r="C69" s="215"/>
      <c r="D69" s="214"/>
      <c r="E69" s="215"/>
      <c r="F69" s="214"/>
      <c r="G69" s="216"/>
      <c r="H69" s="217"/>
      <c r="I69" s="251">
        <f t="shared" si="7"/>
        <v>0</v>
      </c>
      <c r="J69" s="249" t="str">
        <f>IF(AND(MONTH('Saving Accounts'!$E69)=MONTH(J$7),YEAR('Saving Accounts'!$E69)=YEAR(J$7)),('Saving Accounts'!$B69+'Saving Accounts'!$F69)*'Saving Accounts'!$G69*'Saving Accounts'!$H69/12+'Saving Accounts'!$F69," ")</f>
        <v xml:space="preserve"> </v>
      </c>
      <c r="K69" s="249" t="str">
        <f>IF(AND(MONTH('Saving Accounts'!$E69)=MONTH(K$7),YEAR('Saving Accounts'!$E69)=YEAR(K$7)),('Saving Accounts'!$B69+'Saving Accounts'!$F69)*'Saving Accounts'!$G69*'Saving Accounts'!$H69/12+'Saving Accounts'!$F69," ")</f>
        <v xml:space="preserve"> </v>
      </c>
      <c r="L69" s="249" t="str">
        <f>IF(AND(MONTH('Saving Accounts'!$E69)=MONTH(L$7),YEAR('Saving Accounts'!$E69)=YEAR(L$7)),('Saving Accounts'!$B69+'Saving Accounts'!$F69)*'Saving Accounts'!$G69*'Saving Accounts'!$H69/12+'Saving Accounts'!$F69," ")</f>
        <v xml:space="preserve"> </v>
      </c>
      <c r="M69" s="249" t="str">
        <f>IF(AND(MONTH('Saving Accounts'!$E69)=MONTH(M$7),YEAR('Saving Accounts'!$E69)=YEAR(M$7)),('Saving Accounts'!$B69+'Saving Accounts'!$F69)*'Saving Accounts'!$G69*'Saving Accounts'!$H69/12+'Saving Accounts'!$F69," ")</f>
        <v xml:space="preserve"> </v>
      </c>
      <c r="N69" s="249" t="str">
        <f>IF(AND(MONTH('Saving Accounts'!$E69)=MONTH(N$7),YEAR('Saving Accounts'!$E69)=YEAR(N$7)),('Saving Accounts'!$B69+'Saving Accounts'!$F69)*'Saving Accounts'!$G69*'Saving Accounts'!$H69/12+'Saving Accounts'!$F69," ")</f>
        <v xml:space="preserve"> </v>
      </c>
      <c r="O69" s="249" t="str">
        <f>IF(AND(MONTH('Saving Accounts'!$E69)=MONTH(O$7),YEAR('Saving Accounts'!$E69)=YEAR(O$7)),('Saving Accounts'!$B69+'Saving Accounts'!$F69)*'Saving Accounts'!$G69*'Saving Accounts'!$H69/12+'Saving Accounts'!$F69," ")</f>
        <v xml:space="preserve"> </v>
      </c>
      <c r="P69" s="249" t="str">
        <f>IF(AND(MONTH('Saving Accounts'!$E69)=MONTH(P$7),YEAR('Saving Accounts'!$E69)=YEAR(P$7)),('Saving Accounts'!$B69+'Saving Accounts'!$F69)*'Saving Accounts'!$G69*'Saving Accounts'!$H69/12+'Saving Accounts'!$F69," ")</f>
        <v xml:space="preserve"> </v>
      </c>
      <c r="Q69" s="249" t="str">
        <f>IF(AND(MONTH('Saving Accounts'!$E69)=MONTH(Q$7),YEAR('Saving Accounts'!$E69)=YEAR(Q$7)),('Saving Accounts'!$B69+'Saving Accounts'!$F69)*'Saving Accounts'!$G69*'Saving Accounts'!$H69/12+'Saving Accounts'!$F69," ")</f>
        <v xml:space="preserve"> </v>
      </c>
      <c r="R69" s="249" t="str">
        <f>IF(AND(MONTH('Saving Accounts'!$E69)=MONTH(R$7),YEAR('Saving Accounts'!$E69)=YEAR(R$7)),('Saving Accounts'!$B69+'Saving Accounts'!$F69)*'Saving Accounts'!$G69*'Saving Accounts'!$H69/12+'Saving Accounts'!$F69," ")</f>
        <v xml:space="preserve"> </v>
      </c>
      <c r="S69" s="249" t="str">
        <f>IF(AND(MONTH('Saving Accounts'!$E69)=MONTH(S$7),YEAR('Saving Accounts'!$E69)=YEAR(S$7)),('Saving Accounts'!$B69+'Saving Accounts'!$F69)*'Saving Accounts'!$G69*'Saving Accounts'!$H69/12+'Saving Accounts'!$F69," ")</f>
        <v xml:space="preserve"> </v>
      </c>
      <c r="T69" s="249" t="str">
        <f>IF(AND(MONTH('Saving Accounts'!$E69)=MONTH(T$7),YEAR('Saving Accounts'!$E69)=YEAR(T$7)),('Saving Accounts'!$B69+'Saving Accounts'!$F69)*'Saving Accounts'!$G69*'Saving Accounts'!$H69/12+'Saving Accounts'!$F69," ")</f>
        <v xml:space="preserve"> </v>
      </c>
      <c r="U69" s="328" t="str">
        <f>IF(AND(MONTH('Saving Accounts'!$E69)=MONTH(U$7),YEAR('Saving Accounts'!$E69)=YEAR(U$7)),('Saving Accounts'!$B69+'Saving Accounts'!$F69)*'Saving Accounts'!$G69*'Saving Accounts'!$H69/12+'Saving Accounts'!$F69," ")</f>
        <v xml:space="preserve"> </v>
      </c>
      <c r="V69" s="249" t="str">
        <f>IF(AND(MONTH('Saving Accounts'!$E69)=MONTH(V$7),YEAR('Saving Accounts'!$E69)=YEAR(V$7)),('Saving Accounts'!$B69+'Saving Accounts'!$F69)*'Saving Accounts'!$G69*'Saving Accounts'!$H69/12+'Saving Accounts'!$F69," ")</f>
        <v xml:space="preserve"> </v>
      </c>
      <c r="W69" s="249" t="str">
        <f>IF(AND(MONTH('Saving Accounts'!$E69)=MONTH(W$7),YEAR('Saving Accounts'!$E69)=YEAR(W$7)),('Saving Accounts'!$B69+'Saving Accounts'!$F69)*'Saving Accounts'!$G69*'Saving Accounts'!$H69/12+'Saving Accounts'!$F69," ")</f>
        <v xml:space="preserve"> </v>
      </c>
      <c r="X69" s="249" t="str">
        <f>IF(AND(MONTH('Saving Accounts'!$E69)=MONTH(X$7),YEAR('Saving Accounts'!$E69)=YEAR(X$7)),('Saving Accounts'!$B69+'Saving Accounts'!$F69)*'Saving Accounts'!$G69*'Saving Accounts'!$H69/12+'Saving Accounts'!$F69," ")</f>
        <v xml:space="preserve"> </v>
      </c>
      <c r="Y69" s="249" t="str">
        <f>IF(AND(MONTH('Saving Accounts'!$E69)=MONTH(Y$7),YEAR('Saving Accounts'!$E69)=YEAR(Y$7)),('Saving Accounts'!$B69+'Saving Accounts'!$F69)*'Saving Accounts'!$G69*'Saving Accounts'!$H69/12+'Saving Accounts'!$F69," ")</f>
        <v xml:space="preserve"> </v>
      </c>
      <c r="Z69" s="249" t="str">
        <f>IF(AND(MONTH('Saving Accounts'!$E69)=MONTH(Z$7),YEAR('Saving Accounts'!$E69)=YEAR(Z$7)),('Saving Accounts'!$B69+'Saving Accounts'!$F69)*'Saving Accounts'!$G69*'Saving Accounts'!$H69/12+'Saving Accounts'!$F69," ")</f>
        <v xml:space="preserve"> </v>
      </c>
      <c r="AA69" s="249" t="str">
        <f>IF(AND(MONTH('Saving Accounts'!$E69)=MONTH(AA$7),YEAR('Saving Accounts'!$E69)=YEAR(AA$7)),('Saving Accounts'!$B69+'Saving Accounts'!$F69)*'Saving Accounts'!$G69*'Saving Accounts'!$H69/12+'Saving Accounts'!$F69," ")</f>
        <v xml:space="preserve"> </v>
      </c>
      <c r="AB69" s="249" t="str">
        <f>IF(AND(MONTH('Saving Accounts'!$E69)=MONTH(AB$7),YEAR('Saving Accounts'!$E69)=YEAR(AB$7)),('Saving Accounts'!$B69+'Saving Accounts'!$F69)*'Saving Accounts'!$G69*'Saving Accounts'!$H69/12+'Saving Accounts'!$F69," ")</f>
        <v xml:space="preserve"> </v>
      </c>
      <c r="AC69" s="249" t="str">
        <f>IF(AND(MONTH('Saving Accounts'!$E69)=MONTH(AC$7),YEAR('Saving Accounts'!$E69)=YEAR(AC$7)),('Saving Accounts'!$B69+'Saving Accounts'!$F69)*'Saving Accounts'!$G69*'Saving Accounts'!$H69/12+'Saving Accounts'!$F69," ")</f>
        <v xml:space="preserve"> </v>
      </c>
      <c r="AD69" s="249" t="str">
        <f>IF(AND(MONTH('Saving Accounts'!$E69)=MONTH(AD$7),YEAR('Saving Accounts'!$E69)=YEAR(AD$7)),('Saving Accounts'!$B69+'Saving Accounts'!$F69)*'Saving Accounts'!$G69*'Saving Accounts'!$H69/12+'Saving Accounts'!$F69," ")</f>
        <v xml:space="preserve"> </v>
      </c>
      <c r="AE69" s="249" t="str">
        <f>IF(AND(MONTH('Saving Accounts'!$E69)=MONTH(AE$7),YEAR('Saving Accounts'!$E69)=YEAR(AE$7)),('Saving Accounts'!$B69+'Saving Accounts'!$F69)*'Saving Accounts'!$G69*'Saving Accounts'!$H69/12+'Saving Accounts'!$F69," ")</f>
        <v xml:space="preserve"> </v>
      </c>
      <c r="AF69" s="249" t="str">
        <f>IF(AND(MONTH('Saving Accounts'!$E69)=MONTH(AF$7),YEAR('Saving Accounts'!$E69)=YEAR(AF$7)),('Saving Accounts'!$B69+'Saving Accounts'!$F69)*'Saving Accounts'!$G69*'Saving Accounts'!$H69/12+'Saving Accounts'!$F69," ")</f>
        <v xml:space="preserve"> </v>
      </c>
      <c r="AG69" s="249" t="str">
        <f>IF(AND(MONTH('Saving Accounts'!$E69)=MONTH(AG$7),YEAR('Saving Accounts'!$E69)=YEAR(AG$7)),('Saving Accounts'!$B69+'Saving Accounts'!$F69)*'Saving Accounts'!$G69*'Saving Accounts'!$H69/12+'Saving Accounts'!$F69," ")</f>
        <v xml:space="preserve"> </v>
      </c>
    </row>
    <row r="70" spans="2:33">
      <c r="B70" s="214"/>
      <c r="C70" s="215"/>
      <c r="D70" s="214"/>
      <c r="E70" s="215"/>
      <c r="F70" s="214"/>
      <c r="G70" s="216"/>
      <c r="H70" s="217"/>
      <c r="I70" s="251">
        <f t="shared" si="7"/>
        <v>0</v>
      </c>
      <c r="J70" s="249" t="str">
        <f>IF(AND(MONTH('Saving Accounts'!$E70)=MONTH(J$7),YEAR('Saving Accounts'!$E70)=YEAR(J$7)),('Saving Accounts'!$B70+'Saving Accounts'!$F70)*'Saving Accounts'!$G70*'Saving Accounts'!$H70/12+'Saving Accounts'!$F70," ")</f>
        <v xml:space="preserve"> </v>
      </c>
      <c r="K70" s="249" t="str">
        <f>IF(AND(MONTH('Saving Accounts'!$E70)=MONTH(K$7),YEAR('Saving Accounts'!$E70)=YEAR(K$7)),('Saving Accounts'!$B70+'Saving Accounts'!$F70)*'Saving Accounts'!$G70*'Saving Accounts'!$H70/12+'Saving Accounts'!$F70," ")</f>
        <v xml:space="preserve"> </v>
      </c>
      <c r="L70" s="249" t="str">
        <f>IF(AND(MONTH('Saving Accounts'!$E70)=MONTH(L$7),YEAR('Saving Accounts'!$E70)=YEAR(L$7)),('Saving Accounts'!$B70+'Saving Accounts'!$F70)*'Saving Accounts'!$G70*'Saving Accounts'!$H70/12+'Saving Accounts'!$F70," ")</f>
        <v xml:space="preserve"> </v>
      </c>
      <c r="M70" s="249" t="str">
        <f>IF(AND(MONTH('Saving Accounts'!$E70)=MONTH(M$7),YEAR('Saving Accounts'!$E70)=YEAR(M$7)),('Saving Accounts'!$B70+'Saving Accounts'!$F70)*'Saving Accounts'!$G70*'Saving Accounts'!$H70/12+'Saving Accounts'!$F70," ")</f>
        <v xml:space="preserve"> </v>
      </c>
      <c r="N70" s="249" t="str">
        <f>IF(AND(MONTH('Saving Accounts'!$E70)=MONTH(N$7),YEAR('Saving Accounts'!$E70)=YEAR(N$7)),('Saving Accounts'!$B70+'Saving Accounts'!$F70)*'Saving Accounts'!$G70*'Saving Accounts'!$H70/12+'Saving Accounts'!$F70," ")</f>
        <v xml:space="preserve"> </v>
      </c>
      <c r="O70" s="249" t="str">
        <f>IF(AND(MONTH('Saving Accounts'!$E70)=MONTH(O$7),YEAR('Saving Accounts'!$E70)=YEAR(O$7)),('Saving Accounts'!$B70+'Saving Accounts'!$F70)*'Saving Accounts'!$G70*'Saving Accounts'!$H70/12+'Saving Accounts'!$F70," ")</f>
        <v xml:space="preserve"> </v>
      </c>
      <c r="P70" s="249" t="str">
        <f>IF(AND(MONTH('Saving Accounts'!$E70)=MONTH(P$7),YEAR('Saving Accounts'!$E70)=YEAR(P$7)),('Saving Accounts'!$B70+'Saving Accounts'!$F70)*'Saving Accounts'!$G70*'Saving Accounts'!$H70/12+'Saving Accounts'!$F70," ")</f>
        <v xml:space="preserve"> </v>
      </c>
      <c r="Q70" s="249" t="str">
        <f>IF(AND(MONTH('Saving Accounts'!$E70)=MONTH(Q$7),YEAR('Saving Accounts'!$E70)=YEAR(Q$7)),('Saving Accounts'!$B70+'Saving Accounts'!$F70)*'Saving Accounts'!$G70*'Saving Accounts'!$H70/12+'Saving Accounts'!$F70," ")</f>
        <v xml:space="preserve"> </v>
      </c>
      <c r="R70" s="249" t="str">
        <f>IF(AND(MONTH('Saving Accounts'!$E70)=MONTH(R$7),YEAR('Saving Accounts'!$E70)=YEAR(R$7)),('Saving Accounts'!$B70+'Saving Accounts'!$F70)*'Saving Accounts'!$G70*'Saving Accounts'!$H70/12+'Saving Accounts'!$F70," ")</f>
        <v xml:space="preserve"> </v>
      </c>
      <c r="S70" s="249" t="str">
        <f>IF(AND(MONTH('Saving Accounts'!$E70)=MONTH(S$7),YEAR('Saving Accounts'!$E70)=YEAR(S$7)),('Saving Accounts'!$B70+'Saving Accounts'!$F70)*'Saving Accounts'!$G70*'Saving Accounts'!$H70/12+'Saving Accounts'!$F70," ")</f>
        <v xml:space="preserve"> </v>
      </c>
      <c r="T70" s="249" t="str">
        <f>IF(AND(MONTH('Saving Accounts'!$E70)=MONTH(T$7),YEAR('Saving Accounts'!$E70)=YEAR(T$7)),('Saving Accounts'!$B70+'Saving Accounts'!$F70)*'Saving Accounts'!$G70*'Saving Accounts'!$H70/12+'Saving Accounts'!$F70," ")</f>
        <v xml:space="preserve"> </v>
      </c>
      <c r="U70" s="328" t="str">
        <f>IF(AND(MONTH('Saving Accounts'!$E70)=MONTH(U$7),YEAR('Saving Accounts'!$E70)=YEAR(U$7)),('Saving Accounts'!$B70+'Saving Accounts'!$F70)*'Saving Accounts'!$G70*'Saving Accounts'!$H70/12+'Saving Accounts'!$F70," ")</f>
        <v xml:space="preserve"> </v>
      </c>
      <c r="V70" s="249" t="str">
        <f>IF(AND(MONTH('Saving Accounts'!$E70)=MONTH(V$7),YEAR('Saving Accounts'!$E70)=YEAR(V$7)),('Saving Accounts'!$B70+'Saving Accounts'!$F70)*'Saving Accounts'!$G70*'Saving Accounts'!$H70/12+'Saving Accounts'!$F70," ")</f>
        <v xml:space="preserve"> </v>
      </c>
      <c r="W70" s="249" t="str">
        <f>IF(AND(MONTH('Saving Accounts'!$E70)=MONTH(W$7),YEAR('Saving Accounts'!$E70)=YEAR(W$7)),('Saving Accounts'!$B70+'Saving Accounts'!$F70)*'Saving Accounts'!$G70*'Saving Accounts'!$H70/12+'Saving Accounts'!$F70," ")</f>
        <v xml:space="preserve"> </v>
      </c>
      <c r="X70" s="249" t="str">
        <f>IF(AND(MONTH('Saving Accounts'!$E70)=MONTH(X$7),YEAR('Saving Accounts'!$E70)=YEAR(X$7)),('Saving Accounts'!$B70+'Saving Accounts'!$F70)*'Saving Accounts'!$G70*'Saving Accounts'!$H70/12+'Saving Accounts'!$F70," ")</f>
        <v xml:space="preserve"> </v>
      </c>
      <c r="Y70" s="249" t="str">
        <f>IF(AND(MONTH('Saving Accounts'!$E70)=MONTH(Y$7),YEAR('Saving Accounts'!$E70)=YEAR(Y$7)),('Saving Accounts'!$B70+'Saving Accounts'!$F70)*'Saving Accounts'!$G70*'Saving Accounts'!$H70/12+'Saving Accounts'!$F70," ")</f>
        <v xml:space="preserve"> </v>
      </c>
      <c r="Z70" s="249" t="str">
        <f>IF(AND(MONTH('Saving Accounts'!$E70)=MONTH(Z$7),YEAR('Saving Accounts'!$E70)=YEAR(Z$7)),('Saving Accounts'!$B70+'Saving Accounts'!$F70)*'Saving Accounts'!$G70*'Saving Accounts'!$H70/12+'Saving Accounts'!$F70," ")</f>
        <v xml:space="preserve"> </v>
      </c>
      <c r="AA70" s="249" t="str">
        <f>IF(AND(MONTH('Saving Accounts'!$E70)=MONTH(AA$7),YEAR('Saving Accounts'!$E70)=YEAR(AA$7)),('Saving Accounts'!$B70+'Saving Accounts'!$F70)*'Saving Accounts'!$G70*'Saving Accounts'!$H70/12+'Saving Accounts'!$F70," ")</f>
        <v xml:space="preserve"> </v>
      </c>
      <c r="AB70" s="249" t="str">
        <f>IF(AND(MONTH('Saving Accounts'!$E70)=MONTH(AB$7),YEAR('Saving Accounts'!$E70)=YEAR(AB$7)),('Saving Accounts'!$B70+'Saving Accounts'!$F70)*'Saving Accounts'!$G70*'Saving Accounts'!$H70/12+'Saving Accounts'!$F70," ")</f>
        <v xml:space="preserve"> </v>
      </c>
      <c r="AC70" s="249" t="str">
        <f>IF(AND(MONTH('Saving Accounts'!$E70)=MONTH(AC$7),YEAR('Saving Accounts'!$E70)=YEAR(AC$7)),('Saving Accounts'!$B70+'Saving Accounts'!$F70)*'Saving Accounts'!$G70*'Saving Accounts'!$H70/12+'Saving Accounts'!$F70," ")</f>
        <v xml:space="preserve"> </v>
      </c>
      <c r="AD70" s="249" t="str">
        <f>IF(AND(MONTH('Saving Accounts'!$E70)=MONTH(AD$7),YEAR('Saving Accounts'!$E70)=YEAR(AD$7)),('Saving Accounts'!$B70+'Saving Accounts'!$F70)*'Saving Accounts'!$G70*'Saving Accounts'!$H70/12+'Saving Accounts'!$F70," ")</f>
        <v xml:space="preserve"> </v>
      </c>
      <c r="AE70" s="249" t="str">
        <f>IF(AND(MONTH('Saving Accounts'!$E70)=MONTH(AE$7),YEAR('Saving Accounts'!$E70)=YEAR(AE$7)),('Saving Accounts'!$B70+'Saving Accounts'!$F70)*'Saving Accounts'!$G70*'Saving Accounts'!$H70/12+'Saving Accounts'!$F70," ")</f>
        <v xml:space="preserve"> </v>
      </c>
      <c r="AF70" s="249" t="str">
        <f>IF(AND(MONTH('Saving Accounts'!$E70)=MONTH(AF$7),YEAR('Saving Accounts'!$E70)=YEAR(AF$7)),('Saving Accounts'!$B70+'Saving Accounts'!$F70)*'Saving Accounts'!$G70*'Saving Accounts'!$H70/12+'Saving Accounts'!$F70," ")</f>
        <v xml:space="preserve"> </v>
      </c>
      <c r="AG70" s="249" t="str">
        <f>IF(AND(MONTH('Saving Accounts'!$E70)=MONTH(AG$7),YEAR('Saving Accounts'!$E70)=YEAR(AG$7)),('Saving Accounts'!$B70+'Saving Accounts'!$F70)*'Saving Accounts'!$G70*'Saving Accounts'!$H70/12+'Saving Accounts'!$F70," ")</f>
        <v xml:space="preserve"> </v>
      </c>
    </row>
    <row r="71" spans="2:33">
      <c r="B71" s="214"/>
      <c r="C71" s="215"/>
      <c r="D71" s="214"/>
      <c r="E71" s="215"/>
      <c r="F71" s="214"/>
      <c r="G71" s="216"/>
      <c r="H71" s="217"/>
      <c r="I71" s="251">
        <f t="shared" si="7"/>
        <v>0</v>
      </c>
      <c r="J71" s="249" t="str">
        <f>IF(AND(MONTH('Saving Accounts'!$E71)=MONTH(J$7),YEAR('Saving Accounts'!$E71)=YEAR(J$7)),('Saving Accounts'!$B71+'Saving Accounts'!$F71)*'Saving Accounts'!$G71*'Saving Accounts'!$H71/12+'Saving Accounts'!$F71," ")</f>
        <v xml:space="preserve"> </v>
      </c>
      <c r="K71" s="249" t="str">
        <f>IF(AND(MONTH('Saving Accounts'!$E71)=MONTH(K$7),YEAR('Saving Accounts'!$E71)=YEAR(K$7)),('Saving Accounts'!$B71+'Saving Accounts'!$F71)*'Saving Accounts'!$G71*'Saving Accounts'!$H71/12+'Saving Accounts'!$F71," ")</f>
        <v xml:space="preserve"> </v>
      </c>
      <c r="L71" s="249" t="str">
        <f>IF(AND(MONTH('Saving Accounts'!$E71)=MONTH(L$7),YEAR('Saving Accounts'!$E71)=YEAR(L$7)),('Saving Accounts'!$B71+'Saving Accounts'!$F71)*'Saving Accounts'!$G71*'Saving Accounts'!$H71/12+'Saving Accounts'!$F71," ")</f>
        <v xml:space="preserve"> </v>
      </c>
      <c r="M71" s="249" t="str">
        <f>IF(AND(MONTH('Saving Accounts'!$E71)=MONTH(M$7),YEAR('Saving Accounts'!$E71)=YEAR(M$7)),('Saving Accounts'!$B71+'Saving Accounts'!$F71)*'Saving Accounts'!$G71*'Saving Accounts'!$H71/12+'Saving Accounts'!$F71," ")</f>
        <v xml:space="preserve"> </v>
      </c>
      <c r="N71" s="249" t="str">
        <f>IF(AND(MONTH('Saving Accounts'!$E71)=MONTH(N$7),YEAR('Saving Accounts'!$E71)=YEAR(N$7)),('Saving Accounts'!$B71+'Saving Accounts'!$F71)*'Saving Accounts'!$G71*'Saving Accounts'!$H71/12+'Saving Accounts'!$F71," ")</f>
        <v xml:space="preserve"> </v>
      </c>
      <c r="O71" s="249" t="str">
        <f>IF(AND(MONTH('Saving Accounts'!$E71)=MONTH(O$7),YEAR('Saving Accounts'!$E71)=YEAR(O$7)),('Saving Accounts'!$B71+'Saving Accounts'!$F71)*'Saving Accounts'!$G71*'Saving Accounts'!$H71/12+'Saving Accounts'!$F71," ")</f>
        <v xml:space="preserve"> </v>
      </c>
      <c r="P71" s="249" t="str">
        <f>IF(AND(MONTH('Saving Accounts'!$E71)=MONTH(P$7),YEAR('Saving Accounts'!$E71)=YEAR(P$7)),('Saving Accounts'!$B71+'Saving Accounts'!$F71)*'Saving Accounts'!$G71*'Saving Accounts'!$H71/12+'Saving Accounts'!$F71," ")</f>
        <v xml:space="preserve"> </v>
      </c>
      <c r="Q71" s="249" t="str">
        <f>IF(AND(MONTH('Saving Accounts'!$E71)=MONTH(Q$7),YEAR('Saving Accounts'!$E71)=YEAR(Q$7)),('Saving Accounts'!$B71+'Saving Accounts'!$F71)*'Saving Accounts'!$G71*'Saving Accounts'!$H71/12+'Saving Accounts'!$F71," ")</f>
        <v xml:space="preserve"> </v>
      </c>
      <c r="R71" s="249" t="str">
        <f>IF(AND(MONTH('Saving Accounts'!$E71)=MONTH(R$7),YEAR('Saving Accounts'!$E71)=YEAR(R$7)),('Saving Accounts'!$B71+'Saving Accounts'!$F71)*'Saving Accounts'!$G71*'Saving Accounts'!$H71/12+'Saving Accounts'!$F71," ")</f>
        <v xml:space="preserve"> </v>
      </c>
      <c r="S71" s="249" t="str">
        <f>IF(AND(MONTH('Saving Accounts'!$E71)=MONTH(S$7),YEAR('Saving Accounts'!$E71)=YEAR(S$7)),('Saving Accounts'!$B71+'Saving Accounts'!$F71)*'Saving Accounts'!$G71*'Saving Accounts'!$H71/12+'Saving Accounts'!$F71," ")</f>
        <v xml:space="preserve"> </v>
      </c>
      <c r="T71" s="249" t="str">
        <f>IF(AND(MONTH('Saving Accounts'!$E71)=MONTH(T$7),YEAR('Saving Accounts'!$E71)=YEAR(T$7)),('Saving Accounts'!$B71+'Saving Accounts'!$F71)*'Saving Accounts'!$G71*'Saving Accounts'!$H71/12+'Saving Accounts'!$F71," ")</f>
        <v xml:space="preserve"> </v>
      </c>
      <c r="U71" s="328" t="str">
        <f>IF(AND(MONTH('Saving Accounts'!$E71)=MONTH(U$7),YEAR('Saving Accounts'!$E71)=YEAR(U$7)),('Saving Accounts'!$B71+'Saving Accounts'!$F71)*'Saving Accounts'!$G71*'Saving Accounts'!$H71/12+'Saving Accounts'!$F71," ")</f>
        <v xml:space="preserve"> </v>
      </c>
      <c r="V71" s="249" t="str">
        <f>IF(AND(MONTH('Saving Accounts'!$E71)=MONTH(V$7),YEAR('Saving Accounts'!$E71)=YEAR(V$7)),('Saving Accounts'!$B71+'Saving Accounts'!$F71)*'Saving Accounts'!$G71*'Saving Accounts'!$H71/12+'Saving Accounts'!$F71," ")</f>
        <v xml:space="preserve"> </v>
      </c>
      <c r="W71" s="249" t="str">
        <f>IF(AND(MONTH('Saving Accounts'!$E71)=MONTH(W$7),YEAR('Saving Accounts'!$E71)=YEAR(W$7)),('Saving Accounts'!$B71+'Saving Accounts'!$F71)*'Saving Accounts'!$G71*'Saving Accounts'!$H71/12+'Saving Accounts'!$F71," ")</f>
        <v xml:space="preserve"> </v>
      </c>
      <c r="X71" s="249" t="str">
        <f>IF(AND(MONTH('Saving Accounts'!$E71)=MONTH(X$7),YEAR('Saving Accounts'!$E71)=YEAR(X$7)),('Saving Accounts'!$B71+'Saving Accounts'!$F71)*'Saving Accounts'!$G71*'Saving Accounts'!$H71/12+'Saving Accounts'!$F71," ")</f>
        <v xml:space="preserve"> </v>
      </c>
      <c r="Y71" s="249" t="str">
        <f>IF(AND(MONTH('Saving Accounts'!$E71)=MONTH(Y$7),YEAR('Saving Accounts'!$E71)=YEAR(Y$7)),('Saving Accounts'!$B71+'Saving Accounts'!$F71)*'Saving Accounts'!$G71*'Saving Accounts'!$H71/12+'Saving Accounts'!$F71," ")</f>
        <v xml:space="preserve"> </v>
      </c>
      <c r="Z71" s="249" t="str">
        <f>IF(AND(MONTH('Saving Accounts'!$E71)=MONTH(Z$7),YEAR('Saving Accounts'!$E71)=YEAR(Z$7)),('Saving Accounts'!$B71+'Saving Accounts'!$F71)*'Saving Accounts'!$G71*'Saving Accounts'!$H71/12+'Saving Accounts'!$F71," ")</f>
        <v xml:space="preserve"> </v>
      </c>
      <c r="AA71" s="249" t="str">
        <f>IF(AND(MONTH('Saving Accounts'!$E71)=MONTH(AA$7),YEAR('Saving Accounts'!$E71)=YEAR(AA$7)),('Saving Accounts'!$B71+'Saving Accounts'!$F71)*'Saving Accounts'!$G71*'Saving Accounts'!$H71/12+'Saving Accounts'!$F71," ")</f>
        <v xml:space="preserve"> </v>
      </c>
      <c r="AB71" s="249" t="str">
        <f>IF(AND(MONTH('Saving Accounts'!$E71)=MONTH(AB$7),YEAR('Saving Accounts'!$E71)=YEAR(AB$7)),('Saving Accounts'!$B71+'Saving Accounts'!$F71)*'Saving Accounts'!$G71*'Saving Accounts'!$H71/12+'Saving Accounts'!$F71," ")</f>
        <v xml:space="preserve"> </v>
      </c>
      <c r="AC71" s="249" t="str">
        <f>IF(AND(MONTH('Saving Accounts'!$E71)=MONTH(AC$7),YEAR('Saving Accounts'!$E71)=YEAR(AC$7)),('Saving Accounts'!$B71+'Saving Accounts'!$F71)*'Saving Accounts'!$G71*'Saving Accounts'!$H71/12+'Saving Accounts'!$F71," ")</f>
        <v xml:space="preserve"> </v>
      </c>
      <c r="AD71" s="249" t="str">
        <f>IF(AND(MONTH('Saving Accounts'!$E71)=MONTH(AD$7),YEAR('Saving Accounts'!$E71)=YEAR(AD$7)),('Saving Accounts'!$B71+'Saving Accounts'!$F71)*'Saving Accounts'!$G71*'Saving Accounts'!$H71/12+'Saving Accounts'!$F71," ")</f>
        <v xml:space="preserve"> </v>
      </c>
      <c r="AE71" s="249" t="str">
        <f>IF(AND(MONTH('Saving Accounts'!$E71)=MONTH(AE$7),YEAR('Saving Accounts'!$E71)=YEAR(AE$7)),('Saving Accounts'!$B71+'Saving Accounts'!$F71)*'Saving Accounts'!$G71*'Saving Accounts'!$H71/12+'Saving Accounts'!$F71," ")</f>
        <v xml:space="preserve"> </v>
      </c>
      <c r="AF71" s="249" t="str">
        <f>IF(AND(MONTH('Saving Accounts'!$E71)=MONTH(AF$7),YEAR('Saving Accounts'!$E71)=YEAR(AF$7)),('Saving Accounts'!$B71+'Saving Accounts'!$F71)*'Saving Accounts'!$G71*'Saving Accounts'!$H71/12+'Saving Accounts'!$F71," ")</f>
        <v xml:space="preserve"> </v>
      </c>
      <c r="AG71" s="249" t="str">
        <f>IF(AND(MONTH('Saving Accounts'!$E71)=MONTH(AG$7),YEAR('Saving Accounts'!$E71)=YEAR(AG$7)),('Saving Accounts'!$B71+'Saving Accounts'!$F71)*'Saving Accounts'!$G71*'Saving Accounts'!$H71/12+'Saving Accounts'!$F71," ")</f>
        <v xml:space="preserve"> </v>
      </c>
    </row>
    <row r="72" spans="2:33">
      <c r="B72" s="214"/>
      <c r="C72" s="215"/>
      <c r="D72" s="214"/>
      <c r="E72" s="215"/>
      <c r="F72" s="214"/>
      <c r="G72" s="216"/>
      <c r="H72" s="217"/>
      <c r="I72" s="251">
        <f t="shared" si="7"/>
        <v>0</v>
      </c>
      <c r="J72" s="249" t="str">
        <f>IF(AND(MONTH('Saving Accounts'!$E72)=MONTH(J$7),YEAR('Saving Accounts'!$E72)=YEAR(J$7)),('Saving Accounts'!$B72+'Saving Accounts'!$F72)*'Saving Accounts'!$G72*'Saving Accounts'!$H72/12+'Saving Accounts'!$F72," ")</f>
        <v xml:space="preserve"> </v>
      </c>
      <c r="K72" s="249" t="str">
        <f>IF(AND(MONTH('Saving Accounts'!$E72)=MONTH(K$7),YEAR('Saving Accounts'!$E72)=YEAR(K$7)),('Saving Accounts'!$B72+'Saving Accounts'!$F72)*'Saving Accounts'!$G72*'Saving Accounts'!$H72/12+'Saving Accounts'!$F72," ")</f>
        <v xml:space="preserve"> </v>
      </c>
      <c r="L72" s="249" t="str">
        <f>IF(AND(MONTH('Saving Accounts'!$E72)=MONTH(L$7),YEAR('Saving Accounts'!$E72)=YEAR(L$7)),('Saving Accounts'!$B72+'Saving Accounts'!$F72)*'Saving Accounts'!$G72*'Saving Accounts'!$H72/12+'Saving Accounts'!$F72," ")</f>
        <v xml:space="preserve"> </v>
      </c>
      <c r="M72" s="249" t="str">
        <f>IF(AND(MONTH('Saving Accounts'!$E72)=MONTH(M$7),YEAR('Saving Accounts'!$E72)=YEAR(M$7)),('Saving Accounts'!$B72+'Saving Accounts'!$F72)*'Saving Accounts'!$G72*'Saving Accounts'!$H72/12+'Saving Accounts'!$F72," ")</f>
        <v xml:space="preserve"> </v>
      </c>
      <c r="N72" s="249" t="str">
        <f>IF(AND(MONTH('Saving Accounts'!$E72)=MONTH(N$7),YEAR('Saving Accounts'!$E72)=YEAR(N$7)),('Saving Accounts'!$B72+'Saving Accounts'!$F72)*'Saving Accounts'!$G72*'Saving Accounts'!$H72/12+'Saving Accounts'!$F72," ")</f>
        <v xml:space="preserve"> </v>
      </c>
      <c r="O72" s="249" t="str">
        <f>IF(AND(MONTH('Saving Accounts'!$E72)=MONTH(O$7),YEAR('Saving Accounts'!$E72)=YEAR(O$7)),('Saving Accounts'!$B72+'Saving Accounts'!$F72)*'Saving Accounts'!$G72*'Saving Accounts'!$H72/12+'Saving Accounts'!$F72," ")</f>
        <v xml:space="preserve"> </v>
      </c>
      <c r="P72" s="249" t="str">
        <f>IF(AND(MONTH('Saving Accounts'!$E72)=MONTH(P$7),YEAR('Saving Accounts'!$E72)=YEAR(P$7)),('Saving Accounts'!$B72+'Saving Accounts'!$F72)*'Saving Accounts'!$G72*'Saving Accounts'!$H72/12+'Saving Accounts'!$F72," ")</f>
        <v xml:space="preserve"> </v>
      </c>
      <c r="Q72" s="249" t="str">
        <f>IF(AND(MONTH('Saving Accounts'!$E72)=MONTH(Q$7),YEAR('Saving Accounts'!$E72)=YEAR(Q$7)),('Saving Accounts'!$B72+'Saving Accounts'!$F72)*'Saving Accounts'!$G72*'Saving Accounts'!$H72/12+'Saving Accounts'!$F72," ")</f>
        <v xml:space="preserve"> </v>
      </c>
      <c r="R72" s="249" t="str">
        <f>IF(AND(MONTH('Saving Accounts'!$E72)=MONTH(R$7),YEAR('Saving Accounts'!$E72)=YEAR(R$7)),('Saving Accounts'!$B72+'Saving Accounts'!$F72)*'Saving Accounts'!$G72*'Saving Accounts'!$H72/12+'Saving Accounts'!$F72," ")</f>
        <v xml:space="preserve"> </v>
      </c>
      <c r="S72" s="249" t="str">
        <f>IF(AND(MONTH('Saving Accounts'!$E72)=MONTH(S$7),YEAR('Saving Accounts'!$E72)=YEAR(S$7)),('Saving Accounts'!$B72+'Saving Accounts'!$F72)*'Saving Accounts'!$G72*'Saving Accounts'!$H72/12+'Saving Accounts'!$F72," ")</f>
        <v xml:space="preserve"> </v>
      </c>
      <c r="T72" s="249" t="str">
        <f>IF(AND(MONTH('Saving Accounts'!$E72)=MONTH(T$7),YEAR('Saving Accounts'!$E72)=YEAR(T$7)),('Saving Accounts'!$B72+'Saving Accounts'!$F72)*'Saving Accounts'!$G72*'Saving Accounts'!$H72/12+'Saving Accounts'!$F72," ")</f>
        <v xml:space="preserve"> </v>
      </c>
      <c r="U72" s="328" t="str">
        <f>IF(AND(MONTH('Saving Accounts'!$E72)=MONTH(U$7),YEAR('Saving Accounts'!$E72)=YEAR(U$7)),('Saving Accounts'!$B72+'Saving Accounts'!$F72)*'Saving Accounts'!$G72*'Saving Accounts'!$H72/12+'Saving Accounts'!$F72," ")</f>
        <v xml:space="preserve"> </v>
      </c>
      <c r="V72" s="249" t="str">
        <f>IF(AND(MONTH('Saving Accounts'!$E72)=MONTH(V$7),YEAR('Saving Accounts'!$E72)=YEAR(V$7)),('Saving Accounts'!$B72+'Saving Accounts'!$F72)*'Saving Accounts'!$G72*'Saving Accounts'!$H72/12+'Saving Accounts'!$F72," ")</f>
        <v xml:space="preserve"> </v>
      </c>
      <c r="W72" s="249" t="str">
        <f>IF(AND(MONTH('Saving Accounts'!$E72)=MONTH(W$7),YEAR('Saving Accounts'!$E72)=YEAR(W$7)),('Saving Accounts'!$B72+'Saving Accounts'!$F72)*'Saving Accounts'!$G72*'Saving Accounts'!$H72/12+'Saving Accounts'!$F72," ")</f>
        <v xml:space="preserve"> </v>
      </c>
      <c r="X72" s="249" t="str">
        <f>IF(AND(MONTH('Saving Accounts'!$E72)=MONTH(X$7),YEAR('Saving Accounts'!$E72)=YEAR(X$7)),('Saving Accounts'!$B72+'Saving Accounts'!$F72)*'Saving Accounts'!$G72*'Saving Accounts'!$H72/12+'Saving Accounts'!$F72," ")</f>
        <v xml:space="preserve"> </v>
      </c>
      <c r="Y72" s="249" t="str">
        <f>IF(AND(MONTH('Saving Accounts'!$E72)=MONTH(Y$7),YEAR('Saving Accounts'!$E72)=YEAR(Y$7)),('Saving Accounts'!$B72+'Saving Accounts'!$F72)*'Saving Accounts'!$G72*'Saving Accounts'!$H72/12+'Saving Accounts'!$F72," ")</f>
        <v xml:space="preserve"> </v>
      </c>
      <c r="Z72" s="249" t="str">
        <f>IF(AND(MONTH('Saving Accounts'!$E72)=MONTH(Z$7),YEAR('Saving Accounts'!$E72)=YEAR(Z$7)),('Saving Accounts'!$B72+'Saving Accounts'!$F72)*'Saving Accounts'!$G72*'Saving Accounts'!$H72/12+'Saving Accounts'!$F72," ")</f>
        <v xml:space="preserve"> </v>
      </c>
      <c r="AA72" s="249" t="str">
        <f>IF(AND(MONTH('Saving Accounts'!$E72)=MONTH(AA$7),YEAR('Saving Accounts'!$E72)=YEAR(AA$7)),('Saving Accounts'!$B72+'Saving Accounts'!$F72)*'Saving Accounts'!$G72*'Saving Accounts'!$H72/12+'Saving Accounts'!$F72," ")</f>
        <v xml:space="preserve"> </v>
      </c>
      <c r="AB72" s="249" t="str">
        <f>IF(AND(MONTH('Saving Accounts'!$E72)=MONTH(AB$7),YEAR('Saving Accounts'!$E72)=YEAR(AB$7)),('Saving Accounts'!$B72+'Saving Accounts'!$F72)*'Saving Accounts'!$G72*'Saving Accounts'!$H72/12+'Saving Accounts'!$F72," ")</f>
        <v xml:space="preserve"> </v>
      </c>
      <c r="AC72" s="249" t="str">
        <f>IF(AND(MONTH('Saving Accounts'!$E72)=MONTH(AC$7),YEAR('Saving Accounts'!$E72)=YEAR(AC$7)),('Saving Accounts'!$B72+'Saving Accounts'!$F72)*'Saving Accounts'!$G72*'Saving Accounts'!$H72/12+'Saving Accounts'!$F72," ")</f>
        <v xml:space="preserve"> </v>
      </c>
      <c r="AD72" s="249" t="str">
        <f>IF(AND(MONTH('Saving Accounts'!$E72)=MONTH(AD$7),YEAR('Saving Accounts'!$E72)=YEAR(AD$7)),('Saving Accounts'!$B72+'Saving Accounts'!$F72)*'Saving Accounts'!$G72*'Saving Accounts'!$H72/12+'Saving Accounts'!$F72," ")</f>
        <v xml:space="preserve"> </v>
      </c>
      <c r="AE72" s="249" t="str">
        <f>IF(AND(MONTH('Saving Accounts'!$E72)=MONTH(AE$7),YEAR('Saving Accounts'!$E72)=YEAR(AE$7)),('Saving Accounts'!$B72+'Saving Accounts'!$F72)*'Saving Accounts'!$G72*'Saving Accounts'!$H72/12+'Saving Accounts'!$F72," ")</f>
        <v xml:space="preserve"> </v>
      </c>
      <c r="AF72" s="249" t="str">
        <f>IF(AND(MONTH('Saving Accounts'!$E72)=MONTH(AF$7),YEAR('Saving Accounts'!$E72)=YEAR(AF$7)),('Saving Accounts'!$B72+'Saving Accounts'!$F72)*'Saving Accounts'!$G72*'Saving Accounts'!$H72/12+'Saving Accounts'!$F72," ")</f>
        <v xml:space="preserve"> </v>
      </c>
      <c r="AG72" s="249" t="str">
        <f>IF(AND(MONTH('Saving Accounts'!$E72)=MONTH(AG$7),YEAR('Saving Accounts'!$E72)=YEAR(AG$7)),('Saving Accounts'!$B72+'Saving Accounts'!$F72)*'Saving Accounts'!$G72*'Saving Accounts'!$H72/12+'Saving Accounts'!$F72," ")</f>
        <v xml:space="preserve"> </v>
      </c>
    </row>
    <row r="73" spans="2:33">
      <c r="B73" s="214"/>
      <c r="C73" s="215"/>
      <c r="D73" s="214"/>
      <c r="E73" s="215"/>
      <c r="F73" s="214"/>
      <c r="G73" s="216"/>
      <c r="H73" s="217"/>
      <c r="I73" s="251">
        <f t="shared" si="7"/>
        <v>0</v>
      </c>
      <c r="J73" s="249" t="str">
        <f>IF(AND(MONTH('Saving Accounts'!$E73)=MONTH(J$7),YEAR('Saving Accounts'!$E73)=YEAR(J$7)),('Saving Accounts'!$B73+'Saving Accounts'!$F73)*'Saving Accounts'!$G73*'Saving Accounts'!$H73/12+'Saving Accounts'!$F73," ")</f>
        <v xml:space="preserve"> </v>
      </c>
      <c r="K73" s="249" t="str">
        <f>IF(AND(MONTH('Saving Accounts'!$E73)=MONTH(K$7),YEAR('Saving Accounts'!$E73)=YEAR(K$7)),('Saving Accounts'!$B73+'Saving Accounts'!$F73)*'Saving Accounts'!$G73*'Saving Accounts'!$H73/12+'Saving Accounts'!$F73," ")</f>
        <v xml:space="preserve"> </v>
      </c>
      <c r="L73" s="249" t="str">
        <f>IF(AND(MONTH('Saving Accounts'!$E73)=MONTH(L$7),YEAR('Saving Accounts'!$E73)=YEAR(L$7)),('Saving Accounts'!$B73+'Saving Accounts'!$F73)*'Saving Accounts'!$G73*'Saving Accounts'!$H73/12+'Saving Accounts'!$F73," ")</f>
        <v xml:space="preserve"> </v>
      </c>
      <c r="M73" s="249" t="str">
        <f>IF(AND(MONTH('Saving Accounts'!$E73)=MONTH(M$7),YEAR('Saving Accounts'!$E73)=YEAR(M$7)),('Saving Accounts'!$B73+'Saving Accounts'!$F73)*'Saving Accounts'!$G73*'Saving Accounts'!$H73/12+'Saving Accounts'!$F73," ")</f>
        <v xml:space="preserve"> </v>
      </c>
      <c r="N73" s="249" t="str">
        <f>IF(AND(MONTH('Saving Accounts'!$E73)=MONTH(N$7),YEAR('Saving Accounts'!$E73)=YEAR(N$7)),('Saving Accounts'!$B73+'Saving Accounts'!$F73)*'Saving Accounts'!$G73*'Saving Accounts'!$H73/12+'Saving Accounts'!$F73," ")</f>
        <v xml:space="preserve"> </v>
      </c>
      <c r="O73" s="249" t="str">
        <f>IF(AND(MONTH('Saving Accounts'!$E73)=MONTH(O$7),YEAR('Saving Accounts'!$E73)=YEAR(O$7)),('Saving Accounts'!$B73+'Saving Accounts'!$F73)*'Saving Accounts'!$G73*'Saving Accounts'!$H73/12+'Saving Accounts'!$F73," ")</f>
        <v xml:space="preserve"> </v>
      </c>
      <c r="P73" s="249" t="str">
        <f>IF(AND(MONTH('Saving Accounts'!$E73)=MONTH(P$7),YEAR('Saving Accounts'!$E73)=YEAR(P$7)),('Saving Accounts'!$B73+'Saving Accounts'!$F73)*'Saving Accounts'!$G73*'Saving Accounts'!$H73/12+'Saving Accounts'!$F73," ")</f>
        <v xml:space="preserve"> </v>
      </c>
      <c r="Q73" s="249" t="str">
        <f>IF(AND(MONTH('Saving Accounts'!$E73)=MONTH(Q$7),YEAR('Saving Accounts'!$E73)=YEAR(Q$7)),('Saving Accounts'!$B73+'Saving Accounts'!$F73)*'Saving Accounts'!$G73*'Saving Accounts'!$H73/12+'Saving Accounts'!$F73," ")</f>
        <v xml:space="preserve"> </v>
      </c>
      <c r="R73" s="249" t="str">
        <f>IF(AND(MONTH('Saving Accounts'!$E73)=MONTH(R$7),YEAR('Saving Accounts'!$E73)=YEAR(R$7)),('Saving Accounts'!$B73+'Saving Accounts'!$F73)*'Saving Accounts'!$G73*'Saving Accounts'!$H73/12+'Saving Accounts'!$F73," ")</f>
        <v xml:space="preserve"> </v>
      </c>
      <c r="S73" s="249" t="str">
        <f>IF(AND(MONTH('Saving Accounts'!$E73)=MONTH(S$7),YEAR('Saving Accounts'!$E73)=YEAR(S$7)),('Saving Accounts'!$B73+'Saving Accounts'!$F73)*'Saving Accounts'!$G73*'Saving Accounts'!$H73/12+'Saving Accounts'!$F73," ")</f>
        <v xml:space="preserve"> </v>
      </c>
      <c r="T73" s="249" t="str">
        <f>IF(AND(MONTH('Saving Accounts'!$E73)=MONTH(T$7),YEAR('Saving Accounts'!$E73)=YEAR(T$7)),('Saving Accounts'!$B73+'Saving Accounts'!$F73)*'Saving Accounts'!$G73*'Saving Accounts'!$H73/12+'Saving Accounts'!$F73," ")</f>
        <v xml:space="preserve"> </v>
      </c>
      <c r="U73" s="328" t="str">
        <f>IF(AND(MONTH('Saving Accounts'!$E73)=MONTH(U$7),YEAR('Saving Accounts'!$E73)=YEAR(U$7)),('Saving Accounts'!$B73+'Saving Accounts'!$F73)*'Saving Accounts'!$G73*'Saving Accounts'!$H73/12+'Saving Accounts'!$F73," ")</f>
        <v xml:space="preserve"> </v>
      </c>
      <c r="V73" s="249" t="str">
        <f>IF(AND(MONTH('Saving Accounts'!$E73)=MONTH(V$7),YEAR('Saving Accounts'!$E73)=YEAR(V$7)),('Saving Accounts'!$B73+'Saving Accounts'!$F73)*'Saving Accounts'!$G73*'Saving Accounts'!$H73/12+'Saving Accounts'!$F73," ")</f>
        <v xml:space="preserve"> </v>
      </c>
      <c r="W73" s="249" t="str">
        <f>IF(AND(MONTH('Saving Accounts'!$E73)=MONTH(W$7),YEAR('Saving Accounts'!$E73)=YEAR(W$7)),('Saving Accounts'!$B73+'Saving Accounts'!$F73)*'Saving Accounts'!$G73*'Saving Accounts'!$H73/12+'Saving Accounts'!$F73," ")</f>
        <v xml:space="preserve"> </v>
      </c>
      <c r="X73" s="249" t="str">
        <f>IF(AND(MONTH('Saving Accounts'!$E73)=MONTH(X$7),YEAR('Saving Accounts'!$E73)=YEAR(X$7)),('Saving Accounts'!$B73+'Saving Accounts'!$F73)*'Saving Accounts'!$G73*'Saving Accounts'!$H73/12+'Saving Accounts'!$F73," ")</f>
        <v xml:space="preserve"> </v>
      </c>
      <c r="Y73" s="249" t="str">
        <f>IF(AND(MONTH('Saving Accounts'!$E73)=MONTH(Y$7),YEAR('Saving Accounts'!$E73)=YEAR(Y$7)),('Saving Accounts'!$B73+'Saving Accounts'!$F73)*'Saving Accounts'!$G73*'Saving Accounts'!$H73/12+'Saving Accounts'!$F73," ")</f>
        <v xml:space="preserve"> </v>
      </c>
      <c r="Z73" s="249" t="str">
        <f>IF(AND(MONTH('Saving Accounts'!$E73)=MONTH(Z$7),YEAR('Saving Accounts'!$E73)=YEAR(Z$7)),('Saving Accounts'!$B73+'Saving Accounts'!$F73)*'Saving Accounts'!$G73*'Saving Accounts'!$H73/12+'Saving Accounts'!$F73," ")</f>
        <v xml:space="preserve"> </v>
      </c>
      <c r="AA73" s="249" t="str">
        <f>IF(AND(MONTH('Saving Accounts'!$E73)=MONTH(AA$7),YEAR('Saving Accounts'!$E73)=YEAR(AA$7)),('Saving Accounts'!$B73+'Saving Accounts'!$F73)*'Saving Accounts'!$G73*'Saving Accounts'!$H73/12+'Saving Accounts'!$F73," ")</f>
        <v xml:space="preserve"> </v>
      </c>
      <c r="AB73" s="249" t="str">
        <f>IF(AND(MONTH('Saving Accounts'!$E73)=MONTH(AB$7),YEAR('Saving Accounts'!$E73)=YEAR(AB$7)),('Saving Accounts'!$B73+'Saving Accounts'!$F73)*'Saving Accounts'!$G73*'Saving Accounts'!$H73/12+'Saving Accounts'!$F73," ")</f>
        <v xml:space="preserve"> </v>
      </c>
      <c r="AC73" s="249" t="str">
        <f>IF(AND(MONTH('Saving Accounts'!$E73)=MONTH(AC$7),YEAR('Saving Accounts'!$E73)=YEAR(AC$7)),('Saving Accounts'!$B73+'Saving Accounts'!$F73)*'Saving Accounts'!$G73*'Saving Accounts'!$H73/12+'Saving Accounts'!$F73," ")</f>
        <v xml:space="preserve"> </v>
      </c>
      <c r="AD73" s="249" t="str">
        <f>IF(AND(MONTH('Saving Accounts'!$E73)=MONTH(AD$7),YEAR('Saving Accounts'!$E73)=YEAR(AD$7)),('Saving Accounts'!$B73+'Saving Accounts'!$F73)*'Saving Accounts'!$G73*'Saving Accounts'!$H73/12+'Saving Accounts'!$F73," ")</f>
        <v xml:space="preserve"> </v>
      </c>
      <c r="AE73" s="249" t="str">
        <f>IF(AND(MONTH('Saving Accounts'!$E73)=MONTH(AE$7),YEAR('Saving Accounts'!$E73)=YEAR(AE$7)),('Saving Accounts'!$B73+'Saving Accounts'!$F73)*'Saving Accounts'!$G73*'Saving Accounts'!$H73/12+'Saving Accounts'!$F73," ")</f>
        <v xml:space="preserve"> </v>
      </c>
      <c r="AF73" s="249" t="str">
        <f>IF(AND(MONTH('Saving Accounts'!$E73)=MONTH(AF$7),YEAR('Saving Accounts'!$E73)=YEAR(AF$7)),('Saving Accounts'!$B73+'Saving Accounts'!$F73)*'Saving Accounts'!$G73*'Saving Accounts'!$H73/12+'Saving Accounts'!$F73," ")</f>
        <v xml:space="preserve"> </v>
      </c>
      <c r="AG73" s="249" t="str">
        <f>IF(AND(MONTH('Saving Accounts'!$E73)=MONTH(AG$7),YEAR('Saving Accounts'!$E73)=YEAR(AG$7)),('Saving Accounts'!$B73+'Saving Accounts'!$F73)*'Saving Accounts'!$G73*'Saving Accounts'!$H73/12+'Saving Accounts'!$F73," ")</f>
        <v xml:space="preserve"> </v>
      </c>
    </row>
    <row r="74" spans="2:33">
      <c r="B74" s="214"/>
      <c r="C74" s="215"/>
      <c r="D74" s="214"/>
      <c r="E74" s="215"/>
      <c r="F74" s="214"/>
      <c r="G74" s="216"/>
      <c r="H74" s="217"/>
      <c r="I74" s="251">
        <f t="shared" si="7"/>
        <v>0</v>
      </c>
      <c r="J74" s="249" t="str">
        <f>IF(AND(MONTH('Saving Accounts'!$E74)=MONTH(J$7),YEAR('Saving Accounts'!$E74)=YEAR(J$7)),('Saving Accounts'!$B74+'Saving Accounts'!$F74)*'Saving Accounts'!$G74*'Saving Accounts'!$H74/12+'Saving Accounts'!$F74," ")</f>
        <v xml:space="preserve"> </v>
      </c>
      <c r="K74" s="249" t="str">
        <f>IF(AND(MONTH('Saving Accounts'!$E74)=MONTH(K$7),YEAR('Saving Accounts'!$E74)=YEAR(K$7)),('Saving Accounts'!$B74+'Saving Accounts'!$F74)*'Saving Accounts'!$G74*'Saving Accounts'!$H74/12+'Saving Accounts'!$F74," ")</f>
        <v xml:space="preserve"> </v>
      </c>
      <c r="L74" s="249" t="str">
        <f>IF(AND(MONTH('Saving Accounts'!$E74)=MONTH(L$7),YEAR('Saving Accounts'!$E74)=YEAR(L$7)),('Saving Accounts'!$B74+'Saving Accounts'!$F74)*'Saving Accounts'!$G74*'Saving Accounts'!$H74/12+'Saving Accounts'!$F74," ")</f>
        <v xml:space="preserve"> </v>
      </c>
      <c r="M74" s="249" t="str">
        <f>IF(AND(MONTH('Saving Accounts'!$E74)=MONTH(M$7),YEAR('Saving Accounts'!$E74)=YEAR(M$7)),('Saving Accounts'!$B74+'Saving Accounts'!$F74)*'Saving Accounts'!$G74*'Saving Accounts'!$H74/12+'Saving Accounts'!$F74," ")</f>
        <v xml:space="preserve"> </v>
      </c>
      <c r="N74" s="249" t="str">
        <f>IF(AND(MONTH('Saving Accounts'!$E74)=MONTH(N$7),YEAR('Saving Accounts'!$E74)=YEAR(N$7)),('Saving Accounts'!$B74+'Saving Accounts'!$F74)*'Saving Accounts'!$G74*'Saving Accounts'!$H74/12+'Saving Accounts'!$F74," ")</f>
        <v xml:space="preserve"> </v>
      </c>
      <c r="O74" s="249" t="str">
        <f>IF(AND(MONTH('Saving Accounts'!$E74)=MONTH(O$7),YEAR('Saving Accounts'!$E74)=YEAR(O$7)),('Saving Accounts'!$B74+'Saving Accounts'!$F74)*'Saving Accounts'!$G74*'Saving Accounts'!$H74/12+'Saving Accounts'!$F74," ")</f>
        <v xml:space="preserve"> </v>
      </c>
      <c r="P74" s="249" t="str">
        <f>IF(AND(MONTH('Saving Accounts'!$E74)=MONTH(P$7),YEAR('Saving Accounts'!$E74)=YEAR(P$7)),('Saving Accounts'!$B74+'Saving Accounts'!$F74)*'Saving Accounts'!$G74*'Saving Accounts'!$H74/12+'Saving Accounts'!$F74," ")</f>
        <v xml:space="preserve"> </v>
      </c>
      <c r="Q74" s="249" t="str">
        <f>IF(AND(MONTH('Saving Accounts'!$E74)=MONTH(Q$7),YEAR('Saving Accounts'!$E74)=YEAR(Q$7)),('Saving Accounts'!$B74+'Saving Accounts'!$F74)*'Saving Accounts'!$G74*'Saving Accounts'!$H74/12+'Saving Accounts'!$F74," ")</f>
        <v xml:space="preserve"> </v>
      </c>
      <c r="R74" s="249" t="str">
        <f>IF(AND(MONTH('Saving Accounts'!$E74)=MONTH(R$7),YEAR('Saving Accounts'!$E74)=YEAR(R$7)),('Saving Accounts'!$B74+'Saving Accounts'!$F74)*'Saving Accounts'!$G74*'Saving Accounts'!$H74/12+'Saving Accounts'!$F74," ")</f>
        <v xml:space="preserve"> </v>
      </c>
      <c r="S74" s="249" t="str">
        <f>IF(AND(MONTH('Saving Accounts'!$E74)=MONTH(S$7),YEAR('Saving Accounts'!$E74)=YEAR(S$7)),('Saving Accounts'!$B74+'Saving Accounts'!$F74)*'Saving Accounts'!$G74*'Saving Accounts'!$H74/12+'Saving Accounts'!$F74," ")</f>
        <v xml:space="preserve"> </v>
      </c>
      <c r="T74" s="249" t="str">
        <f>IF(AND(MONTH('Saving Accounts'!$E74)=MONTH(T$7),YEAR('Saving Accounts'!$E74)=YEAR(T$7)),('Saving Accounts'!$B74+'Saving Accounts'!$F74)*'Saving Accounts'!$G74*'Saving Accounts'!$H74/12+'Saving Accounts'!$F74," ")</f>
        <v xml:space="preserve"> </v>
      </c>
      <c r="U74" s="328" t="str">
        <f>IF(AND(MONTH('Saving Accounts'!$E74)=MONTH(U$7),YEAR('Saving Accounts'!$E74)=YEAR(U$7)),('Saving Accounts'!$B74+'Saving Accounts'!$F74)*'Saving Accounts'!$G74*'Saving Accounts'!$H74/12+'Saving Accounts'!$F74," ")</f>
        <v xml:space="preserve"> </v>
      </c>
      <c r="V74" s="249" t="str">
        <f>IF(AND(MONTH('Saving Accounts'!$E74)=MONTH(V$7),YEAR('Saving Accounts'!$E74)=YEAR(V$7)),('Saving Accounts'!$B74+'Saving Accounts'!$F74)*'Saving Accounts'!$G74*'Saving Accounts'!$H74/12+'Saving Accounts'!$F74," ")</f>
        <v xml:space="preserve"> </v>
      </c>
      <c r="W74" s="249" t="str">
        <f>IF(AND(MONTH('Saving Accounts'!$E74)=MONTH(W$7),YEAR('Saving Accounts'!$E74)=YEAR(W$7)),('Saving Accounts'!$B74+'Saving Accounts'!$F74)*'Saving Accounts'!$G74*'Saving Accounts'!$H74/12+'Saving Accounts'!$F74," ")</f>
        <v xml:space="preserve"> </v>
      </c>
      <c r="X74" s="249" t="str">
        <f>IF(AND(MONTH('Saving Accounts'!$E74)=MONTH(X$7),YEAR('Saving Accounts'!$E74)=YEAR(X$7)),('Saving Accounts'!$B74+'Saving Accounts'!$F74)*'Saving Accounts'!$G74*'Saving Accounts'!$H74/12+'Saving Accounts'!$F74," ")</f>
        <v xml:space="preserve"> </v>
      </c>
      <c r="Y74" s="249" t="str">
        <f>IF(AND(MONTH('Saving Accounts'!$E74)=MONTH(Y$7),YEAR('Saving Accounts'!$E74)=YEAR(Y$7)),('Saving Accounts'!$B74+'Saving Accounts'!$F74)*'Saving Accounts'!$G74*'Saving Accounts'!$H74/12+'Saving Accounts'!$F74," ")</f>
        <v xml:space="preserve"> </v>
      </c>
      <c r="Z74" s="249" t="str">
        <f>IF(AND(MONTH('Saving Accounts'!$E74)=MONTH(Z$7),YEAR('Saving Accounts'!$E74)=YEAR(Z$7)),('Saving Accounts'!$B74+'Saving Accounts'!$F74)*'Saving Accounts'!$G74*'Saving Accounts'!$H74/12+'Saving Accounts'!$F74," ")</f>
        <v xml:space="preserve"> </v>
      </c>
      <c r="AA74" s="249" t="str">
        <f>IF(AND(MONTH('Saving Accounts'!$E74)=MONTH(AA$7),YEAR('Saving Accounts'!$E74)=YEAR(AA$7)),('Saving Accounts'!$B74+'Saving Accounts'!$F74)*'Saving Accounts'!$G74*'Saving Accounts'!$H74/12+'Saving Accounts'!$F74," ")</f>
        <v xml:space="preserve"> </v>
      </c>
      <c r="AB74" s="249" t="str">
        <f>IF(AND(MONTH('Saving Accounts'!$E74)=MONTH(AB$7),YEAR('Saving Accounts'!$E74)=YEAR(AB$7)),('Saving Accounts'!$B74+'Saving Accounts'!$F74)*'Saving Accounts'!$G74*'Saving Accounts'!$H74/12+'Saving Accounts'!$F74," ")</f>
        <v xml:space="preserve"> </v>
      </c>
      <c r="AC74" s="249" t="str">
        <f>IF(AND(MONTH('Saving Accounts'!$E74)=MONTH(AC$7),YEAR('Saving Accounts'!$E74)=YEAR(AC$7)),('Saving Accounts'!$B74+'Saving Accounts'!$F74)*'Saving Accounts'!$G74*'Saving Accounts'!$H74/12+'Saving Accounts'!$F74," ")</f>
        <v xml:space="preserve"> </v>
      </c>
      <c r="AD74" s="249" t="str">
        <f>IF(AND(MONTH('Saving Accounts'!$E74)=MONTH(AD$7),YEAR('Saving Accounts'!$E74)=YEAR(AD$7)),('Saving Accounts'!$B74+'Saving Accounts'!$F74)*'Saving Accounts'!$G74*'Saving Accounts'!$H74/12+'Saving Accounts'!$F74," ")</f>
        <v xml:space="preserve"> </v>
      </c>
      <c r="AE74" s="249" t="str">
        <f>IF(AND(MONTH('Saving Accounts'!$E74)=MONTH(AE$7),YEAR('Saving Accounts'!$E74)=YEAR(AE$7)),('Saving Accounts'!$B74+'Saving Accounts'!$F74)*'Saving Accounts'!$G74*'Saving Accounts'!$H74/12+'Saving Accounts'!$F74," ")</f>
        <v xml:space="preserve"> </v>
      </c>
      <c r="AF74" s="249" t="str">
        <f>IF(AND(MONTH('Saving Accounts'!$E74)=MONTH(AF$7),YEAR('Saving Accounts'!$E74)=YEAR(AF$7)),('Saving Accounts'!$B74+'Saving Accounts'!$F74)*'Saving Accounts'!$G74*'Saving Accounts'!$H74/12+'Saving Accounts'!$F74," ")</f>
        <v xml:space="preserve"> </v>
      </c>
      <c r="AG74" s="249" t="str">
        <f>IF(AND(MONTH('Saving Accounts'!$E74)=MONTH(AG$7),YEAR('Saving Accounts'!$E74)=YEAR(AG$7)),('Saving Accounts'!$B74+'Saving Accounts'!$F74)*'Saving Accounts'!$G74*'Saving Accounts'!$H74/12+'Saving Accounts'!$F74," ")</f>
        <v xml:space="preserve"> </v>
      </c>
    </row>
    <row r="75" spans="2:33">
      <c r="B75" s="214"/>
      <c r="C75" s="215"/>
      <c r="D75" s="214"/>
      <c r="E75" s="215"/>
      <c r="F75" s="214"/>
      <c r="G75" s="216"/>
      <c r="H75" s="217"/>
      <c r="I75" s="251">
        <f t="shared" si="7"/>
        <v>0</v>
      </c>
      <c r="J75" s="249" t="str">
        <f>IF(AND(MONTH('Saving Accounts'!$E75)=MONTH(J$7),YEAR('Saving Accounts'!$E75)=YEAR(J$7)),('Saving Accounts'!$B75+'Saving Accounts'!$F75)*'Saving Accounts'!$G75*'Saving Accounts'!$H75/12+'Saving Accounts'!$F75," ")</f>
        <v xml:space="preserve"> </v>
      </c>
      <c r="K75" s="249" t="str">
        <f>IF(AND(MONTH('Saving Accounts'!$E75)=MONTH(K$7),YEAR('Saving Accounts'!$E75)=YEAR(K$7)),('Saving Accounts'!$B75+'Saving Accounts'!$F75)*'Saving Accounts'!$G75*'Saving Accounts'!$H75/12+'Saving Accounts'!$F75," ")</f>
        <v xml:space="preserve"> </v>
      </c>
      <c r="L75" s="249" t="str">
        <f>IF(AND(MONTH('Saving Accounts'!$E75)=MONTH(L$7),YEAR('Saving Accounts'!$E75)=YEAR(L$7)),('Saving Accounts'!$B75+'Saving Accounts'!$F75)*'Saving Accounts'!$G75*'Saving Accounts'!$H75/12+'Saving Accounts'!$F75," ")</f>
        <v xml:space="preserve"> </v>
      </c>
      <c r="M75" s="249" t="str">
        <f>IF(AND(MONTH('Saving Accounts'!$E75)=MONTH(M$7),YEAR('Saving Accounts'!$E75)=YEAR(M$7)),('Saving Accounts'!$B75+'Saving Accounts'!$F75)*'Saving Accounts'!$G75*'Saving Accounts'!$H75/12+'Saving Accounts'!$F75," ")</f>
        <v xml:space="preserve"> </v>
      </c>
      <c r="N75" s="249" t="str">
        <f>IF(AND(MONTH('Saving Accounts'!$E75)=MONTH(N$7),YEAR('Saving Accounts'!$E75)=YEAR(N$7)),('Saving Accounts'!$B75+'Saving Accounts'!$F75)*'Saving Accounts'!$G75*'Saving Accounts'!$H75/12+'Saving Accounts'!$F75," ")</f>
        <v xml:space="preserve"> </v>
      </c>
      <c r="O75" s="249" t="str">
        <f>IF(AND(MONTH('Saving Accounts'!$E75)=MONTH(O$7),YEAR('Saving Accounts'!$E75)=YEAR(O$7)),('Saving Accounts'!$B75+'Saving Accounts'!$F75)*'Saving Accounts'!$G75*'Saving Accounts'!$H75/12+'Saving Accounts'!$F75," ")</f>
        <v xml:space="preserve"> </v>
      </c>
      <c r="P75" s="249" t="str">
        <f>IF(AND(MONTH('Saving Accounts'!$E75)=MONTH(P$7),YEAR('Saving Accounts'!$E75)=YEAR(P$7)),('Saving Accounts'!$B75+'Saving Accounts'!$F75)*'Saving Accounts'!$G75*'Saving Accounts'!$H75/12+'Saving Accounts'!$F75," ")</f>
        <v xml:space="preserve"> </v>
      </c>
      <c r="Q75" s="249" t="str">
        <f>IF(AND(MONTH('Saving Accounts'!$E75)=MONTH(Q$7),YEAR('Saving Accounts'!$E75)=YEAR(Q$7)),('Saving Accounts'!$B75+'Saving Accounts'!$F75)*'Saving Accounts'!$G75*'Saving Accounts'!$H75/12+'Saving Accounts'!$F75," ")</f>
        <v xml:space="preserve"> </v>
      </c>
      <c r="R75" s="249" t="str">
        <f>IF(AND(MONTH('Saving Accounts'!$E75)=MONTH(R$7),YEAR('Saving Accounts'!$E75)=YEAR(R$7)),('Saving Accounts'!$B75+'Saving Accounts'!$F75)*'Saving Accounts'!$G75*'Saving Accounts'!$H75/12+'Saving Accounts'!$F75," ")</f>
        <v xml:space="preserve"> </v>
      </c>
      <c r="S75" s="249" t="str">
        <f>IF(AND(MONTH('Saving Accounts'!$E75)=MONTH(S$7),YEAR('Saving Accounts'!$E75)=YEAR(S$7)),('Saving Accounts'!$B75+'Saving Accounts'!$F75)*'Saving Accounts'!$G75*'Saving Accounts'!$H75/12+'Saving Accounts'!$F75," ")</f>
        <v xml:space="preserve"> </v>
      </c>
      <c r="T75" s="249" t="str">
        <f>IF(AND(MONTH('Saving Accounts'!$E75)=MONTH(T$7),YEAR('Saving Accounts'!$E75)=YEAR(T$7)),('Saving Accounts'!$B75+'Saving Accounts'!$F75)*'Saving Accounts'!$G75*'Saving Accounts'!$H75/12+'Saving Accounts'!$F75," ")</f>
        <v xml:space="preserve"> </v>
      </c>
      <c r="U75" s="328" t="str">
        <f>IF(AND(MONTH('Saving Accounts'!$E75)=MONTH(U$7),YEAR('Saving Accounts'!$E75)=YEAR(U$7)),('Saving Accounts'!$B75+'Saving Accounts'!$F75)*'Saving Accounts'!$G75*'Saving Accounts'!$H75/12+'Saving Accounts'!$F75," ")</f>
        <v xml:space="preserve"> </v>
      </c>
      <c r="V75" s="249" t="str">
        <f>IF(AND(MONTH('Saving Accounts'!$E75)=MONTH(V$7),YEAR('Saving Accounts'!$E75)=YEAR(V$7)),('Saving Accounts'!$B75+'Saving Accounts'!$F75)*'Saving Accounts'!$G75*'Saving Accounts'!$H75/12+'Saving Accounts'!$F75," ")</f>
        <v xml:space="preserve"> </v>
      </c>
      <c r="W75" s="249" t="str">
        <f>IF(AND(MONTH('Saving Accounts'!$E75)=MONTH(W$7),YEAR('Saving Accounts'!$E75)=YEAR(W$7)),('Saving Accounts'!$B75+'Saving Accounts'!$F75)*'Saving Accounts'!$G75*'Saving Accounts'!$H75/12+'Saving Accounts'!$F75," ")</f>
        <v xml:space="preserve"> </v>
      </c>
      <c r="X75" s="249" t="str">
        <f>IF(AND(MONTH('Saving Accounts'!$E75)=MONTH(X$7),YEAR('Saving Accounts'!$E75)=YEAR(X$7)),('Saving Accounts'!$B75+'Saving Accounts'!$F75)*'Saving Accounts'!$G75*'Saving Accounts'!$H75/12+'Saving Accounts'!$F75," ")</f>
        <v xml:space="preserve"> </v>
      </c>
      <c r="Y75" s="249" t="str">
        <f>IF(AND(MONTH('Saving Accounts'!$E75)=MONTH(Y$7),YEAR('Saving Accounts'!$E75)=YEAR(Y$7)),('Saving Accounts'!$B75+'Saving Accounts'!$F75)*'Saving Accounts'!$G75*'Saving Accounts'!$H75/12+'Saving Accounts'!$F75," ")</f>
        <v xml:space="preserve"> </v>
      </c>
      <c r="Z75" s="249" t="str">
        <f>IF(AND(MONTH('Saving Accounts'!$E75)=MONTH(Z$7),YEAR('Saving Accounts'!$E75)=YEAR(Z$7)),('Saving Accounts'!$B75+'Saving Accounts'!$F75)*'Saving Accounts'!$G75*'Saving Accounts'!$H75/12+'Saving Accounts'!$F75," ")</f>
        <v xml:space="preserve"> </v>
      </c>
      <c r="AA75" s="249" t="str">
        <f>IF(AND(MONTH('Saving Accounts'!$E75)=MONTH(AA$7),YEAR('Saving Accounts'!$E75)=YEAR(AA$7)),('Saving Accounts'!$B75+'Saving Accounts'!$F75)*'Saving Accounts'!$G75*'Saving Accounts'!$H75/12+'Saving Accounts'!$F75," ")</f>
        <v xml:space="preserve"> </v>
      </c>
      <c r="AB75" s="249" t="str">
        <f>IF(AND(MONTH('Saving Accounts'!$E75)=MONTH(AB$7),YEAR('Saving Accounts'!$E75)=YEAR(AB$7)),('Saving Accounts'!$B75+'Saving Accounts'!$F75)*'Saving Accounts'!$G75*'Saving Accounts'!$H75/12+'Saving Accounts'!$F75," ")</f>
        <v xml:space="preserve"> </v>
      </c>
      <c r="AC75" s="249" t="str">
        <f>IF(AND(MONTH('Saving Accounts'!$E75)=MONTH(AC$7),YEAR('Saving Accounts'!$E75)=YEAR(AC$7)),('Saving Accounts'!$B75+'Saving Accounts'!$F75)*'Saving Accounts'!$G75*'Saving Accounts'!$H75/12+'Saving Accounts'!$F75," ")</f>
        <v xml:space="preserve"> </v>
      </c>
      <c r="AD75" s="249" t="str">
        <f>IF(AND(MONTH('Saving Accounts'!$E75)=MONTH(AD$7),YEAR('Saving Accounts'!$E75)=YEAR(AD$7)),('Saving Accounts'!$B75+'Saving Accounts'!$F75)*'Saving Accounts'!$G75*'Saving Accounts'!$H75/12+'Saving Accounts'!$F75," ")</f>
        <v xml:space="preserve"> </v>
      </c>
      <c r="AE75" s="249" t="str">
        <f>IF(AND(MONTH('Saving Accounts'!$E75)=MONTH(AE$7),YEAR('Saving Accounts'!$E75)=YEAR(AE$7)),('Saving Accounts'!$B75+'Saving Accounts'!$F75)*'Saving Accounts'!$G75*'Saving Accounts'!$H75/12+'Saving Accounts'!$F75," ")</f>
        <v xml:space="preserve"> </v>
      </c>
      <c r="AF75" s="249" t="str">
        <f>IF(AND(MONTH('Saving Accounts'!$E75)=MONTH(AF$7),YEAR('Saving Accounts'!$E75)=YEAR(AF$7)),('Saving Accounts'!$B75+'Saving Accounts'!$F75)*'Saving Accounts'!$G75*'Saving Accounts'!$H75/12+'Saving Accounts'!$F75," ")</f>
        <v xml:space="preserve"> </v>
      </c>
      <c r="AG75" s="249" t="str">
        <f>IF(AND(MONTH('Saving Accounts'!$E75)=MONTH(AG$7),YEAR('Saving Accounts'!$E75)=YEAR(AG$7)),('Saving Accounts'!$B75+'Saving Accounts'!$F75)*'Saving Accounts'!$G75*'Saving Accounts'!$H75/12+'Saving Accounts'!$F75," ")</f>
        <v xml:space="preserve"> </v>
      </c>
    </row>
    <row r="76" spans="2:33">
      <c r="B76" s="214"/>
      <c r="C76" s="215"/>
      <c r="D76" s="214"/>
      <c r="E76" s="215"/>
      <c r="F76" s="214"/>
      <c r="G76" s="216"/>
      <c r="H76" s="217"/>
      <c r="I76" s="251">
        <f t="shared" si="7"/>
        <v>0</v>
      </c>
      <c r="J76" s="249" t="str">
        <f>IF(AND(MONTH('Saving Accounts'!$E76)=MONTH(J$7),YEAR('Saving Accounts'!$E76)=YEAR(J$7)),('Saving Accounts'!$B76+'Saving Accounts'!$F76)*'Saving Accounts'!$G76*'Saving Accounts'!$H76/12+'Saving Accounts'!$F76," ")</f>
        <v xml:space="preserve"> </v>
      </c>
      <c r="K76" s="249" t="str">
        <f>IF(AND(MONTH('Saving Accounts'!$E76)=MONTH(K$7),YEAR('Saving Accounts'!$E76)=YEAR(K$7)),('Saving Accounts'!$B76+'Saving Accounts'!$F76)*'Saving Accounts'!$G76*'Saving Accounts'!$H76/12+'Saving Accounts'!$F76," ")</f>
        <v xml:space="preserve"> </v>
      </c>
      <c r="L76" s="249" t="str">
        <f>IF(AND(MONTH('Saving Accounts'!$E76)=MONTH(L$7),YEAR('Saving Accounts'!$E76)=YEAR(L$7)),('Saving Accounts'!$B76+'Saving Accounts'!$F76)*'Saving Accounts'!$G76*'Saving Accounts'!$H76/12+'Saving Accounts'!$F76," ")</f>
        <v xml:space="preserve"> </v>
      </c>
      <c r="M76" s="249" t="str">
        <f>IF(AND(MONTH('Saving Accounts'!$E76)=MONTH(M$7),YEAR('Saving Accounts'!$E76)=YEAR(M$7)),('Saving Accounts'!$B76+'Saving Accounts'!$F76)*'Saving Accounts'!$G76*'Saving Accounts'!$H76/12+'Saving Accounts'!$F76," ")</f>
        <v xml:space="preserve"> </v>
      </c>
      <c r="N76" s="249" t="str">
        <f>IF(AND(MONTH('Saving Accounts'!$E76)=MONTH(N$7),YEAR('Saving Accounts'!$E76)=YEAR(N$7)),('Saving Accounts'!$B76+'Saving Accounts'!$F76)*'Saving Accounts'!$G76*'Saving Accounts'!$H76/12+'Saving Accounts'!$F76," ")</f>
        <v xml:space="preserve"> </v>
      </c>
      <c r="O76" s="249" t="str">
        <f>IF(AND(MONTH('Saving Accounts'!$E76)=MONTH(O$7),YEAR('Saving Accounts'!$E76)=YEAR(O$7)),('Saving Accounts'!$B76+'Saving Accounts'!$F76)*'Saving Accounts'!$G76*'Saving Accounts'!$H76/12+'Saving Accounts'!$F76," ")</f>
        <v xml:space="preserve"> </v>
      </c>
      <c r="P76" s="249" t="str">
        <f>IF(AND(MONTH('Saving Accounts'!$E76)=MONTH(P$7),YEAR('Saving Accounts'!$E76)=YEAR(P$7)),('Saving Accounts'!$B76+'Saving Accounts'!$F76)*'Saving Accounts'!$G76*'Saving Accounts'!$H76/12+'Saving Accounts'!$F76," ")</f>
        <v xml:space="preserve"> </v>
      </c>
      <c r="Q76" s="249" t="str">
        <f>IF(AND(MONTH('Saving Accounts'!$E76)=MONTH(Q$7),YEAR('Saving Accounts'!$E76)=YEAR(Q$7)),('Saving Accounts'!$B76+'Saving Accounts'!$F76)*'Saving Accounts'!$G76*'Saving Accounts'!$H76/12+'Saving Accounts'!$F76," ")</f>
        <v xml:space="preserve"> </v>
      </c>
      <c r="R76" s="249" t="str">
        <f>IF(AND(MONTH('Saving Accounts'!$E76)=MONTH(R$7),YEAR('Saving Accounts'!$E76)=YEAR(R$7)),('Saving Accounts'!$B76+'Saving Accounts'!$F76)*'Saving Accounts'!$G76*'Saving Accounts'!$H76/12+'Saving Accounts'!$F76," ")</f>
        <v xml:space="preserve"> </v>
      </c>
      <c r="S76" s="249" t="str">
        <f>IF(AND(MONTH('Saving Accounts'!$E76)=MONTH(S$7),YEAR('Saving Accounts'!$E76)=YEAR(S$7)),('Saving Accounts'!$B76+'Saving Accounts'!$F76)*'Saving Accounts'!$G76*'Saving Accounts'!$H76/12+'Saving Accounts'!$F76," ")</f>
        <v xml:space="preserve"> </v>
      </c>
      <c r="T76" s="249" t="str">
        <f>IF(AND(MONTH('Saving Accounts'!$E76)=MONTH(T$7),YEAR('Saving Accounts'!$E76)=YEAR(T$7)),('Saving Accounts'!$B76+'Saving Accounts'!$F76)*'Saving Accounts'!$G76*'Saving Accounts'!$H76/12+'Saving Accounts'!$F76," ")</f>
        <v xml:space="preserve"> </v>
      </c>
      <c r="U76" s="328" t="str">
        <f>IF(AND(MONTH('Saving Accounts'!$E76)=MONTH(U$7),YEAR('Saving Accounts'!$E76)=YEAR(U$7)),('Saving Accounts'!$B76+'Saving Accounts'!$F76)*'Saving Accounts'!$G76*'Saving Accounts'!$H76/12+'Saving Accounts'!$F76," ")</f>
        <v xml:space="preserve"> </v>
      </c>
      <c r="V76" s="249" t="str">
        <f>IF(AND(MONTH('Saving Accounts'!$E76)=MONTH(V$7),YEAR('Saving Accounts'!$E76)=YEAR(V$7)),('Saving Accounts'!$B76+'Saving Accounts'!$F76)*'Saving Accounts'!$G76*'Saving Accounts'!$H76/12+'Saving Accounts'!$F76," ")</f>
        <v xml:space="preserve"> </v>
      </c>
      <c r="W76" s="249" t="str">
        <f>IF(AND(MONTH('Saving Accounts'!$E76)=MONTH(W$7),YEAR('Saving Accounts'!$E76)=YEAR(W$7)),('Saving Accounts'!$B76+'Saving Accounts'!$F76)*'Saving Accounts'!$G76*'Saving Accounts'!$H76/12+'Saving Accounts'!$F76," ")</f>
        <v xml:space="preserve"> </v>
      </c>
      <c r="X76" s="249" t="str">
        <f>IF(AND(MONTH('Saving Accounts'!$E76)=MONTH(X$7),YEAR('Saving Accounts'!$E76)=YEAR(X$7)),('Saving Accounts'!$B76+'Saving Accounts'!$F76)*'Saving Accounts'!$G76*'Saving Accounts'!$H76/12+'Saving Accounts'!$F76," ")</f>
        <v xml:space="preserve"> </v>
      </c>
      <c r="Y76" s="249" t="str">
        <f>IF(AND(MONTH('Saving Accounts'!$E76)=MONTH(Y$7),YEAR('Saving Accounts'!$E76)=YEAR(Y$7)),('Saving Accounts'!$B76+'Saving Accounts'!$F76)*'Saving Accounts'!$G76*'Saving Accounts'!$H76/12+'Saving Accounts'!$F76," ")</f>
        <v xml:space="preserve"> </v>
      </c>
      <c r="Z76" s="249" t="str">
        <f>IF(AND(MONTH('Saving Accounts'!$E76)=MONTH(Z$7),YEAR('Saving Accounts'!$E76)=YEAR(Z$7)),('Saving Accounts'!$B76+'Saving Accounts'!$F76)*'Saving Accounts'!$G76*'Saving Accounts'!$H76/12+'Saving Accounts'!$F76," ")</f>
        <v xml:space="preserve"> </v>
      </c>
      <c r="AA76" s="249" t="str">
        <f>IF(AND(MONTH('Saving Accounts'!$E76)=MONTH(AA$7),YEAR('Saving Accounts'!$E76)=YEAR(AA$7)),('Saving Accounts'!$B76+'Saving Accounts'!$F76)*'Saving Accounts'!$G76*'Saving Accounts'!$H76/12+'Saving Accounts'!$F76," ")</f>
        <v xml:space="preserve"> </v>
      </c>
      <c r="AB76" s="249" t="str">
        <f>IF(AND(MONTH('Saving Accounts'!$E76)=MONTH(AB$7),YEAR('Saving Accounts'!$E76)=YEAR(AB$7)),('Saving Accounts'!$B76+'Saving Accounts'!$F76)*'Saving Accounts'!$G76*'Saving Accounts'!$H76/12+'Saving Accounts'!$F76," ")</f>
        <v xml:space="preserve"> </v>
      </c>
      <c r="AC76" s="249" t="str">
        <f>IF(AND(MONTH('Saving Accounts'!$E76)=MONTH(AC$7),YEAR('Saving Accounts'!$E76)=YEAR(AC$7)),('Saving Accounts'!$B76+'Saving Accounts'!$F76)*'Saving Accounts'!$G76*'Saving Accounts'!$H76/12+'Saving Accounts'!$F76," ")</f>
        <v xml:space="preserve"> </v>
      </c>
      <c r="AD76" s="249" t="str">
        <f>IF(AND(MONTH('Saving Accounts'!$E76)=MONTH(AD$7),YEAR('Saving Accounts'!$E76)=YEAR(AD$7)),('Saving Accounts'!$B76+'Saving Accounts'!$F76)*'Saving Accounts'!$G76*'Saving Accounts'!$H76/12+'Saving Accounts'!$F76," ")</f>
        <v xml:space="preserve"> </v>
      </c>
      <c r="AE76" s="249" t="str">
        <f>IF(AND(MONTH('Saving Accounts'!$E76)=MONTH(AE$7),YEAR('Saving Accounts'!$E76)=YEAR(AE$7)),('Saving Accounts'!$B76+'Saving Accounts'!$F76)*'Saving Accounts'!$G76*'Saving Accounts'!$H76/12+'Saving Accounts'!$F76," ")</f>
        <v xml:space="preserve"> </v>
      </c>
      <c r="AF76" s="249" t="str">
        <f>IF(AND(MONTH('Saving Accounts'!$E76)=MONTH(AF$7),YEAR('Saving Accounts'!$E76)=YEAR(AF$7)),('Saving Accounts'!$B76+'Saving Accounts'!$F76)*'Saving Accounts'!$G76*'Saving Accounts'!$H76/12+'Saving Accounts'!$F76," ")</f>
        <v xml:space="preserve"> </v>
      </c>
      <c r="AG76" s="249" t="str">
        <f>IF(AND(MONTH('Saving Accounts'!$E76)=MONTH(AG$7),YEAR('Saving Accounts'!$E76)=YEAR(AG$7)),('Saving Accounts'!$B76+'Saving Accounts'!$F76)*'Saving Accounts'!$G76*'Saving Accounts'!$H76/12+'Saving Accounts'!$F76," ")</f>
        <v xml:space="preserve"> </v>
      </c>
    </row>
    <row r="77" spans="2:33">
      <c r="B77" s="214"/>
      <c r="C77" s="215"/>
      <c r="D77" s="214"/>
      <c r="E77" s="215"/>
      <c r="F77" s="214"/>
      <c r="G77" s="216"/>
      <c r="H77" s="217"/>
      <c r="I77" s="251">
        <f t="shared" si="7"/>
        <v>0</v>
      </c>
      <c r="J77" s="249" t="str">
        <f>IF(AND(MONTH('Saving Accounts'!$E77)=MONTH(J$7),YEAR('Saving Accounts'!$E77)=YEAR(J$7)),('Saving Accounts'!$B77+'Saving Accounts'!$F77)*'Saving Accounts'!$G77*'Saving Accounts'!$H77/12+'Saving Accounts'!$F77," ")</f>
        <v xml:space="preserve"> </v>
      </c>
      <c r="K77" s="249" t="str">
        <f>IF(AND(MONTH('Saving Accounts'!$E77)=MONTH(K$7),YEAR('Saving Accounts'!$E77)=YEAR(K$7)),('Saving Accounts'!$B77+'Saving Accounts'!$F77)*'Saving Accounts'!$G77*'Saving Accounts'!$H77/12+'Saving Accounts'!$F77," ")</f>
        <v xml:space="preserve"> </v>
      </c>
      <c r="L77" s="249" t="str">
        <f>IF(AND(MONTH('Saving Accounts'!$E77)=MONTH(L$7),YEAR('Saving Accounts'!$E77)=YEAR(L$7)),('Saving Accounts'!$B77+'Saving Accounts'!$F77)*'Saving Accounts'!$G77*'Saving Accounts'!$H77/12+'Saving Accounts'!$F77," ")</f>
        <v xml:space="preserve"> </v>
      </c>
      <c r="M77" s="249" t="str">
        <f>IF(AND(MONTH('Saving Accounts'!$E77)=MONTH(M$7),YEAR('Saving Accounts'!$E77)=YEAR(M$7)),('Saving Accounts'!$B77+'Saving Accounts'!$F77)*'Saving Accounts'!$G77*'Saving Accounts'!$H77/12+'Saving Accounts'!$F77," ")</f>
        <v xml:space="preserve"> </v>
      </c>
      <c r="N77" s="249" t="str">
        <f>IF(AND(MONTH('Saving Accounts'!$E77)=MONTH(N$7),YEAR('Saving Accounts'!$E77)=YEAR(N$7)),('Saving Accounts'!$B77+'Saving Accounts'!$F77)*'Saving Accounts'!$G77*'Saving Accounts'!$H77/12+'Saving Accounts'!$F77," ")</f>
        <v xml:space="preserve"> </v>
      </c>
      <c r="O77" s="249" t="str">
        <f>IF(AND(MONTH('Saving Accounts'!$E77)=MONTH(O$7),YEAR('Saving Accounts'!$E77)=YEAR(O$7)),('Saving Accounts'!$B77+'Saving Accounts'!$F77)*'Saving Accounts'!$G77*'Saving Accounts'!$H77/12+'Saving Accounts'!$F77," ")</f>
        <v xml:space="preserve"> </v>
      </c>
      <c r="P77" s="249" t="str">
        <f>IF(AND(MONTH('Saving Accounts'!$E77)=MONTH(P$7),YEAR('Saving Accounts'!$E77)=YEAR(P$7)),('Saving Accounts'!$B77+'Saving Accounts'!$F77)*'Saving Accounts'!$G77*'Saving Accounts'!$H77/12+'Saving Accounts'!$F77," ")</f>
        <v xml:space="preserve"> </v>
      </c>
      <c r="Q77" s="249" t="str">
        <f>IF(AND(MONTH('Saving Accounts'!$E77)=MONTH(Q$7),YEAR('Saving Accounts'!$E77)=YEAR(Q$7)),('Saving Accounts'!$B77+'Saving Accounts'!$F77)*'Saving Accounts'!$G77*'Saving Accounts'!$H77/12+'Saving Accounts'!$F77," ")</f>
        <v xml:space="preserve"> </v>
      </c>
      <c r="R77" s="249" t="str">
        <f>IF(AND(MONTH('Saving Accounts'!$E77)=MONTH(R$7),YEAR('Saving Accounts'!$E77)=YEAR(R$7)),('Saving Accounts'!$B77+'Saving Accounts'!$F77)*'Saving Accounts'!$G77*'Saving Accounts'!$H77/12+'Saving Accounts'!$F77," ")</f>
        <v xml:space="preserve"> </v>
      </c>
      <c r="S77" s="249" t="str">
        <f>IF(AND(MONTH('Saving Accounts'!$E77)=MONTH(S$7),YEAR('Saving Accounts'!$E77)=YEAR(S$7)),('Saving Accounts'!$B77+'Saving Accounts'!$F77)*'Saving Accounts'!$G77*'Saving Accounts'!$H77/12+'Saving Accounts'!$F77," ")</f>
        <v xml:space="preserve"> </v>
      </c>
      <c r="T77" s="249" t="str">
        <f>IF(AND(MONTH('Saving Accounts'!$E77)=MONTH(T$7),YEAR('Saving Accounts'!$E77)=YEAR(T$7)),('Saving Accounts'!$B77+'Saving Accounts'!$F77)*'Saving Accounts'!$G77*'Saving Accounts'!$H77/12+'Saving Accounts'!$F77," ")</f>
        <v xml:space="preserve"> </v>
      </c>
      <c r="U77" s="328" t="str">
        <f>IF(AND(MONTH('Saving Accounts'!$E77)=MONTH(U$7),YEAR('Saving Accounts'!$E77)=YEAR(U$7)),('Saving Accounts'!$B77+'Saving Accounts'!$F77)*'Saving Accounts'!$G77*'Saving Accounts'!$H77/12+'Saving Accounts'!$F77," ")</f>
        <v xml:space="preserve"> </v>
      </c>
      <c r="V77" s="249" t="str">
        <f>IF(AND(MONTH('Saving Accounts'!$E77)=MONTH(V$7),YEAR('Saving Accounts'!$E77)=YEAR(V$7)),('Saving Accounts'!$B77+'Saving Accounts'!$F77)*'Saving Accounts'!$G77*'Saving Accounts'!$H77/12+'Saving Accounts'!$F77," ")</f>
        <v xml:space="preserve"> </v>
      </c>
      <c r="W77" s="249" t="str">
        <f>IF(AND(MONTH('Saving Accounts'!$E77)=MONTH(W$7),YEAR('Saving Accounts'!$E77)=YEAR(W$7)),('Saving Accounts'!$B77+'Saving Accounts'!$F77)*'Saving Accounts'!$G77*'Saving Accounts'!$H77/12+'Saving Accounts'!$F77," ")</f>
        <v xml:space="preserve"> </v>
      </c>
      <c r="X77" s="249" t="str">
        <f>IF(AND(MONTH('Saving Accounts'!$E77)=MONTH(X$7),YEAR('Saving Accounts'!$E77)=YEAR(X$7)),('Saving Accounts'!$B77+'Saving Accounts'!$F77)*'Saving Accounts'!$G77*'Saving Accounts'!$H77/12+'Saving Accounts'!$F77," ")</f>
        <v xml:space="preserve"> </v>
      </c>
      <c r="Y77" s="249" t="str">
        <f>IF(AND(MONTH('Saving Accounts'!$E77)=MONTH(Y$7),YEAR('Saving Accounts'!$E77)=YEAR(Y$7)),('Saving Accounts'!$B77+'Saving Accounts'!$F77)*'Saving Accounts'!$G77*'Saving Accounts'!$H77/12+'Saving Accounts'!$F77," ")</f>
        <v xml:space="preserve"> </v>
      </c>
      <c r="Z77" s="249" t="str">
        <f>IF(AND(MONTH('Saving Accounts'!$E77)=MONTH(Z$7),YEAR('Saving Accounts'!$E77)=YEAR(Z$7)),('Saving Accounts'!$B77+'Saving Accounts'!$F77)*'Saving Accounts'!$G77*'Saving Accounts'!$H77/12+'Saving Accounts'!$F77," ")</f>
        <v xml:space="preserve"> </v>
      </c>
      <c r="AA77" s="249" t="str">
        <f>IF(AND(MONTH('Saving Accounts'!$E77)=MONTH(AA$7),YEAR('Saving Accounts'!$E77)=YEAR(AA$7)),('Saving Accounts'!$B77+'Saving Accounts'!$F77)*'Saving Accounts'!$G77*'Saving Accounts'!$H77/12+'Saving Accounts'!$F77," ")</f>
        <v xml:space="preserve"> </v>
      </c>
      <c r="AB77" s="249" t="str">
        <f>IF(AND(MONTH('Saving Accounts'!$E77)=MONTH(AB$7),YEAR('Saving Accounts'!$E77)=YEAR(AB$7)),('Saving Accounts'!$B77+'Saving Accounts'!$F77)*'Saving Accounts'!$G77*'Saving Accounts'!$H77/12+'Saving Accounts'!$F77," ")</f>
        <v xml:space="preserve"> </v>
      </c>
      <c r="AC77" s="249" t="str">
        <f>IF(AND(MONTH('Saving Accounts'!$E77)=MONTH(AC$7),YEAR('Saving Accounts'!$E77)=YEAR(AC$7)),('Saving Accounts'!$B77+'Saving Accounts'!$F77)*'Saving Accounts'!$G77*'Saving Accounts'!$H77/12+'Saving Accounts'!$F77," ")</f>
        <v xml:space="preserve"> </v>
      </c>
      <c r="AD77" s="249" t="str">
        <f>IF(AND(MONTH('Saving Accounts'!$E77)=MONTH(AD$7),YEAR('Saving Accounts'!$E77)=YEAR(AD$7)),('Saving Accounts'!$B77+'Saving Accounts'!$F77)*'Saving Accounts'!$G77*'Saving Accounts'!$H77/12+'Saving Accounts'!$F77," ")</f>
        <v xml:space="preserve"> </v>
      </c>
      <c r="AE77" s="249" t="str">
        <f>IF(AND(MONTH('Saving Accounts'!$E77)=MONTH(AE$7),YEAR('Saving Accounts'!$E77)=YEAR(AE$7)),('Saving Accounts'!$B77+'Saving Accounts'!$F77)*'Saving Accounts'!$G77*'Saving Accounts'!$H77/12+'Saving Accounts'!$F77," ")</f>
        <v xml:space="preserve"> </v>
      </c>
      <c r="AF77" s="249" t="str">
        <f>IF(AND(MONTH('Saving Accounts'!$E77)=MONTH(AF$7),YEAR('Saving Accounts'!$E77)=YEAR(AF$7)),('Saving Accounts'!$B77+'Saving Accounts'!$F77)*'Saving Accounts'!$G77*'Saving Accounts'!$H77/12+'Saving Accounts'!$F77," ")</f>
        <v xml:space="preserve"> </v>
      </c>
      <c r="AG77" s="249" t="str">
        <f>IF(AND(MONTH('Saving Accounts'!$E77)=MONTH(AG$7),YEAR('Saving Accounts'!$E77)=YEAR(AG$7)),('Saving Accounts'!$B77+'Saving Accounts'!$F77)*'Saving Accounts'!$G77*'Saving Accounts'!$H77/12+'Saving Accounts'!$F77," ")</f>
        <v xml:space="preserve"> </v>
      </c>
    </row>
    <row r="78" spans="2:33">
      <c r="B78" s="214"/>
      <c r="C78" s="215"/>
      <c r="D78" s="214"/>
      <c r="E78" s="215"/>
      <c r="F78" s="214"/>
      <c r="G78" s="216"/>
      <c r="H78" s="217"/>
      <c r="I78" s="251">
        <f t="shared" si="7"/>
        <v>0</v>
      </c>
      <c r="J78" s="249" t="str">
        <f>IF(AND(MONTH('Saving Accounts'!$E78)=MONTH(J$7),YEAR('Saving Accounts'!$E78)=YEAR(J$7)),('Saving Accounts'!$B78+'Saving Accounts'!$F78)*'Saving Accounts'!$G78*'Saving Accounts'!$H78/12+'Saving Accounts'!$F78," ")</f>
        <v xml:space="preserve"> </v>
      </c>
      <c r="K78" s="249" t="str">
        <f>IF(AND(MONTH('Saving Accounts'!$E78)=MONTH(K$7),YEAR('Saving Accounts'!$E78)=YEAR(K$7)),('Saving Accounts'!$B78+'Saving Accounts'!$F78)*'Saving Accounts'!$G78*'Saving Accounts'!$H78/12+'Saving Accounts'!$F78," ")</f>
        <v xml:space="preserve"> </v>
      </c>
      <c r="L78" s="249" t="str">
        <f>IF(AND(MONTH('Saving Accounts'!$E78)=MONTH(L$7),YEAR('Saving Accounts'!$E78)=YEAR(L$7)),('Saving Accounts'!$B78+'Saving Accounts'!$F78)*'Saving Accounts'!$G78*'Saving Accounts'!$H78/12+'Saving Accounts'!$F78," ")</f>
        <v xml:space="preserve"> </v>
      </c>
      <c r="M78" s="249" t="str">
        <f>IF(AND(MONTH('Saving Accounts'!$E78)=MONTH(M$7),YEAR('Saving Accounts'!$E78)=YEAR(M$7)),('Saving Accounts'!$B78+'Saving Accounts'!$F78)*'Saving Accounts'!$G78*'Saving Accounts'!$H78/12+'Saving Accounts'!$F78," ")</f>
        <v xml:space="preserve"> </v>
      </c>
      <c r="N78" s="249" t="str">
        <f>IF(AND(MONTH('Saving Accounts'!$E78)=MONTH(N$7),YEAR('Saving Accounts'!$E78)=YEAR(N$7)),('Saving Accounts'!$B78+'Saving Accounts'!$F78)*'Saving Accounts'!$G78*'Saving Accounts'!$H78/12+'Saving Accounts'!$F78," ")</f>
        <v xml:space="preserve"> </v>
      </c>
      <c r="O78" s="249" t="str">
        <f>IF(AND(MONTH('Saving Accounts'!$E78)=MONTH(O$7),YEAR('Saving Accounts'!$E78)=YEAR(O$7)),('Saving Accounts'!$B78+'Saving Accounts'!$F78)*'Saving Accounts'!$G78*'Saving Accounts'!$H78/12+'Saving Accounts'!$F78," ")</f>
        <v xml:space="preserve"> </v>
      </c>
      <c r="P78" s="249" t="str">
        <f>IF(AND(MONTH('Saving Accounts'!$E78)=MONTH(P$7),YEAR('Saving Accounts'!$E78)=YEAR(P$7)),('Saving Accounts'!$B78+'Saving Accounts'!$F78)*'Saving Accounts'!$G78*'Saving Accounts'!$H78/12+'Saving Accounts'!$F78," ")</f>
        <v xml:space="preserve"> </v>
      </c>
      <c r="Q78" s="249" t="str">
        <f>IF(AND(MONTH('Saving Accounts'!$E78)=MONTH(Q$7),YEAR('Saving Accounts'!$E78)=YEAR(Q$7)),('Saving Accounts'!$B78+'Saving Accounts'!$F78)*'Saving Accounts'!$G78*'Saving Accounts'!$H78/12+'Saving Accounts'!$F78," ")</f>
        <v xml:space="preserve"> </v>
      </c>
      <c r="R78" s="249" t="str">
        <f>IF(AND(MONTH('Saving Accounts'!$E78)=MONTH(R$7),YEAR('Saving Accounts'!$E78)=YEAR(R$7)),('Saving Accounts'!$B78+'Saving Accounts'!$F78)*'Saving Accounts'!$G78*'Saving Accounts'!$H78/12+'Saving Accounts'!$F78," ")</f>
        <v xml:space="preserve"> </v>
      </c>
      <c r="S78" s="249" t="str">
        <f>IF(AND(MONTH('Saving Accounts'!$E78)=MONTH(S$7),YEAR('Saving Accounts'!$E78)=YEAR(S$7)),('Saving Accounts'!$B78+'Saving Accounts'!$F78)*'Saving Accounts'!$G78*'Saving Accounts'!$H78/12+'Saving Accounts'!$F78," ")</f>
        <v xml:space="preserve"> </v>
      </c>
      <c r="T78" s="249" t="str">
        <f>IF(AND(MONTH('Saving Accounts'!$E78)=MONTH(T$7),YEAR('Saving Accounts'!$E78)=YEAR(T$7)),('Saving Accounts'!$B78+'Saving Accounts'!$F78)*'Saving Accounts'!$G78*'Saving Accounts'!$H78/12+'Saving Accounts'!$F78," ")</f>
        <v xml:space="preserve"> </v>
      </c>
      <c r="U78" s="328" t="str">
        <f>IF(AND(MONTH('Saving Accounts'!$E78)=MONTH(U$7),YEAR('Saving Accounts'!$E78)=YEAR(U$7)),('Saving Accounts'!$B78+'Saving Accounts'!$F78)*'Saving Accounts'!$G78*'Saving Accounts'!$H78/12+'Saving Accounts'!$F78," ")</f>
        <v xml:space="preserve"> </v>
      </c>
      <c r="V78" s="249" t="str">
        <f>IF(AND(MONTH('Saving Accounts'!$E78)=MONTH(V$7),YEAR('Saving Accounts'!$E78)=YEAR(V$7)),('Saving Accounts'!$B78+'Saving Accounts'!$F78)*'Saving Accounts'!$G78*'Saving Accounts'!$H78/12+'Saving Accounts'!$F78," ")</f>
        <v xml:space="preserve"> </v>
      </c>
      <c r="W78" s="249" t="str">
        <f>IF(AND(MONTH('Saving Accounts'!$E78)=MONTH(W$7),YEAR('Saving Accounts'!$E78)=YEAR(W$7)),('Saving Accounts'!$B78+'Saving Accounts'!$F78)*'Saving Accounts'!$G78*'Saving Accounts'!$H78/12+'Saving Accounts'!$F78," ")</f>
        <v xml:space="preserve"> </v>
      </c>
      <c r="X78" s="249" t="str">
        <f>IF(AND(MONTH('Saving Accounts'!$E78)=MONTH(X$7),YEAR('Saving Accounts'!$E78)=YEAR(X$7)),('Saving Accounts'!$B78+'Saving Accounts'!$F78)*'Saving Accounts'!$G78*'Saving Accounts'!$H78/12+'Saving Accounts'!$F78," ")</f>
        <v xml:space="preserve"> </v>
      </c>
      <c r="Y78" s="249" t="str">
        <f>IF(AND(MONTH('Saving Accounts'!$E78)=MONTH(Y$7),YEAR('Saving Accounts'!$E78)=YEAR(Y$7)),('Saving Accounts'!$B78+'Saving Accounts'!$F78)*'Saving Accounts'!$G78*'Saving Accounts'!$H78/12+'Saving Accounts'!$F78," ")</f>
        <v xml:space="preserve"> </v>
      </c>
      <c r="Z78" s="249" t="str">
        <f>IF(AND(MONTH('Saving Accounts'!$E78)=MONTH(Z$7),YEAR('Saving Accounts'!$E78)=YEAR(Z$7)),('Saving Accounts'!$B78+'Saving Accounts'!$F78)*'Saving Accounts'!$G78*'Saving Accounts'!$H78/12+'Saving Accounts'!$F78," ")</f>
        <v xml:space="preserve"> </v>
      </c>
      <c r="AA78" s="249" t="str">
        <f>IF(AND(MONTH('Saving Accounts'!$E78)=MONTH(AA$7),YEAR('Saving Accounts'!$E78)=YEAR(AA$7)),('Saving Accounts'!$B78+'Saving Accounts'!$F78)*'Saving Accounts'!$G78*'Saving Accounts'!$H78/12+'Saving Accounts'!$F78," ")</f>
        <v xml:space="preserve"> </v>
      </c>
      <c r="AB78" s="249" t="str">
        <f>IF(AND(MONTH('Saving Accounts'!$E78)=MONTH(AB$7),YEAR('Saving Accounts'!$E78)=YEAR(AB$7)),('Saving Accounts'!$B78+'Saving Accounts'!$F78)*'Saving Accounts'!$G78*'Saving Accounts'!$H78/12+'Saving Accounts'!$F78," ")</f>
        <v xml:space="preserve"> </v>
      </c>
      <c r="AC78" s="249" t="str">
        <f>IF(AND(MONTH('Saving Accounts'!$E78)=MONTH(AC$7),YEAR('Saving Accounts'!$E78)=YEAR(AC$7)),('Saving Accounts'!$B78+'Saving Accounts'!$F78)*'Saving Accounts'!$G78*'Saving Accounts'!$H78/12+'Saving Accounts'!$F78," ")</f>
        <v xml:space="preserve"> </v>
      </c>
      <c r="AD78" s="249" t="str">
        <f>IF(AND(MONTH('Saving Accounts'!$E78)=MONTH(AD$7),YEAR('Saving Accounts'!$E78)=YEAR(AD$7)),('Saving Accounts'!$B78+'Saving Accounts'!$F78)*'Saving Accounts'!$G78*'Saving Accounts'!$H78/12+'Saving Accounts'!$F78," ")</f>
        <v xml:space="preserve"> </v>
      </c>
      <c r="AE78" s="249" t="str">
        <f>IF(AND(MONTH('Saving Accounts'!$E78)=MONTH(AE$7),YEAR('Saving Accounts'!$E78)=YEAR(AE$7)),('Saving Accounts'!$B78+'Saving Accounts'!$F78)*'Saving Accounts'!$G78*'Saving Accounts'!$H78/12+'Saving Accounts'!$F78," ")</f>
        <v xml:space="preserve"> </v>
      </c>
      <c r="AF78" s="249" t="str">
        <f>IF(AND(MONTH('Saving Accounts'!$E78)=MONTH(AF$7),YEAR('Saving Accounts'!$E78)=YEAR(AF$7)),('Saving Accounts'!$B78+'Saving Accounts'!$F78)*'Saving Accounts'!$G78*'Saving Accounts'!$H78/12+'Saving Accounts'!$F78," ")</f>
        <v xml:space="preserve"> </v>
      </c>
      <c r="AG78" s="249" t="str">
        <f>IF(AND(MONTH('Saving Accounts'!$E78)=MONTH(AG$7),YEAR('Saving Accounts'!$E78)=YEAR(AG$7)),('Saving Accounts'!$B78+'Saving Accounts'!$F78)*'Saving Accounts'!$G78*'Saving Accounts'!$H78/12+'Saving Accounts'!$F78," ")</f>
        <v xml:space="preserve"> </v>
      </c>
    </row>
    <row r="79" spans="2:33">
      <c r="B79" s="214"/>
      <c r="C79" s="215"/>
      <c r="D79" s="214"/>
      <c r="E79" s="215"/>
      <c r="F79" s="214"/>
      <c r="G79" s="216"/>
      <c r="H79" s="217"/>
      <c r="I79" s="251">
        <f t="shared" si="7"/>
        <v>0</v>
      </c>
      <c r="J79" s="249" t="str">
        <f>IF(AND(MONTH('Saving Accounts'!$E79)=MONTH(J$7),YEAR('Saving Accounts'!$E79)=YEAR(J$7)),('Saving Accounts'!$B79+'Saving Accounts'!$F79)*'Saving Accounts'!$G79*'Saving Accounts'!$H79/12+'Saving Accounts'!$F79," ")</f>
        <v xml:space="preserve"> </v>
      </c>
      <c r="K79" s="249" t="str">
        <f>IF(AND(MONTH('Saving Accounts'!$E79)=MONTH(K$7),YEAR('Saving Accounts'!$E79)=YEAR(K$7)),('Saving Accounts'!$B79+'Saving Accounts'!$F79)*'Saving Accounts'!$G79*'Saving Accounts'!$H79/12+'Saving Accounts'!$F79," ")</f>
        <v xml:space="preserve"> </v>
      </c>
      <c r="L79" s="249" t="str">
        <f>IF(AND(MONTH('Saving Accounts'!$E79)=MONTH(L$7),YEAR('Saving Accounts'!$E79)=YEAR(L$7)),('Saving Accounts'!$B79+'Saving Accounts'!$F79)*'Saving Accounts'!$G79*'Saving Accounts'!$H79/12+'Saving Accounts'!$F79," ")</f>
        <v xml:space="preserve"> </v>
      </c>
      <c r="M79" s="249" t="str">
        <f>IF(AND(MONTH('Saving Accounts'!$E79)=MONTH(M$7),YEAR('Saving Accounts'!$E79)=YEAR(M$7)),('Saving Accounts'!$B79+'Saving Accounts'!$F79)*'Saving Accounts'!$G79*'Saving Accounts'!$H79/12+'Saving Accounts'!$F79," ")</f>
        <v xml:space="preserve"> </v>
      </c>
      <c r="N79" s="249" t="str">
        <f>IF(AND(MONTH('Saving Accounts'!$E79)=MONTH(N$7),YEAR('Saving Accounts'!$E79)=YEAR(N$7)),('Saving Accounts'!$B79+'Saving Accounts'!$F79)*'Saving Accounts'!$G79*'Saving Accounts'!$H79/12+'Saving Accounts'!$F79," ")</f>
        <v xml:space="preserve"> </v>
      </c>
      <c r="O79" s="249" t="str">
        <f>IF(AND(MONTH('Saving Accounts'!$E79)=MONTH(O$7),YEAR('Saving Accounts'!$E79)=YEAR(O$7)),('Saving Accounts'!$B79+'Saving Accounts'!$F79)*'Saving Accounts'!$G79*'Saving Accounts'!$H79/12+'Saving Accounts'!$F79," ")</f>
        <v xml:space="preserve"> </v>
      </c>
      <c r="P79" s="249" t="str">
        <f>IF(AND(MONTH('Saving Accounts'!$E79)=MONTH(P$7),YEAR('Saving Accounts'!$E79)=YEAR(P$7)),('Saving Accounts'!$B79+'Saving Accounts'!$F79)*'Saving Accounts'!$G79*'Saving Accounts'!$H79/12+'Saving Accounts'!$F79," ")</f>
        <v xml:space="preserve"> </v>
      </c>
      <c r="Q79" s="249" t="str">
        <f>IF(AND(MONTH('Saving Accounts'!$E79)=MONTH(Q$7),YEAR('Saving Accounts'!$E79)=YEAR(Q$7)),('Saving Accounts'!$B79+'Saving Accounts'!$F79)*'Saving Accounts'!$G79*'Saving Accounts'!$H79/12+'Saving Accounts'!$F79," ")</f>
        <v xml:space="preserve"> </v>
      </c>
      <c r="R79" s="249" t="str">
        <f>IF(AND(MONTH('Saving Accounts'!$E79)=MONTH(R$7),YEAR('Saving Accounts'!$E79)=YEAR(R$7)),('Saving Accounts'!$B79+'Saving Accounts'!$F79)*'Saving Accounts'!$G79*'Saving Accounts'!$H79/12+'Saving Accounts'!$F79," ")</f>
        <v xml:space="preserve"> </v>
      </c>
      <c r="S79" s="249" t="str">
        <f>IF(AND(MONTH('Saving Accounts'!$E79)=MONTH(S$7),YEAR('Saving Accounts'!$E79)=YEAR(S$7)),('Saving Accounts'!$B79+'Saving Accounts'!$F79)*'Saving Accounts'!$G79*'Saving Accounts'!$H79/12+'Saving Accounts'!$F79," ")</f>
        <v xml:space="preserve"> </v>
      </c>
      <c r="T79" s="249" t="str">
        <f>IF(AND(MONTH('Saving Accounts'!$E79)=MONTH(T$7),YEAR('Saving Accounts'!$E79)=YEAR(T$7)),('Saving Accounts'!$B79+'Saving Accounts'!$F79)*'Saving Accounts'!$G79*'Saving Accounts'!$H79/12+'Saving Accounts'!$F79," ")</f>
        <v xml:space="preserve"> </v>
      </c>
      <c r="U79" s="328" t="str">
        <f>IF(AND(MONTH('Saving Accounts'!$E79)=MONTH(U$7),YEAR('Saving Accounts'!$E79)=YEAR(U$7)),('Saving Accounts'!$B79+'Saving Accounts'!$F79)*'Saving Accounts'!$G79*'Saving Accounts'!$H79/12+'Saving Accounts'!$F79," ")</f>
        <v xml:space="preserve"> </v>
      </c>
      <c r="V79" s="249" t="str">
        <f>IF(AND(MONTH('Saving Accounts'!$E79)=MONTH(V$7),YEAR('Saving Accounts'!$E79)=YEAR(V$7)),('Saving Accounts'!$B79+'Saving Accounts'!$F79)*'Saving Accounts'!$G79*'Saving Accounts'!$H79/12+'Saving Accounts'!$F79," ")</f>
        <v xml:space="preserve"> </v>
      </c>
      <c r="W79" s="249" t="str">
        <f>IF(AND(MONTH('Saving Accounts'!$E79)=MONTH(W$7),YEAR('Saving Accounts'!$E79)=YEAR(W$7)),('Saving Accounts'!$B79+'Saving Accounts'!$F79)*'Saving Accounts'!$G79*'Saving Accounts'!$H79/12+'Saving Accounts'!$F79," ")</f>
        <v xml:space="preserve"> </v>
      </c>
      <c r="X79" s="249" t="str">
        <f>IF(AND(MONTH('Saving Accounts'!$E79)=MONTH(X$7),YEAR('Saving Accounts'!$E79)=YEAR(X$7)),('Saving Accounts'!$B79+'Saving Accounts'!$F79)*'Saving Accounts'!$G79*'Saving Accounts'!$H79/12+'Saving Accounts'!$F79," ")</f>
        <v xml:space="preserve"> </v>
      </c>
      <c r="Y79" s="249" t="str">
        <f>IF(AND(MONTH('Saving Accounts'!$E79)=MONTH(Y$7),YEAR('Saving Accounts'!$E79)=YEAR(Y$7)),('Saving Accounts'!$B79+'Saving Accounts'!$F79)*'Saving Accounts'!$G79*'Saving Accounts'!$H79/12+'Saving Accounts'!$F79," ")</f>
        <v xml:space="preserve"> </v>
      </c>
      <c r="Z79" s="249" t="str">
        <f>IF(AND(MONTH('Saving Accounts'!$E79)=MONTH(Z$7),YEAR('Saving Accounts'!$E79)=YEAR(Z$7)),('Saving Accounts'!$B79+'Saving Accounts'!$F79)*'Saving Accounts'!$G79*'Saving Accounts'!$H79/12+'Saving Accounts'!$F79," ")</f>
        <v xml:space="preserve"> </v>
      </c>
      <c r="AA79" s="249" t="str">
        <f>IF(AND(MONTH('Saving Accounts'!$E79)=MONTH(AA$7),YEAR('Saving Accounts'!$E79)=YEAR(AA$7)),('Saving Accounts'!$B79+'Saving Accounts'!$F79)*'Saving Accounts'!$G79*'Saving Accounts'!$H79/12+'Saving Accounts'!$F79," ")</f>
        <v xml:space="preserve"> </v>
      </c>
      <c r="AB79" s="249" t="str">
        <f>IF(AND(MONTH('Saving Accounts'!$E79)=MONTH(AB$7),YEAR('Saving Accounts'!$E79)=YEAR(AB$7)),('Saving Accounts'!$B79+'Saving Accounts'!$F79)*'Saving Accounts'!$G79*'Saving Accounts'!$H79/12+'Saving Accounts'!$F79," ")</f>
        <v xml:space="preserve"> </v>
      </c>
      <c r="AC79" s="249" t="str">
        <f>IF(AND(MONTH('Saving Accounts'!$E79)=MONTH(AC$7),YEAR('Saving Accounts'!$E79)=YEAR(AC$7)),('Saving Accounts'!$B79+'Saving Accounts'!$F79)*'Saving Accounts'!$G79*'Saving Accounts'!$H79/12+'Saving Accounts'!$F79," ")</f>
        <v xml:space="preserve"> </v>
      </c>
      <c r="AD79" s="249" t="str">
        <f>IF(AND(MONTH('Saving Accounts'!$E79)=MONTH(AD$7),YEAR('Saving Accounts'!$E79)=YEAR(AD$7)),('Saving Accounts'!$B79+'Saving Accounts'!$F79)*'Saving Accounts'!$G79*'Saving Accounts'!$H79/12+'Saving Accounts'!$F79," ")</f>
        <v xml:space="preserve"> </v>
      </c>
      <c r="AE79" s="249" t="str">
        <f>IF(AND(MONTH('Saving Accounts'!$E79)=MONTH(AE$7),YEAR('Saving Accounts'!$E79)=YEAR(AE$7)),('Saving Accounts'!$B79+'Saving Accounts'!$F79)*'Saving Accounts'!$G79*'Saving Accounts'!$H79/12+'Saving Accounts'!$F79," ")</f>
        <v xml:space="preserve"> </v>
      </c>
      <c r="AF79" s="249" t="str">
        <f>IF(AND(MONTH('Saving Accounts'!$E79)=MONTH(AF$7),YEAR('Saving Accounts'!$E79)=YEAR(AF$7)),('Saving Accounts'!$B79+'Saving Accounts'!$F79)*'Saving Accounts'!$G79*'Saving Accounts'!$H79/12+'Saving Accounts'!$F79," ")</f>
        <v xml:space="preserve"> </v>
      </c>
      <c r="AG79" s="249" t="str">
        <f>IF(AND(MONTH('Saving Accounts'!$E79)=MONTH(AG$7),YEAR('Saving Accounts'!$E79)=YEAR(AG$7)),('Saving Accounts'!$B79+'Saving Accounts'!$F79)*'Saving Accounts'!$G79*'Saving Accounts'!$H79/12+'Saving Accounts'!$F79," ")</f>
        <v xml:space="preserve"> </v>
      </c>
    </row>
    <row r="80" spans="2:33">
      <c r="B80" s="214"/>
      <c r="C80" s="215"/>
      <c r="D80" s="214"/>
      <c r="E80" s="215"/>
      <c r="F80" s="214"/>
      <c r="G80" s="216"/>
      <c r="H80" s="217"/>
      <c r="I80" s="251">
        <f t="shared" si="7"/>
        <v>0</v>
      </c>
      <c r="J80" s="249" t="str">
        <f>IF(AND(MONTH('Saving Accounts'!$E80)=MONTH(J$7),YEAR('Saving Accounts'!$E80)=YEAR(J$7)),('Saving Accounts'!$B80+'Saving Accounts'!$F80)*'Saving Accounts'!$G80*'Saving Accounts'!$H80/12+'Saving Accounts'!$F80," ")</f>
        <v xml:space="preserve"> </v>
      </c>
      <c r="K80" s="249" t="str">
        <f>IF(AND(MONTH('Saving Accounts'!$E80)=MONTH(K$7),YEAR('Saving Accounts'!$E80)=YEAR(K$7)),('Saving Accounts'!$B80+'Saving Accounts'!$F80)*'Saving Accounts'!$G80*'Saving Accounts'!$H80/12+'Saving Accounts'!$F80," ")</f>
        <v xml:space="preserve"> </v>
      </c>
      <c r="L80" s="249" t="str">
        <f>IF(AND(MONTH('Saving Accounts'!$E80)=MONTH(L$7),YEAR('Saving Accounts'!$E80)=YEAR(L$7)),('Saving Accounts'!$B80+'Saving Accounts'!$F80)*'Saving Accounts'!$G80*'Saving Accounts'!$H80/12+'Saving Accounts'!$F80," ")</f>
        <v xml:space="preserve"> </v>
      </c>
      <c r="M80" s="249" t="str">
        <f>IF(AND(MONTH('Saving Accounts'!$E80)=MONTH(M$7),YEAR('Saving Accounts'!$E80)=YEAR(M$7)),('Saving Accounts'!$B80+'Saving Accounts'!$F80)*'Saving Accounts'!$G80*'Saving Accounts'!$H80/12+'Saving Accounts'!$F80," ")</f>
        <v xml:space="preserve"> </v>
      </c>
      <c r="N80" s="249" t="str">
        <f>IF(AND(MONTH('Saving Accounts'!$E80)=MONTH(N$7),YEAR('Saving Accounts'!$E80)=YEAR(N$7)),('Saving Accounts'!$B80+'Saving Accounts'!$F80)*'Saving Accounts'!$G80*'Saving Accounts'!$H80/12+'Saving Accounts'!$F80," ")</f>
        <v xml:space="preserve"> </v>
      </c>
      <c r="O80" s="249" t="str">
        <f>IF(AND(MONTH('Saving Accounts'!$E80)=MONTH(O$7),YEAR('Saving Accounts'!$E80)=YEAR(O$7)),('Saving Accounts'!$B80+'Saving Accounts'!$F80)*'Saving Accounts'!$G80*'Saving Accounts'!$H80/12+'Saving Accounts'!$F80," ")</f>
        <v xml:space="preserve"> </v>
      </c>
      <c r="P80" s="249" t="str">
        <f>IF(AND(MONTH('Saving Accounts'!$E80)=MONTH(P$7),YEAR('Saving Accounts'!$E80)=YEAR(P$7)),('Saving Accounts'!$B80+'Saving Accounts'!$F80)*'Saving Accounts'!$G80*'Saving Accounts'!$H80/12+'Saving Accounts'!$F80," ")</f>
        <v xml:space="preserve"> </v>
      </c>
      <c r="Q80" s="249" t="str">
        <f>IF(AND(MONTH('Saving Accounts'!$E80)=MONTH(Q$7),YEAR('Saving Accounts'!$E80)=YEAR(Q$7)),('Saving Accounts'!$B80+'Saving Accounts'!$F80)*'Saving Accounts'!$G80*'Saving Accounts'!$H80/12+'Saving Accounts'!$F80," ")</f>
        <v xml:space="preserve"> </v>
      </c>
      <c r="R80" s="249" t="str">
        <f>IF(AND(MONTH('Saving Accounts'!$E80)=MONTH(R$7),YEAR('Saving Accounts'!$E80)=YEAR(R$7)),('Saving Accounts'!$B80+'Saving Accounts'!$F80)*'Saving Accounts'!$G80*'Saving Accounts'!$H80/12+'Saving Accounts'!$F80," ")</f>
        <v xml:space="preserve"> </v>
      </c>
      <c r="S80" s="249" t="str">
        <f>IF(AND(MONTH('Saving Accounts'!$E80)=MONTH(S$7),YEAR('Saving Accounts'!$E80)=YEAR(S$7)),('Saving Accounts'!$B80+'Saving Accounts'!$F80)*'Saving Accounts'!$G80*'Saving Accounts'!$H80/12+'Saving Accounts'!$F80," ")</f>
        <v xml:space="preserve"> </v>
      </c>
      <c r="T80" s="249" t="str">
        <f>IF(AND(MONTH('Saving Accounts'!$E80)=MONTH(T$7),YEAR('Saving Accounts'!$E80)=YEAR(T$7)),('Saving Accounts'!$B80+'Saving Accounts'!$F80)*'Saving Accounts'!$G80*'Saving Accounts'!$H80/12+'Saving Accounts'!$F80," ")</f>
        <v xml:space="preserve"> </v>
      </c>
      <c r="U80" s="328" t="str">
        <f>IF(AND(MONTH('Saving Accounts'!$E80)=MONTH(U$7),YEAR('Saving Accounts'!$E80)=YEAR(U$7)),('Saving Accounts'!$B80+'Saving Accounts'!$F80)*'Saving Accounts'!$G80*'Saving Accounts'!$H80/12+'Saving Accounts'!$F80," ")</f>
        <v xml:space="preserve"> </v>
      </c>
      <c r="V80" s="249" t="str">
        <f>IF(AND(MONTH('Saving Accounts'!$E80)=MONTH(V$7),YEAR('Saving Accounts'!$E80)=YEAR(V$7)),('Saving Accounts'!$B80+'Saving Accounts'!$F80)*'Saving Accounts'!$G80*'Saving Accounts'!$H80/12+'Saving Accounts'!$F80," ")</f>
        <v xml:space="preserve"> </v>
      </c>
      <c r="W80" s="249" t="str">
        <f>IF(AND(MONTH('Saving Accounts'!$E80)=MONTH(W$7),YEAR('Saving Accounts'!$E80)=YEAR(W$7)),('Saving Accounts'!$B80+'Saving Accounts'!$F80)*'Saving Accounts'!$G80*'Saving Accounts'!$H80/12+'Saving Accounts'!$F80," ")</f>
        <v xml:space="preserve"> </v>
      </c>
      <c r="X80" s="249" t="str">
        <f>IF(AND(MONTH('Saving Accounts'!$E80)=MONTH(X$7),YEAR('Saving Accounts'!$E80)=YEAR(X$7)),('Saving Accounts'!$B80+'Saving Accounts'!$F80)*'Saving Accounts'!$G80*'Saving Accounts'!$H80/12+'Saving Accounts'!$F80," ")</f>
        <v xml:space="preserve"> </v>
      </c>
      <c r="Y80" s="249" t="str">
        <f>IF(AND(MONTH('Saving Accounts'!$E80)=MONTH(Y$7),YEAR('Saving Accounts'!$E80)=YEAR(Y$7)),('Saving Accounts'!$B80+'Saving Accounts'!$F80)*'Saving Accounts'!$G80*'Saving Accounts'!$H80/12+'Saving Accounts'!$F80," ")</f>
        <v xml:space="preserve"> </v>
      </c>
      <c r="Z80" s="249" t="str">
        <f>IF(AND(MONTH('Saving Accounts'!$E80)=MONTH(Z$7),YEAR('Saving Accounts'!$E80)=YEAR(Z$7)),('Saving Accounts'!$B80+'Saving Accounts'!$F80)*'Saving Accounts'!$G80*'Saving Accounts'!$H80/12+'Saving Accounts'!$F80," ")</f>
        <v xml:space="preserve"> </v>
      </c>
      <c r="AA80" s="249" t="str">
        <f>IF(AND(MONTH('Saving Accounts'!$E80)=MONTH(AA$7),YEAR('Saving Accounts'!$E80)=YEAR(AA$7)),('Saving Accounts'!$B80+'Saving Accounts'!$F80)*'Saving Accounts'!$G80*'Saving Accounts'!$H80/12+'Saving Accounts'!$F80," ")</f>
        <v xml:space="preserve"> </v>
      </c>
      <c r="AB80" s="249" t="str">
        <f>IF(AND(MONTH('Saving Accounts'!$E80)=MONTH(AB$7),YEAR('Saving Accounts'!$E80)=YEAR(AB$7)),('Saving Accounts'!$B80+'Saving Accounts'!$F80)*'Saving Accounts'!$G80*'Saving Accounts'!$H80/12+'Saving Accounts'!$F80," ")</f>
        <v xml:space="preserve"> </v>
      </c>
      <c r="AC80" s="249" t="str">
        <f>IF(AND(MONTH('Saving Accounts'!$E80)=MONTH(AC$7),YEAR('Saving Accounts'!$E80)=YEAR(AC$7)),('Saving Accounts'!$B80+'Saving Accounts'!$F80)*'Saving Accounts'!$G80*'Saving Accounts'!$H80/12+'Saving Accounts'!$F80," ")</f>
        <v xml:space="preserve"> </v>
      </c>
      <c r="AD80" s="249" t="str">
        <f>IF(AND(MONTH('Saving Accounts'!$E80)=MONTH(AD$7),YEAR('Saving Accounts'!$E80)=YEAR(AD$7)),('Saving Accounts'!$B80+'Saving Accounts'!$F80)*'Saving Accounts'!$G80*'Saving Accounts'!$H80/12+'Saving Accounts'!$F80," ")</f>
        <v xml:space="preserve"> </v>
      </c>
      <c r="AE80" s="249" t="str">
        <f>IF(AND(MONTH('Saving Accounts'!$E80)=MONTH(AE$7),YEAR('Saving Accounts'!$E80)=YEAR(AE$7)),('Saving Accounts'!$B80+'Saving Accounts'!$F80)*'Saving Accounts'!$G80*'Saving Accounts'!$H80/12+'Saving Accounts'!$F80," ")</f>
        <v xml:space="preserve"> </v>
      </c>
      <c r="AF80" s="249" t="str">
        <f>IF(AND(MONTH('Saving Accounts'!$E80)=MONTH(AF$7),YEAR('Saving Accounts'!$E80)=YEAR(AF$7)),('Saving Accounts'!$B80+'Saving Accounts'!$F80)*'Saving Accounts'!$G80*'Saving Accounts'!$H80/12+'Saving Accounts'!$F80," ")</f>
        <v xml:space="preserve"> </v>
      </c>
      <c r="AG80" s="249" t="str">
        <f>IF(AND(MONTH('Saving Accounts'!$E80)=MONTH(AG$7),YEAR('Saving Accounts'!$E80)=YEAR(AG$7)),('Saving Accounts'!$B80+'Saving Accounts'!$F80)*'Saving Accounts'!$G80*'Saving Accounts'!$H80/12+'Saving Accounts'!$F80," ")</f>
        <v xml:space="preserve"> </v>
      </c>
    </row>
    <row r="81" spans="2:33">
      <c r="B81" s="214"/>
      <c r="C81" s="215"/>
      <c r="D81" s="214"/>
      <c r="E81" s="215"/>
      <c r="F81" s="214"/>
      <c r="G81" s="216"/>
      <c r="H81" s="217"/>
      <c r="I81" s="251">
        <f t="shared" si="7"/>
        <v>0</v>
      </c>
      <c r="J81" s="249" t="str">
        <f>IF(AND(MONTH('Saving Accounts'!$E81)=MONTH(J$7),YEAR('Saving Accounts'!$E81)=YEAR(J$7)),('Saving Accounts'!$B81+'Saving Accounts'!$F81)*'Saving Accounts'!$G81*'Saving Accounts'!$H81/12+'Saving Accounts'!$F81," ")</f>
        <v xml:space="preserve"> </v>
      </c>
      <c r="K81" s="249" t="str">
        <f>IF(AND(MONTH('Saving Accounts'!$E81)=MONTH(K$7),YEAR('Saving Accounts'!$E81)=YEAR(K$7)),('Saving Accounts'!$B81+'Saving Accounts'!$F81)*'Saving Accounts'!$G81*'Saving Accounts'!$H81/12+'Saving Accounts'!$F81," ")</f>
        <v xml:space="preserve"> </v>
      </c>
      <c r="L81" s="249" t="str">
        <f>IF(AND(MONTH('Saving Accounts'!$E81)=MONTH(L$7),YEAR('Saving Accounts'!$E81)=YEAR(L$7)),('Saving Accounts'!$B81+'Saving Accounts'!$F81)*'Saving Accounts'!$G81*'Saving Accounts'!$H81/12+'Saving Accounts'!$F81," ")</f>
        <v xml:space="preserve"> </v>
      </c>
      <c r="M81" s="249" t="str">
        <f>IF(AND(MONTH('Saving Accounts'!$E81)=MONTH(M$7),YEAR('Saving Accounts'!$E81)=YEAR(M$7)),('Saving Accounts'!$B81+'Saving Accounts'!$F81)*'Saving Accounts'!$G81*'Saving Accounts'!$H81/12+'Saving Accounts'!$F81," ")</f>
        <v xml:space="preserve"> </v>
      </c>
      <c r="N81" s="249" t="str">
        <f>IF(AND(MONTH('Saving Accounts'!$E81)=MONTH(N$7),YEAR('Saving Accounts'!$E81)=YEAR(N$7)),('Saving Accounts'!$B81+'Saving Accounts'!$F81)*'Saving Accounts'!$G81*'Saving Accounts'!$H81/12+'Saving Accounts'!$F81," ")</f>
        <v xml:space="preserve"> </v>
      </c>
      <c r="O81" s="249" t="str">
        <f>IF(AND(MONTH('Saving Accounts'!$E81)=MONTH(O$7),YEAR('Saving Accounts'!$E81)=YEAR(O$7)),('Saving Accounts'!$B81+'Saving Accounts'!$F81)*'Saving Accounts'!$G81*'Saving Accounts'!$H81/12+'Saving Accounts'!$F81," ")</f>
        <v xml:space="preserve"> </v>
      </c>
      <c r="P81" s="249" t="str">
        <f>IF(AND(MONTH('Saving Accounts'!$E81)=MONTH(P$7),YEAR('Saving Accounts'!$E81)=YEAR(P$7)),('Saving Accounts'!$B81+'Saving Accounts'!$F81)*'Saving Accounts'!$G81*'Saving Accounts'!$H81/12+'Saving Accounts'!$F81," ")</f>
        <v xml:space="preserve"> </v>
      </c>
      <c r="Q81" s="249" t="str">
        <f>IF(AND(MONTH('Saving Accounts'!$E81)=MONTH(Q$7),YEAR('Saving Accounts'!$E81)=YEAR(Q$7)),('Saving Accounts'!$B81+'Saving Accounts'!$F81)*'Saving Accounts'!$G81*'Saving Accounts'!$H81/12+'Saving Accounts'!$F81," ")</f>
        <v xml:space="preserve"> </v>
      </c>
      <c r="R81" s="249" t="str">
        <f>IF(AND(MONTH('Saving Accounts'!$E81)=MONTH(R$7),YEAR('Saving Accounts'!$E81)=YEAR(R$7)),('Saving Accounts'!$B81+'Saving Accounts'!$F81)*'Saving Accounts'!$G81*'Saving Accounts'!$H81/12+'Saving Accounts'!$F81," ")</f>
        <v xml:space="preserve"> </v>
      </c>
      <c r="S81" s="249" t="str">
        <f>IF(AND(MONTH('Saving Accounts'!$E81)=MONTH(S$7),YEAR('Saving Accounts'!$E81)=YEAR(S$7)),('Saving Accounts'!$B81+'Saving Accounts'!$F81)*'Saving Accounts'!$G81*'Saving Accounts'!$H81/12+'Saving Accounts'!$F81," ")</f>
        <v xml:space="preserve"> </v>
      </c>
      <c r="T81" s="249" t="str">
        <f>IF(AND(MONTH('Saving Accounts'!$E81)=MONTH(T$7),YEAR('Saving Accounts'!$E81)=YEAR(T$7)),('Saving Accounts'!$B81+'Saving Accounts'!$F81)*'Saving Accounts'!$G81*'Saving Accounts'!$H81/12+'Saving Accounts'!$F81," ")</f>
        <v xml:space="preserve"> </v>
      </c>
      <c r="U81" s="328" t="str">
        <f>IF(AND(MONTH('Saving Accounts'!$E81)=MONTH(U$7),YEAR('Saving Accounts'!$E81)=YEAR(U$7)),('Saving Accounts'!$B81+'Saving Accounts'!$F81)*'Saving Accounts'!$G81*'Saving Accounts'!$H81/12+'Saving Accounts'!$F81," ")</f>
        <v xml:space="preserve"> </v>
      </c>
      <c r="V81" s="249" t="str">
        <f>IF(AND(MONTH('Saving Accounts'!$E81)=MONTH(V$7),YEAR('Saving Accounts'!$E81)=YEAR(V$7)),('Saving Accounts'!$B81+'Saving Accounts'!$F81)*'Saving Accounts'!$G81*'Saving Accounts'!$H81/12+'Saving Accounts'!$F81," ")</f>
        <v xml:space="preserve"> </v>
      </c>
      <c r="W81" s="249" t="str">
        <f>IF(AND(MONTH('Saving Accounts'!$E81)=MONTH(W$7),YEAR('Saving Accounts'!$E81)=YEAR(W$7)),('Saving Accounts'!$B81+'Saving Accounts'!$F81)*'Saving Accounts'!$G81*'Saving Accounts'!$H81/12+'Saving Accounts'!$F81," ")</f>
        <v xml:space="preserve"> </v>
      </c>
      <c r="X81" s="249" t="str">
        <f>IF(AND(MONTH('Saving Accounts'!$E81)=MONTH(X$7),YEAR('Saving Accounts'!$E81)=YEAR(X$7)),('Saving Accounts'!$B81+'Saving Accounts'!$F81)*'Saving Accounts'!$G81*'Saving Accounts'!$H81/12+'Saving Accounts'!$F81," ")</f>
        <v xml:space="preserve"> </v>
      </c>
      <c r="Y81" s="249" t="str">
        <f>IF(AND(MONTH('Saving Accounts'!$E81)=MONTH(Y$7),YEAR('Saving Accounts'!$E81)=YEAR(Y$7)),('Saving Accounts'!$B81+'Saving Accounts'!$F81)*'Saving Accounts'!$G81*'Saving Accounts'!$H81/12+'Saving Accounts'!$F81," ")</f>
        <v xml:space="preserve"> </v>
      </c>
      <c r="Z81" s="249" t="str">
        <f>IF(AND(MONTH('Saving Accounts'!$E81)=MONTH(Z$7),YEAR('Saving Accounts'!$E81)=YEAR(Z$7)),('Saving Accounts'!$B81+'Saving Accounts'!$F81)*'Saving Accounts'!$G81*'Saving Accounts'!$H81/12+'Saving Accounts'!$F81," ")</f>
        <v xml:space="preserve"> </v>
      </c>
      <c r="AA81" s="249" t="str">
        <f>IF(AND(MONTH('Saving Accounts'!$E81)=MONTH(AA$7),YEAR('Saving Accounts'!$E81)=YEAR(AA$7)),('Saving Accounts'!$B81+'Saving Accounts'!$F81)*'Saving Accounts'!$G81*'Saving Accounts'!$H81/12+'Saving Accounts'!$F81," ")</f>
        <v xml:space="preserve"> </v>
      </c>
      <c r="AB81" s="249" t="str">
        <f>IF(AND(MONTH('Saving Accounts'!$E81)=MONTH(AB$7),YEAR('Saving Accounts'!$E81)=YEAR(AB$7)),('Saving Accounts'!$B81+'Saving Accounts'!$F81)*'Saving Accounts'!$G81*'Saving Accounts'!$H81/12+'Saving Accounts'!$F81," ")</f>
        <v xml:space="preserve"> </v>
      </c>
      <c r="AC81" s="249" t="str">
        <f>IF(AND(MONTH('Saving Accounts'!$E81)=MONTH(AC$7),YEAR('Saving Accounts'!$E81)=YEAR(AC$7)),('Saving Accounts'!$B81+'Saving Accounts'!$F81)*'Saving Accounts'!$G81*'Saving Accounts'!$H81/12+'Saving Accounts'!$F81," ")</f>
        <v xml:space="preserve"> </v>
      </c>
      <c r="AD81" s="249" t="str">
        <f>IF(AND(MONTH('Saving Accounts'!$E81)=MONTH(AD$7),YEAR('Saving Accounts'!$E81)=YEAR(AD$7)),('Saving Accounts'!$B81+'Saving Accounts'!$F81)*'Saving Accounts'!$G81*'Saving Accounts'!$H81/12+'Saving Accounts'!$F81," ")</f>
        <v xml:space="preserve"> </v>
      </c>
      <c r="AE81" s="249" t="str">
        <f>IF(AND(MONTH('Saving Accounts'!$E81)=MONTH(AE$7),YEAR('Saving Accounts'!$E81)=YEAR(AE$7)),('Saving Accounts'!$B81+'Saving Accounts'!$F81)*'Saving Accounts'!$G81*'Saving Accounts'!$H81/12+'Saving Accounts'!$F81," ")</f>
        <v xml:space="preserve"> </v>
      </c>
      <c r="AF81" s="249" t="str">
        <f>IF(AND(MONTH('Saving Accounts'!$E81)=MONTH(AF$7),YEAR('Saving Accounts'!$E81)=YEAR(AF$7)),('Saving Accounts'!$B81+'Saving Accounts'!$F81)*'Saving Accounts'!$G81*'Saving Accounts'!$H81/12+'Saving Accounts'!$F81," ")</f>
        <v xml:space="preserve"> </v>
      </c>
      <c r="AG81" s="249" t="str">
        <f>IF(AND(MONTH('Saving Accounts'!$E81)=MONTH(AG$7),YEAR('Saving Accounts'!$E81)=YEAR(AG$7)),('Saving Accounts'!$B81+'Saving Accounts'!$F81)*'Saving Accounts'!$G81*'Saving Accounts'!$H81/12+'Saving Accounts'!$F81," ")</f>
        <v xml:space="preserve"> </v>
      </c>
    </row>
    <row r="82" spans="2:33">
      <c r="B82" s="214"/>
      <c r="C82" s="215"/>
      <c r="D82" s="214"/>
      <c r="E82" s="215"/>
      <c r="F82" s="214"/>
      <c r="G82" s="216"/>
      <c r="H82" s="217"/>
      <c r="I82" s="251">
        <f t="shared" ref="I82:I96" si="8">SUM(J82:U82)</f>
        <v>0</v>
      </c>
      <c r="J82" s="249" t="str">
        <f>IF(AND(MONTH('Saving Accounts'!$E82)=MONTH(J$7),YEAR('Saving Accounts'!$E82)=YEAR(J$7)),('Saving Accounts'!$B82+'Saving Accounts'!$F82)*'Saving Accounts'!$G82*'Saving Accounts'!$H82/12+'Saving Accounts'!$F82," ")</f>
        <v xml:space="preserve"> </v>
      </c>
      <c r="K82" s="249" t="str">
        <f>IF(AND(MONTH('Saving Accounts'!$E82)=MONTH(K$7),YEAR('Saving Accounts'!$E82)=YEAR(K$7)),('Saving Accounts'!$B82+'Saving Accounts'!$F82)*'Saving Accounts'!$G82*'Saving Accounts'!$H82/12+'Saving Accounts'!$F82," ")</f>
        <v xml:space="preserve"> </v>
      </c>
      <c r="L82" s="249" t="str">
        <f>IF(AND(MONTH('Saving Accounts'!$E82)=MONTH(L$7),YEAR('Saving Accounts'!$E82)=YEAR(L$7)),('Saving Accounts'!$B82+'Saving Accounts'!$F82)*'Saving Accounts'!$G82*'Saving Accounts'!$H82/12+'Saving Accounts'!$F82," ")</f>
        <v xml:space="preserve"> </v>
      </c>
      <c r="M82" s="249" t="str">
        <f>IF(AND(MONTH('Saving Accounts'!$E82)=MONTH(M$7),YEAR('Saving Accounts'!$E82)=YEAR(M$7)),('Saving Accounts'!$B82+'Saving Accounts'!$F82)*'Saving Accounts'!$G82*'Saving Accounts'!$H82/12+'Saving Accounts'!$F82," ")</f>
        <v xml:space="preserve"> </v>
      </c>
      <c r="N82" s="249" t="str">
        <f>IF(AND(MONTH('Saving Accounts'!$E82)=MONTH(N$7),YEAR('Saving Accounts'!$E82)=YEAR(N$7)),('Saving Accounts'!$B82+'Saving Accounts'!$F82)*'Saving Accounts'!$G82*'Saving Accounts'!$H82/12+'Saving Accounts'!$F82," ")</f>
        <v xml:space="preserve"> </v>
      </c>
      <c r="O82" s="249" t="str">
        <f>IF(AND(MONTH('Saving Accounts'!$E82)=MONTH(O$7),YEAR('Saving Accounts'!$E82)=YEAR(O$7)),('Saving Accounts'!$B82+'Saving Accounts'!$F82)*'Saving Accounts'!$G82*'Saving Accounts'!$H82/12+'Saving Accounts'!$F82," ")</f>
        <v xml:space="preserve"> </v>
      </c>
      <c r="P82" s="249" t="str">
        <f>IF(AND(MONTH('Saving Accounts'!$E82)=MONTH(P$7),YEAR('Saving Accounts'!$E82)=YEAR(P$7)),('Saving Accounts'!$B82+'Saving Accounts'!$F82)*'Saving Accounts'!$G82*'Saving Accounts'!$H82/12+'Saving Accounts'!$F82," ")</f>
        <v xml:space="preserve"> </v>
      </c>
      <c r="Q82" s="249" t="str">
        <f>IF(AND(MONTH('Saving Accounts'!$E82)=MONTH(Q$7),YEAR('Saving Accounts'!$E82)=YEAR(Q$7)),('Saving Accounts'!$B82+'Saving Accounts'!$F82)*'Saving Accounts'!$G82*'Saving Accounts'!$H82/12+'Saving Accounts'!$F82," ")</f>
        <v xml:space="preserve"> </v>
      </c>
      <c r="R82" s="249" t="str">
        <f>IF(AND(MONTH('Saving Accounts'!$E82)=MONTH(R$7),YEAR('Saving Accounts'!$E82)=YEAR(R$7)),('Saving Accounts'!$B82+'Saving Accounts'!$F82)*'Saving Accounts'!$G82*'Saving Accounts'!$H82/12+'Saving Accounts'!$F82," ")</f>
        <v xml:space="preserve"> </v>
      </c>
      <c r="S82" s="249" t="str">
        <f>IF(AND(MONTH('Saving Accounts'!$E82)=MONTH(S$7),YEAR('Saving Accounts'!$E82)=YEAR(S$7)),('Saving Accounts'!$B82+'Saving Accounts'!$F82)*'Saving Accounts'!$G82*'Saving Accounts'!$H82/12+'Saving Accounts'!$F82," ")</f>
        <v xml:space="preserve"> </v>
      </c>
      <c r="T82" s="249" t="str">
        <f>IF(AND(MONTH('Saving Accounts'!$E82)=MONTH(T$7),YEAR('Saving Accounts'!$E82)=YEAR(T$7)),('Saving Accounts'!$B82+'Saving Accounts'!$F82)*'Saving Accounts'!$G82*'Saving Accounts'!$H82/12+'Saving Accounts'!$F82," ")</f>
        <v xml:space="preserve"> </v>
      </c>
      <c r="U82" s="328" t="str">
        <f>IF(AND(MONTH('Saving Accounts'!$E82)=MONTH(U$7),YEAR('Saving Accounts'!$E82)=YEAR(U$7)),('Saving Accounts'!$B82+'Saving Accounts'!$F82)*'Saving Accounts'!$G82*'Saving Accounts'!$H82/12+'Saving Accounts'!$F82," ")</f>
        <v xml:space="preserve"> </v>
      </c>
      <c r="V82" s="249" t="str">
        <f>IF(AND(MONTH('Saving Accounts'!$E82)=MONTH(V$7),YEAR('Saving Accounts'!$E82)=YEAR(V$7)),('Saving Accounts'!$B82+'Saving Accounts'!$F82)*'Saving Accounts'!$G82*'Saving Accounts'!$H82/12+'Saving Accounts'!$F82," ")</f>
        <v xml:space="preserve"> </v>
      </c>
      <c r="W82" s="249" t="str">
        <f>IF(AND(MONTH('Saving Accounts'!$E82)=MONTH(W$7),YEAR('Saving Accounts'!$E82)=YEAR(W$7)),('Saving Accounts'!$B82+'Saving Accounts'!$F82)*'Saving Accounts'!$G82*'Saving Accounts'!$H82/12+'Saving Accounts'!$F82," ")</f>
        <v xml:space="preserve"> </v>
      </c>
      <c r="X82" s="249" t="str">
        <f>IF(AND(MONTH('Saving Accounts'!$E82)=MONTH(X$7),YEAR('Saving Accounts'!$E82)=YEAR(X$7)),('Saving Accounts'!$B82+'Saving Accounts'!$F82)*'Saving Accounts'!$G82*'Saving Accounts'!$H82/12+'Saving Accounts'!$F82," ")</f>
        <v xml:space="preserve"> </v>
      </c>
      <c r="Y82" s="249" t="str">
        <f>IF(AND(MONTH('Saving Accounts'!$E82)=MONTH(Y$7),YEAR('Saving Accounts'!$E82)=YEAR(Y$7)),('Saving Accounts'!$B82+'Saving Accounts'!$F82)*'Saving Accounts'!$G82*'Saving Accounts'!$H82/12+'Saving Accounts'!$F82," ")</f>
        <v xml:space="preserve"> </v>
      </c>
      <c r="Z82" s="249" t="str">
        <f>IF(AND(MONTH('Saving Accounts'!$E82)=MONTH(Z$7),YEAR('Saving Accounts'!$E82)=YEAR(Z$7)),('Saving Accounts'!$B82+'Saving Accounts'!$F82)*'Saving Accounts'!$G82*'Saving Accounts'!$H82/12+'Saving Accounts'!$F82," ")</f>
        <v xml:space="preserve"> </v>
      </c>
      <c r="AA82" s="249" t="str">
        <f>IF(AND(MONTH('Saving Accounts'!$E82)=MONTH(AA$7),YEAR('Saving Accounts'!$E82)=YEAR(AA$7)),('Saving Accounts'!$B82+'Saving Accounts'!$F82)*'Saving Accounts'!$G82*'Saving Accounts'!$H82/12+'Saving Accounts'!$F82," ")</f>
        <v xml:space="preserve"> </v>
      </c>
      <c r="AB82" s="249" t="str">
        <f>IF(AND(MONTH('Saving Accounts'!$E82)=MONTH(AB$7),YEAR('Saving Accounts'!$E82)=YEAR(AB$7)),('Saving Accounts'!$B82+'Saving Accounts'!$F82)*'Saving Accounts'!$G82*'Saving Accounts'!$H82/12+'Saving Accounts'!$F82," ")</f>
        <v xml:space="preserve"> </v>
      </c>
      <c r="AC82" s="249" t="str">
        <f>IF(AND(MONTH('Saving Accounts'!$E82)=MONTH(AC$7),YEAR('Saving Accounts'!$E82)=YEAR(AC$7)),('Saving Accounts'!$B82+'Saving Accounts'!$F82)*'Saving Accounts'!$G82*'Saving Accounts'!$H82/12+'Saving Accounts'!$F82," ")</f>
        <v xml:space="preserve"> </v>
      </c>
      <c r="AD82" s="249" t="str">
        <f>IF(AND(MONTH('Saving Accounts'!$E82)=MONTH(AD$7),YEAR('Saving Accounts'!$E82)=YEAR(AD$7)),('Saving Accounts'!$B82+'Saving Accounts'!$F82)*'Saving Accounts'!$G82*'Saving Accounts'!$H82/12+'Saving Accounts'!$F82," ")</f>
        <v xml:space="preserve"> </v>
      </c>
      <c r="AE82" s="249" t="str">
        <f>IF(AND(MONTH('Saving Accounts'!$E82)=MONTH(AE$7),YEAR('Saving Accounts'!$E82)=YEAR(AE$7)),('Saving Accounts'!$B82+'Saving Accounts'!$F82)*'Saving Accounts'!$G82*'Saving Accounts'!$H82/12+'Saving Accounts'!$F82," ")</f>
        <v xml:space="preserve"> </v>
      </c>
      <c r="AF82" s="249" t="str">
        <f>IF(AND(MONTH('Saving Accounts'!$E82)=MONTH(AF$7),YEAR('Saving Accounts'!$E82)=YEAR(AF$7)),('Saving Accounts'!$B82+'Saving Accounts'!$F82)*'Saving Accounts'!$G82*'Saving Accounts'!$H82/12+'Saving Accounts'!$F82," ")</f>
        <v xml:space="preserve"> </v>
      </c>
      <c r="AG82" s="249" t="str">
        <f>IF(AND(MONTH('Saving Accounts'!$E82)=MONTH(AG$7),YEAR('Saving Accounts'!$E82)=YEAR(AG$7)),('Saving Accounts'!$B82+'Saving Accounts'!$F82)*'Saving Accounts'!$G82*'Saving Accounts'!$H82/12+'Saving Accounts'!$F82," ")</f>
        <v xml:space="preserve"> </v>
      </c>
    </row>
    <row r="83" spans="2:33">
      <c r="B83" s="214"/>
      <c r="C83" s="215"/>
      <c r="D83" s="214"/>
      <c r="E83" s="215"/>
      <c r="F83" s="214"/>
      <c r="G83" s="216"/>
      <c r="H83" s="217"/>
      <c r="I83" s="251">
        <f t="shared" si="8"/>
        <v>0</v>
      </c>
      <c r="J83" s="249" t="str">
        <f>IF(AND(MONTH('Saving Accounts'!$E83)=MONTH(J$7),YEAR('Saving Accounts'!$E83)=YEAR(J$7)),('Saving Accounts'!$B83+'Saving Accounts'!$F83)*'Saving Accounts'!$G83*'Saving Accounts'!$H83/12+'Saving Accounts'!$F83," ")</f>
        <v xml:space="preserve"> </v>
      </c>
      <c r="K83" s="249" t="str">
        <f>IF(AND(MONTH('Saving Accounts'!$E83)=MONTH(K$7),YEAR('Saving Accounts'!$E83)=YEAR(K$7)),('Saving Accounts'!$B83+'Saving Accounts'!$F83)*'Saving Accounts'!$G83*'Saving Accounts'!$H83/12+'Saving Accounts'!$F83," ")</f>
        <v xml:space="preserve"> </v>
      </c>
      <c r="L83" s="249" t="str">
        <f>IF(AND(MONTH('Saving Accounts'!$E83)=MONTH(L$7),YEAR('Saving Accounts'!$E83)=YEAR(L$7)),('Saving Accounts'!$B83+'Saving Accounts'!$F83)*'Saving Accounts'!$G83*'Saving Accounts'!$H83/12+'Saving Accounts'!$F83," ")</f>
        <v xml:space="preserve"> </v>
      </c>
      <c r="M83" s="249" t="str">
        <f>IF(AND(MONTH('Saving Accounts'!$E83)=MONTH(M$7),YEAR('Saving Accounts'!$E83)=YEAR(M$7)),('Saving Accounts'!$B83+'Saving Accounts'!$F83)*'Saving Accounts'!$G83*'Saving Accounts'!$H83/12+'Saving Accounts'!$F83," ")</f>
        <v xml:space="preserve"> </v>
      </c>
      <c r="N83" s="249" t="str">
        <f>IF(AND(MONTH('Saving Accounts'!$E83)=MONTH(N$7),YEAR('Saving Accounts'!$E83)=YEAR(N$7)),('Saving Accounts'!$B83+'Saving Accounts'!$F83)*'Saving Accounts'!$G83*'Saving Accounts'!$H83/12+'Saving Accounts'!$F83," ")</f>
        <v xml:space="preserve"> </v>
      </c>
      <c r="O83" s="249" t="str">
        <f>IF(AND(MONTH('Saving Accounts'!$E83)=MONTH(O$7),YEAR('Saving Accounts'!$E83)=YEAR(O$7)),('Saving Accounts'!$B83+'Saving Accounts'!$F83)*'Saving Accounts'!$G83*'Saving Accounts'!$H83/12+'Saving Accounts'!$F83," ")</f>
        <v xml:space="preserve"> </v>
      </c>
      <c r="P83" s="249" t="str">
        <f>IF(AND(MONTH('Saving Accounts'!$E83)=MONTH(P$7),YEAR('Saving Accounts'!$E83)=YEAR(P$7)),('Saving Accounts'!$B83+'Saving Accounts'!$F83)*'Saving Accounts'!$G83*'Saving Accounts'!$H83/12+'Saving Accounts'!$F83," ")</f>
        <v xml:space="preserve"> </v>
      </c>
      <c r="Q83" s="249" t="str">
        <f>IF(AND(MONTH('Saving Accounts'!$E83)=MONTH(Q$7),YEAR('Saving Accounts'!$E83)=YEAR(Q$7)),('Saving Accounts'!$B83+'Saving Accounts'!$F83)*'Saving Accounts'!$G83*'Saving Accounts'!$H83/12+'Saving Accounts'!$F83," ")</f>
        <v xml:space="preserve"> </v>
      </c>
      <c r="R83" s="249" t="str">
        <f>IF(AND(MONTH('Saving Accounts'!$E83)=MONTH(R$7),YEAR('Saving Accounts'!$E83)=YEAR(R$7)),('Saving Accounts'!$B83+'Saving Accounts'!$F83)*'Saving Accounts'!$G83*'Saving Accounts'!$H83/12+'Saving Accounts'!$F83," ")</f>
        <v xml:space="preserve"> </v>
      </c>
      <c r="S83" s="249" t="str">
        <f>IF(AND(MONTH('Saving Accounts'!$E83)=MONTH(S$7),YEAR('Saving Accounts'!$E83)=YEAR(S$7)),('Saving Accounts'!$B83+'Saving Accounts'!$F83)*'Saving Accounts'!$G83*'Saving Accounts'!$H83/12+'Saving Accounts'!$F83," ")</f>
        <v xml:space="preserve"> </v>
      </c>
      <c r="T83" s="249" t="str">
        <f>IF(AND(MONTH('Saving Accounts'!$E83)=MONTH(T$7),YEAR('Saving Accounts'!$E83)=YEAR(T$7)),('Saving Accounts'!$B83+'Saving Accounts'!$F83)*'Saving Accounts'!$G83*'Saving Accounts'!$H83/12+'Saving Accounts'!$F83," ")</f>
        <v xml:space="preserve"> </v>
      </c>
      <c r="U83" s="328" t="str">
        <f>IF(AND(MONTH('Saving Accounts'!$E83)=MONTH(U$7),YEAR('Saving Accounts'!$E83)=YEAR(U$7)),('Saving Accounts'!$B83+'Saving Accounts'!$F83)*'Saving Accounts'!$G83*'Saving Accounts'!$H83/12+'Saving Accounts'!$F83," ")</f>
        <v xml:space="preserve"> </v>
      </c>
      <c r="V83" s="249" t="str">
        <f>IF(AND(MONTH('Saving Accounts'!$E83)=MONTH(V$7),YEAR('Saving Accounts'!$E83)=YEAR(V$7)),('Saving Accounts'!$B83+'Saving Accounts'!$F83)*'Saving Accounts'!$G83*'Saving Accounts'!$H83/12+'Saving Accounts'!$F83," ")</f>
        <v xml:space="preserve"> </v>
      </c>
      <c r="W83" s="249" t="str">
        <f>IF(AND(MONTH('Saving Accounts'!$E83)=MONTH(W$7),YEAR('Saving Accounts'!$E83)=YEAR(W$7)),('Saving Accounts'!$B83+'Saving Accounts'!$F83)*'Saving Accounts'!$G83*'Saving Accounts'!$H83/12+'Saving Accounts'!$F83," ")</f>
        <v xml:space="preserve"> </v>
      </c>
      <c r="X83" s="249" t="str">
        <f>IF(AND(MONTH('Saving Accounts'!$E83)=MONTH(X$7),YEAR('Saving Accounts'!$E83)=YEAR(X$7)),('Saving Accounts'!$B83+'Saving Accounts'!$F83)*'Saving Accounts'!$G83*'Saving Accounts'!$H83/12+'Saving Accounts'!$F83," ")</f>
        <v xml:space="preserve"> </v>
      </c>
      <c r="Y83" s="249" t="str">
        <f>IF(AND(MONTH('Saving Accounts'!$E83)=MONTH(Y$7),YEAR('Saving Accounts'!$E83)=YEAR(Y$7)),('Saving Accounts'!$B83+'Saving Accounts'!$F83)*'Saving Accounts'!$G83*'Saving Accounts'!$H83/12+'Saving Accounts'!$F83," ")</f>
        <v xml:space="preserve"> </v>
      </c>
      <c r="Z83" s="249" t="str">
        <f>IF(AND(MONTH('Saving Accounts'!$E83)=MONTH(Z$7),YEAR('Saving Accounts'!$E83)=YEAR(Z$7)),('Saving Accounts'!$B83+'Saving Accounts'!$F83)*'Saving Accounts'!$G83*'Saving Accounts'!$H83/12+'Saving Accounts'!$F83," ")</f>
        <v xml:space="preserve"> </v>
      </c>
      <c r="AA83" s="249" t="str">
        <f>IF(AND(MONTH('Saving Accounts'!$E83)=MONTH(AA$7),YEAR('Saving Accounts'!$E83)=YEAR(AA$7)),('Saving Accounts'!$B83+'Saving Accounts'!$F83)*'Saving Accounts'!$G83*'Saving Accounts'!$H83/12+'Saving Accounts'!$F83," ")</f>
        <v xml:space="preserve"> </v>
      </c>
      <c r="AB83" s="249" t="str">
        <f>IF(AND(MONTH('Saving Accounts'!$E83)=MONTH(AB$7),YEAR('Saving Accounts'!$E83)=YEAR(AB$7)),('Saving Accounts'!$B83+'Saving Accounts'!$F83)*'Saving Accounts'!$G83*'Saving Accounts'!$H83/12+'Saving Accounts'!$F83," ")</f>
        <v xml:space="preserve"> </v>
      </c>
      <c r="AC83" s="249" t="str">
        <f>IF(AND(MONTH('Saving Accounts'!$E83)=MONTH(AC$7),YEAR('Saving Accounts'!$E83)=YEAR(AC$7)),('Saving Accounts'!$B83+'Saving Accounts'!$F83)*'Saving Accounts'!$G83*'Saving Accounts'!$H83/12+'Saving Accounts'!$F83," ")</f>
        <v xml:space="preserve"> </v>
      </c>
      <c r="AD83" s="249" t="str">
        <f>IF(AND(MONTH('Saving Accounts'!$E83)=MONTH(AD$7),YEAR('Saving Accounts'!$E83)=YEAR(AD$7)),('Saving Accounts'!$B83+'Saving Accounts'!$F83)*'Saving Accounts'!$G83*'Saving Accounts'!$H83/12+'Saving Accounts'!$F83," ")</f>
        <v xml:space="preserve"> </v>
      </c>
      <c r="AE83" s="249" t="str">
        <f>IF(AND(MONTH('Saving Accounts'!$E83)=MONTH(AE$7),YEAR('Saving Accounts'!$E83)=YEAR(AE$7)),('Saving Accounts'!$B83+'Saving Accounts'!$F83)*'Saving Accounts'!$G83*'Saving Accounts'!$H83/12+'Saving Accounts'!$F83," ")</f>
        <v xml:space="preserve"> </v>
      </c>
      <c r="AF83" s="249" t="str">
        <f>IF(AND(MONTH('Saving Accounts'!$E83)=MONTH(AF$7),YEAR('Saving Accounts'!$E83)=YEAR(AF$7)),('Saving Accounts'!$B83+'Saving Accounts'!$F83)*'Saving Accounts'!$G83*'Saving Accounts'!$H83/12+'Saving Accounts'!$F83," ")</f>
        <v xml:space="preserve"> </v>
      </c>
      <c r="AG83" s="249" t="str">
        <f>IF(AND(MONTH('Saving Accounts'!$E83)=MONTH(AG$7),YEAR('Saving Accounts'!$E83)=YEAR(AG$7)),('Saving Accounts'!$B83+'Saving Accounts'!$F83)*'Saving Accounts'!$G83*'Saving Accounts'!$H83/12+'Saving Accounts'!$F83," ")</f>
        <v xml:space="preserve"> </v>
      </c>
    </row>
    <row r="84" spans="2:33">
      <c r="B84" s="214"/>
      <c r="C84" s="215"/>
      <c r="D84" s="214"/>
      <c r="E84" s="215"/>
      <c r="F84" s="214"/>
      <c r="G84" s="216"/>
      <c r="H84" s="217"/>
      <c r="I84" s="251">
        <f t="shared" si="8"/>
        <v>0</v>
      </c>
      <c r="J84" s="249" t="str">
        <f>IF(AND(MONTH('Saving Accounts'!$E84)=MONTH(J$7),YEAR('Saving Accounts'!$E84)=YEAR(J$7)),('Saving Accounts'!$B84+'Saving Accounts'!$F84)*'Saving Accounts'!$G84*'Saving Accounts'!$H84/12+'Saving Accounts'!$F84," ")</f>
        <v xml:space="preserve"> </v>
      </c>
      <c r="K84" s="249" t="str">
        <f>IF(AND(MONTH('Saving Accounts'!$E84)=MONTH(K$7),YEAR('Saving Accounts'!$E84)=YEAR(K$7)),('Saving Accounts'!$B84+'Saving Accounts'!$F84)*'Saving Accounts'!$G84*'Saving Accounts'!$H84/12+'Saving Accounts'!$F84," ")</f>
        <v xml:space="preserve"> </v>
      </c>
      <c r="L84" s="249" t="str">
        <f>IF(AND(MONTH('Saving Accounts'!$E84)=MONTH(L$7),YEAR('Saving Accounts'!$E84)=YEAR(L$7)),('Saving Accounts'!$B84+'Saving Accounts'!$F84)*'Saving Accounts'!$G84*'Saving Accounts'!$H84/12+'Saving Accounts'!$F84," ")</f>
        <v xml:space="preserve"> </v>
      </c>
      <c r="M84" s="249" t="str">
        <f>IF(AND(MONTH('Saving Accounts'!$E84)=MONTH(M$7),YEAR('Saving Accounts'!$E84)=YEAR(M$7)),('Saving Accounts'!$B84+'Saving Accounts'!$F84)*'Saving Accounts'!$G84*'Saving Accounts'!$H84/12+'Saving Accounts'!$F84," ")</f>
        <v xml:space="preserve"> </v>
      </c>
      <c r="N84" s="249" t="str">
        <f>IF(AND(MONTH('Saving Accounts'!$E84)=MONTH(N$7),YEAR('Saving Accounts'!$E84)=YEAR(N$7)),('Saving Accounts'!$B84+'Saving Accounts'!$F84)*'Saving Accounts'!$G84*'Saving Accounts'!$H84/12+'Saving Accounts'!$F84," ")</f>
        <v xml:space="preserve"> </v>
      </c>
      <c r="O84" s="249" t="str">
        <f>IF(AND(MONTH('Saving Accounts'!$E84)=MONTH(O$7),YEAR('Saving Accounts'!$E84)=YEAR(O$7)),('Saving Accounts'!$B84+'Saving Accounts'!$F84)*'Saving Accounts'!$G84*'Saving Accounts'!$H84/12+'Saving Accounts'!$F84," ")</f>
        <v xml:space="preserve"> </v>
      </c>
      <c r="P84" s="249" t="str">
        <f>IF(AND(MONTH('Saving Accounts'!$E84)=MONTH(P$7),YEAR('Saving Accounts'!$E84)=YEAR(P$7)),('Saving Accounts'!$B84+'Saving Accounts'!$F84)*'Saving Accounts'!$G84*'Saving Accounts'!$H84/12+'Saving Accounts'!$F84," ")</f>
        <v xml:space="preserve"> </v>
      </c>
      <c r="Q84" s="249" t="str">
        <f>IF(AND(MONTH('Saving Accounts'!$E84)=MONTH(Q$7),YEAR('Saving Accounts'!$E84)=YEAR(Q$7)),('Saving Accounts'!$B84+'Saving Accounts'!$F84)*'Saving Accounts'!$G84*'Saving Accounts'!$H84/12+'Saving Accounts'!$F84," ")</f>
        <v xml:space="preserve"> </v>
      </c>
      <c r="R84" s="249" t="str">
        <f>IF(AND(MONTH('Saving Accounts'!$E84)=MONTH(R$7),YEAR('Saving Accounts'!$E84)=YEAR(R$7)),('Saving Accounts'!$B84+'Saving Accounts'!$F84)*'Saving Accounts'!$G84*'Saving Accounts'!$H84/12+'Saving Accounts'!$F84," ")</f>
        <v xml:space="preserve"> </v>
      </c>
      <c r="S84" s="249" t="str">
        <f>IF(AND(MONTH('Saving Accounts'!$E84)=MONTH(S$7),YEAR('Saving Accounts'!$E84)=YEAR(S$7)),('Saving Accounts'!$B84+'Saving Accounts'!$F84)*'Saving Accounts'!$G84*'Saving Accounts'!$H84/12+'Saving Accounts'!$F84," ")</f>
        <v xml:space="preserve"> </v>
      </c>
      <c r="T84" s="249" t="str">
        <f>IF(AND(MONTH('Saving Accounts'!$E84)=MONTH(T$7),YEAR('Saving Accounts'!$E84)=YEAR(T$7)),('Saving Accounts'!$B84+'Saving Accounts'!$F84)*'Saving Accounts'!$G84*'Saving Accounts'!$H84/12+'Saving Accounts'!$F84," ")</f>
        <v xml:space="preserve"> </v>
      </c>
      <c r="U84" s="328" t="str">
        <f>IF(AND(MONTH('Saving Accounts'!$E84)=MONTH(U$7),YEAR('Saving Accounts'!$E84)=YEAR(U$7)),('Saving Accounts'!$B84+'Saving Accounts'!$F84)*'Saving Accounts'!$G84*'Saving Accounts'!$H84/12+'Saving Accounts'!$F84," ")</f>
        <v xml:space="preserve"> </v>
      </c>
      <c r="V84" s="249" t="str">
        <f>IF(AND(MONTH('Saving Accounts'!$E84)=MONTH(V$7),YEAR('Saving Accounts'!$E84)=YEAR(V$7)),('Saving Accounts'!$B84+'Saving Accounts'!$F84)*'Saving Accounts'!$G84*'Saving Accounts'!$H84/12+'Saving Accounts'!$F84," ")</f>
        <v xml:space="preserve"> </v>
      </c>
      <c r="W84" s="249" t="str">
        <f>IF(AND(MONTH('Saving Accounts'!$E84)=MONTH(W$7),YEAR('Saving Accounts'!$E84)=YEAR(W$7)),('Saving Accounts'!$B84+'Saving Accounts'!$F84)*'Saving Accounts'!$G84*'Saving Accounts'!$H84/12+'Saving Accounts'!$F84," ")</f>
        <v xml:space="preserve"> </v>
      </c>
      <c r="X84" s="249" t="str">
        <f>IF(AND(MONTH('Saving Accounts'!$E84)=MONTH(X$7),YEAR('Saving Accounts'!$E84)=YEAR(X$7)),('Saving Accounts'!$B84+'Saving Accounts'!$F84)*'Saving Accounts'!$G84*'Saving Accounts'!$H84/12+'Saving Accounts'!$F84," ")</f>
        <v xml:space="preserve"> </v>
      </c>
      <c r="Y84" s="249" t="str">
        <f>IF(AND(MONTH('Saving Accounts'!$E84)=MONTH(Y$7),YEAR('Saving Accounts'!$E84)=YEAR(Y$7)),('Saving Accounts'!$B84+'Saving Accounts'!$F84)*'Saving Accounts'!$G84*'Saving Accounts'!$H84/12+'Saving Accounts'!$F84," ")</f>
        <v xml:space="preserve"> </v>
      </c>
      <c r="Z84" s="249" t="str">
        <f>IF(AND(MONTH('Saving Accounts'!$E84)=MONTH(Z$7),YEAR('Saving Accounts'!$E84)=YEAR(Z$7)),('Saving Accounts'!$B84+'Saving Accounts'!$F84)*'Saving Accounts'!$G84*'Saving Accounts'!$H84/12+'Saving Accounts'!$F84," ")</f>
        <v xml:space="preserve"> </v>
      </c>
      <c r="AA84" s="249" t="str">
        <f>IF(AND(MONTH('Saving Accounts'!$E84)=MONTH(AA$7),YEAR('Saving Accounts'!$E84)=YEAR(AA$7)),('Saving Accounts'!$B84+'Saving Accounts'!$F84)*'Saving Accounts'!$G84*'Saving Accounts'!$H84/12+'Saving Accounts'!$F84," ")</f>
        <v xml:space="preserve"> </v>
      </c>
      <c r="AB84" s="249" t="str">
        <f>IF(AND(MONTH('Saving Accounts'!$E84)=MONTH(AB$7),YEAR('Saving Accounts'!$E84)=YEAR(AB$7)),('Saving Accounts'!$B84+'Saving Accounts'!$F84)*'Saving Accounts'!$G84*'Saving Accounts'!$H84/12+'Saving Accounts'!$F84," ")</f>
        <v xml:space="preserve"> </v>
      </c>
      <c r="AC84" s="249" t="str">
        <f>IF(AND(MONTH('Saving Accounts'!$E84)=MONTH(AC$7),YEAR('Saving Accounts'!$E84)=YEAR(AC$7)),('Saving Accounts'!$B84+'Saving Accounts'!$F84)*'Saving Accounts'!$G84*'Saving Accounts'!$H84/12+'Saving Accounts'!$F84," ")</f>
        <v xml:space="preserve"> </v>
      </c>
      <c r="AD84" s="249" t="str">
        <f>IF(AND(MONTH('Saving Accounts'!$E84)=MONTH(AD$7),YEAR('Saving Accounts'!$E84)=YEAR(AD$7)),('Saving Accounts'!$B84+'Saving Accounts'!$F84)*'Saving Accounts'!$G84*'Saving Accounts'!$H84/12+'Saving Accounts'!$F84," ")</f>
        <v xml:space="preserve"> </v>
      </c>
      <c r="AE84" s="249" t="str">
        <f>IF(AND(MONTH('Saving Accounts'!$E84)=MONTH(AE$7),YEAR('Saving Accounts'!$E84)=YEAR(AE$7)),('Saving Accounts'!$B84+'Saving Accounts'!$F84)*'Saving Accounts'!$G84*'Saving Accounts'!$H84/12+'Saving Accounts'!$F84," ")</f>
        <v xml:space="preserve"> </v>
      </c>
      <c r="AF84" s="249" t="str">
        <f>IF(AND(MONTH('Saving Accounts'!$E84)=MONTH(AF$7),YEAR('Saving Accounts'!$E84)=YEAR(AF$7)),('Saving Accounts'!$B84+'Saving Accounts'!$F84)*'Saving Accounts'!$G84*'Saving Accounts'!$H84/12+'Saving Accounts'!$F84," ")</f>
        <v xml:space="preserve"> </v>
      </c>
      <c r="AG84" s="249" t="str">
        <f>IF(AND(MONTH('Saving Accounts'!$E84)=MONTH(AG$7),YEAR('Saving Accounts'!$E84)=YEAR(AG$7)),('Saving Accounts'!$B84+'Saving Accounts'!$F84)*'Saving Accounts'!$G84*'Saving Accounts'!$H84/12+'Saving Accounts'!$F84," ")</f>
        <v xml:space="preserve"> </v>
      </c>
    </row>
    <row r="85" spans="2:33">
      <c r="B85" s="214"/>
      <c r="C85" s="215"/>
      <c r="D85" s="214"/>
      <c r="E85" s="215"/>
      <c r="F85" s="214"/>
      <c r="G85" s="216"/>
      <c r="H85" s="217"/>
      <c r="I85" s="251">
        <f t="shared" si="8"/>
        <v>0</v>
      </c>
      <c r="J85" s="249" t="str">
        <f>IF(AND(MONTH('Saving Accounts'!$E85)=MONTH(J$7),YEAR('Saving Accounts'!$E85)=YEAR(J$7)),('Saving Accounts'!$B85+'Saving Accounts'!$F85)*'Saving Accounts'!$G85*'Saving Accounts'!$H85/12+'Saving Accounts'!$F85," ")</f>
        <v xml:space="preserve"> </v>
      </c>
      <c r="K85" s="249" t="str">
        <f>IF(AND(MONTH('Saving Accounts'!$E85)=MONTH(K$7),YEAR('Saving Accounts'!$E85)=YEAR(K$7)),('Saving Accounts'!$B85+'Saving Accounts'!$F85)*'Saving Accounts'!$G85*'Saving Accounts'!$H85/12+'Saving Accounts'!$F85," ")</f>
        <v xml:space="preserve"> </v>
      </c>
      <c r="L85" s="249" t="str">
        <f>IF(AND(MONTH('Saving Accounts'!$E85)=MONTH(L$7),YEAR('Saving Accounts'!$E85)=YEAR(L$7)),('Saving Accounts'!$B85+'Saving Accounts'!$F85)*'Saving Accounts'!$G85*'Saving Accounts'!$H85/12+'Saving Accounts'!$F85," ")</f>
        <v xml:space="preserve"> </v>
      </c>
      <c r="M85" s="249" t="str">
        <f>IF(AND(MONTH('Saving Accounts'!$E85)=MONTH(M$7),YEAR('Saving Accounts'!$E85)=YEAR(M$7)),('Saving Accounts'!$B85+'Saving Accounts'!$F85)*'Saving Accounts'!$G85*'Saving Accounts'!$H85/12+'Saving Accounts'!$F85," ")</f>
        <v xml:space="preserve"> </v>
      </c>
      <c r="N85" s="249" t="str">
        <f>IF(AND(MONTH('Saving Accounts'!$E85)=MONTH(N$7),YEAR('Saving Accounts'!$E85)=YEAR(N$7)),('Saving Accounts'!$B85+'Saving Accounts'!$F85)*'Saving Accounts'!$G85*'Saving Accounts'!$H85/12+'Saving Accounts'!$F85," ")</f>
        <v xml:space="preserve"> </v>
      </c>
      <c r="O85" s="249" t="str">
        <f>IF(AND(MONTH('Saving Accounts'!$E85)=MONTH(O$7),YEAR('Saving Accounts'!$E85)=YEAR(O$7)),('Saving Accounts'!$B85+'Saving Accounts'!$F85)*'Saving Accounts'!$G85*'Saving Accounts'!$H85/12+'Saving Accounts'!$F85," ")</f>
        <v xml:space="preserve"> </v>
      </c>
      <c r="P85" s="249" t="str">
        <f>IF(AND(MONTH('Saving Accounts'!$E85)=MONTH(P$7),YEAR('Saving Accounts'!$E85)=YEAR(P$7)),('Saving Accounts'!$B85+'Saving Accounts'!$F85)*'Saving Accounts'!$G85*'Saving Accounts'!$H85/12+'Saving Accounts'!$F85," ")</f>
        <v xml:space="preserve"> </v>
      </c>
      <c r="Q85" s="249" t="str">
        <f>IF(AND(MONTH('Saving Accounts'!$E85)=MONTH(Q$7),YEAR('Saving Accounts'!$E85)=YEAR(Q$7)),('Saving Accounts'!$B85+'Saving Accounts'!$F85)*'Saving Accounts'!$G85*'Saving Accounts'!$H85/12+'Saving Accounts'!$F85," ")</f>
        <v xml:space="preserve"> </v>
      </c>
      <c r="R85" s="249" t="str">
        <f>IF(AND(MONTH('Saving Accounts'!$E85)=MONTH(R$7),YEAR('Saving Accounts'!$E85)=YEAR(R$7)),('Saving Accounts'!$B85+'Saving Accounts'!$F85)*'Saving Accounts'!$G85*'Saving Accounts'!$H85/12+'Saving Accounts'!$F85," ")</f>
        <v xml:space="preserve"> </v>
      </c>
      <c r="S85" s="249" t="str">
        <f>IF(AND(MONTH('Saving Accounts'!$E85)=MONTH(S$7),YEAR('Saving Accounts'!$E85)=YEAR(S$7)),('Saving Accounts'!$B85+'Saving Accounts'!$F85)*'Saving Accounts'!$G85*'Saving Accounts'!$H85/12+'Saving Accounts'!$F85," ")</f>
        <v xml:space="preserve"> </v>
      </c>
      <c r="T85" s="249" t="str">
        <f>IF(AND(MONTH('Saving Accounts'!$E85)=MONTH(T$7),YEAR('Saving Accounts'!$E85)=YEAR(T$7)),('Saving Accounts'!$B85+'Saving Accounts'!$F85)*'Saving Accounts'!$G85*'Saving Accounts'!$H85/12+'Saving Accounts'!$F85," ")</f>
        <v xml:space="preserve"> </v>
      </c>
      <c r="U85" s="328" t="str">
        <f>IF(AND(MONTH('Saving Accounts'!$E85)=MONTH(U$7),YEAR('Saving Accounts'!$E85)=YEAR(U$7)),('Saving Accounts'!$B85+'Saving Accounts'!$F85)*'Saving Accounts'!$G85*'Saving Accounts'!$H85/12+'Saving Accounts'!$F85," ")</f>
        <v xml:space="preserve"> </v>
      </c>
      <c r="V85" s="249" t="str">
        <f>IF(AND(MONTH('Saving Accounts'!$E85)=MONTH(V$7),YEAR('Saving Accounts'!$E85)=YEAR(V$7)),('Saving Accounts'!$B85+'Saving Accounts'!$F85)*'Saving Accounts'!$G85*'Saving Accounts'!$H85/12+'Saving Accounts'!$F85," ")</f>
        <v xml:space="preserve"> </v>
      </c>
      <c r="W85" s="249" t="str">
        <f>IF(AND(MONTH('Saving Accounts'!$E85)=MONTH(W$7),YEAR('Saving Accounts'!$E85)=YEAR(W$7)),('Saving Accounts'!$B85+'Saving Accounts'!$F85)*'Saving Accounts'!$G85*'Saving Accounts'!$H85/12+'Saving Accounts'!$F85," ")</f>
        <v xml:space="preserve"> </v>
      </c>
      <c r="X85" s="249" t="str">
        <f>IF(AND(MONTH('Saving Accounts'!$E85)=MONTH(X$7),YEAR('Saving Accounts'!$E85)=YEAR(X$7)),('Saving Accounts'!$B85+'Saving Accounts'!$F85)*'Saving Accounts'!$G85*'Saving Accounts'!$H85/12+'Saving Accounts'!$F85," ")</f>
        <v xml:space="preserve"> </v>
      </c>
      <c r="Y85" s="249" t="str">
        <f>IF(AND(MONTH('Saving Accounts'!$E85)=MONTH(Y$7),YEAR('Saving Accounts'!$E85)=YEAR(Y$7)),('Saving Accounts'!$B85+'Saving Accounts'!$F85)*'Saving Accounts'!$G85*'Saving Accounts'!$H85/12+'Saving Accounts'!$F85," ")</f>
        <v xml:space="preserve"> </v>
      </c>
      <c r="Z85" s="249" t="str">
        <f>IF(AND(MONTH('Saving Accounts'!$E85)=MONTH(Z$7),YEAR('Saving Accounts'!$E85)=YEAR(Z$7)),('Saving Accounts'!$B85+'Saving Accounts'!$F85)*'Saving Accounts'!$G85*'Saving Accounts'!$H85/12+'Saving Accounts'!$F85," ")</f>
        <v xml:space="preserve"> </v>
      </c>
      <c r="AA85" s="249" t="str">
        <f>IF(AND(MONTH('Saving Accounts'!$E85)=MONTH(AA$7),YEAR('Saving Accounts'!$E85)=YEAR(AA$7)),('Saving Accounts'!$B85+'Saving Accounts'!$F85)*'Saving Accounts'!$G85*'Saving Accounts'!$H85/12+'Saving Accounts'!$F85," ")</f>
        <v xml:space="preserve"> </v>
      </c>
      <c r="AB85" s="249" t="str">
        <f>IF(AND(MONTH('Saving Accounts'!$E85)=MONTH(AB$7),YEAR('Saving Accounts'!$E85)=YEAR(AB$7)),('Saving Accounts'!$B85+'Saving Accounts'!$F85)*'Saving Accounts'!$G85*'Saving Accounts'!$H85/12+'Saving Accounts'!$F85," ")</f>
        <v xml:space="preserve"> </v>
      </c>
      <c r="AC85" s="249" t="str">
        <f>IF(AND(MONTH('Saving Accounts'!$E85)=MONTH(AC$7),YEAR('Saving Accounts'!$E85)=YEAR(AC$7)),('Saving Accounts'!$B85+'Saving Accounts'!$F85)*'Saving Accounts'!$G85*'Saving Accounts'!$H85/12+'Saving Accounts'!$F85," ")</f>
        <v xml:space="preserve"> </v>
      </c>
      <c r="AD85" s="249" t="str">
        <f>IF(AND(MONTH('Saving Accounts'!$E85)=MONTH(AD$7),YEAR('Saving Accounts'!$E85)=YEAR(AD$7)),('Saving Accounts'!$B85+'Saving Accounts'!$F85)*'Saving Accounts'!$G85*'Saving Accounts'!$H85/12+'Saving Accounts'!$F85," ")</f>
        <v xml:space="preserve"> </v>
      </c>
      <c r="AE85" s="249" t="str">
        <f>IF(AND(MONTH('Saving Accounts'!$E85)=MONTH(AE$7),YEAR('Saving Accounts'!$E85)=YEAR(AE$7)),('Saving Accounts'!$B85+'Saving Accounts'!$F85)*'Saving Accounts'!$G85*'Saving Accounts'!$H85/12+'Saving Accounts'!$F85," ")</f>
        <v xml:space="preserve"> </v>
      </c>
      <c r="AF85" s="249" t="str">
        <f>IF(AND(MONTH('Saving Accounts'!$E85)=MONTH(AF$7),YEAR('Saving Accounts'!$E85)=YEAR(AF$7)),('Saving Accounts'!$B85+'Saving Accounts'!$F85)*'Saving Accounts'!$G85*'Saving Accounts'!$H85/12+'Saving Accounts'!$F85," ")</f>
        <v xml:space="preserve"> </v>
      </c>
      <c r="AG85" s="249" t="str">
        <f>IF(AND(MONTH('Saving Accounts'!$E85)=MONTH(AG$7),YEAR('Saving Accounts'!$E85)=YEAR(AG$7)),('Saving Accounts'!$B85+'Saving Accounts'!$F85)*'Saving Accounts'!$G85*'Saving Accounts'!$H85/12+'Saving Accounts'!$F85," ")</f>
        <v xml:space="preserve"> </v>
      </c>
    </row>
    <row r="86" spans="2:33">
      <c r="B86" s="214"/>
      <c r="C86" s="215"/>
      <c r="D86" s="214"/>
      <c r="E86" s="215"/>
      <c r="F86" s="214"/>
      <c r="G86" s="216"/>
      <c r="H86" s="217"/>
      <c r="I86" s="251">
        <f t="shared" si="8"/>
        <v>0</v>
      </c>
      <c r="J86" s="249" t="str">
        <f>IF(AND(MONTH('Saving Accounts'!$E86)=MONTH(J$7),YEAR('Saving Accounts'!$E86)=YEAR(J$7)),('Saving Accounts'!$B86+'Saving Accounts'!$F86)*'Saving Accounts'!$G86*'Saving Accounts'!$H86/12+'Saving Accounts'!$F86," ")</f>
        <v xml:space="preserve"> </v>
      </c>
      <c r="K86" s="249" t="str">
        <f>IF(AND(MONTH('Saving Accounts'!$E86)=MONTH(K$7),YEAR('Saving Accounts'!$E86)=YEAR(K$7)),('Saving Accounts'!$B86+'Saving Accounts'!$F86)*'Saving Accounts'!$G86*'Saving Accounts'!$H86/12+'Saving Accounts'!$F86," ")</f>
        <v xml:space="preserve"> </v>
      </c>
      <c r="L86" s="249" t="str">
        <f>IF(AND(MONTH('Saving Accounts'!$E86)=MONTH(L$7),YEAR('Saving Accounts'!$E86)=YEAR(L$7)),('Saving Accounts'!$B86+'Saving Accounts'!$F86)*'Saving Accounts'!$G86*'Saving Accounts'!$H86/12+'Saving Accounts'!$F86," ")</f>
        <v xml:space="preserve"> </v>
      </c>
      <c r="M86" s="249" t="str">
        <f>IF(AND(MONTH('Saving Accounts'!$E86)=MONTH(M$7),YEAR('Saving Accounts'!$E86)=YEAR(M$7)),('Saving Accounts'!$B86+'Saving Accounts'!$F86)*'Saving Accounts'!$G86*'Saving Accounts'!$H86/12+'Saving Accounts'!$F86," ")</f>
        <v xml:space="preserve"> </v>
      </c>
      <c r="N86" s="249" t="str">
        <f>IF(AND(MONTH('Saving Accounts'!$E86)=MONTH(N$7),YEAR('Saving Accounts'!$E86)=YEAR(N$7)),('Saving Accounts'!$B86+'Saving Accounts'!$F86)*'Saving Accounts'!$G86*'Saving Accounts'!$H86/12+'Saving Accounts'!$F86," ")</f>
        <v xml:space="preserve"> </v>
      </c>
      <c r="O86" s="249" t="str">
        <f>IF(AND(MONTH('Saving Accounts'!$E86)=MONTH(O$7),YEAR('Saving Accounts'!$E86)=YEAR(O$7)),('Saving Accounts'!$B86+'Saving Accounts'!$F86)*'Saving Accounts'!$G86*'Saving Accounts'!$H86/12+'Saving Accounts'!$F86," ")</f>
        <v xml:space="preserve"> </v>
      </c>
      <c r="P86" s="249" t="str">
        <f>IF(AND(MONTH('Saving Accounts'!$E86)=MONTH(P$7),YEAR('Saving Accounts'!$E86)=YEAR(P$7)),('Saving Accounts'!$B86+'Saving Accounts'!$F86)*'Saving Accounts'!$G86*'Saving Accounts'!$H86/12+'Saving Accounts'!$F86," ")</f>
        <v xml:space="preserve"> </v>
      </c>
      <c r="Q86" s="249" t="str">
        <f>IF(AND(MONTH('Saving Accounts'!$E86)=MONTH(Q$7),YEAR('Saving Accounts'!$E86)=YEAR(Q$7)),('Saving Accounts'!$B86+'Saving Accounts'!$F86)*'Saving Accounts'!$G86*'Saving Accounts'!$H86/12+'Saving Accounts'!$F86," ")</f>
        <v xml:space="preserve"> </v>
      </c>
      <c r="R86" s="249" t="str">
        <f>IF(AND(MONTH('Saving Accounts'!$E86)=MONTH(R$7),YEAR('Saving Accounts'!$E86)=YEAR(R$7)),('Saving Accounts'!$B86+'Saving Accounts'!$F86)*'Saving Accounts'!$G86*'Saving Accounts'!$H86/12+'Saving Accounts'!$F86," ")</f>
        <v xml:space="preserve"> </v>
      </c>
      <c r="S86" s="249" t="str">
        <f>IF(AND(MONTH('Saving Accounts'!$E86)=MONTH(S$7),YEAR('Saving Accounts'!$E86)=YEAR(S$7)),('Saving Accounts'!$B86+'Saving Accounts'!$F86)*'Saving Accounts'!$G86*'Saving Accounts'!$H86/12+'Saving Accounts'!$F86," ")</f>
        <v xml:space="preserve"> </v>
      </c>
      <c r="T86" s="249" t="str">
        <f>IF(AND(MONTH('Saving Accounts'!$E86)=MONTH(T$7),YEAR('Saving Accounts'!$E86)=YEAR(T$7)),('Saving Accounts'!$B86+'Saving Accounts'!$F86)*'Saving Accounts'!$G86*'Saving Accounts'!$H86/12+'Saving Accounts'!$F86," ")</f>
        <v xml:space="preserve"> </v>
      </c>
      <c r="U86" s="328" t="str">
        <f>IF(AND(MONTH('Saving Accounts'!$E86)=MONTH(U$7),YEAR('Saving Accounts'!$E86)=YEAR(U$7)),('Saving Accounts'!$B86+'Saving Accounts'!$F86)*'Saving Accounts'!$G86*'Saving Accounts'!$H86/12+'Saving Accounts'!$F86," ")</f>
        <v xml:space="preserve"> </v>
      </c>
      <c r="V86" s="249" t="str">
        <f>IF(AND(MONTH('Saving Accounts'!$E86)=MONTH(V$7),YEAR('Saving Accounts'!$E86)=YEAR(V$7)),('Saving Accounts'!$B86+'Saving Accounts'!$F86)*'Saving Accounts'!$G86*'Saving Accounts'!$H86/12+'Saving Accounts'!$F86," ")</f>
        <v xml:space="preserve"> </v>
      </c>
      <c r="W86" s="249" t="str">
        <f>IF(AND(MONTH('Saving Accounts'!$E86)=MONTH(W$7),YEAR('Saving Accounts'!$E86)=YEAR(W$7)),('Saving Accounts'!$B86+'Saving Accounts'!$F86)*'Saving Accounts'!$G86*'Saving Accounts'!$H86/12+'Saving Accounts'!$F86," ")</f>
        <v xml:space="preserve"> </v>
      </c>
      <c r="X86" s="249" t="str">
        <f>IF(AND(MONTH('Saving Accounts'!$E86)=MONTH(X$7),YEAR('Saving Accounts'!$E86)=YEAR(X$7)),('Saving Accounts'!$B86+'Saving Accounts'!$F86)*'Saving Accounts'!$G86*'Saving Accounts'!$H86/12+'Saving Accounts'!$F86," ")</f>
        <v xml:space="preserve"> </v>
      </c>
      <c r="Y86" s="249" t="str">
        <f>IF(AND(MONTH('Saving Accounts'!$E86)=MONTH(Y$7),YEAR('Saving Accounts'!$E86)=YEAR(Y$7)),('Saving Accounts'!$B86+'Saving Accounts'!$F86)*'Saving Accounts'!$G86*'Saving Accounts'!$H86/12+'Saving Accounts'!$F86," ")</f>
        <v xml:space="preserve"> </v>
      </c>
      <c r="Z86" s="249" t="str">
        <f>IF(AND(MONTH('Saving Accounts'!$E86)=MONTH(Z$7),YEAR('Saving Accounts'!$E86)=YEAR(Z$7)),('Saving Accounts'!$B86+'Saving Accounts'!$F86)*'Saving Accounts'!$G86*'Saving Accounts'!$H86/12+'Saving Accounts'!$F86," ")</f>
        <v xml:space="preserve"> </v>
      </c>
      <c r="AA86" s="249" t="str">
        <f>IF(AND(MONTH('Saving Accounts'!$E86)=MONTH(AA$7),YEAR('Saving Accounts'!$E86)=YEAR(AA$7)),('Saving Accounts'!$B86+'Saving Accounts'!$F86)*'Saving Accounts'!$G86*'Saving Accounts'!$H86/12+'Saving Accounts'!$F86," ")</f>
        <v xml:space="preserve"> </v>
      </c>
      <c r="AB86" s="249" t="str">
        <f>IF(AND(MONTH('Saving Accounts'!$E86)=MONTH(AB$7),YEAR('Saving Accounts'!$E86)=YEAR(AB$7)),('Saving Accounts'!$B86+'Saving Accounts'!$F86)*'Saving Accounts'!$G86*'Saving Accounts'!$H86/12+'Saving Accounts'!$F86," ")</f>
        <v xml:space="preserve"> </v>
      </c>
      <c r="AC86" s="249" t="str">
        <f>IF(AND(MONTH('Saving Accounts'!$E86)=MONTH(AC$7),YEAR('Saving Accounts'!$E86)=YEAR(AC$7)),('Saving Accounts'!$B86+'Saving Accounts'!$F86)*'Saving Accounts'!$G86*'Saving Accounts'!$H86/12+'Saving Accounts'!$F86," ")</f>
        <v xml:space="preserve"> </v>
      </c>
      <c r="AD86" s="249" t="str">
        <f>IF(AND(MONTH('Saving Accounts'!$E86)=MONTH(AD$7),YEAR('Saving Accounts'!$E86)=YEAR(AD$7)),('Saving Accounts'!$B86+'Saving Accounts'!$F86)*'Saving Accounts'!$G86*'Saving Accounts'!$H86/12+'Saving Accounts'!$F86," ")</f>
        <v xml:space="preserve"> </v>
      </c>
      <c r="AE86" s="249" t="str">
        <f>IF(AND(MONTH('Saving Accounts'!$E86)=MONTH(AE$7),YEAR('Saving Accounts'!$E86)=YEAR(AE$7)),('Saving Accounts'!$B86+'Saving Accounts'!$F86)*'Saving Accounts'!$G86*'Saving Accounts'!$H86/12+'Saving Accounts'!$F86," ")</f>
        <v xml:space="preserve"> </v>
      </c>
      <c r="AF86" s="249" t="str">
        <f>IF(AND(MONTH('Saving Accounts'!$E86)=MONTH(AF$7),YEAR('Saving Accounts'!$E86)=YEAR(AF$7)),('Saving Accounts'!$B86+'Saving Accounts'!$F86)*'Saving Accounts'!$G86*'Saving Accounts'!$H86/12+'Saving Accounts'!$F86," ")</f>
        <v xml:space="preserve"> </v>
      </c>
      <c r="AG86" s="249" t="str">
        <f>IF(AND(MONTH('Saving Accounts'!$E86)=MONTH(AG$7),YEAR('Saving Accounts'!$E86)=YEAR(AG$7)),('Saving Accounts'!$B86+'Saving Accounts'!$F86)*'Saving Accounts'!$G86*'Saving Accounts'!$H86/12+'Saving Accounts'!$F86," ")</f>
        <v xml:space="preserve"> </v>
      </c>
    </row>
    <row r="87" spans="2:33">
      <c r="B87" s="214"/>
      <c r="C87" s="215"/>
      <c r="D87" s="214"/>
      <c r="E87" s="215"/>
      <c r="F87" s="214"/>
      <c r="G87" s="216"/>
      <c r="H87" s="217"/>
      <c r="I87" s="251">
        <f t="shared" si="8"/>
        <v>0</v>
      </c>
      <c r="J87" s="249" t="str">
        <f>IF(AND(MONTH('Saving Accounts'!$E87)=MONTH(J$7),YEAR('Saving Accounts'!$E87)=YEAR(J$7)),('Saving Accounts'!$B87+'Saving Accounts'!$F87)*'Saving Accounts'!$G87*'Saving Accounts'!$H87/12+'Saving Accounts'!$F87," ")</f>
        <v xml:space="preserve"> </v>
      </c>
      <c r="K87" s="249" t="str">
        <f>IF(AND(MONTH('Saving Accounts'!$E87)=MONTH(K$7),YEAR('Saving Accounts'!$E87)=YEAR(K$7)),('Saving Accounts'!$B87+'Saving Accounts'!$F87)*'Saving Accounts'!$G87*'Saving Accounts'!$H87/12+'Saving Accounts'!$F87," ")</f>
        <v xml:space="preserve"> </v>
      </c>
      <c r="L87" s="249" t="str">
        <f>IF(AND(MONTH('Saving Accounts'!$E87)=MONTH(L$7),YEAR('Saving Accounts'!$E87)=YEAR(L$7)),('Saving Accounts'!$B87+'Saving Accounts'!$F87)*'Saving Accounts'!$G87*'Saving Accounts'!$H87/12+'Saving Accounts'!$F87," ")</f>
        <v xml:space="preserve"> </v>
      </c>
      <c r="M87" s="249" t="str">
        <f>IF(AND(MONTH('Saving Accounts'!$E87)=MONTH(M$7),YEAR('Saving Accounts'!$E87)=YEAR(M$7)),('Saving Accounts'!$B87+'Saving Accounts'!$F87)*'Saving Accounts'!$G87*'Saving Accounts'!$H87/12+'Saving Accounts'!$F87," ")</f>
        <v xml:space="preserve"> </v>
      </c>
      <c r="N87" s="249" t="str">
        <f>IF(AND(MONTH('Saving Accounts'!$E87)=MONTH(N$7),YEAR('Saving Accounts'!$E87)=YEAR(N$7)),('Saving Accounts'!$B87+'Saving Accounts'!$F87)*'Saving Accounts'!$G87*'Saving Accounts'!$H87/12+'Saving Accounts'!$F87," ")</f>
        <v xml:space="preserve"> </v>
      </c>
      <c r="O87" s="249" t="str">
        <f>IF(AND(MONTH('Saving Accounts'!$E87)=MONTH(O$7),YEAR('Saving Accounts'!$E87)=YEAR(O$7)),('Saving Accounts'!$B87+'Saving Accounts'!$F87)*'Saving Accounts'!$G87*'Saving Accounts'!$H87/12+'Saving Accounts'!$F87," ")</f>
        <v xml:space="preserve"> </v>
      </c>
      <c r="P87" s="249" t="str">
        <f>IF(AND(MONTH('Saving Accounts'!$E87)=MONTH(P$7),YEAR('Saving Accounts'!$E87)=YEAR(P$7)),('Saving Accounts'!$B87+'Saving Accounts'!$F87)*'Saving Accounts'!$G87*'Saving Accounts'!$H87/12+'Saving Accounts'!$F87," ")</f>
        <v xml:space="preserve"> </v>
      </c>
      <c r="Q87" s="249" t="str">
        <f>IF(AND(MONTH('Saving Accounts'!$E87)=MONTH(Q$7),YEAR('Saving Accounts'!$E87)=YEAR(Q$7)),('Saving Accounts'!$B87+'Saving Accounts'!$F87)*'Saving Accounts'!$G87*'Saving Accounts'!$H87/12+'Saving Accounts'!$F87," ")</f>
        <v xml:space="preserve"> </v>
      </c>
      <c r="R87" s="249" t="str">
        <f>IF(AND(MONTH('Saving Accounts'!$E87)=MONTH(R$7),YEAR('Saving Accounts'!$E87)=YEAR(R$7)),('Saving Accounts'!$B87+'Saving Accounts'!$F87)*'Saving Accounts'!$G87*'Saving Accounts'!$H87/12+'Saving Accounts'!$F87," ")</f>
        <v xml:space="preserve"> </v>
      </c>
      <c r="S87" s="249" t="str">
        <f>IF(AND(MONTH('Saving Accounts'!$E87)=MONTH(S$7),YEAR('Saving Accounts'!$E87)=YEAR(S$7)),('Saving Accounts'!$B87+'Saving Accounts'!$F87)*'Saving Accounts'!$G87*'Saving Accounts'!$H87/12+'Saving Accounts'!$F87," ")</f>
        <v xml:space="preserve"> </v>
      </c>
      <c r="T87" s="249" t="str">
        <f>IF(AND(MONTH('Saving Accounts'!$E87)=MONTH(T$7),YEAR('Saving Accounts'!$E87)=YEAR(T$7)),('Saving Accounts'!$B87+'Saving Accounts'!$F87)*'Saving Accounts'!$G87*'Saving Accounts'!$H87/12+'Saving Accounts'!$F87," ")</f>
        <v xml:space="preserve"> </v>
      </c>
      <c r="U87" s="328" t="str">
        <f>IF(AND(MONTH('Saving Accounts'!$E87)=MONTH(U$7),YEAR('Saving Accounts'!$E87)=YEAR(U$7)),('Saving Accounts'!$B87+'Saving Accounts'!$F87)*'Saving Accounts'!$G87*'Saving Accounts'!$H87/12+'Saving Accounts'!$F87," ")</f>
        <v xml:space="preserve"> </v>
      </c>
      <c r="V87" s="249" t="str">
        <f>IF(AND(MONTH('Saving Accounts'!$E87)=MONTH(V$7),YEAR('Saving Accounts'!$E87)=YEAR(V$7)),('Saving Accounts'!$B87+'Saving Accounts'!$F87)*'Saving Accounts'!$G87*'Saving Accounts'!$H87/12+'Saving Accounts'!$F87," ")</f>
        <v xml:space="preserve"> </v>
      </c>
      <c r="W87" s="249" t="str">
        <f>IF(AND(MONTH('Saving Accounts'!$E87)=MONTH(W$7),YEAR('Saving Accounts'!$E87)=YEAR(W$7)),('Saving Accounts'!$B87+'Saving Accounts'!$F87)*'Saving Accounts'!$G87*'Saving Accounts'!$H87/12+'Saving Accounts'!$F87," ")</f>
        <v xml:space="preserve"> </v>
      </c>
      <c r="X87" s="249" t="str">
        <f>IF(AND(MONTH('Saving Accounts'!$E87)=MONTH(X$7),YEAR('Saving Accounts'!$E87)=YEAR(X$7)),('Saving Accounts'!$B87+'Saving Accounts'!$F87)*'Saving Accounts'!$G87*'Saving Accounts'!$H87/12+'Saving Accounts'!$F87," ")</f>
        <v xml:space="preserve"> </v>
      </c>
      <c r="Y87" s="249" t="str">
        <f>IF(AND(MONTH('Saving Accounts'!$E87)=MONTH(Y$7),YEAR('Saving Accounts'!$E87)=YEAR(Y$7)),('Saving Accounts'!$B87+'Saving Accounts'!$F87)*'Saving Accounts'!$G87*'Saving Accounts'!$H87/12+'Saving Accounts'!$F87," ")</f>
        <v xml:space="preserve"> </v>
      </c>
      <c r="Z87" s="249" t="str">
        <f>IF(AND(MONTH('Saving Accounts'!$E87)=MONTH(Z$7),YEAR('Saving Accounts'!$E87)=YEAR(Z$7)),('Saving Accounts'!$B87+'Saving Accounts'!$F87)*'Saving Accounts'!$G87*'Saving Accounts'!$H87/12+'Saving Accounts'!$F87," ")</f>
        <v xml:space="preserve"> </v>
      </c>
      <c r="AA87" s="249" t="str">
        <f>IF(AND(MONTH('Saving Accounts'!$E87)=MONTH(AA$7),YEAR('Saving Accounts'!$E87)=YEAR(AA$7)),('Saving Accounts'!$B87+'Saving Accounts'!$F87)*'Saving Accounts'!$G87*'Saving Accounts'!$H87/12+'Saving Accounts'!$F87," ")</f>
        <v xml:space="preserve"> </v>
      </c>
      <c r="AB87" s="249" t="str">
        <f>IF(AND(MONTH('Saving Accounts'!$E87)=MONTH(AB$7),YEAR('Saving Accounts'!$E87)=YEAR(AB$7)),('Saving Accounts'!$B87+'Saving Accounts'!$F87)*'Saving Accounts'!$G87*'Saving Accounts'!$H87/12+'Saving Accounts'!$F87," ")</f>
        <v xml:space="preserve"> </v>
      </c>
      <c r="AC87" s="249" t="str">
        <f>IF(AND(MONTH('Saving Accounts'!$E87)=MONTH(AC$7),YEAR('Saving Accounts'!$E87)=YEAR(AC$7)),('Saving Accounts'!$B87+'Saving Accounts'!$F87)*'Saving Accounts'!$G87*'Saving Accounts'!$H87/12+'Saving Accounts'!$F87," ")</f>
        <v xml:space="preserve"> </v>
      </c>
      <c r="AD87" s="249" t="str">
        <f>IF(AND(MONTH('Saving Accounts'!$E87)=MONTH(AD$7),YEAR('Saving Accounts'!$E87)=YEAR(AD$7)),('Saving Accounts'!$B87+'Saving Accounts'!$F87)*'Saving Accounts'!$G87*'Saving Accounts'!$H87/12+'Saving Accounts'!$F87," ")</f>
        <v xml:space="preserve"> </v>
      </c>
      <c r="AE87" s="249" t="str">
        <f>IF(AND(MONTH('Saving Accounts'!$E87)=MONTH(AE$7),YEAR('Saving Accounts'!$E87)=YEAR(AE$7)),('Saving Accounts'!$B87+'Saving Accounts'!$F87)*'Saving Accounts'!$G87*'Saving Accounts'!$H87/12+'Saving Accounts'!$F87," ")</f>
        <v xml:space="preserve"> </v>
      </c>
      <c r="AF87" s="249" t="str">
        <f>IF(AND(MONTH('Saving Accounts'!$E87)=MONTH(AF$7),YEAR('Saving Accounts'!$E87)=YEAR(AF$7)),('Saving Accounts'!$B87+'Saving Accounts'!$F87)*'Saving Accounts'!$G87*'Saving Accounts'!$H87/12+'Saving Accounts'!$F87," ")</f>
        <v xml:space="preserve"> </v>
      </c>
      <c r="AG87" s="249" t="str">
        <f>IF(AND(MONTH('Saving Accounts'!$E87)=MONTH(AG$7),YEAR('Saving Accounts'!$E87)=YEAR(AG$7)),('Saving Accounts'!$B87+'Saving Accounts'!$F87)*'Saving Accounts'!$G87*'Saving Accounts'!$H87/12+'Saving Accounts'!$F87," ")</f>
        <v xml:space="preserve"> </v>
      </c>
    </row>
    <row r="88" spans="2:33">
      <c r="B88" s="214"/>
      <c r="C88" s="215"/>
      <c r="D88" s="214"/>
      <c r="E88" s="215"/>
      <c r="F88" s="214"/>
      <c r="G88" s="216"/>
      <c r="H88" s="217"/>
      <c r="I88" s="251">
        <f t="shared" si="8"/>
        <v>0</v>
      </c>
      <c r="J88" s="249" t="str">
        <f>IF(AND(MONTH('Saving Accounts'!$E88)=MONTH(J$7),YEAR('Saving Accounts'!$E88)=YEAR(J$7)),('Saving Accounts'!$B88+'Saving Accounts'!$F88)*'Saving Accounts'!$G88*'Saving Accounts'!$H88/12+'Saving Accounts'!$F88," ")</f>
        <v xml:space="preserve"> </v>
      </c>
      <c r="K88" s="249" t="str">
        <f>IF(AND(MONTH('Saving Accounts'!$E88)=MONTH(K$7),YEAR('Saving Accounts'!$E88)=YEAR(K$7)),('Saving Accounts'!$B88+'Saving Accounts'!$F88)*'Saving Accounts'!$G88*'Saving Accounts'!$H88/12+'Saving Accounts'!$F88," ")</f>
        <v xml:space="preserve"> </v>
      </c>
      <c r="L88" s="249" t="str">
        <f>IF(AND(MONTH('Saving Accounts'!$E88)=MONTH(L$7),YEAR('Saving Accounts'!$E88)=YEAR(L$7)),('Saving Accounts'!$B88+'Saving Accounts'!$F88)*'Saving Accounts'!$G88*'Saving Accounts'!$H88/12+'Saving Accounts'!$F88," ")</f>
        <v xml:space="preserve"> </v>
      </c>
      <c r="M88" s="249" t="str">
        <f>IF(AND(MONTH('Saving Accounts'!$E88)=MONTH(M$7),YEAR('Saving Accounts'!$E88)=YEAR(M$7)),('Saving Accounts'!$B88+'Saving Accounts'!$F88)*'Saving Accounts'!$G88*'Saving Accounts'!$H88/12+'Saving Accounts'!$F88," ")</f>
        <v xml:space="preserve"> </v>
      </c>
      <c r="N88" s="249" t="str">
        <f>IF(AND(MONTH('Saving Accounts'!$E88)=MONTH(N$7),YEAR('Saving Accounts'!$E88)=YEAR(N$7)),('Saving Accounts'!$B88+'Saving Accounts'!$F88)*'Saving Accounts'!$G88*'Saving Accounts'!$H88/12+'Saving Accounts'!$F88," ")</f>
        <v xml:space="preserve"> </v>
      </c>
      <c r="O88" s="249" t="str">
        <f>IF(AND(MONTH('Saving Accounts'!$E88)=MONTH(O$7),YEAR('Saving Accounts'!$E88)=YEAR(O$7)),('Saving Accounts'!$B88+'Saving Accounts'!$F88)*'Saving Accounts'!$G88*'Saving Accounts'!$H88/12+'Saving Accounts'!$F88," ")</f>
        <v xml:space="preserve"> </v>
      </c>
      <c r="P88" s="249" t="str">
        <f>IF(AND(MONTH('Saving Accounts'!$E88)=MONTH(P$7),YEAR('Saving Accounts'!$E88)=YEAR(P$7)),('Saving Accounts'!$B88+'Saving Accounts'!$F88)*'Saving Accounts'!$G88*'Saving Accounts'!$H88/12+'Saving Accounts'!$F88," ")</f>
        <v xml:space="preserve"> </v>
      </c>
      <c r="Q88" s="249" t="str">
        <f>IF(AND(MONTH('Saving Accounts'!$E88)=MONTH(Q$7),YEAR('Saving Accounts'!$E88)=YEAR(Q$7)),('Saving Accounts'!$B88+'Saving Accounts'!$F88)*'Saving Accounts'!$G88*'Saving Accounts'!$H88/12+'Saving Accounts'!$F88," ")</f>
        <v xml:space="preserve"> </v>
      </c>
      <c r="R88" s="249" t="str">
        <f>IF(AND(MONTH('Saving Accounts'!$E88)=MONTH(R$7),YEAR('Saving Accounts'!$E88)=YEAR(R$7)),('Saving Accounts'!$B88+'Saving Accounts'!$F88)*'Saving Accounts'!$G88*'Saving Accounts'!$H88/12+'Saving Accounts'!$F88," ")</f>
        <v xml:space="preserve"> </v>
      </c>
      <c r="S88" s="249" t="str">
        <f>IF(AND(MONTH('Saving Accounts'!$E88)=MONTH(S$7),YEAR('Saving Accounts'!$E88)=YEAR(S$7)),('Saving Accounts'!$B88+'Saving Accounts'!$F88)*'Saving Accounts'!$G88*'Saving Accounts'!$H88/12+'Saving Accounts'!$F88," ")</f>
        <v xml:space="preserve"> </v>
      </c>
      <c r="T88" s="249" t="str">
        <f>IF(AND(MONTH('Saving Accounts'!$E88)=MONTH(T$7),YEAR('Saving Accounts'!$E88)=YEAR(T$7)),('Saving Accounts'!$B88+'Saving Accounts'!$F88)*'Saving Accounts'!$G88*'Saving Accounts'!$H88/12+'Saving Accounts'!$F88," ")</f>
        <v xml:space="preserve"> </v>
      </c>
      <c r="U88" s="328" t="str">
        <f>IF(AND(MONTH('Saving Accounts'!$E88)=MONTH(U$7),YEAR('Saving Accounts'!$E88)=YEAR(U$7)),('Saving Accounts'!$B88+'Saving Accounts'!$F88)*'Saving Accounts'!$G88*'Saving Accounts'!$H88/12+'Saving Accounts'!$F88," ")</f>
        <v xml:space="preserve"> </v>
      </c>
      <c r="V88" s="249" t="str">
        <f>IF(AND(MONTH('Saving Accounts'!$E88)=MONTH(V$7),YEAR('Saving Accounts'!$E88)=YEAR(V$7)),('Saving Accounts'!$B88+'Saving Accounts'!$F88)*'Saving Accounts'!$G88*'Saving Accounts'!$H88/12+'Saving Accounts'!$F88," ")</f>
        <v xml:space="preserve"> </v>
      </c>
      <c r="W88" s="249" t="str">
        <f>IF(AND(MONTH('Saving Accounts'!$E88)=MONTH(W$7),YEAR('Saving Accounts'!$E88)=YEAR(W$7)),('Saving Accounts'!$B88+'Saving Accounts'!$F88)*'Saving Accounts'!$G88*'Saving Accounts'!$H88/12+'Saving Accounts'!$F88," ")</f>
        <v xml:space="preserve"> </v>
      </c>
      <c r="X88" s="249" t="str">
        <f>IF(AND(MONTH('Saving Accounts'!$E88)=MONTH(X$7),YEAR('Saving Accounts'!$E88)=YEAR(X$7)),('Saving Accounts'!$B88+'Saving Accounts'!$F88)*'Saving Accounts'!$G88*'Saving Accounts'!$H88/12+'Saving Accounts'!$F88," ")</f>
        <v xml:space="preserve"> </v>
      </c>
      <c r="Y88" s="249" t="str">
        <f>IF(AND(MONTH('Saving Accounts'!$E88)=MONTH(Y$7),YEAR('Saving Accounts'!$E88)=YEAR(Y$7)),('Saving Accounts'!$B88+'Saving Accounts'!$F88)*'Saving Accounts'!$G88*'Saving Accounts'!$H88/12+'Saving Accounts'!$F88," ")</f>
        <v xml:space="preserve"> </v>
      </c>
      <c r="Z88" s="249" t="str">
        <f>IF(AND(MONTH('Saving Accounts'!$E88)=MONTH(Z$7),YEAR('Saving Accounts'!$E88)=YEAR(Z$7)),('Saving Accounts'!$B88+'Saving Accounts'!$F88)*'Saving Accounts'!$G88*'Saving Accounts'!$H88/12+'Saving Accounts'!$F88," ")</f>
        <v xml:space="preserve"> </v>
      </c>
      <c r="AA88" s="249" t="str">
        <f>IF(AND(MONTH('Saving Accounts'!$E88)=MONTH(AA$7),YEAR('Saving Accounts'!$E88)=YEAR(AA$7)),('Saving Accounts'!$B88+'Saving Accounts'!$F88)*'Saving Accounts'!$G88*'Saving Accounts'!$H88/12+'Saving Accounts'!$F88," ")</f>
        <v xml:space="preserve"> </v>
      </c>
      <c r="AB88" s="249" t="str">
        <f>IF(AND(MONTH('Saving Accounts'!$E88)=MONTH(AB$7),YEAR('Saving Accounts'!$E88)=YEAR(AB$7)),('Saving Accounts'!$B88+'Saving Accounts'!$F88)*'Saving Accounts'!$G88*'Saving Accounts'!$H88/12+'Saving Accounts'!$F88," ")</f>
        <v xml:space="preserve"> </v>
      </c>
      <c r="AC88" s="249" t="str">
        <f>IF(AND(MONTH('Saving Accounts'!$E88)=MONTH(AC$7),YEAR('Saving Accounts'!$E88)=YEAR(AC$7)),('Saving Accounts'!$B88+'Saving Accounts'!$F88)*'Saving Accounts'!$G88*'Saving Accounts'!$H88/12+'Saving Accounts'!$F88," ")</f>
        <v xml:space="preserve"> </v>
      </c>
      <c r="AD88" s="249" t="str">
        <f>IF(AND(MONTH('Saving Accounts'!$E88)=MONTH(AD$7),YEAR('Saving Accounts'!$E88)=YEAR(AD$7)),('Saving Accounts'!$B88+'Saving Accounts'!$F88)*'Saving Accounts'!$G88*'Saving Accounts'!$H88/12+'Saving Accounts'!$F88," ")</f>
        <v xml:space="preserve"> </v>
      </c>
      <c r="AE88" s="249" t="str">
        <f>IF(AND(MONTH('Saving Accounts'!$E88)=MONTH(AE$7),YEAR('Saving Accounts'!$E88)=YEAR(AE$7)),('Saving Accounts'!$B88+'Saving Accounts'!$F88)*'Saving Accounts'!$G88*'Saving Accounts'!$H88/12+'Saving Accounts'!$F88," ")</f>
        <v xml:space="preserve"> </v>
      </c>
      <c r="AF88" s="249" t="str">
        <f>IF(AND(MONTH('Saving Accounts'!$E88)=MONTH(AF$7),YEAR('Saving Accounts'!$E88)=YEAR(AF$7)),('Saving Accounts'!$B88+'Saving Accounts'!$F88)*'Saving Accounts'!$G88*'Saving Accounts'!$H88/12+'Saving Accounts'!$F88," ")</f>
        <v xml:space="preserve"> </v>
      </c>
      <c r="AG88" s="249" t="str">
        <f>IF(AND(MONTH('Saving Accounts'!$E88)=MONTH(AG$7),YEAR('Saving Accounts'!$E88)=YEAR(AG$7)),('Saving Accounts'!$B88+'Saving Accounts'!$F88)*'Saving Accounts'!$G88*'Saving Accounts'!$H88/12+'Saving Accounts'!$F88," ")</f>
        <v xml:space="preserve"> </v>
      </c>
    </row>
    <row r="89" spans="2:33">
      <c r="B89" s="214"/>
      <c r="C89" s="215"/>
      <c r="D89" s="214"/>
      <c r="E89" s="215"/>
      <c r="F89" s="214"/>
      <c r="G89" s="216"/>
      <c r="H89" s="217"/>
      <c r="I89" s="251">
        <f t="shared" si="8"/>
        <v>0</v>
      </c>
      <c r="J89" s="249" t="str">
        <f>IF(AND(MONTH('Saving Accounts'!$E89)=MONTH(J$7),YEAR('Saving Accounts'!$E89)=YEAR(J$7)),('Saving Accounts'!$B89+'Saving Accounts'!$F89)*'Saving Accounts'!$G89*'Saving Accounts'!$H89/12+'Saving Accounts'!$F89," ")</f>
        <v xml:space="preserve"> </v>
      </c>
      <c r="K89" s="249" t="str">
        <f>IF(AND(MONTH('Saving Accounts'!$E89)=MONTH(K$7),YEAR('Saving Accounts'!$E89)=YEAR(K$7)),('Saving Accounts'!$B89+'Saving Accounts'!$F89)*'Saving Accounts'!$G89*'Saving Accounts'!$H89/12+'Saving Accounts'!$F89," ")</f>
        <v xml:space="preserve"> </v>
      </c>
      <c r="L89" s="249" t="str">
        <f>IF(AND(MONTH('Saving Accounts'!$E89)=MONTH(L$7),YEAR('Saving Accounts'!$E89)=YEAR(L$7)),('Saving Accounts'!$B89+'Saving Accounts'!$F89)*'Saving Accounts'!$G89*'Saving Accounts'!$H89/12+'Saving Accounts'!$F89," ")</f>
        <v xml:space="preserve"> </v>
      </c>
      <c r="M89" s="249" t="str">
        <f>IF(AND(MONTH('Saving Accounts'!$E89)=MONTH(M$7),YEAR('Saving Accounts'!$E89)=YEAR(M$7)),('Saving Accounts'!$B89+'Saving Accounts'!$F89)*'Saving Accounts'!$G89*'Saving Accounts'!$H89/12+'Saving Accounts'!$F89," ")</f>
        <v xml:space="preserve"> </v>
      </c>
      <c r="N89" s="249" t="str">
        <f>IF(AND(MONTH('Saving Accounts'!$E89)=MONTH(N$7),YEAR('Saving Accounts'!$E89)=YEAR(N$7)),('Saving Accounts'!$B89+'Saving Accounts'!$F89)*'Saving Accounts'!$G89*'Saving Accounts'!$H89/12+'Saving Accounts'!$F89," ")</f>
        <v xml:space="preserve"> </v>
      </c>
      <c r="O89" s="249" t="str">
        <f>IF(AND(MONTH('Saving Accounts'!$E89)=MONTH(O$7),YEAR('Saving Accounts'!$E89)=YEAR(O$7)),('Saving Accounts'!$B89+'Saving Accounts'!$F89)*'Saving Accounts'!$G89*'Saving Accounts'!$H89/12+'Saving Accounts'!$F89," ")</f>
        <v xml:space="preserve"> </v>
      </c>
      <c r="P89" s="249" t="str">
        <f>IF(AND(MONTH('Saving Accounts'!$E89)=MONTH(P$7),YEAR('Saving Accounts'!$E89)=YEAR(P$7)),('Saving Accounts'!$B89+'Saving Accounts'!$F89)*'Saving Accounts'!$G89*'Saving Accounts'!$H89/12+'Saving Accounts'!$F89," ")</f>
        <v xml:space="preserve"> </v>
      </c>
      <c r="Q89" s="249" t="str">
        <f>IF(AND(MONTH('Saving Accounts'!$E89)=MONTH(Q$7),YEAR('Saving Accounts'!$E89)=YEAR(Q$7)),('Saving Accounts'!$B89+'Saving Accounts'!$F89)*'Saving Accounts'!$G89*'Saving Accounts'!$H89/12+'Saving Accounts'!$F89," ")</f>
        <v xml:space="preserve"> </v>
      </c>
      <c r="R89" s="249" t="str">
        <f>IF(AND(MONTH('Saving Accounts'!$E89)=MONTH(R$7),YEAR('Saving Accounts'!$E89)=YEAR(R$7)),('Saving Accounts'!$B89+'Saving Accounts'!$F89)*'Saving Accounts'!$G89*'Saving Accounts'!$H89/12+'Saving Accounts'!$F89," ")</f>
        <v xml:space="preserve"> </v>
      </c>
      <c r="S89" s="249" t="str">
        <f>IF(AND(MONTH('Saving Accounts'!$E89)=MONTH(S$7),YEAR('Saving Accounts'!$E89)=YEAR(S$7)),('Saving Accounts'!$B89+'Saving Accounts'!$F89)*'Saving Accounts'!$G89*'Saving Accounts'!$H89/12+'Saving Accounts'!$F89," ")</f>
        <v xml:space="preserve"> </v>
      </c>
      <c r="T89" s="249" t="str">
        <f>IF(AND(MONTH('Saving Accounts'!$E89)=MONTH(T$7),YEAR('Saving Accounts'!$E89)=YEAR(T$7)),('Saving Accounts'!$B89+'Saving Accounts'!$F89)*'Saving Accounts'!$G89*'Saving Accounts'!$H89/12+'Saving Accounts'!$F89," ")</f>
        <v xml:space="preserve"> </v>
      </c>
      <c r="U89" s="328" t="str">
        <f>IF(AND(MONTH('Saving Accounts'!$E89)=MONTH(U$7),YEAR('Saving Accounts'!$E89)=YEAR(U$7)),('Saving Accounts'!$B89+'Saving Accounts'!$F89)*'Saving Accounts'!$G89*'Saving Accounts'!$H89/12+'Saving Accounts'!$F89," ")</f>
        <v xml:space="preserve"> </v>
      </c>
      <c r="V89" s="249" t="str">
        <f>IF(AND(MONTH('Saving Accounts'!$E89)=MONTH(V$7),YEAR('Saving Accounts'!$E89)=YEAR(V$7)),('Saving Accounts'!$B89+'Saving Accounts'!$F89)*'Saving Accounts'!$G89*'Saving Accounts'!$H89/12+'Saving Accounts'!$F89," ")</f>
        <v xml:space="preserve"> </v>
      </c>
      <c r="W89" s="249" t="str">
        <f>IF(AND(MONTH('Saving Accounts'!$E89)=MONTH(W$7),YEAR('Saving Accounts'!$E89)=YEAR(W$7)),('Saving Accounts'!$B89+'Saving Accounts'!$F89)*'Saving Accounts'!$G89*'Saving Accounts'!$H89/12+'Saving Accounts'!$F89," ")</f>
        <v xml:space="preserve"> </v>
      </c>
      <c r="X89" s="249" t="str">
        <f>IF(AND(MONTH('Saving Accounts'!$E89)=MONTH(X$7),YEAR('Saving Accounts'!$E89)=YEAR(X$7)),('Saving Accounts'!$B89+'Saving Accounts'!$F89)*'Saving Accounts'!$G89*'Saving Accounts'!$H89/12+'Saving Accounts'!$F89," ")</f>
        <v xml:space="preserve"> </v>
      </c>
      <c r="Y89" s="249" t="str">
        <f>IF(AND(MONTH('Saving Accounts'!$E89)=MONTH(Y$7),YEAR('Saving Accounts'!$E89)=YEAR(Y$7)),('Saving Accounts'!$B89+'Saving Accounts'!$F89)*'Saving Accounts'!$G89*'Saving Accounts'!$H89/12+'Saving Accounts'!$F89," ")</f>
        <v xml:space="preserve"> </v>
      </c>
      <c r="Z89" s="249" t="str">
        <f>IF(AND(MONTH('Saving Accounts'!$E89)=MONTH(Z$7),YEAR('Saving Accounts'!$E89)=YEAR(Z$7)),('Saving Accounts'!$B89+'Saving Accounts'!$F89)*'Saving Accounts'!$G89*'Saving Accounts'!$H89/12+'Saving Accounts'!$F89," ")</f>
        <v xml:space="preserve"> </v>
      </c>
      <c r="AA89" s="249" t="str">
        <f>IF(AND(MONTH('Saving Accounts'!$E89)=MONTH(AA$7),YEAR('Saving Accounts'!$E89)=YEAR(AA$7)),('Saving Accounts'!$B89+'Saving Accounts'!$F89)*'Saving Accounts'!$G89*'Saving Accounts'!$H89/12+'Saving Accounts'!$F89," ")</f>
        <v xml:space="preserve"> </v>
      </c>
      <c r="AB89" s="249" t="str">
        <f>IF(AND(MONTH('Saving Accounts'!$E89)=MONTH(AB$7),YEAR('Saving Accounts'!$E89)=YEAR(AB$7)),('Saving Accounts'!$B89+'Saving Accounts'!$F89)*'Saving Accounts'!$G89*'Saving Accounts'!$H89/12+'Saving Accounts'!$F89," ")</f>
        <v xml:space="preserve"> </v>
      </c>
      <c r="AC89" s="249" t="str">
        <f>IF(AND(MONTH('Saving Accounts'!$E89)=MONTH(AC$7),YEAR('Saving Accounts'!$E89)=YEAR(AC$7)),('Saving Accounts'!$B89+'Saving Accounts'!$F89)*'Saving Accounts'!$G89*'Saving Accounts'!$H89/12+'Saving Accounts'!$F89," ")</f>
        <v xml:space="preserve"> </v>
      </c>
      <c r="AD89" s="249" t="str">
        <f>IF(AND(MONTH('Saving Accounts'!$E89)=MONTH(AD$7),YEAR('Saving Accounts'!$E89)=YEAR(AD$7)),('Saving Accounts'!$B89+'Saving Accounts'!$F89)*'Saving Accounts'!$G89*'Saving Accounts'!$H89/12+'Saving Accounts'!$F89," ")</f>
        <v xml:space="preserve"> </v>
      </c>
      <c r="AE89" s="249" t="str">
        <f>IF(AND(MONTH('Saving Accounts'!$E89)=MONTH(AE$7),YEAR('Saving Accounts'!$E89)=YEAR(AE$7)),('Saving Accounts'!$B89+'Saving Accounts'!$F89)*'Saving Accounts'!$G89*'Saving Accounts'!$H89/12+'Saving Accounts'!$F89," ")</f>
        <v xml:space="preserve"> </v>
      </c>
      <c r="AF89" s="249" t="str">
        <f>IF(AND(MONTH('Saving Accounts'!$E89)=MONTH(AF$7),YEAR('Saving Accounts'!$E89)=YEAR(AF$7)),('Saving Accounts'!$B89+'Saving Accounts'!$F89)*'Saving Accounts'!$G89*'Saving Accounts'!$H89/12+'Saving Accounts'!$F89," ")</f>
        <v xml:space="preserve"> </v>
      </c>
      <c r="AG89" s="249" t="str">
        <f>IF(AND(MONTH('Saving Accounts'!$E89)=MONTH(AG$7),YEAR('Saving Accounts'!$E89)=YEAR(AG$7)),('Saving Accounts'!$B89+'Saving Accounts'!$F89)*'Saving Accounts'!$G89*'Saving Accounts'!$H89/12+'Saving Accounts'!$F89," ")</f>
        <v xml:space="preserve"> </v>
      </c>
    </row>
    <row r="90" spans="2:33">
      <c r="B90" s="214"/>
      <c r="C90" s="215"/>
      <c r="D90" s="214"/>
      <c r="E90" s="215"/>
      <c r="F90" s="214"/>
      <c r="G90" s="216"/>
      <c r="H90" s="217"/>
      <c r="I90" s="251">
        <f t="shared" si="8"/>
        <v>0</v>
      </c>
      <c r="J90" s="249" t="str">
        <f>IF(AND(MONTH('Saving Accounts'!$E90)=MONTH(J$7),YEAR('Saving Accounts'!$E90)=YEAR(J$7)),('Saving Accounts'!$B90+'Saving Accounts'!$F90)*'Saving Accounts'!$G90*'Saving Accounts'!$H90/12+'Saving Accounts'!$F90," ")</f>
        <v xml:space="preserve"> </v>
      </c>
      <c r="K90" s="249" t="str">
        <f>IF(AND(MONTH('Saving Accounts'!$E90)=MONTH(K$7),YEAR('Saving Accounts'!$E90)=YEAR(K$7)),('Saving Accounts'!$B90+'Saving Accounts'!$F90)*'Saving Accounts'!$G90*'Saving Accounts'!$H90/12+'Saving Accounts'!$F90," ")</f>
        <v xml:space="preserve"> </v>
      </c>
      <c r="L90" s="249" t="str">
        <f>IF(AND(MONTH('Saving Accounts'!$E90)=MONTH(L$7),YEAR('Saving Accounts'!$E90)=YEAR(L$7)),('Saving Accounts'!$B90+'Saving Accounts'!$F90)*'Saving Accounts'!$G90*'Saving Accounts'!$H90/12+'Saving Accounts'!$F90," ")</f>
        <v xml:space="preserve"> </v>
      </c>
      <c r="M90" s="249" t="str">
        <f>IF(AND(MONTH('Saving Accounts'!$E90)=MONTH(M$7),YEAR('Saving Accounts'!$E90)=YEAR(M$7)),('Saving Accounts'!$B90+'Saving Accounts'!$F90)*'Saving Accounts'!$G90*'Saving Accounts'!$H90/12+'Saving Accounts'!$F90," ")</f>
        <v xml:space="preserve"> </v>
      </c>
      <c r="N90" s="249" t="str">
        <f>IF(AND(MONTH('Saving Accounts'!$E90)=MONTH(N$7),YEAR('Saving Accounts'!$E90)=YEAR(N$7)),('Saving Accounts'!$B90+'Saving Accounts'!$F90)*'Saving Accounts'!$G90*'Saving Accounts'!$H90/12+'Saving Accounts'!$F90," ")</f>
        <v xml:space="preserve"> </v>
      </c>
      <c r="O90" s="249" t="str">
        <f>IF(AND(MONTH('Saving Accounts'!$E90)=MONTH(O$7),YEAR('Saving Accounts'!$E90)=YEAR(O$7)),('Saving Accounts'!$B90+'Saving Accounts'!$F90)*'Saving Accounts'!$G90*'Saving Accounts'!$H90/12+'Saving Accounts'!$F90," ")</f>
        <v xml:space="preserve"> </v>
      </c>
      <c r="P90" s="249" t="str">
        <f>IF(AND(MONTH('Saving Accounts'!$E90)=MONTH(P$7),YEAR('Saving Accounts'!$E90)=YEAR(P$7)),('Saving Accounts'!$B90+'Saving Accounts'!$F90)*'Saving Accounts'!$G90*'Saving Accounts'!$H90/12+'Saving Accounts'!$F90," ")</f>
        <v xml:space="preserve"> </v>
      </c>
      <c r="Q90" s="249" t="str">
        <f>IF(AND(MONTH('Saving Accounts'!$E90)=MONTH(Q$7),YEAR('Saving Accounts'!$E90)=YEAR(Q$7)),('Saving Accounts'!$B90+'Saving Accounts'!$F90)*'Saving Accounts'!$G90*'Saving Accounts'!$H90/12+'Saving Accounts'!$F90," ")</f>
        <v xml:space="preserve"> </v>
      </c>
      <c r="R90" s="249" t="str">
        <f>IF(AND(MONTH('Saving Accounts'!$E90)=MONTH(R$7),YEAR('Saving Accounts'!$E90)=YEAR(R$7)),('Saving Accounts'!$B90+'Saving Accounts'!$F90)*'Saving Accounts'!$G90*'Saving Accounts'!$H90/12+'Saving Accounts'!$F90," ")</f>
        <v xml:space="preserve"> </v>
      </c>
      <c r="S90" s="249" t="str">
        <f>IF(AND(MONTH('Saving Accounts'!$E90)=MONTH(S$7),YEAR('Saving Accounts'!$E90)=YEAR(S$7)),('Saving Accounts'!$B90+'Saving Accounts'!$F90)*'Saving Accounts'!$G90*'Saving Accounts'!$H90/12+'Saving Accounts'!$F90," ")</f>
        <v xml:space="preserve"> </v>
      </c>
      <c r="T90" s="249" t="str">
        <f>IF(AND(MONTH('Saving Accounts'!$E90)=MONTH(T$7),YEAR('Saving Accounts'!$E90)=YEAR(T$7)),('Saving Accounts'!$B90+'Saving Accounts'!$F90)*'Saving Accounts'!$G90*'Saving Accounts'!$H90/12+'Saving Accounts'!$F90," ")</f>
        <v xml:space="preserve"> </v>
      </c>
      <c r="U90" s="328" t="str">
        <f>IF(AND(MONTH('Saving Accounts'!$E90)=MONTH(U$7),YEAR('Saving Accounts'!$E90)=YEAR(U$7)),('Saving Accounts'!$B90+'Saving Accounts'!$F90)*'Saving Accounts'!$G90*'Saving Accounts'!$H90/12+'Saving Accounts'!$F90," ")</f>
        <v xml:space="preserve"> </v>
      </c>
      <c r="V90" s="249" t="str">
        <f>IF(AND(MONTH('Saving Accounts'!$E90)=MONTH(V$7),YEAR('Saving Accounts'!$E90)=YEAR(V$7)),('Saving Accounts'!$B90+'Saving Accounts'!$F90)*'Saving Accounts'!$G90*'Saving Accounts'!$H90/12+'Saving Accounts'!$F90," ")</f>
        <v xml:space="preserve"> </v>
      </c>
      <c r="W90" s="249" t="str">
        <f>IF(AND(MONTH('Saving Accounts'!$E90)=MONTH(W$7),YEAR('Saving Accounts'!$E90)=YEAR(W$7)),('Saving Accounts'!$B90+'Saving Accounts'!$F90)*'Saving Accounts'!$G90*'Saving Accounts'!$H90/12+'Saving Accounts'!$F90," ")</f>
        <v xml:space="preserve"> </v>
      </c>
      <c r="X90" s="249" t="str">
        <f>IF(AND(MONTH('Saving Accounts'!$E90)=MONTH(X$7),YEAR('Saving Accounts'!$E90)=YEAR(X$7)),('Saving Accounts'!$B90+'Saving Accounts'!$F90)*'Saving Accounts'!$G90*'Saving Accounts'!$H90/12+'Saving Accounts'!$F90," ")</f>
        <v xml:space="preserve"> </v>
      </c>
      <c r="Y90" s="249" t="str">
        <f>IF(AND(MONTH('Saving Accounts'!$E90)=MONTH(Y$7),YEAR('Saving Accounts'!$E90)=YEAR(Y$7)),('Saving Accounts'!$B90+'Saving Accounts'!$F90)*'Saving Accounts'!$G90*'Saving Accounts'!$H90/12+'Saving Accounts'!$F90," ")</f>
        <v xml:space="preserve"> </v>
      </c>
      <c r="Z90" s="249" t="str">
        <f>IF(AND(MONTH('Saving Accounts'!$E90)=MONTH(Z$7),YEAR('Saving Accounts'!$E90)=YEAR(Z$7)),('Saving Accounts'!$B90+'Saving Accounts'!$F90)*'Saving Accounts'!$G90*'Saving Accounts'!$H90/12+'Saving Accounts'!$F90," ")</f>
        <v xml:space="preserve"> </v>
      </c>
      <c r="AA90" s="249" t="str">
        <f>IF(AND(MONTH('Saving Accounts'!$E90)=MONTH(AA$7),YEAR('Saving Accounts'!$E90)=YEAR(AA$7)),('Saving Accounts'!$B90+'Saving Accounts'!$F90)*'Saving Accounts'!$G90*'Saving Accounts'!$H90/12+'Saving Accounts'!$F90," ")</f>
        <v xml:space="preserve"> </v>
      </c>
      <c r="AB90" s="249" t="str">
        <f>IF(AND(MONTH('Saving Accounts'!$E90)=MONTH(AB$7),YEAR('Saving Accounts'!$E90)=YEAR(AB$7)),('Saving Accounts'!$B90+'Saving Accounts'!$F90)*'Saving Accounts'!$G90*'Saving Accounts'!$H90/12+'Saving Accounts'!$F90," ")</f>
        <v xml:space="preserve"> </v>
      </c>
      <c r="AC90" s="249" t="str">
        <f>IF(AND(MONTH('Saving Accounts'!$E90)=MONTH(AC$7),YEAR('Saving Accounts'!$E90)=YEAR(AC$7)),('Saving Accounts'!$B90+'Saving Accounts'!$F90)*'Saving Accounts'!$G90*'Saving Accounts'!$H90/12+'Saving Accounts'!$F90," ")</f>
        <v xml:space="preserve"> </v>
      </c>
      <c r="AD90" s="249" t="str">
        <f>IF(AND(MONTH('Saving Accounts'!$E90)=MONTH(AD$7),YEAR('Saving Accounts'!$E90)=YEAR(AD$7)),('Saving Accounts'!$B90+'Saving Accounts'!$F90)*'Saving Accounts'!$G90*'Saving Accounts'!$H90/12+'Saving Accounts'!$F90," ")</f>
        <v xml:space="preserve"> </v>
      </c>
      <c r="AE90" s="249" t="str">
        <f>IF(AND(MONTH('Saving Accounts'!$E90)=MONTH(AE$7),YEAR('Saving Accounts'!$E90)=YEAR(AE$7)),('Saving Accounts'!$B90+'Saving Accounts'!$F90)*'Saving Accounts'!$G90*'Saving Accounts'!$H90/12+'Saving Accounts'!$F90," ")</f>
        <v xml:space="preserve"> </v>
      </c>
      <c r="AF90" s="249" t="str">
        <f>IF(AND(MONTH('Saving Accounts'!$E90)=MONTH(AF$7),YEAR('Saving Accounts'!$E90)=YEAR(AF$7)),('Saving Accounts'!$B90+'Saving Accounts'!$F90)*'Saving Accounts'!$G90*'Saving Accounts'!$H90/12+'Saving Accounts'!$F90," ")</f>
        <v xml:space="preserve"> </v>
      </c>
      <c r="AG90" s="249" t="str">
        <f>IF(AND(MONTH('Saving Accounts'!$E90)=MONTH(AG$7),YEAR('Saving Accounts'!$E90)=YEAR(AG$7)),('Saving Accounts'!$B90+'Saving Accounts'!$F90)*'Saving Accounts'!$G90*'Saving Accounts'!$H90/12+'Saving Accounts'!$F90," ")</f>
        <v xml:space="preserve"> </v>
      </c>
    </row>
    <row r="91" spans="2:33">
      <c r="B91" s="214"/>
      <c r="C91" s="215"/>
      <c r="D91" s="214"/>
      <c r="E91" s="215"/>
      <c r="F91" s="214"/>
      <c r="G91" s="216"/>
      <c r="H91" s="217"/>
      <c r="I91" s="251">
        <f t="shared" si="8"/>
        <v>0</v>
      </c>
      <c r="J91" s="249" t="str">
        <f>IF(AND(MONTH('Saving Accounts'!$E91)=MONTH(J$7),YEAR('Saving Accounts'!$E91)=YEAR(J$7)),('Saving Accounts'!$B91+'Saving Accounts'!$F91)*'Saving Accounts'!$G91*'Saving Accounts'!$H91/12+'Saving Accounts'!$F91," ")</f>
        <v xml:space="preserve"> </v>
      </c>
      <c r="K91" s="249" t="str">
        <f>IF(AND(MONTH('Saving Accounts'!$E91)=MONTH(K$7),YEAR('Saving Accounts'!$E91)=YEAR(K$7)),('Saving Accounts'!$B91+'Saving Accounts'!$F91)*'Saving Accounts'!$G91*'Saving Accounts'!$H91/12+'Saving Accounts'!$F91," ")</f>
        <v xml:space="preserve"> </v>
      </c>
      <c r="L91" s="249" t="str">
        <f>IF(AND(MONTH('Saving Accounts'!$E91)=MONTH(L$7),YEAR('Saving Accounts'!$E91)=YEAR(L$7)),('Saving Accounts'!$B91+'Saving Accounts'!$F91)*'Saving Accounts'!$G91*'Saving Accounts'!$H91/12+'Saving Accounts'!$F91," ")</f>
        <v xml:space="preserve"> </v>
      </c>
      <c r="M91" s="249" t="str">
        <f>IF(AND(MONTH('Saving Accounts'!$E91)=MONTH(M$7),YEAR('Saving Accounts'!$E91)=YEAR(M$7)),('Saving Accounts'!$B91+'Saving Accounts'!$F91)*'Saving Accounts'!$G91*'Saving Accounts'!$H91/12+'Saving Accounts'!$F91," ")</f>
        <v xml:space="preserve"> </v>
      </c>
      <c r="N91" s="249" t="str">
        <f>IF(AND(MONTH('Saving Accounts'!$E91)=MONTH(N$7),YEAR('Saving Accounts'!$E91)=YEAR(N$7)),('Saving Accounts'!$B91+'Saving Accounts'!$F91)*'Saving Accounts'!$G91*'Saving Accounts'!$H91/12+'Saving Accounts'!$F91," ")</f>
        <v xml:space="preserve"> </v>
      </c>
      <c r="O91" s="249" t="str">
        <f>IF(AND(MONTH('Saving Accounts'!$E91)=MONTH(O$7),YEAR('Saving Accounts'!$E91)=YEAR(O$7)),('Saving Accounts'!$B91+'Saving Accounts'!$F91)*'Saving Accounts'!$G91*'Saving Accounts'!$H91/12+'Saving Accounts'!$F91," ")</f>
        <v xml:space="preserve"> </v>
      </c>
      <c r="P91" s="249" t="str">
        <f>IF(AND(MONTH('Saving Accounts'!$E91)=MONTH(P$7),YEAR('Saving Accounts'!$E91)=YEAR(P$7)),('Saving Accounts'!$B91+'Saving Accounts'!$F91)*'Saving Accounts'!$G91*'Saving Accounts'!$H91/12+'Saving Accounts'!$F91," ")</f>
        <v xml:space="preserve"> </v>
      </c>
      <c r="Q91" s="249" t="str">
        <f>IF(AND(MONTH('Saving Accounts'!$E91)=MONTH(Q$7),YEAR('Saving Accounts'!$E91)=YEAR(Q$7)),('Saving Accounts'!$B91+'Saving Accounts'!$F91)*'Saving Accounts'!$G91*'Saving Accounts'!$H91/12+'Saving Accounts'!$F91," ")</f>
        <v xml:space="preserve"> </v>
      </c>
      <c r="R91" s="249" t="str">
        <f>IF(AND(MONTH('Saving Accounts'!$E91)=MONTH(R$7),YEAR('Saving Accounts'!$E91)=YEAR(R$7)),('Saving Accounts'!$B91+'Saving Accounts'!$F91)*'Saving Accounts'!$G91*'Saving Accounts'!$H91/12+'Saving Accounts'!$F91," ")</f>
        <v xml:space="preserve"> </v>
      </c>
      <c r="S91" s="249" t="str">
        <f>IF(AND(MONTH('Saving Accounts'!$E91)=MONTH(S$7),YEAR('Saving Accounts'!$E91)=YEAR(S$7)),('Saving Accounts'!$B91+'Saving Accounts'!$F91)*'Saving Accounts'!$G91*'Saving Accounts'!$H91/12+'Saving Accounts'!$F91," ")</f>
        <v xml:space="preserve"> </v>
      </c>
      <c r="T91" s="249" t="str">
        <f>IF(AND(MONTH('Saving Accounts'!$E91)=MONTH(T$7),YEAR('Saving Accounts'!$E91)=YEAR(T$7)),('Saving Accounts'!$B91+'Saving Accounts'!$F91)*'Saving Accounts'!$G91*'Saving Accounts'!$H91/12+'Saving Accounts'!$F91," ")</f>
        <v xml:space="preserve"> </v>
      </c>
      <c r="U91" s="328" t="str">
        <f>IF(AND(MONTH('Saving Accounts'!$E91)=MONTH(U$7),YEAR('Saving Accounts'!$E91)=YEAR(U$7)),('Saving Accounts'!$B91+'Saving Accounts'!$F91)*'Saving Accounts'!$G91*'Saving Accounts'!$H91/12+'Saving Accounts'!$F91," ")</f>
        <v xml:space="preserve"> </v>
      </c>
      <c r="V91" s="249" t="str">
        <f>IF(AND(MONTH('Saving Accounts'!$E91)=MONTH(V$7),YEAR('Saving Accounts'!$E91)=YEAR(V$7)),('Saving Accounts'!$B91+'Saving Accounts'!$F91)*'Saving Accounts'!$G91*'Saving Accounts'!$H91/12+'Saving Accounts'!$F91," ")</f>
        <v xml:space="preserve"> </v>
      </c>
      <c r="W91" s="249" t="str">
        <f>IF(AND(MONTH('Saving Accounts'!$E91)=MONTH(W$7),YEAR('Saving Accounts'!$E91)=YEAR(W$7)),('Saving Accounts'!$B91+'Saving Accounts'!$F91)*'Saving Accounts'!$G91*'Saving Accounts'!$H91/12+'Saving Accounts'!$F91," ")</f>
        <v xml:space="preserve"> </v>
      </c>
      <c r="X91" s="249" t="str">
        <f>IF(AND(MONTH('Saving Accounts'!$E91)=MONTH(X$7),YEAR('Saving Accounts'!$E91)=YEAR(X$7)),('Saving Accounts'!$B91+'Saving Accounts'!$F91)*'Saving Accounts'!$G91*'Saving Accounts'!$H91/12+'Saving Accounts'!$F91," ")</f>
        <v xml:space="preserve"> </v>
      </c>
      <c r="Y91" s="249" t="str">
        <f>IF(AND(MONTH('Saving Accounts'!$E91)=MONTH(Y$7),YEAR('Saving Accounts'!$E91)=YEAR(Y$7)),('Saving Accounts'!$B91+'Saving Accounts'!$F91)*'Saving Accounts'!$G91*'Saving Accounts'!$H91/12+'Saving Accounts'!$F91," ")</f>
        <v xml:space="preserve"> </v>
      </c>
      <c r="Z91" s="249" t="str">
        <f>IF(AND(MONTH('Saving Accounts'!$E91)=MONTH(Z$7),YEAR('Saving Accounts'!$E91)=YEAR(Z$7)),('Saving Accounts'!$B91+'Saving Accounts'!$F91)*'Saving Accounts'!$G91*'Saving Accounts'!$H91/12+'Saving Accounts'!$F91," ")</f>
        <v xml:space="preserve"> </v>
      </c>
      <c r="AA91" s="249" t="str">
        <f>IF(AND(MONTH('Saving Accounts'!$E91)=MONTH(AA$7),YEAR('Saving Accounts'!$E91)=YEAR(AA$7)),('Saving Accounts'!$B91+'Saving Accounts'!$F91)*'Saving Accounts'!$G91*'Saving Accounts'!$H91/12+'Saving Accounts'!$F91," ")</f>
        <v xml:space="preserve"> </v>
      </c>
      <c r="AB91" s="249" t="str">
        <f>IF(AND(MONTH('Saving Accounts'!$E91)=MONTH(AB$7),YEAR('Saving Accounts'!$E91)=YEAR(AB$7)),('Saving Accounts'!$B91+'Saving Accounts'!$F91)*'Saving Accounts'!$G91*'Saving Accounts'!$H91/12+'Saving Accounts'!$F91," ")</f>
        <v xml:space="preserve"> </v>
      </c>
      <c r="AC91" s="249" t="str">
        <f>IF(AND(MONTH('Saving Accounts'!$E91)=MONTH(AC$7),YEAR('Saving Accounts'!$E91)=YEAR(AC$7)),('Saving Accounts'!$B91+'Saving Accounts'!$F91)*'Saving Accounts'!$G91*'Saving Accounts'!$H91/12+'Saving Accounts'!$F91," ")</f>
        <v xml:space="preserve"> </v>
      </c>
      <c r="AD91" s="249" t="str">
        <f>IF(AND(MONTH('Saving Accounts'!$E91)=MONTH(AD$7),YEAR('Saving Accounts'!$E91)=YEAR(AD$7)),('Saving Accounts'!$B91+'Saving Accounts'!$F91)*'Saving Accounts'!$G91*'Saving Accounts'!$H91/12+'Saving Accounts'!$F91," ")</f>
        <v xml:space="preserve"> </v>
      </c>
      <c r="AE91" s="249" t="str">
        <f>IF(AND(MONTH('Saving Accounts'!$E91)=MONTH(AE$7),YEAR('Saving Accounts'!$E91)=YEAR(AE$7)),('Saving Accounts'!$B91+'Saving Accounts'!$F91)*'Saving Accounts'!$G91*'Saving Accounts'!$H91/12+'Saving Accounts'!$F91," ")</f>
        <v xml:space="preserve"> </v>
      </c>
      <c r="AF91" s="249" t="str">
        <f>IF(AND(MONTH('Saving Accounts'!$E91)=MONTH(AF$7),YEAR('Saving Accounts'!$E91)=YEAR(AF$7)),('Saving Accounts'!$B91+'Saving Accounts'!$F91)*'Saving Accounts'!$G91*'Saving Accounts'!$H91/12+'Saving Accounts'!$F91," ")</f>
        <v xml:space="preserve"> </v>
      </c>
      <c r="AG91" s="249" t="str">
        <f>IF(AND(MONTH('Saving Accounts'!$E91)=MONTH(AG$7),YEAR('Saving Accounts'!$E91)=YEAR(AG$7)),('Saving Accounts'!$B91+'Saving Accounts'!$F91)*'Saving Accounts'!$G91*'Saving Accounts'!$H91/12+'Saving Accounts'!$F91," ")</f>
        <v xml:space="preserve"> </v>
      </c>
    </row>
    <row r="92" spans="2:33">
      <c r="B92" s="214"/>
      <c r="C92" s="215"/>
      <c r="D92" s="214"/>
      <c r="E92" s="215"/>
      <c r="F92" s="214"/>
      <c r="G92" s="216"/>
      <c r="H92" s="217"/>
      <c r="I92" s="251">
        <f t="shared" si="8"/>
        <v>0</v>
      </c>
      <c r="J92" s="249" t="str">
        <f>IF(AND(MONTH('Saving Accounts'!$E92)=MONTH(J$7),YEAR('Saving Accounts'!$E92)=YEAR(J$7)),('Saving Accounts'!$B92+'Saving Accounts'!$F92)*'Saving Accounts'!$G92*'Saving Accounts'!$H92/12+'Saving Accounts'!$F92," ")</f>
        <v xml:space="preserve"> </v>
      </c>
      <c r="K92" s="249" t="str">
        <f>IF(AND(MONTH('Saving Accounts'!$E92)=MONTH(K$7),YEAR('Saving Accounts'!$E92)=YEAR(K$7)),('Saving Accounts'!$B92+'Saving Accounts'!$F92)*'Saving Accounts'!$G92*'Saving Accounts'!$H92/12+'Saving Accounts'!$F92," ")</f>
        <v xml:space="preserve"> </v>
      </c>
      <c r="L92" s="249" t="str">
        <f>IF(AND(MONTH('Saving Accounts'!$E92)=MONTH(L$7),YEAR('Saving Accounts'!$E92)=YEAR(L$7)),('Saving Accounts'!$B92+'Saving Accounts'!$F92)*'Saving Accounts'!$G92*'Saving Accounts'!$H92/12+'Saving Accounts'!$F92," ")</f>
        <v xml:space="preserve"> </v>
      </c>
      <c r="M92" s="249" t="str">
        <f>IF(AND(MONTH('Saving Accounts'!$E92)=MONTH(M$7),YEAR('Saving Accounts'!$E92)=YEAR(M$7)),('Saving Accounts'!$B92+'Saving Accounts'!$F92)*'Saving Accounts'!$G92*'Saving Accounts'!$H92/12+'Saving Accounts'!$F92," ")</f>
        <v xml:space="preserve"> </v>
      </c>
      <c r="N92" s="249" t="str">
        <f>IF(AND(MONTH('Saving Accounts'!$E92)=MONTH(N$7),YEAR('Saving Accounts'!$E92)=YEAR(N$7)),('Saving Accounts'!$B92+'Saving Accounts'!$F92)*'Saving Accounts'!$G92*'Saving Accounts'!$H92/12+'Saving Accounts'!$F92," ")</f>
        <v xml:space="preserve"> </v>
      </c>
      <c r="O92" s="249" t="str">
        <f>IF(AND(MONTH('Saving Accounts'!$E92)=MONTH(O$7),YEAR('Saving Accounts'!$E92)=YEAR(O$7)),('Saving Accounts'!$B92+'Saving Accounts'!$F92)*'Saving Accounts'!$G92*'Saving Accounts'!$H92/12+'Saving Accounts'!$F92," ")</f>
        <v xml:space="preserve"> </v>
      </c>
      <c r="P92" s="249" t="str">
        <f>IF(AND(MONTH('Saving Accounts'!$E92)=MONTH(P$7),YEAR('Saving Accounts'!$E92)=YEAR(P$7)),('Saving Accounts'!$B92+'Saving Accounts'!$F92)*'Saving Accounts'!$G92*'Saving Accounts'!$H92/12+'Saving Accounts'!$F92," ")</f>
        <v xml:space="preserve"> </v>
      </c>
      <c r="Q92" s="249" t="str">
        <f>IF(AND(MONTH('Saving Accounts'!$E92)=MONTH(Q$7),YEAR('Saving Accounts'!$E92)=YEAR(Q$7)),('Saving Accounts'!$B92+'Saving Accounts'!$F92)*'Saving Accounts'!$G92*'Saving Accounts'!$H92/12+'Saving Accounts'!$F92," ")</f>
        <v xml:space="preserve"> </v>
      </c>
      <c r="R92" s="249" t="str">
        <f>IF(AND(MONTH('Saving Accounts'!$E92)=MONTH(R$7),YEAR('Saving Accounts'!$E92)=YEAR(R$7)),('Saving Accounts'!$B92+'Saving Accounts'!$F92)*'Saving Accounts'!$G92*'Saving Accounts'!$H92/12+'Saving Accounts'!$F92," ")</f>
        <v xml:space="preserve"> </v>
      </c>
      <c r="S92" s="249" t="str">
        <f>IF(AND(MONTH('Saving Accounts'!$E92)=MONTH(S$7),YEAR('Saving Accounts'!$E92)=YEAR(S$7)),('Saving Accounts'!$B92+'Saving Accounts'!$F92)*'Saving Accounts'!$G92*'Saving Accounts'!$H92/12+'Saving Accounts'!$F92," ")</f>
        <v xml:space="preserve"> </v>
      </c>
      <c r="T92" s="249" t="str">
        <f>IF(AND(MONTH('Saving Accounts'!$E92)=MONTH(T$7),YEAR('Saving Accounts'!$E92)=YEAR(T$7)),('Saving Accounts'!$B92+'Saving Accounts'!$F92)*'Saving Accounts'!$G92*'Saving Accounts'!$H92/12+'Saving Accounts'!$F92," ")</f>
        <v xml:space="preserve"> </v>
      </c>
      <c r="U92" s="328" t="str">
        <f>IF(AND(MONTH('Saving Accounts'!$E92)=MONTH(U$7),YEAR('Saving Accounts'!$E92)=YEAR(U$7)),('Saving Accounts'!$B92+'Saving Accounts'!$F92)*'Saving Accounts'!$G92*'Saving Accounts'!$H92/12+'Saving Accounts'!$F92," ")</f>
        <v xml:space="preserve"> </v>
      </c>
      <c r="V92" s="249" t="str">
        <f>IF(AND(MONTH('Saving Accounts'!$E92)=MONTH(V$7),YEAR('Saving Accounts'!$E92)=YEAR(V$7)),('Saving Accounts'!$B92+'Saving Accounts'!$F92)*'Saving Accounts'!$G92*'Saving Accounts'!$H92/12+'Saving Accounts'!$F92," ")</f>
        <v xml:space="preserve"> </v>
      </c>
      <c r="W92" s="249" t="str">
        <f>IF(AND(MONTH('Saving Accounts'!$E92)=MONTH(W$7),YEAR('Saving Accounts'!$E92)=YEAR(W$7)),('Saving Accounts'!$B92+'Saving Accounts'!$F92)*'Saving Accounts'!$G92*'Saving Accounts'!$H92/12+'Saving Accounts'!$F92," ")</f>
        <v xml:space="preserve"> </v>
      </c>
      <c r="X92" s="249" t="str">
        <f>IF(AND(MONTH('Saving Accounts'!$E92)=MONTH(X$7),YEAR('Saving Accounts'!$E92)=YEAR(X$7)),('Saving Accounts'!$B92+'Saving Accounts'!$F92)*'Saving Accounts'!$G92*'Saving Accounts'!$H92/12+'Saving Accounts'!$F92," ")</f>
        <v xml:space="preserve"> </v>
      </c>
      <c r="Y92" s="249" t="str">
        <f>IF(AND(MONTH('Saving Accounts'!$E92)=MONTH(Y$7),YEAR('Saving Accounts'!$E92)=YEAR(Y$7)),('Saving Accounts'!$B92+'Saving Accounts'!$F92)*'Saving Accounts'!$G92*'Saving Accounts'!$H92/12+'Saving Accounts'!$F92," ")</f>
        <v xml:space="preserve"> </v>
      </c>
      <c r="Z92" s="249" t="str">
        <f>IF(AND(MONTH('Saving Accounts'!$E92)=MONTH(Z$7),YEAR('Saving Accounts'!$E92)=YEAR(Z$7)),('Saving Accounts'!$B92+'Saving Accounts'!$F92)*'Saving Accounts'!$G92*'Saving Accounts'!$H92/12+'Saving Accounts'!$F92," ")</f>
        <v xml:space="preserve"> </v>
      </c>
      <c r="AA92" s="249" t="str">
        <f>IF(AND(MONTH('Saving Accounts'!$E92)=MONTH(AA$7),YEAR('Saving Accounts'!$E92)=YEAR(AA$7)),('Saving Accounts'!$B92+'Saving Accounts'!$F92)*'Saving Accounts'!$G92*'Saving Accounts'!$H92/12+'Saving Accounts'!$F92," ")</f>
        <v xml:space="preserve"> </v>
      </c>
      <c r="AB92" s="249" t="str">
        <f>IF(AND(MONTH('Saving Accounts'!$E92)=MONTH(AB$7),YEAR('Saving Accounts'!$E92)=YEAR(AB$7)),('Saving Accounts'!$B92+'Saving Accounts'!$F92)*'Saving Accounts'!$G92*'Saving Accounts'!$H92/12+'Saving Accounts'!$F92," ")</f>
        <v xml:space="preserve"> </v>
      </c>
      <c r="AC92" s="249" t="str">
        <f>IF(AND(MONTH('Saving Accounts'!$E92)=MONTH(AC$7),YEAR('Saving Accounts'!$E92)=YEAR(AC$7)),('Saving Accounts'!$B92+'Saving Accounts'!$F92)*'Saving Accounts'!$G92*'Saving Accounts'!$H92/12+'Saving Accounts'!$F92," ")</f>
        <v xml:space="preserve"> </v>
      </c>
      <c r="AD92" s="249" t="str">
        <f>IF(AND(MONTH('Saving Accounts'!$E92)=MONTH(AD$7),YEAR('Saving Accounts'!$E92)=YEAR(AD$7)),('Saving Accounts'!$B92+'Saving Accounts'!$F92)*'Saving Accounts'!$G92*'Saving Accounts'!$H92/12+'Saving Accounts'!$F92," ")</f>
        <v xml:space="preserve"> </v>
      </c>
      <c r="AE92" s="249" t="str">
        <f>IF(AND(MONTH('Saving Accounts'!$E92)=MONTH(AE$7),YEAR('Saving Accounts'!$E92)=YEAR(AE$7)),('Saving Accounts'!$B92+'Saving Accounts'!$F92)*'Saving Accounts'!$G92*'Saving Accounts'!$H92/12+'Saving Accounts'!$F92," ")</f>
        <v xml:space="preserve"> </v>
      </c>
      <c r="AF92" s="249" t="str">
        <f>IF(AND(MONTH('Saving Accounts'!$E92)=MONTH(AF$7),YEAR('Saving Accounts'!$E92)=YEAR(AF$7)),('Saving Accounts'!$B92+'Saving Accounts'!$F92)*'Saving Accounts'!$G92*'Saving Accounts'!$H92/12+'Saving Accounts'!$F92," ")</f>
        <v xml:space="preserve"> </v>
      </c>
      <c r="AG92" s="249" t="str">
        <f>IF(AND(MONTH('Saving Accounts'!$E92)=MONTH(AG$7),YEAR('Saving Accounts'!$E92)=YEAR(AG$7)),('Saving Accounts'!$B92+'Saving Accounts'!$F92)*'Saving Accounts'!$G92*'Saving Accounts'!$H92/12+'Saving Accounts'!$F92," ")</f>
        <v xml:space="preserve"> </v>
      </c>
    </row>
    <row r="93" spans="2:33">
      <c r="B93" s="214"/>
      <c r="C93" s="215"/>
      <c r="D93" s="214"/>
      <c r="E93" s="215"/>
      <c r="F93" s="214"/>
      <c r="G93" s="216"/>
      <c r="H93" s="217"/>
      <c r="I93" s="251">
        <f t="shared" si="8"/>
        <v>0</v>
      </c>
      <c r="J93" s="249" t="str">
        <f>IF(AND(MONTH('Saving Accounts'!$E93)=MONTH(J$7),YEAR('Saving Accounts'!$E93)=YEAR(J$7)),('Saving Accounts'!$B93+'Saving Accounts'!$F93)*'Saving Accounts'!$G93*'Saving Accounts'!$H93/12+'Saving Accounts'!$F93," ")</f>
        <v xml:space="preserve"> </v>
      </c>
      <c r="K93" s="249" t="str">
        <f>IF(AND(MONTH('Saving Accounts'!$E93)=MONTH(K$7),YEAR('Saving Accounts'!$E93)=YEAR(K$7)),('Saving Accounts'!$B93+'Saving Accounts'!$F93)*'Saving Accounts'!$G93*'Saving Accounts'!$H93/12+'Saving Accounts'!$F93," ")</f>
        <v xml:space="preserve"> </v>
      </c>
      <c r="L93" s="249" t="str">
        <f>IF(AND(MONTH('Saving Accounts'!$E93)=MONTH(L$7),YEAR('Saving Accounts'!$E93)=YEAR(L$7)),('Saving Accounts'!$B93+'Saving Accounts'!$F93)*'Saving Accounts'!$G93*'Saving Accounts'!$H93/12+'Saving Accounts'!$F93," ")</f>
        <v xml:space="preserve"> </v>
      </c>
      <c r="M93" s="249" t="str">
        <f>IF(AND(MONTH('Saving Accounts'!$E93)=MONTH(M$7),YEAR('Saving Accounts'!$E93)=YEAR(M$7)),('Saving Accounts'!$B93+'Saving Accounts'!$F93)*'Saving Accounts'!$G93*'Saving Accounts'!$H93/12+'Saving Accounts'!$F93," ")</f>
        <v xml:space="preserve"> </v>
      </c>
      <c r="N93" s="249" t="str">
        <f>IF(AND(MONTH('Saving Accounts'!$E93)=MONTH(N$7),YEAR('Saving Accounts'!$E93)=YEAR(N$7)),('Saving Accounts'!$B93+'Saving Accounts'!$F93)*'Saving Accounts'!$G93*'Saving Accounts'!$H93/12+'Saving Accounts'!$F93," ")</f>
        <v xml:space="preserve"> </v>
      </c>
      <c r="O93" s="249" t="str">
        <f>IF(AND(MONTH('Saving Accounts'!$E93)=MONTH(O$7),YEAR('Saving Accounts'!$E93)=YEAR(O$7)),('Saving Accounts'!$B93+'Saving Accounts'!$F93)*'Saving Accounts'!$G93*'Saving Accounts'!$H93/12+'Saving Accounts'!$F93," ")</f>
        <v xml:space="preserve"> </v>
      </c>
      <c r="P93" s="249" t="str">
        <f>IF(AND(MONTH('Saving Accounts'!$E93)=MONTH(P$7),YEAR('Saving Accounts'!$E93)=YEAR(P$7)),('Saving Accounts'!$B93+'Saving Accounts'!$F93)*'Saving Accounts'!$G93*'Saving Accounts'!$H93/12+'Saving Accounts'!$F93," ")</f>
        <v xml:space="preserve"> </v>
      </c>
      <c r="Q93" s="249" t="str">
        <f>IF(AND(MONTH('Saving Accounts'!$E93)=MONTH(Q$7),YEAR('Saving Accounts'!$E93)=YEAR(Q$7)),('Saving Accounts'!$B93+'Saving Accounts'!$F93)*'Saving Accounts'!$G93*'Saving Accounts'!$H93/12+'Saving Accounts'!$F93," ")</f>
        <v xml:space="preserve"> </v>
      </c>
      <c r="R93" s="249" t="str">
        <f>IF(AND(MONTH('Saving Accounts'!$E93)=MONTH(R$7),YEAR('Saving Accounts'!$E93)=YEAR(R$7)),('Saving Accounts'!$B93+'Saving Accounts'!$F93)*'Saving Accounts'!$G93*'Saving Accounts'!$H93/12+'Saving Accounts'!$F93," ")</f>
        <v xml:space="preserve"> </v>
      </c>
      <c r="S93" s="249" t="str">
        <f>IF(AND(MONTH('Saving Accounts'!$E93)=MONTH(S$7),YEAR('Saving Accounts'!$E93)=YEAR(S$7)),('Saving Accounts'!$B93+'Saving Accounts'!$F93)*'Saving Accounts'!$G93*'Saving Accounts'!$H93/12+'Saving Accounts'!$F93," ")</f>
        <v xml:space="preserve"> </v>
      </c>
      <c r="T93" s="249" t="str">
        <f>IF(AND(MONTH('Saving Accounts'!$E93)=MONTH(T$7),YEAR('Saving Accounts'!$E93)=YEAR(T$7)),('Saving Accounts'!$B93+'Saving Accounts'!$F93)*'Saving Accounts'!$G93*'Saving Accounts'!$H93/12+'Saving Accounts'!$F93," ")</f>
        <v xml:space="preserve"> </v>
      </c>
      <c r="U93" s="328" t="str">
        <f>IF(AND(MONTH('Saving Accounts'!$E93)=MONTH(U$7),YEAR('Saving Accounts'!$E93)=YEAR(U$7)),('Saving Accounts'!$B93+'Saving Accounts'!$F93)*'Saving Accounts'!$G93*'Saving Accounts'!$H93/12+'Saving Accounts'!$F93," ")</f>
        <v xml:space="preserve"> </v>
      </c>
      <c r="V93" s="249" t="str">
        <f>IF(AND(MONTH('Saving Accounts'!$E93)=MONTH(V$7),YEAR('Saving Accounts'!$E93)=YEAR(V$7)),('Saving Accounts'!$B93+'Saving Accounts'!$F93)*'Saving Accounts'!$G93*'Saving Accounts'!$H93/12+'Saving Accounts'!$F93," ")</f>
        <v xml:space="preserve"> </v>
      </c>
      <c r="W93" s="249" t="str">
        <f>IF(AND(MONTH('Saving Accounts'!$E93)=MONTH(W$7),YEAR('Saving Accounts'!$E93)=YEAR(W$7)),('Saving Accounts'!$B93+'Saving Accounts'!$F93)*'Saving Accounts'!$G93*'Saving Accounts'!$H93/12+'Saving Accounts'!$F93," ")</f>
        <v xml:space="preserve"> </v>
      </c>
      <c r="X93" s="249" t="str">
        <f>IF(AND(MONTH('Saving Accounts'!$E93)=MONTH(X$7),YEAR('Saving Accounts'!$E93)=YEAR(X$7)),('Saving Accounts'!$B93+'Saving Accounts'!$F93)*'Saving Accounts'!$G93*'Saving Accounts'!$H93/12+'Saving Accounts'!$F93," ")</f>
        <v xml:space="preserve"> </v>
      </c>
      <c r="Y93" s="249" t="str">
        <f>IF(AND(MONTH('Saving Accounts'!$E93)=MONTH(Y$7),YEAR('Saving Accounts'!$E93)=YEAR(Y$7)),('Saving Accounts'!$B93+'Saving Accounts'!$F93)*'Saving Accounts'!$G93*'Saving Accounts'!$H93/12+'Saving Accounts'!$F93," ")</f>
        <v xml:space="preserve"> </v>
      </c>
      <c r="Z93" s="249" t="str">
        <f>IF(AND(MONTH('Saving Accounts'!$E93)=MONTH(Z$7),YEAR('Saving Accounts'!$E93)=YEAR(Z$7)),('Saving Accounts'!$B93+'Saving Accounts'!$F93)*'Saving Accounts'!$G93*'Saving Accounts'!$H93/12+'Saving Accounts'!$F93," ")</f>
        <v xml:space="preserve"> </v>
      </c>
      <c r="AA93" s="249" t="str">
        <f>IF(AND(MONTH('Saving Accounts'!$E93)=MONTH(AA$7),YEAR('Saving Accounts'!$E93)=YEAR(AA$7)),('Saving Accounts'!$B93+'Saving Accounts'!$F93)*'Saving Accounts'!$G93*'Saving Accounts'!$H93/12+'Saving Accounts'!$F93," ")</f>
        <v xml:space="preserve"> </v>
      </c>
      <c r="AB93" s="249" t="str">
        <f>IF(AND(MONTH('Saving Accounts'!$E93)=MONTH(AB$7),YEAR('Saving Accounts'!$E93)=YEAR(AB$7)),('Saving Accounts'!$B93+'Saving Accounts'!$F93)*'Saving Accounts'!$G93*'Saving Accounts'!$H93/12+'Saving Accounts'!$F93," ")</f>
        <v xml:space="preserve"> </v>
      </c>
      <c r="AC93" s="249" t="str">
        <f>IF(AND(MONTH('Saving Accounts'!$E93)=MONTH(AC$7),YEAR('Saving Accounts'!$E93)=YEAR(AC$7)),('Saving Accounts'!$B93+'Saving Accounts'!$F93)*'Saving Accounts'!$G93*'Saving Accounts'!$H93/12+'Saving Accounts'!$F93," ")</f>
        <v xml:space="preserve"> </v>
      </c>
      <c r="AD93" s="249" t="str">
        <f>IF(AND(MONTH('Saving Accounts'!$E93)=MONTH(AD$7),YEAR('Saving Accounts'!$E93)=YEAR(AD$7)),('Saving Accounts'!$B93+'Saving Accounts'!$F93)*'Saving Accounts'!$G93*'Saving Accounts'!$H93/12+'Saving Accounts'!$F93," ")</f>
        <v xml:space="preserve"> </v>
      </c>
      <c r="AE93" s="249" t="str">
        <f>IF(AND(MONTH('Saving Accounts'!$E93)=MONTH(AE$7),YEAR('Saving Accounts'!$E93)=YEAR(AE$7)),('Saving Accounts'!$B93+'Saving Accounts'!$F93)*'Saving Accounts'!$G93*'Saving Accounts'!$H93/12+'Saving Accounts'!$F93," ")</f>
        <v xml:space="preserve"> </v>
      </c>
      <c r="AF93" s="249" t="str">
        <f>IF(AND(MONTH('Saving Accounts'!$E93)=MONTH(AF$7),YEAR('Saving Accounts'!$E93)=YEAR(AF$7)),('Saving Accounts'!$B93+'Saving Accounts'!$F93)*'Saving Accounts'!$G93*'Saving Accounts'!$H93/12+'Saving Accounts'!$F93," ")</f>
        <v xml:space="preserve"> </v>
      </c>
      <c r="AG93" s="249" t="str">
        <f>IF(AND(MONTH('Saving Accounts'!$E93)=MONTH(AG$7),YEAR('Saving Accounts'!$E93)=YEAR(AG$7)),('Saving Accounts'!$B93+'Saving Accounts'!$F93)*'Saving Accounts'!$G93*'Saving Accounts'!$H93/12+'Saving Accounts'!$F93," ")</f>
        <v xml:space="preserve"> </v>
      </c>
    </row>
    <row r="94" spans="2:33">
      <c r="B94" s="214"/>
      <c r="C94" s="215"/>
      <c r="D94" s="214"/>
      <c r="E94" s="215"/>
      <c r="F94" s="214"/>
      <c r="G94" s="216"/>
      <c r="H94" s="217"/>
      <c r="I94" s="251">
        <f t="shared" si="8"/>
        <v>0</v>
      </c>
      <c r="J94" s="249" t="str">
        <f>IF(AND(MONTH('Saving Accounts'!$E94)=MONTH(J$7),YEAR('Saving Accounts'!$E94)=YEAR(J$7)),('Saving Accounts'!$B94+'Saving Accounts'!$F94)*'Saving Accounts'!$G94*'Saving Accounts'!$H94/12+'Saving Accounts'!$F94," ")</f>
        <v xml:space="preserve"> </v>
      </c>
      <c r="K94" s="249" t="str">
        <f>IF(AND(MONTH('Saving Accounts'!$E94)=MONTH(K$7),YEAR('Saving Accounts'!$E94)=YEAR(K$7)),('Saving Accounts'!$B94+'Saving Accounts'!$F94)*'Saving Accounts'!$G94*'Saving Accounts'!$H94/12+'Saving Accounts'!$F94," ")</f>
        <v xml:space="preserve"> </v>
      </c>
      <c r="L94" s="249" t="str">
        <f>IF(AND(MONTH('Saving Accounts'!$E94)=MONTH(L$7),YEAR('Saving Accounts'!$E94)=YEAR(L$7)),('Saving Accounts'!$B94+'Saving Accounts'!$F94)*'Saving Accounts'!$G94*'Saving Accounts'!$H94/12+'Saving Accounts'!$F94," ")</f>
        <v xml:space="preserve"> </v>
      </c>
      <c r="M94" s="249" t="str">
        <f>IF(AND(MONTH('Saving Accounts'!$E94)=MONTH(M$7),YEAR('Saving Accounts'!$E94)=YEAR(M$7)),('Saving Accounts'!$B94+'Saving Accounts'!$F94)*'Saving Accounts'!$G94*'Saving Accounts'!$H94/12+'Saving Accounts'!$F94," ")</f>
        <v xml:space="preserve"> </v>
      </c>
      <c r="N94" s="249" t="str">
        <f>IF(AND(MONTH('Saving Accounts'!$E94)=MONTH(N$7),YEAR('Saving Accounts'!$E94)=YEAR(N$7)),('Saving Accounts'!$B94+'Saving Accounts'!$F94)*'Saving Accounts'!$G94*'Saving Accounts'!$H94/12+'Saving Accounts'!$F94," ")</f>
        <v xml:space="preserve"> </v>
      </c>
      <c r="O94" s="249" t="str">
        <f>IF(AND(MONTH('Saving Accounts'!$E94)=MONTH(O$7),YEAR('Saving Accounts'!$E94)=YEAR(O$7)),('Saving Accounts'!$B94+'Saving Accounts'!$F94)*'Saving Accounts'!$G94*'Saving Accounts'!$H94/12+'Saving Accounts'!$F94," ")</f>
        <v xml:space="preserve"> </v>
      </c>
      <c r="P94" s="249" t="str">
        <f>IF(AND(MONTH('Saving Accounts'!$E94)=MONTH(P$7),YEAR('Saving Accounts'!$E94)=YEAR(P$7)),('Saving Accounts'!$B94+'Saving Accounts'!$F94)*'Saving Accounts'!$G94*'Saving Accounts'!$H94/12+'Saving Accounts'!$F94," ")</f>
        <v xml:space="preserve"> </v>
      </c>
      <c r="Q94" s="249" t="str">
        <f>IF(AND(MONTH('Saving Accounts'!$E94)=MONTH(Q$7),YEAR('Saving Accounts'!$E94)=YEAR(Q$7)),('Saving Accounts'!$B94+'Saving Accounts'!$F94)*'Saving Accounts'!$G94*'Saving Accounts'!$H94/12+'Saving Accounts'!$F94," ")</f>
        <v xml:space="preserve"> </v>
      </c>
      <c r="R94" s="249" t="str">
        <f>IF(AND(MONTH('Saving Accounts'!$E94)=MONTH(R$7),YEAR('Saving Accounts'!$E94)=YEAR(R$7)),('Saving Accounts'!$B94+'Saving Accounts'!$F94)*'Saving Accounts'!$G94*'Saving Accounts'!$H94/12+'Saving Accounts'!$F94," ")</f>
        <v xml:space="preserve"> </v>
      </c>
      <c r="S94" s="249" t="str">
        <f>IF(AND(MONTH('Saving Accounts'!$E94)=MONTH(S$7),YEAR('Saving Accounts'!$E94)=YEAR(S$7)),('Saving Accounts'!$B94+'Saving Accounts'!$F94)*'Saving Accounts'!$G94*'Saving Accounts'!$H94/12+'Saving Accounts'!$F94," ")</f>
        <v xml:space="preserve"> </v>
      </c>
      <c r="T94" s="249" t="str">
        <f>IF(AND(MONTH('Saving Accounts'!$E94)=MONTH(T$7),YEAR('Saving Accounts'!$E94)=YEAR(T$7)),('Saving Accounts'!$B94+'Saving Accounts'!$F94)*'Saving Accounts'!$G94*'Saving Accounts'!$H94/12+'Saving Accounts'!$F94," ")</f>
        <v xml:space="preserve"> </v>
      </c>
      <c r="U94" s="328" t="str">
        <f>IF(AND(MONTH('Saving Accounts'!$E94)=MONTH(U$7),YEAR('Saving Accounts'!$E94)=YEAR(U$7)),('Saving Accounts'!$B94+'Saving Accounts'!$F94)*'Saving Accounts'!$G94*'Saving Accounts'!$H94/12+'Saving Accounts'!$F94," ")</f>
        <v xml:space="preserve"> </v>
      </c>
      <c r="V94" s="249" t="str">
        <f>IF(AND(MONTH('Saving Accounts'!$E94)=MONTH(V$7),YEAR('Saving Accounts'!$E94)=YEAR(V$7)),('Saving Accounts'!$B94+'Saving Accounts'!$F94)*'Saving Accounts'!$G94*'Saving Accounts'!$H94/12+'Saving Accounts'!$F94," ")</f>
        <v xml:space="preserve"> </v>
      </c>
      <c r="W94" s="249" t="str">
        <f>IF(AND(MONTH('Saving Accounts'!$E94)=MONTH(W$7),YEAR('Saving Accounts'!$E94)=YEAR(W$7)),('Saving Accounts'!$B94+'Saving Accounts'!$F94)*'Saving Accounts'!$G94*'Saving Accounts'!$H94/12+'Saving Accounts'!$F94," ")</f>
        <v xml:space="preserve"> </v>
      </c>
      <c r="X94" s="249" t="str">
        <f>IF(AND(MONTH('Saving Accounts'!$E94)=MONTH(X$7),YEAR('Saving Accounts'!$E94)=YEAR(X$7)),('Saving Accounts'!$B94+'Saving Accounts'!$F94)*'Saving Accounts'!$G94*'Saving Accounts'!$H94/12+'Saving Accounts'!$F94," ")</f>
        <v xml:space="preserve"> </v>
      </c>
      <c r="Y94" s="249" t="str">
        <f>IF(AND(MONTH('Saving Accounts'!$E94)=MONTH(Y$7),YEAR('Saving Accounts'!$E94)=YEAR(Y$7)),('Saving Accounts'!$B94+'Saving Accounts'!$F94)*'Saving Accounts'!$G94*'Saving Accounts'!$H94/12+'Saving Accounts'!$F94," ")</f>
        <v xml:space="preserve"> </v>
      </c>
      <c r="Z94" s="249" t="str">
        <f>IF(AND(MONTH('Saving Accounts'!$E94)=MONTH(Z$7),YEAR('Saving Accounts'!$E94)=YEAR(Z$7)),('Saving Accounts'!$B94+'Saving Accounts'!$F94)*'Saving Accounts'!$G94*'Saving Accounts'!$H94/12+'Saving Accounts'!$F94," ")</f>
        <v xml:space="preserve"> </v>
      </c>
      <c r="AA94" s="249" t="str">
        <f>IF(AND(MONTH('Saving Accounts'!$E94)=MONTH(AA$7),YEAR('Saving Accounts'!$E94)=YEAR(AA$7)),('Saving Accounts'!$B94+'Saving Accounts'!$F94)*'Saving Accounts'!$G94*'Saving Accounts'!$H94/12+'Saving Accounts'!$F94," ")</f>
        <v xml:space="preserve"> </v>
      </c>
      <c r="AB94" s="249" t="str">
        <f>IF(AND(MONTH('Saving Accounts'!$E94)=MONTH(AB$7),YEAR('Saving Accounts'!$E94)=YEAR(AB$7)),('Saving Accounts'!$B94+'Saving Accounts'!$F94)*'Saving Accounts'!$G94*'Saving Accounts'!$H94/12+'Saving Accounts'!$F94," ")</f>
        <v xml:space="preserve"> </v>
      </c>
      <c r="AC94" s="249" t="str">
        <f>IF(AND(MONTH('Saving Accounts'!$E94)=MONTH(AC$7),YEAR('Saving Accounts'!$E94)=YEAR(AC$7)),('Saving Accounts'!$B94+'Saving Accounts'!$F94)*'Saving Accounts'!$G94*'Saving Accounts'!$H94/12+'Saving Accounts'!$F94," ")</f>
        <v xml:space="preserve"> </v>
      </c>
      <c r="AD94" s="249" t="str">
        <f>IF(AND(MONTH('Saving Accounts'!$E94)=MONTH(AD$7),YEAR('Saving Accounts'!$E94)=YEAR(AD$7)),('Saving Accounts'!$B94+'Saving Accounts'!$F94)*'Saving Accounts'!$G94*'Saving Accounts'!$H94/12+'Saving Accounts'!$F94," ")</f>
        <v xml:space="preserve"> </v>
      </c>
      <c r="AE94" s="249" t="str">
        <f>IF(AND(MONTH('Saving Accounts'!$E94)=MONTH(AE$7),YEAR('Saving Accounts'!$E94)=YEAR(AE$7)),('Saving Accounts'!$B94+'Saving Accounts'!$F94)*'Saving Accounts'!$G94*'Saving Accounts'!$H94/12+'Saving Accounts'!$F94," ")</f>
        <v xml:space="preserve"> </v>
      </c>
      <c r="AF94" s="249" t="str">
        <f>IF(AND(MONTH('Saving Accounts'!$E94)=MONTH(AF$7),YEAR('Saving Accounts'!$E94)=YEAR(AF$7)),('Saving Accounts'!$B94+'Saving Accounts'!$F94)*'Saving Accounts'!$G94*'Saving Accounts'!$H94/12+'Saving Accounts'!$F94," ")</f>
        <v xml:space="preserve"> </v>
      </c>
      <c r="AG94" s="249" t="str">
        <f>IF(AND(MONTH('Saving Accounts'!$E94)=MONTH(AG$7),YEAR('Saving Accounts'!$E94)=YEAR(AG$7)),('Saving Accounts'!$B94+'Saving Accounts'!$F94)*'Saving Accounts'!$G94*'Saving Accounts'!$H94/12+'Saving Accounts'!$F94," ")</f>
        <v xml:space="preserve"> </v>
      </c>
    </row>
    <row r="95" spans="2:33">
      <c r="B95" s="214"/>
      <c r="C95" s="215"/>
      <c r="D95" s="214"/>
      <c r="E95" s="215"/>
      <c r="F95" s="214"/>
      <c r="G95" s="216"/>
      <c r="H95" s="217"/>
      <c r="I95" s="251">
        <f t="shared" si="8"/>
        <v>0</v>
      </c>
      <c r="J95" s="249" t="str">
        <f>IF(AND(MONTH('Saving Accounts'!$E95)=MONTH(J$7),YEAR('Saving Accounts'!$E95)=YEAR(J$7)),('Saving Accounts'!$B95+'Saving Accounts'!$F95)*'Saving Accounts'!$G95*'Saving Accounts'!$H95/12+'Saving Accounts'!$F95," ")</f>
        <v xml:space="preserve"> </v>
      </c>
      <c r="K95" s="249" t="str">
        <f>IF(AND(MONTH('Saving Accounts'!$E95)=MONTH(K$7),YEAR('Saving Accounts'!$E95)=YEAR(K$7)),('Saving Accounts'!$B95+'Saving Accounts'!$F95)*'Saving Accounts'!$G95*'Saving Accounts'!$H95/12+'Saving Accounts'!$F95," ")</f>
        <v xml:space="preserve"> </v>
      </c>
      <c r="L95" s="249" t="str">
        <f>IF(AND(MONTH('Saving Accounts'!$E95)=MONTH(L$7),YEAR('Saving Accounts'!$E95)=YEAR(L$7)),('Saving Accounts'!$B95+'Saving Accounts'!$F95)*'Saving Accounts'!$G95*'Saving Accounts'!$H95/12+'Saving Accounts'!$F95," ")</f>
        <v xml:space="preserve"> </v>
      </c>
      <c r="M95" s="249" t="str">
        <f>IF(AND(MONTH('Saving Accounts'!$E95)=MONTH(M$7),YEAR('Saving Accounts'!$E95)=YEAR(M$7)),('Saving Accounts'!$B95+'Saving Accounts'!$F95)*'Saving Accounts'!$G95*'Saving Accounts'!$H95/12+'Saving Accounts'!$F95," ")</f>
        <v xml:space="preserve"> </v>
      </c>
      <c r="N95" s="249" t="str">
        <f>IF(AND(MONTH('Saving Accounts'!$E95)=MONTH(N$7),YEAR('Saving Accounts'!$E95)=YEAR(N$7)),('Saving Accounts'!$B95+'Saving Accounts'!$F95)*'Saving Accounts'!$G95*'Saving Accounts'!$H95/12+'Saving Accounts'!$F95," ")</f>
        <v xml:space="preserve"> </v>
      </c>
      <c r="O95" s="249" t="str">
        <f>IF(AND(MONTH('Saving Accounts'!$E95)=MONTH(O$7),YEAR('Saving Accounts'!$E95)=YEAR(O$7)),('Saving Accounts'!$B95+'Saving Accounts'!$F95)*'Saving Accounts'!$G95*'Saving Accounts'!$H95/12+'Saving Accounts'!$F95," ")</f>
        <v xml:space="preserve"> </v>
      </c>
      <c r="P95" s="249" t="str">
        <f>IF(AND(MONTH('Saving Accounts'!$E95)=MONTH(P$7),YEAR('Saving Accounts'!$E95)=YEAR(P$7)),('Saving Accounts'!$B95+'Saving Accounts'!$F95)*'Saving Accounts'!$G95*'Saving Accounts'!$H95/12+'Saving Accounts'!$F95," ")</f>
        <v xml:space="preserve"> </v>
      </c>
      <c r="Q95" s="249" t="str">
        <f>IF(AND(MONTH('Saving Accounts'!$E95)=MONTH(Q$7),YEAR('Saving Accounts'!$E95)=YEAR(Q$7)),('Saving Accounts'!$B95+'Saving Accounts'!$F95)*'Saving Accounts'!$G95*'Saving Accounts'!$H95/12+'Saving Accounts'!$F95," ")</f>
        <v xml:space="preserve"> </v>
      </c>
      <c r="R95" s="249" t="str">
        <f>IF(AND(MONTH('Saving Accounts'!$E95)=MONTH(R$7),YEAR('Saving Accounts'!$E95)=YEAR(R$7)),('Saving Accounts'!$B95+'Saving Accounts'!$F95)*'Saving Accounts'!$G95*'Saving Accounts'!$H95/12+'Saving Accounts'!$F95," ")</f>
        <v xml:space="preserve"> </v>
      </c>
      <c r="S95" s="249" t="str">
        <f>IF(AND(MONTH('Saving Accounts'!$E95)=MONTH(S$7),YEAR('Saving Accounts'!$E95)=YEAR(S$7)),('Saving Accounts'!$B95+'Saving Accounts'!$F95)*'Saving Accounts'!$G95*'Saving Accounts'!$H95/12+'Saving Accounts'!$F95," ")</f>
        <v xml:space="preserve"> </v>
      </c>
      <c r="T95" s="249" t="str">
        <f>IF(AND(MONTH('Saving Accounts'!$E95)=MONTH(T$7),YEAR('Saving Accounts'!$E95)=YEAR(T$7)),('Saving Accounts'!$B95+'Saving Accounts'!$F95)*'Saving Accounts'!$G95*'Saving Accounts'!$H95/12+'Saving Accounts'!$F95," ")</f>
        <v xml:space="preserve"> </v>
      </c>
      <c r="U95" s="328" t="str">
        <f>IF(AND(MONTH('Saving Accounts'!$E95)=MONTH(U$7),YEAR('Saving Accounts'!$E95)=YEAR(U$7)),('Saving Accounts'!$B95+'Saving Accounts'!$F95)*'Saving Accounts'!$G95*'Saving Accounts'!$H95/12+'Saving Accounts'!$F95," ")</f>
        <v xml:space="preserve"> </v>
      </c>
      <c r="V95" s="249" t="str">
        <f>IF(AND(MONTH('Saving Accounts'!$E95)=MONTH(V$7),YEAR('Saving Accounts'!$E95)=YEAR(V$7)),('Saving Accounts'!$B95+'Saving Accounts'!$F95)*'Saving Accounts'!$G95*'Saving Accounts'!$H95/12+'Saving Accounts'!$F95," ")</f>
        <v xml:space="preserve"> </v>
      </c>
      <c r="W95" s="249" t="str">
        <f>IF(AND(MONTH('Saving Accounts'!$E95)=MONTH(W$7),YEAR('Saving Accounts'!$E95)=YEAR(W$7)),('Saving Accounts'!$B95+'Saving Accounts'!$F95)*'Saving Accounts'!$G95*'Saving Accounts'!$H95/12+'Saving Accounts'!$F95," ")</f>
        <v xml:space="preserve"> </v>
      </c>
      <c r="X95" s="249" t="str">
        <f>IF(AND(MONTH('Saving Accounts'!$E95)=MONTH(X$7),YEAR('Saving Accounts'!$E95)=YEAR(X$7)),('Saving Accounts'!$B95+'Saving Accounts'!$F95)*'Saving Accounts'!$G95*'Saving Accounts'!$H95/12+'Saving Accounts'!$F95," ")</f>
        <v xml:space="preserve"> </v>
      </c>
      <c r="Y95" s="249" t="str">
        <f>IF(AND(MONTH('Saving Accounts'!$E95)=MONTH(Y$7),YEAR('Saving Accounts'!$E95)=YEAR(Y$7)),('Saving Accounts'!$B95+'Saving Accounts'!$F95)*'Saving Accounts'!$G95*'Saving Accounts'!$H95/12+'Saving Accounts'!$F95," ")</f>
        <v xml:space="preserve"> </v>
      </c>
      <c r="Z95" s="249" t="str">
        <f>IF(AND(MONTH('Saving Accounts'!$E95)=MONTH(Z$7),YEAR('Saving Accounts'!$E95)=YEAR(Z$7)),('Saving Accounts'!$B95+'Saving Accounts'!$F95)*'Saving Accounts'!$G95*'Saving Accounts'!$H95/12+'Saving Accounts'!$F95," ")</f>
        <v xml:space="preserve"> </v>
      </c>
      <c r="AA95" s="249" t="str">
        <f>IF(AND(MONTH('Saving Accounts'!$E95)=MONTH(AA$7),YEAR('Saving Accounts'!$E95)=YEAR(AA$7)),('Saving Accounts'!$B95+'Saving Accounts'!$F95)*'Saving Accounts'!$G95*'Saving Accounts'!$H95/12+'Saving Accounts'!$F95," ")</f>
        <v xml:space="preserve"> </v>
      </c>
      <c r="AB95" s="249" t="str">
        <f>IF(AND(MONTH('Saving Accounts'!$E95)=MONTH(AB$7),YEAR('Saving Accounts'!$E95)=YEAR(AB$7)),('Saving Accounts'!$B95+'Saving Accounts'!$F95)*'Saving Accounts'!$G95*'Saving Accounts'!$H95/12+'Saving Accounts'!$F95," ")</f>
        <v xml:space="preserve"> </v>
      </c>
      <c r="AC95" s="249" t="str">
        <f>IF(AND(MONTH('Saving Accounts'!$E95)=MONTH(AC$7),YEAR('Saving Accounts'!$E95)=YEAR(AC$7)),('Saving Accounts'!$B95+'Saving Accounts'!$F95)*'Saving Accounts'!$G95*'Saving Accounts'!$H95/12+'Saving Accounts'!$F95," ")</f>
        <v xml:space="preserve"> </v>
      </c>
      <c r="AD95" s="249" t="str">
        <f>IF(AND(MONTH('Saving Accounts'!$E95)=MONTH(AD$7),YEAR('Saving Accounts'!$E95)=YEAR(AD$7)),('Saving Accounts'!$B95+'Saving Accounts'!$F95)*'Saving Accounts'!$G95*'Saving Accounts'!$H95/12+'Saving Accounts'!$F95," ")</f>
        <v xml:space="preserve"> </v>
      </c>
      <c r="AE95" s="249" t="str">
        <f>IF(AND(MONTH('Saving Accounts'!$E95)=MONTH(AE$7),YEAR('Saving Accounts'!$E95)=YEAR(AE$7)),('Saving Accounts'!$B95+'Saving Accounts'!$F95)*'Saving Accounts'!$G95*'Saving Accounts'!$H95/12+'Saving Accounts'!$F95," ")</f>
        <v xml:space="preserve"> </v>
      </c>
      <c r="AF95" s="249" t="str">
        <f>IF(AND(MONTH('Saving Accounts'!$E95)=MONTH(AF$7),YEAR('Saving Accounts'!$E95)=YEAR(AF$7)),('Saving Accounts'!$B95+'Saving Accounts'!$F95)*'Saving Accounts'!$G95*'Saving Accounts'!$H95/12+'Saving Accounts'!$F95," ")</f>
        <v xml:space="preserve"> </v>
      </c>
      <c r="AG95" s="249" t="str">
        <f>IF(AND(MONTH('Saving Accounts'!$E95)=MONTH(AG$7),YEAR('Saving Accounts'!$E95)=YEAR(AG$7)),('Saving Accounts'!$B95+'Saving Accounts'!$F95)*'Saving Accounts'!$G95*'Saving Accounts'!$H95/12+'Saving Accounts'!$F95," ")</f>
        <v xml:space="preserve"> </v>
      </c>
    </row>
    <row r="96" spans="2:33">
      <c r="B96" s="214"/>
      <c r="C96" s="215"/>
      <c r="D96" s="214"/>
      <c r="E96" s="215"/>
      <c r="F96" s="214"/>
      <c r="G96" s="216"/>
      <c r="H96" s="217"/>
      <c r="I96" s="251">
        <f t="shared" si="8"/>
        <v>0</v>
      </c>
      <c r="J96" s="249" t="str">
        <f>IF(AND(MONTH('Saving Accounts'!$E96)=MONTH(J$7),YEAR('Saving Accounts'!$E96)=YEAR(J$7)),('Saving Accounts'!$B96+'Saving Accounts'!$F96)*'Saving Accounts'!$G96*'Saving Accounts'!$H96/12+'Saving Accounts'!$F96," ")</f>
        <v xml:space="preserve"> </v>
      </c>
      <c r="K96" s="249" t="str">
        <f>IF(AND(MONTH('Saving Accounts'!$E96)=MONTH(K$7),YEAR('Saving Accounts'!$E96)=YEAR(K$7)),('Saving Accounts'!$B96+'Saving Accounts'!$F96)*'Saving Accounts'!$G96*'Saving Accounts'!$H96/12+'Saving Accounts'!$F96," ")</f>
        <v xml:space="preserve"> </v>
      </c>
      <c r="L96" s="249" t="str">
        <f>IF(AND(MONTH('Saving Accounts'!$E96)=MONTH(L$7),YEAR('Saving Accounts'!$E96)=YEAR(L$7)),('Saving Accounts'!$B96+'Saving Accounts'!$F96)*'Saving Accounts'!$G96*'Saving Accounts'!$H96/12+'Saving Accounts'!$F96," ")</f>
        <v xml:space="preserve"> </v>
      </c>
      <c r="M96" s="249" t="str">
        <f>IF(AND(MONTH('Saving Accounts'!$E96)=MONTH(M$7),YEAR('Saving Accounts'!$E96)=YEAR(M$7)),('Saving Accounts'!$B96+'Saving Accounts'!$F96)*'Saving Accounts'!$G96*'Saving Accounts'!$H96/12+'Saving Accounts'!$F96," ")</f>
        <v xml:space="preserve"> </v>
      </c>
      <c r="N96" s="249" t="str">
        <f>IF(AND(MONTH('Saving Accounts'!$E96)=MONTH(N$7),YEAR('Saving Accounts'!$E96)=YEAR(N$7)),('Saving Accounts'!$B96+'Saving Accounts'!$F96)*'Saving Accounts'!$G96*'Saving Accounts'!$H96/12+'Saving Accounts'!$F96," ")</f>
        <v xml:space="preserve"> </v>
      </c>
      <c r="O96" s="249" t="str">
        <f>IF(AND(MONTH('Saving Accounts'!$E96)=MONTH(O$7),YEAR('Saving Accounts'!$E96)=YEAR(O$7)),('Saving Accounts'!$B96+'Saving Accounts'!$F96)*'Saving Accounts'!$G96*'Saving Accounts'!$H96/12+'Saving Accounts'!$F96," ")</f>
        <v xml:space="preserve"> </v>
      </c>
      <c r="P96" s="249" t="str">
        <f>IF(AND(MONTH('Saving Accounts'!$E96)=MONTH(P$7),YEAR('Saving Accounts'!$E96)=YEAR(P$7)),('Saving Accounts'!$B96+'Saving Accounts'!$F96)*'Saving Accounts'!$G96*'Saving Accounts'!$H96/12+'Saving Accounts'!$F96," ")</f>
        <v xml:space="preserve"> </v>
      </c>
      <c r="Q96" s="249" t="str">
        <f>IF(AND(MONTH('Saving Accounts'!$E96)=MONTH(Q$7),YEAR('Saving Accounts'!$E96)=YEAR(Q$7)),('Saving Accounts'!$B96+'Saving Accounts'!$F96)*'Saving Accounts'!$G96*'Saving Accounts'!$H96/12+'Saving Accounts'!$F96," ")</f>
        <v xml:space="preserve"> </v>
      </c>
      <c r="R96" s="249" t="str">
        <f>IF(AND(MONTH('Saving Accounts'!$E96)=MONTH(R$7),YEAR('Saving Accounts'!$E96)=YEAR(R$7)),('Saving Accounts'!$B96+'Saving Accounts'!$F96)*'Saving Accounts'!$G96*'Saving Accounts'!$H96/12+'Saving Accounts'!$F96," ")</f>
        <v xml:space="preserve"> </v>
      </c>
      <c r="S96" s="249" t="str">
        <f>IF(AND(MONTH('Saving Accounts'!$E96)=MONTH(S$7),YEAR('Saving Accounts'!$E96)=YEAR(S$7)),('Saving Accounts'!$B96+'Saving Accounts'!$F96)*'Saving Accounts'!$G96*'Saving Accounts'!$H96/12+'Saving Accounts'!$F96," ")</f>
        <v xml:space="preserve"> </v>
      </c>
      <c r="T96" s="249" t="str">
        <f>IF(AND(MONTH('Saving Accounts'!$E96)=MONTH(T$7),YEAR('Saving Accounts'!$E96)=YEAR(T$7)),('Saving Accounts'!$B96+'Saving Accounts'!$F96)*'Saving Accounts'!$G96*'Saving Accounts'!$H96/12+'Saving Accounts'!$F96," ")</f>
        <v xml:space="preserve"> </v>
      </c>
      <c r="U96" s="328" t="str">
        <f>IF(AND(MONTH('Saving Accounts'!$E96)=MONTH(U$7),YEAR('Saving Accounts'!$E96)=YEAR(U$7)),('Saving Accounts'!$B96+'Saving Accounts'!$F96)*'Saving Accounts'!$G96*'Saving Accounts'!$H96/12+'Saving Accounts'!$F96," ")</f>
        <v xml:space="preserve"> </v>
      </c>
      <c r="V96" s="249" t="str">
        <f>IF(AND(MONTH('Saving Accounts'!$E96)=MONTH(V$7),YEAR('Saving Accounts'!$E96)=YEAR(V$7)),('Saving Accounts'!$B96+'Saving Accounts'!$F96)*'Saving Accounts'!$G96*'Saving Accounts'!$H96/12+'Saving Accounts'!$F96," ")</f>
        <v xml:space="preserve"> </v>
      </c>
      <c r="W96" s="249" t="str">
        <f>IF(AND(MONTH('Saving Accounts'!$E96)=MONTH(W$7),YEAR('Saving Accounts'!$E96)=YEAR(W$7)),('Saving Accounts'!$B96+'Saving Accounts'!$F96)*'Saving Accounts'!$G96*'Saving Accounts'!$H96/12+'Saving Accounts'!$F96," ")</f>
        <v xml:space="preserve"> </v>
      </c>
      <c r="X96" s="249" t="str">
        <f>IF(AND(MONTH('Saving Accounts'!$E96)=MONTH(X$7),YEAR('Saving Accounts'!$E96)=YEAR(X$7)),('Saving Accounts'!$B96+'Saving Accounts'!$F96)*'Saving Accounts'!$G96*'Saving Accounts'!$H96/12+'Saving Accounts'!$F96," ")</f>
        <v xml:space="preserve"> </v>
      </c>
      <c r="Y96" s="249" t="str">
        <f>IF(AND(MONTH('Saving Accounts'!$E96)=MONTH(Y$7),YEAR('Saving Accounts'!$E96)=YEAR(Y$7)),('Saving Accounts'!$B96+'Saving Accounts'!$F96)*'Saving Accounts'!$G96*'Saving Accounts'!$H96/12+'Saving Accounts'!$F96," ")</f>
        <v xml:space="preserve"> </v>
      </c>
      <c r="Z96" s="249" t="str">
        <f>IF(AND(MONTH('Saving Accounts'!$E96)=MONTH(Z$7),YEAR('Saving Accounts'!$E96)=YEAR(Z$7)),('Saving Accounts'!$B96+'Saving Accounts'!$F96)*'Saving Accounts'!$G96*'Saving Accounts'!$H96/12+'Saving Accounts'!$F96," ")</f>
        <v xml:space="preserve"> </v>
      </c>
      <c r="AA96" s="249" t="str">
        <f>IF(AND(MONTH('Saving Accounts'!$E96)=MONTH(AA$7),YEAR('Saving Accounts'!$E96)=YEAR(AA$7)),('Saving Accounts'!$B96+'Saving Accounts'!$F96)*'Saving Accounts'!$G96*'Saving Accounts'!$H96/12+'Saving Accounts'!$F96," ")</f>
        <v xml:space="preserve"> </v>
      </c>
      <c r="AB96" s="249" t="str">
        <f>IF(AND(MONTH('Saving Accounts'!$E96)=MONTH(AB$7),YEAR('Saving Accounts'!$E96)=YEAR(AB$7)),('Saving Accounts'!$B96+'Saving Accounts'!$F96)*'Saving Accounts'!$G96*'Saving Accounts'!$H96/12+'Saving Accounts'!$F96," ")</f>
        <v xml:space="preserve"> </v>
      </c>
      <c r="AC96" s="249" t="str">
        <f>IF(AND(MONTH('Saving Accounts'!$E96)=MONTH(AC$7),YEAR('Saving Accounts'!$E96)=YEAR(AC$7)),('Saving Accounts'!$B96+'Saving Accounts'!$F96)*'Saving Accounts'!$G96*'Saving Accounts'!$H96/12+'Saving Accounts'!$F96," ")</f>
        <v xml:space="preserve"> </v>
      </c>
      <c r="AD96" s="249" t="str">
        <f>IF(AND(MONTH('Saving Accounts'!$E96)=MONTH(AD$7),YEAR('Saving Accounts'!$E96)=YEAR(AD$7)),('Saving Accounts'!$B96+'Saving Accounts'!$F96)*'Saving Accounts'!$G96*'Saving Accounts'!$H96/12+'Saving Accounts'!$F96," ")</f>
        <v xml:space="preserve"> </v>
      </c>
      <c r="AE96" s="249" t="str">
        <f>IF(AND(MONTH('Saving Accounts'!$E96)=MONTH(AE$7),YEAR('Saving Accounts'!$E96)=YEAR(AE$7)),('Saving Accounts'!$B96+'Saving Accounts'!$F96)*'Saving Accounts'!$G96*'Saving Accounts'!$H96/12+'Saving Accounts'!$F96," ")</f>
        <v xml:space="preserve"> </v>
      </c>
      <c r="AF96" s="249" t="str">
        <f>IF(AND(MONTH('Saving Accounts'!$E96)=MONTH(AF$7),YEAR('Saving Accounts'!$E96)=YEAR(AF$7)),('Saving Accounts'!$B96+'Saving Accounts'!$F96)*'Saving Accounts'!$G96*'Saving Accounts'!$H96/12+'Saving Accounts'!$F96," ")</f>
        <v xml:space="preserve"> </v>
      </c>
      <c r="AG96" s="249" t="str">
        <f>IF(AND(MONTH('Saving Accounts'!$E96)=MONTH(AG$7),YEAR('Saving Accounts'!$E96)=YEAR(AG$7)),('Saving Accounts'!$B96+'Saving Accounts'!$F96)*'Saving Accounts'!$G96*'Saving Accounts'!$H96/12+'Saving Accounts'!$F96," ")</f>
        <v xml:space="preserve"> </v>
      </c>
    </row>
    <row r="97" spans="2:33">
      <c r="B97" s="214"/>
      <c r="C97" s="215"/>
      <c r="D97" s="214"/>
      <c r="E97" s="215"/>
      <c r="F97" s="214"/>
      <c r="G97" s="216"/>
      <c r="H97" s="217"/>
      <c r="I97" s="251">
        <f t="shared" ref="I97:I111" si="9">SUM(J97:U97)</f>
        <v>0</v>
      </c>
      <c r="J97" s="249" t="str">
        <f>IF(AND(MONTH('Saving Accounts'!$E97)=MONTH(J$7),YEAR('Saving Accounts'!$E97)=YEAR(J$7)),('Saving Accounts'!$B97+'Saving Accounts'!$F97)*'Saving Accounts'!$G97*'Saving Accounts'!$H97/12+'Saving Accounts'!$F97," ")</f>
        <v xml:space="preserve"> </v>
      </c>
      <c r="K97" s="249" t="str">
        <f>IF(AND(MONTH('Saving Accounts'!$E97)=MONTH(K$7),YEAR('Saving Accounts'!$E97)=YEAR(K$7)),('Saving Accounts'!$B97+'Saving Accounts'!$F97)*'Saving Accounts'!$G97*'Saving Accounts'!$H97/12+'Saving Accounts'!$F97," ")</f>
        <v xml:space="preserve"> </v>
      </c>
      <c r="L97" s="249" t="str">
        <f>IF(AND(MONTH('Saving Accounts'!$E97)=MONTH(L$7),YEAR('Saving Accounts'!$E97)=YEAR(L$7)),('Saving Accounts'!$B97+'Saving Accounts'!$F97)*'Saving Accounts'!$G97*'Saving Accounts'!$H97/12+'Saving Accounts'!$F97," ")</f>
        <v xml:space="preserve"> </v>
      </c>
      <c r="M97" s="249" t="str">
        <f>IF(AND(MONTH('Saving Accounts'!$E97)=MONTH(M$7),YEAR('Saving Accounts'!$E97)=YEAR(M$7)),('Saving Accounts'!$B97+'Saving Accounts'!$F97)*'Saving Accounts'!$G97*'Saving Accounts'!$H97/12+'Saving Accounts'!$F97," ")</f>
        <v xml:space="preserve"> </v>
      </c>
      <c r="N97" s="249" t="str">
        <f>IF(AND(MONTH('Saving Accounts'!$E97)=MONTH(N$7),YEAR('Saving Accounts'!$E97)=YEAR(N$7)),('Saving Accounts'!$B97+'Saving Accounts'!$F97)*'Saving Accounts'!$G97*'Saving Accounts'!$H97/12+'Saving Accounts'!$F97," ")</f>
        <v xml:space="preserve"> </v>
      </c>
      <c r="O97" s="249" t="str">
        <f>IF(AND(MONTH('Saving Accounts'!$E97)=MONTH(O$7),YEAR('Saving Accounts'!$E97)=YEAR(O$7)),('Saving Accounts'!$B97+'Saving Accounts'!$F97)*'Saving Accounts'!$G97*'Saving Accounts'!$H97/12+'Saving Accounts'!$F97," ")</f>
        <v xml:space="preserve"> </v>
      </c>
      <c r="P97" s="249" t="str">
        <f>IF(AND(MONTH('Saving Accounts'!$E97)=MONTH(P$7),YEAR('Saving Accounts'!$E97)=YEAR(P$7)),('Saving Accounts'!$B97+'Saving Accounts'!$F97)*'Saving Accounts'!$G97*'Saving Accounts'!$H97/12+'Saving Accounts'!$F97," ")</f>
        <v xml:space="preserve"> </v>
      </c>
      <c r="Q97" s="249" t="str">
        <f>IF(AND(MONTH('Saving Accounts'!$E97)=MONTH(Q$7),YEAR('Saving Accounts'!$E97)=YEAR(Q$7)),('Saving Accounts'!$B97+'Saving Accounts'!$F97)*'Saving Accounts'!$G97*'Saving Accounts'!$H97/12+'Saving Accounts'!$F97," ")</f>
        <v xml:space="preserve"> </v>
      </c>
      <c r="R97" s="249" t="str">
        <f>IF(AND(MONTH('Saving Accounts'!$E97)=MONTH(R$7),YEAR('Saving Accounts'!$E97)=YEAR(R$7)),('Saving Accounts'!$B97+'Saving Accounts'!$F97)*'Saving Accounts'!$G97*'Saving Accounts'!$H97/12+'Saving Accounts'!$F97," ")</f>
        <v xml:space="preserve"> </v>
      </c>
      <c r="S97" s="249" t="str">
        <f>IF(AND(MONTH('Saving Accounts'!$E97)=MONTH(S$7),YEAR('Saving Accounts'!$E97)=YEAR(S$7)),('Saving Accounts'!$B97+'Saving Accounts'!$F97)*'Saving Accounts'!$G97*'Saving Accounts'!$H97/12+'Saving Accounts'!$F97," ")</f>
        <v xml:space="preserve"> </v>
      </c>
      <c r="T97" s="249" t="str">
        <f>IF(AND(MONTH('Saving Accounts'!$E97)=MONTH(T$7),YEAR('Saving Accounts'!$E97)=YEAR(T$7)),('Saving Accounts'!$B97+'Saving Accounts'!$F97)*'Saving Accounts'!$G97*'Saving Accounts'!$H97/12+'Saving Accounts'!$F97," ")</f>
        <v xml:space="preserve"> </v>
      </c>
      <c r="U97" s="328" t="str">
        <f>IF(AND(MONTH('Saving Accounts'!$E97)=MONTH(U$7),YEAR('Saving Accounts'!$E97)=YEAR(U$7)),('Saving Accounts'!$B97+'Saving Accounts'!$F97)*'Saving Accounts'!$G97*'Saving Accounts'!$H97/12+'Saving Accounts'!$F97," ")</f>
        <v xml:space="preserve"> </v>
      </c>
      <c r="V97" s="249" t="str">
        <f>IF(AND(MONTH('Saving Accounts'!$E97)=MONTH(V$7),YEAR('Saving Accounts'!$E97)=YEAR(V$7)),('Saving Accounts'!$B97+'Saving Accounts'!$F97)*'Saving Accounts'!$G97*'Saving Accounts'!$H97/12+'Saving Accounts'!$F97," ")</f>
        <v xml:space="preserve"> </v>
      </c>
      <c r="W97" s="249" t="str">
        <f>IF(AND(MONTH('Saving Accounts'!$E97)=MONTH(W$7),YEAR('Saving Accounts'!$E97)=YEAR(W$7)),('Saving Accounts'!$B97+'Saving Accounts'!$F97)*'Saving Accounts'!$G97*'Saving Accounts'!$H97/12+'Saving Accounts'!$F97," ")</f>
        <v xml:space="preserve"> </v>
      </c>
      <c r="X97" s="249" t="str">
        <f>IF(AND(MONTH('Saving Accounts'!$E97)=MONTH(X$7),YEAR('Saving Accounts'!$E97)=YEAR(X$7)),('Saving Accounts'!$B97+'Saving Accounts'!$F97)*'Saving Accounts'!$G97*'Saving Accounts'!$H97/12+'Saving Accounts'!$F97," ")</f>
        <v xml:space="preserve"> </v>
      </c>
      <c r="Y97" s="249" t="str">
        <f>IF(AND(MONTH('Saving Accounts'!$E97)=MONTH(Y$7),YEAR('Saving Accounts'!$E97)=YEAR(Y$7)),('Saving Accounts'!$B97+'Saving Accounts'!$F97)*'Saving Accounts'!$G97*'Saving Accounts'!$H97/12+'Saving Accounts'!$F97," ")</f>
        <v xml:space="preserve"> </v>
      </c>
      <c r="Z97" s="249" t="str">
        <f>IF(AND(MONTH('Saving Accounts'!$E97)=MONTH(Z$7),YEAR('Saving Accounts'!$E97)=YEAR(Z$7)),('Saving Accounts'!$B97+'Saving Accounts'!$F97)*'Saving Accounts'!$G97*'Saving Accounts'!$H97/12+'Saving Accounts'!$F97," ")</f>
        <v xml:space="preserve"> </v>
      </c>
      <c r="AA97" s="249" t="str">
        <f>IF(AND(MONTH('Saving Accounts'!$E97)=MONTH(AA$7),YEAR('Saving Accounts'!$E97)=YEAR(AA$7)),('Saving Accounts'!$B97+'Saving Accounts'!$F97)*'Saving Accounts'!$G97*'Saving Accounts'!$H97/12+'Saving Accounts'!$F97," ")</f>
        <v xml:space="preserve"> </v>
      </c>
      <c r="AB97" s="249" t="str">
        <f>IF(AND(MONTH('Saving Accounts'!$E97)=MONTH(AB$7),YEAR('Saving Accounts'!$E97)=YEAR(AB$7)),('Saving Accounts'!$B97+'Saving Accounts'!$F97)*'Saving Accounts'!$G97*'Saving Accounts'!$H97/12+'Saving Accounts'!$F97," ")</f>
        <v xml:space="preserve"> </v>
      </c>
      <c r="AC97" s="249" t="str">
        <f>IF(AND(MONTH('Saving Accounts'!$E97)=MONTH(AC$7),YEAR('Saving Accounts'!$E97)=YEAR(AC$7)),('Saving Accounts'!$B97+'Saving Accounts'!$F97)*'Saving Accounts'!$G97*'Saving Accounts'!$H97/12+'Saving Accounts'!$F97," ")</f>
        <v xml:space="preserve"> </v>
      </c>
      <c r="AD97" s="249" t="str">
        <f>IF(AND(MONTH('Saving Accounts'!$E97)=MONTH(AD$7),YEAR('Saving Accounts'!$E97)=YEAR(AD$7)),('Saving Accounts'!$B97+'Saving Accounts'!$F97)*'Saving Accounts'!$G97*'Saving Accounts'!$H97/12+'Saving Accounts'!$F97," ")</f>
        <v xml:space="preserve"> </v>
      </c>
      <c r="AE97" s="249" t="str">
        <f>IF(AND(MONTH('Saving Accounts'!$E97)=MONTH(AE$7),YEAR('Saving Accounts'!$E97)=YEAR(AE$7)),('Saving Accounts'!$B97+'Saving Accounts'!$F97)*'Saving Accounts'!$G97*'Saving Accounts'!$H97/12+'Saving Accounts'!$F97," ")</f>
        <v xml:space="preserve"> </v>
      </c>
      <c r="AF97" s="249" t="str">
        <f>IF(AND(MONTH('Saving Accounts'!$E97)=MONTH(AF$7),YEAR('Saving Accounts'!$E97)=YEAR(AF$7)),('Saving Accounts'!$B97+'Saving Accounts'!$F97)*'Saving Accounts'!$G97*'Saving Accounts'!$H97/12+'Saving Accounts'!$F97," ")</f>
        <v xml:space="preserve"> </v>
      </c>
      <c r="AG97" s="249" t="str">
        <f>IF(AND(MONTH('Saving Accounts'!$E97)=MONTH(AG$7),YEAR('Saving Accounts'!$E97)=YEAR(AG$7)),('Saving Accounts'!$B97+'Saving Accounts'!$F97)*'Saving Accounts'!$G97*'Saving Accounts'!$H97/12+'Saving Accounts'!$F97," ")</f>
        <v xml:space="preserve"> </v>
      </c>
    </row>
    <row r="98" spans="2:33">
      <c r="B98" s="214"/>
      <c r="C98" s="215"/>
      <c r="D98" s="214"/>
      <c r="E98" s="215"/>
      <c r="F98" s="214"/>
      <c r="G98" s="216"/>
      <c r="H98" s="217"/>
      <c r="I98" s="251">
        <f t="shared" si="9"/>
        <v>0</v>
      </c>
      <c r="J98" s="249" t="str">
        <f>IF(AND(MONTH('Saving Accounts'!$E98)=MONTH(J$7),YEAR('Saving Accounts'!$E98)=YEAR(J$7)),('Saving Accounts'!$B98+'Saving Accounts'!$F98)*'Saving Accounts'!$G98*'Saving Accounts'!$H98/12+'Saving Accounts'!$F98," ")</f>
        <v xml:space="preserve"> </v>
      </c>
      <c r="K98" s="249" t="str">
        <f>IF(AND(MONTH('Saving Accounts'!$E98)=MONTH(K$7),YEAR('Saving Accounts'!$E98)=YEAR(K$7)),('Saving Accounts'!$B98+'Saving Accounts'!$F98)*'Saving Accounts'!$G98*'Saving Accounts'!$H98/12+'Saving Accounts'!$F98," ")</f>
        <v xml:space="preserve"> </v>
      </c>
      <c r="L98" s="249" t="str">
        <f>IF(AND(MONTH('Saving Accounts'!$E98)=MONTH(L$7),YEAR('Saving Accounts'!$E98)=YEAR(L$7)),('Saving Accounts'!$B98+'Saving Accounts'!$F98)*'Saving Accounts'!$G98*'Saving Accounts'!$H98/12+'Saving Accounts'!$F98," ")</f>
        <v xml:space="preserve"> </v>
      </c>
      <c r="M98" s="249" t="str">
        <f>IF(AND(MONTH('Saving Accounts'!$E98)=MONTH(M$7),YEAR('Saving Accounts'!$E98)=YEAR(M$7)),('Saving Accounts'!$B98+'Saving Accounts'!$F98)*'Saving Accounts'!$G98*'Saving Accounts'!$H98/12+'Saving Accounts'!$F98," ")</f>
        <v xml:space="preserve"> </v>
      </c>
      <c r="N98" s="249" t="str">
        <f>IF(AND(MONTH('Saving Accounts'!$E98)=MONTH(N$7),YEAR('Saving Accounts'!$E98)=YEAR(N$7)),('Saving Accounts'!$B98+'Saving Accounts'!$F98)*'Saving Accounts'!$G98*'Saving Accounts'!$H98/12+'Saving Accounts'!$F98," ")</f>
        <v xml:space="preserve"> </v>
      </c>
      <c r="O98" s="249" t="str">
        <f>IF(AND(MONTH('Saving Accounts'!$E98)=MONTH(O$7),YEAR('Saving Accounts'!$E98)=YEAR(O$7)),('Saving Accounts'!$B98+'Saving Accounts'!$F98)*'Saving Accounts'!$G98*'Saving Accounts'!$H98/12+'Saving Accounts'!$F98," ")</f>
        <v xml:space="preserve"> </v>
      </c>
      <c r="P98" s="249" t="str">
        <f>IF(AND(MONTH('Saving Accounts'!$E98)=MONTH(P$7),YEAR('Saving Accounts'!$E98)=YEAR(P$7)),('Saving Accounts'!$B98+'Saving Accounts'!$F98)*'Saving Accounts'!$G98*'Saving Accounts'!$H98/12+'Saving Accounts'!$F98," ")</f>
        <v xml:space="preserve"> </v>
      </c>
      <c r="Q98" s="249" t="str">
        <f>IF(AND(MONTH('Saving Accounts'!$E98)=MONTH(Q$7),YEAR('Saving Accounts'!$E98)=YEAR(Q$7)),('Saving Accounts'!$B98+'Saving Accounts'!$F98)*'Saving Accounts'!$G98*'Saving Accounts'!$H98/12+'Saving Accounts'!$F98," ")</f>
        <v xml:space="preserve"> </v>
      </c>
      <c r="R98" s="249" t="str">
        <f>IF(AND(MONTH('Saving Accounts'!$E98)=MONTH(R$7),YEAR('Saving Accounts'!$E98)=YEAR(R$7)),('Saving Accounts'!$B98+'Saving Accounts'!$F98)*'Saving Accounts'!$G98*'Saving Accounts'!$H98/12+'Saving Accounts'!$F98," ")</f>
        <v xml:space="preserve"> </v>
      </c>
      <c r="S98" s="249" t="str">
        <f>IF(AND(MONTH('Saving Accounts'!$E98)=MONTH(S$7),YEAR('Saving Accounts'!$E98)=YEAR(S$7)),('Saving Accounts'!$B98+'Saving Accounts'!$F98)*'Saving Accounts'!$G98*'Saving Accounts'!$H98/12+'Saving Accounts'!$F98," ")</f>
        <v xml:space="preserve"> </v>
      </c>
      <c r="T98" s="249" t="str">
        <f>IF(AND(MONTH('Saving Accounts'!$E98)=MONTH(T$7),YEAR('Saving Accounts'!$E98)=YEAR(T$7)),('Saving Accounts'!$B98+'Saving Accounts'!$F98)*'Saving Accounts'!$G98*'Saving Accounts'!$H98/12+'Saving Accounts'!$F98," ")</f>
        <v xml:space="preserve"> </v>
      </c>
      <c r="U98" s="328" t="str">
        <f>IF(AND(MONTH('Saving Accounts'!$E98)=MONTH(U$7),YEAR('Saving Accounts'!$E98)=YEAR(U$7)),('Saving Accounts'!$B98+'Saving Accounts'!$F98)*'Saving Accounts'!$G98*'Saving Accounts'!$H98/12+'Saving Accounts'!$F98," ")</f>
        <v xml:space="preserve"> </v>
      </c>
      <c r="V98" s="249" t="str">
        <f>IF(AND(MONTH('Saving Accounts'!$E98)=MONTH(V$7),YEAR('Saving Accounts'!$E98)=YEAR(V$7)),('Saving Accounts'!$B98+'Saving Accounts'!$F98)*'Saving Accounts'!$G98*'Saving Accounts'!$H98/12+'Saving Accounts'!$F98," ")</f>
        <v xml:space="preserve"> </v>
      </c>
      <c r="W98" s="249" t="str">
        <f>IF(AND(MONTH('Saving Accounts'!$E98)=MONTH(W$7),YEAR('Saving Accounts'!$E98)=YEAR(W$7)),('Saving Accounts'!$B98+'Saving Accounts'!$F98)*'Saving Accounts'!$G98*'Saving Accounts'!$H98/12+'Saving Accounts'!$F98," ")</f>
        <v xml:space="preserve"> </v>
      </c>
      <c r="X98" s="249" t="str">
        <f>IF(AND(MONTH('Saving Accounts'!$E98)=MONTH(X$7),YEAR('Saving Accounts'!$E98)=YEAR(X$7)),('Saving Accounts'!$B98+'Saving Accounts'!$F98)*'Saving Accounts'!$G98*'Saving Accounts'!$H98/12+'Saving Accounts'!$F98," ")</f>
        <v xml:space="preserve"> </v>
      </c>
      <c r="Y98" s="249" t="str">
        <f>IF(AND(MONTH('Saving Accounts'!$E98)=MONTH(Y$7),YEAR('Saving Accounts'!$E98)=YEAR(Y$7)),('Saving Accounts'!$B98+'Saving Accounts'!$F98)*'Saving Accounts'!$G98*'Saving Accounts'!$H98/12+'Saving Accounts'!$F98," ")</f>
        <v xml:space="preserve"> </v>
      </c>
      <c r="Z98" s="249" t="str">
        <f>IF(AND(MONTH('Saving Accounts'!$E98)=MONTH(Z$7),YEAR('Saving Accounts'!$E98)=YEAR(Z$7)),('Saving Accounts'!$B98+'Saving Accounts'!$F98)*'Saving Accounts'!$G98*'Saving Accounts'!$H98/12+'Saving Accounts'!$F98," ")</f>
        <v xml:space="preserve"> </v>
      </c>
      <c r="AA98" s="249" t="str">
        <f>IF(AND(MONTH('Saving Accounts'!$E98)=MONTH(AA$7),YEAR('Saving Accounts'!$E98)=YEAR(AA$7)),('Saving Accounts'!$B98+'Saving Accounts'!$F98)*'Saving Accounts'!$G98*'Saving Accounts'!$H98/12+'Saving Accounts'!$F98," ")</f>
        <v xml:space="preserve"> </v>
      </c>
      <c r="AB98" s="249" t="str">
        <f>IF(AND(MONTH('Saving Accounts'!$E98)=MONTH(AB$7),YEAR('Saving Accounts'!$E98)=YEAR(AB$7)),('Saving Accounts'!$B98+'Saving Accounts'!$F98)*'Saving Accounts'!$G98*'Saving Accounts'!$H98/12+'Saving Accounts'!$F98," ")</f>
        <v xml:space="preserve"> </v>
      </c>
      <c r="AC98" s="249" t="str">
        <f>IF(AND(MONTH('Saving Accounts'!$E98)=MONTH(AC$7),YEAR('Saving Accounts'!$E98)=YEAR(AC$7)),('Saving Accounts'!$B98+'Saving Accounts'!$F98)*'Saving Accounts'!$G98*'Saving Accounts'!$H98/12+'Saving Accounts'!$F98," ")</f>
        <v xml:space="preserve"> </v>
      </c>
      <c r="AD98" s="249" t="str">
        <f>IF(AND(MONTH('Saving Accounts'!$E98)=MONTH(AD$7),YEAR('Saving Accounts'!$E98)=YEAR(AD$7)),('Saving Accounts'!$B98+'Saving Accounts'!$F98)*'Saving Accounts'!$G98*'Saving Accounts'!$H98/12+'Saving Accounts'!$F98," ")</f>
        <v xml:space="preserve"> </v>
      </c>
      <c r="AE98" s="249" t="str">
        <f>IF(AND(MONTH('Saving Accounts'!$E98)=MONTH(AE$7),YEAR('Saving Accounts'!$E98)=YEAR(AE$7)),('Saving Accounts'!$B98+'Saving Accounts'!$F98)*'Saving Accounts'!$G98*'Saving Accounts'!$H98/12+'Saving Accounts'!$F98," ")</f>
        <v xml:space="preserve"> </v>
      </c>
      <c r="AF98" s="249" t="str">
        <f>IF(AND(MONTH('Saving Accounts'!$E98)=MONTH(AF$7),YEAR('Saving Accounts'!$E98)=YEAR(AF$7)),('Saving Accounts'!$B98+'Saving Accounts'!$F98)*'Saving Accounts'!$G98*'Saving Accounts'!$H98/12+'Saving Accounts'!$F98," ")</f>
        <v xml:space="preserve"> </v>
      </c>
      <c r="AG98" s="249" t="str">
        <f>IF(AND(MONTH('Saving Accounts'!$E98)=MONTH(AG$7),YEAR('Saving Accounts'!$E98)=YEAR(AG$7)),('Saving Accounts'!$B98+'Saving Accounts'!$F98)*'Saving Accounts'!$G98*'Saving Accounts'!$H98/12+'Saving Accounts'!$F98," ")</f>
        <v xml:space="preserve"> </v>
      </c>
    </row>
    <row r="99" spans="2:33">
      <c r="B99" s="214"/>
      <c r="C99" s="215"/>
      <c r="D99" s="214"/>
      <c r="E99" s="215"/>
      <c r="F99" s="214"/>
      <c r="G99" s="216"/>
      <c r="H99" s="217"/>
      <c r="I99" s="251">
        <f t="shared" si="9"/>
        <v>0</v>
      </c>
      <c r="J99" s="249" t="str">
        <f>IF(AND(MONTH('Saving Accounts'!$E99)=MONTH(J$7),YEAR('Saving Accounts'!$E99)=YEAR(J$7)),('Saving Accounts'!$B99+'Saving Accounts'!$F99)*'Saving Accounts'!$G99*'Saving Accounts'!$H99/12+'Saving Accounts'!$F99," ")</f>
        <v xml:space="preserve"> </v>
      </c>
      <c r="K99" s="249" t="str">
        <f>IF(AND(MONTH('Saving Accounts'!$E99)=MONTH(K$7),YEAR('Saving Accounts'!$E99)=YEAR(K$7)),('Saving Accounts'!$B99+'Saving Accounts'!$F99)*'Saving Accounts'!$G99*'Saving Accounts'!$H99/12+'Saving Accounts'!$F99," ")</f>
        <v xml:space="preserve"> </v>
      </c>
      <c r="L99" s="249" t="str">
        <f>IF(AND(MONTH('Saving Accounts'!$E99)=MONTH(L$7),YEAR('Saving Accounts'!$E99)=YEAR(L$7)),('Saving Accounts'!$B99+'Saving Accounts'!$F99)*'Saving Accounts'!$G99*'Saving Accounts'!$H99/12+'Saving Accounts'!$F99," ")</f>
        <v xml:space="preserve"> </v>
      </c>
      <c r="M99" s="249" t="str">
        <f>IF(AND(MONTH('Saving Accounts'!$E99)=MONTH(M$7),YEAR('Saving Accounts'!$E99)=YEAR(M$7)),('Saving Accounts'!$B99+'Saving Accounts'!$F99)*'Saving Accounts'!$G99*'Saving Accounts'!$H99/12+'Saving Accounts'!$F99," ")</f>
        <v xml:space="preserve"> </v>
      </c>
      <c r="N99" s="249" t="str">
        <f>IF(AND(MONTH('Saving Accounts'!$E99)=MONTH(N$7),YEAR('Saving Accounts'!$E99)=YEAR(N$7)),('Saving Accounts'!$B99+'Saving Accounts'!$F99)*'Saving Accounts'!$G99*'Saving Accounts'!$H99/12+'Saving Accounts'!$F99," ")</f>
        <v xml:space="preserve"> </v>
      </c>
      <c r="O99" s="249" t="str">
        <f>IF(AND(MONTH('Saving Accounts'!$E99)=MONTH(O$7),YEAR('Saving Accounts'!$E99)=YEAR(O$7)),('Saving Accounts'!$B99+'Saving Accounts'!$F99)*'Saving Accounts'!$G99*'Saving Accounts'!$H99/12+'Saving Accounts'!$F99," ")</f>
        <v xml:space="preserve"> </v>
      </c>
      <c r="P99" s="249" t="str">
        <f>IF(AND(MONTH('Saving Accounts'!$E99)=MONTH(P$7),YEAR('Saving Accounts'!$E99)=YEAR(P$7)),('Saving Accounts'!$B99+'Saving Accounts'!$F99)*'Saving Accounts'!$G99*'Saving Accounts'!$H99/12+'Saving Accounts'!$F99," ")</f>
        <v xml:space="preserve"> </v>
      </c>
      <c r="Q99" s="249" t="str">
        <f>IF(AND(MONTH('Saving Accounts'!$E99)=MONTH(Q$7),YEAR('Saving Accounts'!$E99)=YEAR(Q$7)),('Saving Accounts'!$B99+'Saving Accounts'!$F99)*'Saving Accounts'!$G99*'Saving Accounts'!$H99/12+'Saving Accounts'!$F99," ")</f>
        <v xml:space="preserve"> </v>
      </c>
      <c r="R99" s="249" t="str">
        <f>IF(AND(MONTH('Saving Accounts'!$E99)=MONTH(R$7),YEAR('Saving Accounts'!$E99)=YEAR(R$7)),('Saving Accounts'!$B99+'Saving Accounts'!$F99)*'Saving Accounts'!$G99*'Saving Accounts'!$H99/12+'Saving Accounts'!$F99," ")</f>
        <v xml:space="preserve"> </v>
      </c>
      <c r="S99" s="249" t="str">
        <f>IF(AND(MONTH('Saving Accounts'!$E99)=MONTH(S$7),YEAR('Saving Accounts'!$E99)=YEAR(S$7)),('Saving Accounts'!$B99+'Saving Accounts'!$F99)*'Saving Accounts'!$G99*'Saving Accounts'!$H99/12+'Saving Accounts'!$F99," ")</f>
        <v xml:space="preserve"> </v>
      </c>
      <c r="T99" s="249" t="str">
        <f>IF(AND(MONTH('Saving Accounts'!$E99)=MONTH(T$7),YEAR('Saving Accounts'!$E99)=YEAR(T$7)),('Saving Accounts'!$B99+'Saving Accounts'!$F99)*'Saving Accounts'!$G99*'Saving Accounts'!$H99/12+'Saving Accounts'!$F99," ")</f>
        <v xml:space="preserve"> </v>
      </c>
      <c r="U99" s="328" t="str">
        <f>IF(AND(MONTH('Saving Accounts'!$E99)=MONTH(U$7),YEAR('Saving Accounts'!$E99)=YEAR(U$7)),('Saving Accounts'!$B99+'Saving Accounts'!$F99)*'Saving Accounts'!$G99*'Saving Accounts'!$H99/12+'Saving Accounts'!$F99," ")</f>
        <v xml:space="preserve"> </v>
      </c>
      <c r="V99" s="249" t="str">
        <f>IF(AND(MONTH('Saving Accounts'!$E99)=MONTH(V$7),YEAR('Saving Accounts'!$E99)=YEAR(V$7)),('Saving Accounts'!$B99+'Saving Accounts'!$F99)*'Saving Accounts'!$G99*'Saving Accounts'!$H99/12+'Saving Accounts'!$F99," ")</f>
        <v xml:space="preserve"> </v>
      </c>
      <c r="W99" s="249" t="str">
        <f>IF(AND(MONTH('Saving Accounts'!$E99)=MONTH(W$7),YEAR('Saving Accounts'!$E99)=YEAR(W$7)),('Saving Accounts'!$B99+'Saving Accounts'!$F99)*'Saving Accounts'!$G99*'Saving Accounts'!$H99/12+'Saving Accounts'!$F99," ")</f>
        <v xml:space="preserve"> </v>
      </c>
      <c r="X99" s="249" t="str">
        <f>IF(AND(MONTH('Saving Accounts'!$E99)=MONTH(X$7),YEAR('Saving Accounts'!$E99)=YEAR(X$7)),('Saving Accounts'!$B99+'Saving Accounts'!$F99)*'Saving Accounts'!$G99*'Saving Accounts'!$H99/12+'Saving Accounts'!$F99," ")</f>
        <v xml:space="preserve"> </v>
      </c>
      <c r="Y99" s="249" t="str">
        <f>IF(AND(MONTH('Saving Accounts'!$E99)=MONTH(Y$7),YEAR('Saving Accounts'!$E99)=YEAR(Y$7)),('Saving Accounts'!$B99+'Saving Accounts'!$F99)*'Saving Accounts'!$G99*'Saving Accounts'!$H99/12+'Saving Accounts'!$F99," ")</f>
        <v xml:space="preserve"> </v>
      </c>
      <c r="Z99" s="249" t="str">
        <f>IF(AND(MONTH('Saving Accounts'!$E99)=MONTH(Z$7),YEAR('Saving Accounts'!$E99)=YEAR(Z$7)),('Saving Accounts'!$B99+'Saving Accounts'!$F99)*'Saving Accounts'!$G99*'Saving Accounts'!$H99/12+'Saving Accounts'!$F99," ")</f>
        <v xml:space="preserve"> </v>
      </c>
      <c r="AA99" s="249" t="str">
        <f>IF(AND(MONTH('Saving Accounts'!$E99)=MONTH(AA$7),YEAR('Saving Accounts'!$E99)=YEAR(AA$7)),('Saving Accounts'!$B99+'Saving Accounts'!$F99)*'Saving Accounts'!$G99*'Saving Accounts'!$H99/12+'Saving Accounts'!$F99," ")</f>
        <v xml:space="preserve"> </v>
      </c>
      <c r="AB99" s="249" t="str">
        <f>IF(AND(MONTH('Saving Accounts'!$E99)=MONTH(AB$7),YEAR('Saving Accounts'!$E99)=YEAR(AB$7)),('Saving Accounts'!$B99+'Saving Accounts'!$F99)*'Saving Accounts'!$G99*'Saving Accounts'!$H99/12+'Saving Accounts'!$F99," ")</f>
        <v xml:space="preserve"> </v>
      </c>
      <c r="AC99" s="249" t="str">
        <f>IF(AND(MONTH('Saving Accounts'!$E99)=MONTH(AC$7),YEAR('Saving Accounts'!$E99)=YEAR(AC$7)),('Saving Accounts'!$B99+'Saving Accounts'!$F99)*'Saving Accounts'!$G99*'Saving Accounts'!$H99/12+'Saving Accounts'!$F99," ")</f>
        <v xml:space="preserve"> </v>
      </c>
      <c r="AD99" s="249" t="str">
        <f>IF(AND(MONTH('Saving Accounts'!$E99)=MONTH(AD$7),YEAR('Saving Accounts'!$E99)=YEAR(AD$7)),('Saving Accounts'!$B99+'Saving Accounts'!$F99)*'Saving Accounts'!$G99*'Saving Accounts'!$H99/12+'Saving Accounts'!$F99," ")</f>
        <v xml:space="preserve"> </v>
      </c>
      <c r="AE99" s="249" t="str">
        <f>IF(AND(MONTH('Saving Accounts'!$E99)=MONTH(AE$7),YEAR('Saving Accounts'!$E99)=YEAR(AE$7)),('Saving Accounts'!$B99+'Saving Accounts'!$F99)*'Saving Accounts'!$G99*'Saving Accounts'!$H99/12+'Saving Accounts'!$F99," ")</f>
        <v xml:space="preserve"> </v>
      </c>
      <c r="AF99" s="249" t="str">
        <f>IF(AND(MONTH('Saving Accounts'!$E99)=MONTH(AF$7),YEAR('Saving Accounts'!$E99)=YEAR(AF$7)),('Saving Accounts'!$B99+'Saving Accounts'!$F99)*'Saving Accounts'!$G99*'Saving Accounts'!$H99/12+'Saving Accounts'!$F99," ")</f>
        <v xml:space="preserve"> </v>
      </c>
      <c r="AG99" s="249" t="str">
        <f>IF(AND(MONTH('Saving Accounts'!$E99)=MONTH(AG$7),YEAR('Saving Accounts'!$E99)=YEAR(AG$7)),('Saving Accounts'!$B99+'Saving Accounts'!$F99)*'Saving Accounts'!$G99*'Saving Accounts'!$H99/12+'Saving Accounts'!$F99," ")</f>
        <v xml:space="preserve"> </v>
      </c>
    </row>
    <row r="100" spans="2:33">
      <c r="B100" s="214"/>
      <c r="C100" s="215"/>
      <c r="D100" s="214"/>
      <c r="E100" s="215"/>
      <c r="F100" s="214"/>
      <c r="G100" s="216"/>
      <c r="H100" s="217"/>
      <c r="I100" s="251">
        <f t="shared" si="9"/>
        <v>0</v>
      </c>
      <c r="J100" s="249" t="str">
        <f>IF(AND(MONTH('Saving Accounts'!$E100)=MONTH(J$7),YEAR('Saving Accounts'!$E100)=YEAR(J$7)),('Saving Accounts'!$B100+'Saving Accounts'!$F100)*'Saving Accounts'!$G100*'Saving Accounts'!$H100/12+'Saving Accounts'!$F100," ")</f>
        <v xml:space="preserve"> </v>
      </c>
      <c r="K100" s="249" t="str">
        <f>IF(AND(MONTH('Saving Accounts'!$E100)=MONTH(K$7),YEAR('Saving Accounts'!$E100)=YEAR(K$7)),('Saving Accounts'!$B100+'Saving Accounts'!$F100)*'Saving Accounts'!$G100*'Saving Accounts'!$H100/12+'Saving Accounts'!$F100," ")</f>
        <v xml:space="preserve"> </v>
      </c>
      <c r="L100" s="249" t="str">
        <f>IF(AND(MONTH('Saving Accounts'!$E100)=MONTH(L$7),YEAR('Saving Accounts'!$E100)=YEAR(L$7)),('Saving Accounts'!$B100+'Saving Accounts'!$F100)*'Saving Accounts'!$G100*'Saving Accounts'!$H100/12+'Saving Accounts'!$F100," ")</f>
        <v xml:space="preserve"> </v>
      </c>
      <c r="M100" s="249" t="str">
        <f>IF(AND(MONTH('Saving Accounts'!$E100)=MONTH(M$7),YEAR('Saving Accounts'!$E100)=YEAR(M$7)),('Saving Accounts'!$B100+'Saving Accounts'!$F100)*'Saving Accounts'!$G100*'Saving Accounts'!$H100/12+'Saving Accounts'!$F100," ")</f>
        <v xml:space="preserve"> </v>
      </c>
      <c r="N100" s="249" t="str">
        <f>IF(AND(MONTH('Saving Accounts'!$E100)=MONTH(N$7),YEAR('Saving Accounts'!$E100)=YEAR(N$7)),('Saving Accounts'!$B100+'Saving Accounts'!$F100)*'Saving Accounts'!$G100*'Saving Accounts'!$H100/12+'Saving Accounts'!$F100," ")</f>
        <v xml:space="preserve"> </v>
      </c>
      <c r="O100" s="249" t="str">
        <f>IF(AND(MONTH('Saving Accounts'!$E100)=MONTH(O$7),YEAR('Saving Accounts'!$E100)=YEAR(O$7)),('Saving Accounts'!$B100+'Saving Accounts'!$F100)*'Saving Accounts'!$G100*'Saving Accounts'!$H100/12+'Saving Accounts'!$F100," ")</f>
        <v xml:space="preserve"> </v>
      </c>
      <c r="P100" s="249" t="str">
        <f>IF(AND(MONTH('Saving Accounts'!$E100)=MONTH(P$7),YEAR('Saving Accounts'!$E100)=YEAR(P$7)),('Saving Accounts'!$B100+'Saving Accounts'!$F100)*'Saving Accounts'!$G100*'Saving Accounts'!$H100/12+'Saving Accounts'!$F100," ")</f>
        <v xml:space="preserve"> </v>
      </c>
      <c r="Q100" s="249" t="str">
        <f>IF(AND(MONTH('Saving Accounts'!$E100)=MONTH(Q$7),YEAR('Saving Accounts'!$E100)=YEAR(Q$7)),('Saving Accounts'!$B100+'Saving Accounts'!$F100)*'Saving Accounts'!$G100*'Saving Accounts'!$H100/12+'Saving Accounts'!$F100," ")</f>
        <v xml:space="preserve"> </v>
      </c>
      <c r="R100" s="249" t="str">
        <f>IF(AND(MONTH('Saving Accounts'!$E100)=MONTH(R$7),YEAR('Saving Accounts'!$E100)=YEAR(R$7)),('Saving Accounts'!$B100+'Saving Accounts'!$F100)*'Saving Accounts'!$G100*'Saving Accounts'!$H100/12+'Saving Accounts'!$F100," ")</f>
        <v xml:space="preserve"> </v>
      </c>
      <c r="S100" s="249" t="str">
        <f>IF(AND(MONTH('Saving Accounts'!$E100)=MONTH(S$7),YEAR('Saving Accounts'!$E100)=YEAR(S$7)),('Saving Accounts'!$B100+'Saving Accounts'!$F100)*'Saving Accounts'!$G100*'Saving Accounts'!$H100/12+'Saving Accounts'!$F100," ")</f>
        <v xml:space="preserve"> </v>
      </c>
      <c r="T100" s="249" t="str">
        <f>IF(AND(MONTH('Saving Accounts'!$E100)=MONTH(T$7),YEAR('Saving Accounts'!$E100)=YEAR(T$7)),('Saving Accounts'!$B100+'Saving Accounts'!$F100)*'Saving Accounts'!$G100*'Saving Accounts'!$H100/12+'Saving Accounts'!$F100," ")</f>
        <v xml:space="preserve"> </v>
      </c>
      <c r="U100" s="328" t="str">
        <f>IF(AND(MONTH('Saving Accounts'!$E100)=MONTH(U$7),YEAR('Saving Accounts'!$E100)=YEAR(U$7)),('Saving Accounts'!$B100+'Saving Accounts'!$F100)*'Saving Accounts'!$G100*'Saving Accounts'!$H100/12+'Saving Accounts'!$F100," ")</f>
        <v xml:space="preserve"> </v>
      </c>
      <c r="V100" s="249" t="str">
        <f>IF(AND(MONTH('Saving Accounts'!$E100)=MONTH(V$7),YEAR('Saving Accounts'!$E100)=YEAR(V$7)),('Saving Accounts'!$B100+'Saving Accounts'!$F100)*'Saving Accounts'!$G100*'Saving Accounts'!$H100/12+'Saving Accounts'!$F100," ")</f>
        <v xml:space="preserve"> </v>
      </c>
      <c r="W100" s="249" t="str">
        <f>IF(AND(MONTH('Saving Accounts'!$E100)=MONTH(W$7),YEAR('Saving Accounts'!$E100)=YEAR(W$7)),('Saving Accounts'!$B100+'Saving Accounts'!$F100)*'Saving Accounts'!$G100*'Saving Accounts'!$H100/12+'Saving Accounts'!$F100," ")</f>
        <v xml:space="preserve"> </v>
      </c>
      <c r="X100" s="249" t="str">
        <f>IF(AND(MONTH('Saving Accounts'!$E100)=MONTH(X$7),YEAR('Saving Accounts'!$E100)=YEAR(X$7)),('Saving Accounts'!$B100+'Saving Accounts'!$F100)*'Saving Accounts'!$G100*'Saving Accounts'!$H100/12+'Saving Accounts'!$F100," ")</f>
        <v xml:space="preserve"> </v>
      </c>
      <c r="Y100" s="249" t="str">
        <f>IF(AND(MONTH('Saving Accounts'!$E100)=MONTH(Y$7),YEAR('Saving Accounts'!$E100)=YEAR(Y$7)),('Saving Accounts'!$B100+'Saving Accounts'!$F100)*'Saving Accounts'!$G100*'Saving Accounts'!$H100/12+'Saving Accounts'!$F100," ")</f>
        <v xml:space="preserve"> </v>
      </c>
      <c r="Z100" s="249" t="str">
        <f>IF(AND(MONTH('Saving Accounts'!$E100)=MONTH(Z$7),YEAR('Saving Accounts'!$E100)=YEAR(Z$7)),('Saving Accounts'!$B100+'Saving Accounts'!$F100)*'Saving Accounts'!$G100*'Saving Accounts'!$H100/12+'Saving Accounts'!$F100," ")</f>
        <v xml:space="preserve"> </v>
      </c>
      <c r="AA100" s="249" t="str">
        <f>IF(AND(MONTH('Saving Accounts'!$E100)=MONTH(AA$7),YEAR('Saving Accounts'!$E100)=YEAR(AA$7)),('Saving Accounts'!$B100+'Saving Accounts'!$F100)*'Saving Accounts'!$G100*'Saving Accounts'!$H100/12+'Saving Accounts'!$F100," ")</f>
        <v xml:space="preserve"> </v>
      </c>
      <c r="AB100" s="249" t="str">
        <f>IF(AND(MONTH('Saving Accounts'!$E100)=MONTH(AB$7),YEAR('Saving Accounts'!$E100)=YEAR(AB$7)),('Saving Accounts'!$B100+'Saving Accounts'!$F100)*'Saving Accounts'!$G100*'Saving Accounts'!$H100/12+'Saving Accounts'!$F100," ")</f>
        <v xml:space="preserve"> </v>
      </c>
      <c r="AC100" s="249" t="str">
        <f>IF(AND(MONTH('Saving Accounts'!$E100)=MONTH(AC$7),YEAR('Saving Accounts'!$E100)=YEAR(AC$7)),('Saving Accounts'!$B100+'Saving Accounts'!$F100)*'Saving Accounts'!$G100*'Saving Accounts'!$H100/12+'Saving Accounts'!$F100," ")</f>
        <v xml:space="preserve"> </v>
      </c>
      <c r="AD100" s="249" t="str">
        <f>IF(AND(MONTH('Saving Accounts'!$E100)=MONTH(AD$7),YEAR('Saving Accounts'!$E100)=YEAR(AD$7)),('Saving Accounts'!$B100+'Saving Accounts'!$F100)*'Saving Accounts'!$G100*'Saving Accounts'!$H100/12+'Saving Accounts'!$F100," ")</f>
        <v xml:space="preserve"> </v>
      </c>
      <c r="AE100" s="249" t="str">
        <f>IF(AND(MONTH('Saving Accounts'!$E100)=MONTH(AE$7),YEAR('Saving Accounts'!$E100)=YEAR(AE$7)),('Saving Accounts'!$B100+'Saving Accounts'!$F100)*'Saving Accounts'!$G100*'Saving Accounts'!$H100/12+'Saving Accounts'!$F100," ")</f>
        <v xml:space="preserve"> </v>
      </c>
      <c r="AF100" s="249" t="str">
        <f>IF(AND(MONTH('Saving Accounts'!$E100)=MONTH(AF$7),YEAR('Saving Accounts'!$E100)=YEAR(AF$7)),('Saving Accounts'!$B100+'Saving Accounts'!$F100)*'Saving Accounts'!$G100*'Saving Accounts'!$H100/12+'Saving Accounts'!$F100," ")</f>
        <v xml:space="preserve"> </v>
      </c>
      <c r="AG100" s="249" t="str">
        <f>IF(AND(MONTH('Saving Accounts'!$E100)=MONTH(AG$7),YEAR('Saving Accounts'!$E100)=YEAR(AG$7)),('Saving Accounts'!$B100+'Saving Accounts'!$F100)*'Saving Accounts'!$G100*'Saving Accounts'!$H100/12+'Saving Accounts'!$F100," ")</f>
        <v xml:space="preserve"> </v>
      </c>
    </row>
    <row r="101" spans="2:33">
      <c r="B101" s="214"/>
      <c r="C101" s="215"/>
      <c r="D101" s="214"/>
      <c r="E101" s="215"/>
      <c r="F101" s="214"/>
      <c r="G101" s="216"/>
      <c r="H101" s="217"/>
      <c r="I101" s="251">
        <f t="shared" si="9"/>
        <v>0</v>
      </c>
      <c r="J101" s="249" t="str">
        <f>IF(AND(MONTH('Saving Accounts'!$E101)=MONTH(J$7),YEAR('Saving Accounts'!$E101)=YEAR(J$7)),('Saving Accounts'!$B101+'Saving Accounts'!$F101)*'Saving Accounts'!$G101*'Saving Accounts'!$H101/12+'Saving Accounts'!$F101," ")</f>
        <v xml:space="preserve"> </v>
      </c>
      <c r="K101" s="249" t="str">
        <f>IF(AND(MONTH('Saving Accounts'!$E101)=MONTH(K$7),YEAR('Saving Accounts'!$E101)=YEAR(K$7)),('Saving Accounts'!$B101+'Saving Accounts'!$F101)*'Saving Accounts'!$G101*'Saving Accounts'!$H101/12+'Saving Accounts'!$F101," ")</f>
        <v xml:space="preserve"> </v>
      </c>
      <c r="L101" s="249" t="str">
        <f>IF(AND(MONTH('Saving Accounts'!$E101)=MONTH(L$7),YEAR('Saving Accounts'!$E101)=YEAR(L$7)),('Saving Accounts'!$B101+'Saving Accounts'!$F101)*'Saving Accounts'!$G101*'Saving Accounts'!$H101/12+'Saving Accounts'!$F101," ")</f>
        <v xml:space="preserve"> </v>
      </c>
      <c r="M101" s="249" t="str">
        <f>IF(AND(MONTH('Saving Accounts'!$E101)=MONTH(M$7),YEAR('Saving Accounts'!$E101)=YEAR(M$7)),('Saving Accounts'!$B101+'Saving Accounts'!$F101)*'Saving Accounts'!$G101*'Saving Accounts'!$H101/12+'Saving Accounts'!$F101," ")</f>
        <v xml:space="preserve"> </v>
      </c>
      <c r="N101" s="249" t="str">
        <f>IF(AND(MONTH('Saving Accounts'!$E101)=MONTH(N$7),YEAR('Saving Accounts'!$E101)=YEAR(N$7)),('Saving Accounts'!$B101+'Saving Accounts'!$F101)*'Saving Accounts'!$G101*'Saving Accounts'!$H101/12+'Saving Accounts'!$F101," ")</f>
        <v xml:space="preserve"> </v>
      </c>
      <c r="O101" s="249" t="str">
        <f>IF(AND(MONTH('Saving Accounts'!$E101)=MONTH(O$7),YEAR('Saving Accounts'!$E101)=YEAR(O$7)),('Saving Accounts'!$B101+'Saving Accounts'!$F101)*'Saving Accounts'!$G101*'Saving Accounts'!$H101/12+'Saving Accounts'!$F101," ")</f>
        <v xml:space="preserve"> </v>
      </c>
      <c r="P101" s="249" t="str">
        <f>IF(AND(MONTH('Saving Accounts'!$E101)=MONTH(P$7),YEAR('Saving Accounts'!$E101)=YEAR(P$7)),('Saving Accounts'!$B101+'Saving Accounts'!$F101)*'Saving Accounts'!$G101*'Saving Accounts'!$H101/12+'Saving Accounts'!$F101," ")</f>
        <v xml:space="preserve"> </v>
      </c>
      <c r="Q101" s="249" t="str">
        <f>IF(AND(MONTH('Saving Accounts'!$E101)=MONTH(Q$7),YEAR('Saving Accounts'!$E101)=YEAR(Q$7)),('Saving Accounts'!$B101+'Saving Accounts'!$F101)*'Saving Accounts'!$G101*'Saving Accounts'!$H101/12+'Saving Accounts'!$F101," ")</f>
        <v xml:space="preserve"> </v>
      </c>
      <c r="R101" s="249" t="str">
        <f>IF(AND(MONTH('Saving Accounts'!$E101)=MONTH(R$7),YEAR('Saving Accounts'!$E101)=YEAR(R$7)),('Saving Accounts'!$B101+'Saving Accounts'!$F101)*'Saving Accounts'!$G101*'Saving Accounts'!$H101/12+'Saving Accounts'!$F101," ")</f>
        <v xml:space="preserve"> </v>
      </c>
      <c r="S101" s="249" t="str">
        <f>IF(AND(MONTH('Saving Accounts'!$E101)=MONTH(S$7),YEAR('Saving Accounts'!$E101)=YEAR(S$7)),('Saving Accounts'!$B101+'Saving Accounts'!$F101)*'Saving Accounts'!$G101*'Saving Accounts'!$H101/12+'Saving Accounts'!$F101," ")</f>
        <v xml:space="preserve"> </v>
      </c>
      <c r="T101" s="249" t="str">
        <f>IF(AND(MONTH('Saving Accounts'!$E101)=MONTH(T$7),YEAR('Saving Accounts'!$E101)=YEAR(T$7)),('Saving Accounts'!$B101+'Saving Accounts'!$F101)*'Saving Accounts'!$G101*'Saving Accounts'!$H101/12+'Saving Accounts'!$F101," ")</f>
        <v xml:space="preserve"> </v>
      </c>
      <c r="U101" s="328" t="str">
        <f>IF(AND(MONTH('Saving Accounts'!$E101)=MONTH(U$7),YEAR('Saving Accounts'!$E101)=YEAR(U$7)),('Saving Accounts'!$B101+'Saving Accounts'!$F101)*'Saving Accounts'!$G101*'Saving Accounts'!$H101/12+'Saving Accounts'!$F101," ")</f>
        <v xml:space="preserve"> </v>
      </c>
      <c r="V101" s="249" t="str">
        <f>IF(AND(MONTH('Saving Accounts'!$E101)=MONTH(V$7),YEAR('Saving Accounts'!$E101)=YEAR(V$7)),('Saving Accounts'!$B101+'Saving Accounts'!$F101)*'Saving Accounts'!$G101*'Saving Accounts'!$H101/12+'Saving Accounts'!$F101," ")</f>
        <v xml:space="preserve"> </v>
      </c>
      <c r="W101" s="249" t="str">
        <f>IF(AND(MONTH('Saving Accounts'!$E101)=MONTH(W$7),YEAR('Saving Accounts'!$E101)=YEAR(W$7)),('Saving Accounts'!$B101+'Saving Accounts'!$F101)*'Saving Accounts'!$G101*'Saving Accounts'!$H101/12+'Saving Accounts'!$F101," ")</f>
        <v xml:space="preserve"> </v>
      </c>
      <c r="X101" s="249" t="str">
        <f>IF(AND(MONTH('Saving Accounts'!$E101)=MONTH(X$7),YEAR('Saving Accounts'!$E101)=YEAR(X$7)),('Saving Accounts'!$B101+'Saving Accounts'!$F101)*'Saving Accounts'!$G101*'Saving Accounts'!$H101/12+'Saving Accounts'!$F101," ")</f>
        <v xml:space="preserve"> </v>
      </c>
      <c r="Y101" s="249" t="str">
        <f>IF(AND(MONTH('Saving Accounts'!$E101)=MONTH(Y$7),YEAR('Saving Accounts'!$E101)=YEAR(Y$7)),('Saving Accounts'!$B101+'Saving Accounts'!$F101)*'Saving Accounts'!$G101*'Saving Accounts'!$H101/12+'Saving Accounts'!$F101," ")</f>
        <v xml:space="preserve"> </v>
      </c>
      <c r="Z101" s="249" t="str">
        <f>IF(AND(MONTH('Saving Accounts'!$E101)=MONTH(Z$7),YEAR('Saving Accounts'!$E101)=YEAR(Z$7)),('Saving Accounts'!$B101+'Saving Accounts'!$F101)*'Saving Accounts'!$G101*'Saving Accounts'!$H101/12+'Saving Accounts'!$F101," ")</f>
        <v xml:space="preserve"> </v>
      </c>
      <c r="AA101" s="249" t="str">
        <f>IF(AND(MONTH('Saving Accounts'!$E101)=MONTH(AA$7),YEAR('Saving Accounts'!$E101)=YEAR(AA$7)),('Saving Accounts'!$B101+'Saving Accounts'!$F101)*'Saving Accounts'!$G101*'Saving Accounts'!$H101/12+'Saving Accounts'!$F101," ")</f>
        <v xml:space="preserve"> </v>
      </c>
      <c r="AB101" s="249" t="str">
        <f>IF(AND(MONTH('Saving Accounts'!$E101)=MONTH(AB$7),YEAR('Saving Accounts'!$E101)=YEAR(AB$7)),('Saving Accounts'!$B101+'Saving Accounts'!$F101)*'Saving Accounts'!$G101*'Saving Accounts'!$H101/12+'Saving Accounts'!$F101," ")</f>
        <v xml:space="preserve"> </v>
      </c>
      <c r="AC101" s="249" t="str">
        <f>IF(AND(MONTH('Saving Accounts'!$E101)=MONTH(AC$7),YEAR('Saving Accounts'!$E101)=YEAR(AC$7)),('Saving Accounts'!$B101+'Saving Accounts'!$F101)*'Saving Accounts'!$G101*'Saving Accounts'!$H101/12+'Saving Accounts'!$F101," ")</f>
        <v xml:space="preserve"> </v>
      </c>
      <c r="AD101" s="249" t="str">
        <f>IF(AND(MONTH('Saving Accounts'!$E101)=MONTH(AD$7),YEAR('Saving Accounts'!$E101)=YEAR(AD$7)),('Saving Accounts'!$B101+'Saving Accounts'!$F101)*'Saving Accounts'!$G101*'Saving Accounts'!$H101/12+'Saving Accounts'!$F101," ")</f>
        <v xml:space="preserve"> </v>
      </c>
      <c r="AE101" s="249" t="str">
        <f>IF(AND(MONTH('Saving Accounts'!$E101)=MONTH(AE$7),YEAR('Saving Accounts'!$E101)=YEAR(AE$7)),('Saving Accounts'!$B101+'Saving Accounts'!$F101)*'Saving Accounts'!$G101*'Saving Accounts'!$H101/12+'Saving Accounts'!$F101," ")</f>
        <v xml:space="preserve"> </v>
      </c>
      <c r="AF101" s="249" t="str">
        <f>IF(AND(MONTH('Saving Accounts'!$E101)=MONTH(AF$7),YEAR('Saving Accounts'!$E101)=YEAR(AF$7)),('Saving Accounts'!$B101+'Saving Accounts'!$F101)*'Saving Accounts'!$G101*'Saving Accounts'!$H101/12+'Saving Accounts'!$F101," ")</f>
        <v xml:space="preserve"> </v>
      </c>
      <c r="AG101" s="249" t="str">
        <f>IF(AND(MONTH('Saving Accounts'!$E101)=MONTH(AG$7),YEAR('Saving Accounts'!$E101)=YEAR(AG$7)),('Saving Accounts'!$B101+'Saving Accounts'!$F101)*'Saving Accounts'!$G101*'Saving Accounts'!$H101/12+'Saving Accounts'!$F101," ")</f>
        <v xml:space="preserve"> </v>
      </c>
    </row>
    <row r="102" spans="2:33">
      <c r="B102" s="214"/>
      <c r="C102" s="215"/>
      <c r="D102" s="214"/>
      <c r="E102" s="215"/>
      <c r="F102" s="214"/>
      <c r="G102" s="216"/>
      <c r="H102" s="217"/>
      <c r="I102" s="251">
        <f t="shared" si="9"/>
        <v>0</v>
      </c>
      <c r="J102" s="249" t="str">
        <f>IF(AND(MONTH('Saving Accounts'!$E102)=MONTH(J$7),YEAR('Saving Accounts'!$E102)=YEAR(J$7)),('Saving Accounts'!$B102+'Saving Accounts'!$F102)*'Saving Accounts'!$G102*'Saving Accounts'!$H102/12+'Saving Accounts'!$F102," ")</f>
        <v xml:space="preserve"> </v>
      </c>
      <c r="K102" s="249" t="str">
        <f>IF(AND(MONTH('Saving Accounts'!$E102)=MONTH(K$7),YEAR('Saving Accounts'!$E102)=YEAR(K$7)),('Saving Accounts'!$B102+'Saving Accounts'!$F102)*'Saving Accounts'!$G102*'Saving Accounts'!$H102/12+'Saving Accounts'!$F102," ")</f>
        <v xml:space="preserve"> </v>
      </c>
      <c r="L102" s="249" t="str">
        <f>IF(AND(MONTH('Saving Accounts'!$E102)=MONTH(L$7),YEAR('Saving Accounts'!$E102)=YEAR(L$7)),('Saving Accounts'!$B102+'Saving Accounts'!$F102)*'Saving Accounts'!$G102*'Saving Accounts'!$H102/12+'Saving Accounts'!$F102," ")</f>
        <v xml:space="preserve"> </v>
      </c>
      <c r="M102" s="249" t="str">
        <f>IF(AND(MONTH('Saving Accounts'!$E102)=MONTH(M$7),YEAR('Saving Accounts'!$E102)=YEAR(M$7)),('Saving Accounts'!$B102+'Saving Accounts'!$F102)*'Saving Accounts'!$G102*'Saving Accounts'!$H102/12+'Saving Accounts'!$F102," ")</f>
        <v xml:space="preserve"> </v>
      </c>
      <c r="N102" s="249" t="str">
        <f>IF(AND(MONTH('Saving Accounts'!$E102)=MONTH(N$7),YEAR('Saving Accounts'!$E102)=YEAR(N$7)),('Saving Accounts'!$B102+'Saving Accounts'!$F102)*'Saving Accounts'!$G102*'Saving Accounts'!$H102/12+'Saving Accounts'!$F102," ")</f>
        <v xml:space="preserve"> </v>
      </c>
      <c r="O102" s="249" t="str">
        <f>IF(AND(MONTH('Saving Accounts'!$E102)=MONTH(O$7),YEAR('Saving Accounts'!$E102)=YEAR(O$7)),('Saving Accounts'!$B102+'Saving Accounts'!$F102)*'Saving Accounts'!$G102*'Saving Accounts'!$H102/12+'Saving Accounts'!$F102," ")</f>
        <v xml:space="preserve"> </v>
      </c>
      <c r="P102" s="249" t="str">
        <f>IF(AND(MONTH('Saving Accounts'!$E102)=MONTH(P$7),YEAR('Saving Accounts'!$E102)=YEAR(P$7)),('Saving Accounts'!$B102+'Saving Accounts'!$F102)*'Saving Accounts'!$G102*'Saving Accounts'!$H102/12+'Saving Accounts'!$F102," ")</f>
        <v xml:space="preserve"> </v>
      </c>
      <c r="Q102" s="249" t="str">
        <f>IF(AND(MONTH('Saving Accounts'!$E102)=MONTH(Q$7),YEAR('Saving Accounts'!$E102)=YEAR(Q$7)),('Saving Accounts'!$B102+'Saving Accounts'!$F102)*'Saving Accounts'!$G102*'Saving Accounts'!$H102/12+'Saving Accounts'!$F102," ")</f>
        <v xml:space="preserve"> </v>
      </c>
      <c r="R102" s="249" t="str">
        <f>IF(AND(MONTH('Saving Accounts'!$E102)=MONTH(R$7),YEAR('Saving Accounts'!$E102)=YEAR(R$7)),('Saving Accounts'!$B102+'Saving Accounts'!$F102)*'Saving Accounts'!$G102*'Saving Accounts'!$H102/12+'Saving Accounts'!$F102," ")</f>
        <v xml:space="preserve"> </v>
      </c>
      <c r="S102" s="249" t="str">
        <f>IF(AND(MONTH('Saving Accounts'!$E102)=MONTH(S$7),YEAR('Saving Accounts'!$E102)=YEAR(S$7)),('Saving Accounts'!$B102+'Saving Accounts'!$F102)*'Saving Accounts'!$G102*'Saving Accounts'!$H102/12+'Saving Accounts'!$F102," ")</f>
        <v xml:space="preserve"> </v>
      </c>
      <c r="T102" s="249" t="str">
        <f>IF(AND(MONTH('Saving Accounts'!$E102)=MONTH(T$7),YEAR('Saving Accounts'!$E102)=YEAR(T$7)),('Saving Accounts'!$B102+'Saving Accounts'!$F102)*'Saving Accounts'!$G102*'Saving Accounts'!$H102/12+'Saving Accounts'!$F102," ")</f>
        <v xml:space="preserve"> </v>
      </c>
      <c r="U102" s="328" t="str">
        <f>IF(AND(MONTH('Saving Accounts'!$E102)=MONTH(U$7),YEAR('Saving Accounts'!$E102)=YEAR(U$7)),('Saving Accounts'!$B102+'Saving Accounts'!$F102)*'Saving Accounts'!$G102*'Saving Accounts'!$H102/12+'Saving Accounts'!$F102," ")</f>
        <v xml:space="preserve"> </v>
      </c>
      <c r="V102" s="249" t="str">
        <f>IF(AND(MONTH('Saving Accounts'!$E102)=MONTH(V$7),YEAR('Saving Accounts'!$E102)=YEAR(V$7)),('Saving Accounts'!$B102+'Saving Accounts'!$F102)*'Saving Accounts'!$G102*'Saving Accounts'!$H102/12+'Saving Accounts'!$F102," ")</f>
        <v xml:space="preserve"> </v>
      </c>
      <c r="W102" s="249" t="str">
        <f>IF(AND(MONTH('Saving Accounts'!$E102)=MONTH(W$7),YEAR('Saving Accounts'!$E102)=YEAR(W$7)),('Saving Accounts'!$B102+'Saving Accounts'!$F102)*'Saving Accounts'!$G102*'Saving Accounts'!$H102/12+'Saving Accounts'!$F102," ")</f>
        <v xml:space="preserve"> </v>
      </c>
      <c r="X102" s="249" t="str">
        <f>IF(AND(MONTH('Saving Accounts'!$E102)=MONTH(X$7),YEAR('Saving Accounts'!$E102)=YEAR(X$7)),('Saving Accounts'!$B102+'Saving Accounts'!$F102)*'Saving Accounts'!$G102*'Saving Accounts'!$H102/12+'Saving Accounts'!$F102," ")</f>
        <v xml:space="preserve"> </v>
      </c>
      <c r="Y102" s="249" t="str">
        <f>IF(AND(MONTH('Saving Accounts'!$E102)=MONTH(Y$7),YEAR('Saving Accounts'!$E102)=YEAR(Y$7)),('Saving Accounts'!$B102+'Saving Accounts'!$F102)*'Saving Accounts'!$G102*'Saving Accounts'!$H102/12+'Saving Accounts'!$F102," ")</f>
        <v xml:space="preserve"> </v>
      </c>
      <c r="Z102" s="249" t="str">
        <f>IF(AND(MONTH('Saving Accounts'!$E102)=MONTH(Z$7),YEAR('Saving Accounts'!$E102)=YEAR(Z$7)),('Saving Accounts'!$B102+'Saving Accounts'!$F102)*'Saving Accounts'!$G102*'Saving Accounts'!$H102/12+'Saving Accounts'!$F102," ")</f>
        <v xml:space="preserve"> </v>
      </c>
      <c r="AA102" s="249" t="str">
        <f>IF(AND(MONTH('Saving Accounts'!$E102)=MONTH(AA$7),YEAR('Saving Accounts'!$E102)=YEAR(AA$7)),('Saving Accounts'!$B102+'Saving Accounts'!$F102)*'Saving Accounts'!$G102*'Saving Accounts'!$H102/12+'Saving Accounts'!$F102," ")</f>
        <v xml:space="preserve"> </v>
      </c>
      <c r="AB102" s="249" t="str">
        <f>IF(AND(MONTH('Saving Accounts'!$E102)=MONTH(AB$7),YEAR('Saving Accounts'!$E102)=YEAR(AB$7)),('Saving Accounts'!$B102+'Saving Accounts'!$F102)*'Saving Accounts'!$G102*'Saving Accounts'!$H102/12+'Saving Accounts'!$F102," ")</f>
        <v xml:space="preserve"> </v>
      </c>
      <c r="AC102" s="249" t="str">
        <f>IF(AND(MONTH('Saving Accounts'!$E102)=MONTH(AC$7),YEAR('Saving Accounts'!$E102)=YEAR(AC$7)),('Saving Accounts'!$B102+'Saving Accounts'!$F102)*'Saving Accounts'!$G102*'Saving Accounts'!$H102/12+'Saving Accounts'!$F102," ")</f>
        <v xml:space="preserve"> </v>
      </c>
      <c r="AD102" s="249" t="str">
        <f>IF(AND(MONTH('Saving Accounts'!$E102)=MONTH(AD$7),YEAR('Saving Accounts'!$E102)=YEAR(AD$7)),('Saving Accounts'!$B102+'Saving Accounts'!$F102)*'Saving Accounts'!$G102*'Saving Accounts'!$H102/12+'Saving Accounts'!$F102," ")</f>
        <v xml:space="preserve"> </v>
      </c>
      <c r="AE102" s="249" t="str">
        <f>IF(AND(MONTH('Saving Accounts'!$E102)=MONTH(AE$7),YEAR('Saving Accounts'!$E102)=YEAR(AE$7)),('Saving Accounts'!$B102+'Saving Accounts'!$F102)*'Saving Accounts'!$G102*'Saving Accounts'!$H102/12+'Saving Accounts'!$F102," ")</f>
        <v xml:space="preserve"> </v>
      </c>
      <c r="AF102" s="249" t="str">
        <f>IF(AND(MONTH('Saving Accounts'!$E102)=MONTH(AF$7),YEAR('Saving Accounts'!$E102)=YEAR(AF$7)),('Saving Accounts'!$B102+'Saving Accounts'!$F102)*'Saving Accounts'!$G102*'Saving Accounts'!$H102/12+'Saving Accounts'!$F102," ")</f>
        <v xml:space="preserve"> </v>
      </c>
      <c r="AG102" s="249" t="str">
        <f>IF(AND(MONTH('Saving Accounts'!$E102)=MONTH(AG$7),YEAR('Saving Accounts'!$E102)=YEAR(AG$7)),('Saving Accounts'!$B102+'Saving Accounts'!$F102)*'Saving Accounts'!$G102*'Saving Accounts'!$H102/12+'Saving Accounts'!$F102," ")</f>
        <v xml:space="preserve"> </v>
      </c>
    </row>
    <row r="103" spans="2:33">
      <c r="B103" s="214"/>
      <c r="C103" s="215"/>
      <c r="D103" s="214"/>
      <c r="E103" s="215"/>
      <c r="F103" s="214"/>
      <c r="G103" s="216"/>
      <c r="H103" s="217"/>
      <c r="I103" s="251">
        <f t="shared" si="9"/>
        <v>0</v>
      </c>
      <c r="J103" s="249" t="str">
        <f>IF(AND(MONTH('Saving Accounts'!$E103)=MONTH(J$7),YEAR('Saving Accounts'!$E103)=YEAR(J$7)),('Saving Accounts'!$B103+'Saving Accounts'!$F103)*'Saving Accounts'!$G103*'Saving Accounts'!$H103/12+'Saving Accounts'!$F103," ")</f>
        <v xml:space="preserve"> </v>
      </c>
      <c r="K103" s="249" t="str">
        <f>IF(AND(MONTH('Saving Accounts'!$E103)=MONTH(K$7),YEAR('Saving Accounts'!$E103)=YEAR(K$7)),('Saving Accounts'!$B103+'Saving Accounts'!$F103)*'Saving Accounts'!$G103*'Saving Accounts'!$H103/12+'Saving Accounts'!$F103," ")</f>
        <v xml:space="preserve"> </v>
      </c>
      <c r="L103" s="249" t="str">
        <f>IF(AND(MONTH('Saving Accounts'!$E103)=MONTH(L$7),YEAR('Saving Accounts'!$E103)=YEAR(L$7)),('Saving Accounts'!$B103+'Saving Accounts'!$F103)*'Saving Accounts'!$G103*'Saving Accounts'!$H103/12+'Saving Accounts'!$F103," ")</f>
        <v xml:space="preserve"> </v>
      </c>
      <c r="M103" s="249" t="str">
        <f>IF(AND(MONTH('Saving Accounts'!$E103)=MONTH(M$7),YEAR('Saving Accounts'!$E103)=YEAR(M$7)),('Saving Accounts'!$B103+'Saving Accounts'!$F103)*'Saving Accounts'!$G103*'Saving Accounts'!$H103/12+'Saving Accounts'!$F103," ")</f>
        <v xml:space="preserve"> </v>
      </c>
      <c r="N103" s="249" t="str">
        <f>IF(AND(MONTH('Saving Accounts'!$E103)=MONTH(N$7),YEAR('Saving Accounts'!$E103)=YEAR(N$7)),('Saving Accounts'!$B103+'Saving Accounts'!$F103)*'Saving Accounts'!$G103*'Saving Accounts'!$H103/12+'Saving Accounts'!$F103," ")</f>
        <v xml:space="preserve"> </v>
      </c>
      <c r="O103" s="249" t="str">
        <f>IF(AND(MONTH('Saving Accounts'!$E103)=MONTH(O$7),YEAR('Saving Accounts'!$E103)=YEAR(O$7)),('Saving Accounts'!$B103+'Saving Accounts'!$F103)*'Saving Accounts'!$G103*'Saving Accounts'!$H103/12+'Saving Accounts'!$F103," ")</f>
        <v xml:space="preserve"> </v>
      </c>
      <c r="P103" s="249" t="str">
        <f>IF(AND(MONTH('Saving Accounts'!$E103)=MONTH(P$7),YEAR('Saving Accounts'!$E103)=YEAR(P$7)),('Saving Accounts'!$B103+'Saving Accounts'!$F103)*'Saving Accounts'!$G103*'Saving Accounts'!$H103/12+'Saving Accounts'!$F103," ")</f>
        <v xml:space="preserve"> </v>
      </c>
      <c r="Q103" s="249" t="str">
        <f>IF(AND(MONTH('Saving Accounts'!$E103)=MONTH(Q$7),YEAR('Saving Accounts'!$E103)=YEAR(Q$7)),('Saving Accounts'!$B103+'Saving Accounts'!$F103)*'Saving Accounts'!$G103*'Saving Accounts'!$H103/12+'Saving Accounts'!$F103," ")</f>
        <v xml:space="preserve"> </v>
      </c>
      <c r="R103" s="249" t="str">
        <f>IF(AND(MONTH('Saving Accounts'!$E103)=MONTH(R$7),YEAR('Saving Accounts'!$E103)=YEAR(R$7)),('Saving Accounts'!$B103+'Saving Accounts'!$F103)*'Saving Accounts'!$G103*'Saving Accounts'!$H103/12+'Saving Accounts'!$F103," ")</f>
        <v xml:space="preserve"> </v>
      </c>
      <c r="S103" s="249" t="str">
        <f>IF(AND(MONTH('Saving Accounts'!$E103)=MONTH(S$7),YEAR('Saving Accounts'!$E103)=YEAR(S$7)),('Saving Accounts'!$B103+'Saving Accounts'!$F103)*'Saving Accounts'!$G103*'Saving Accounts'!$H103/12+'Saving Accounts'!$F103," ")</f>
        <v xml:space="preserve"> </v>
      </c>
      <c r="T103" s="249" t="str">
        <f>IF(AND(MONTH('Saving Accounts'!$E103)=MONTH(T$7),YEAR('Saving Accounts'!$E103)=YEAR(T$7)),('Saving Accounts'!$B103+'Saving Accounts'!$F103)*'Saving Accounts'!$G103*'Saving Accounts'!$H103/12+'Saving Accounts'!$F103," ")</f>
        <v xml:space="preserve"> </v>
      </c>
      <c r="U103" s="328" t="str">
        <f>IF(AND(MONTH('Saving Accounts'!$E103)=MONTH(U$7),YEAR('Saving Accounts'!$E103)=YEAR(U$7)),('Saving Accounts'!$B103+'Saving Accounts'!$F103)*'Saving Accounts'!$G103*'Saving Accounts'!$H103/12+'Saving Accounts'!$F103," ")</f>
        <v xml:space="preserve"> </v>
      </c>
      <c r="V103" s="249" t="str">
        <f>IF(AND(MONTH('Saving Accounts'!$E103)=MONTH(V$7),YEAR('Saving Accounts'!$E103)=YEAR(V$7)),('Saving Accounts'!$B103+'Saving Accounts'!$F103)*'Saving Accounts'!$G103*'Saving Accounts'!$H103/12+'Saving Accounts'!$F103," ")</f>
        <v xml:space="preserve"> </v>
      </c>
      <c r="W103" s="249" t="str">
        <f>IF(AND(MONTH('Saving Accounts'!$E103)=MONTH(W$7),YEAR('Saving Accounts'!$E103)=YEAR(W$7)),('Saving Accounts'!$B103+'Saving Accounts'!$F103)*'Saving Accounts'!$G103*'Saving Accounts'!$H103/12+'Saving Accounts'!$F103," ")</f>
        <v xml:space="preserve"> </v>
      </c>
      <c r="X103" s="249" t="str">
        <f>IF(AND(MONTH('Saving Accounts'!$E103)=MONTH(X$7),YEAR('Saving Accounts'!$E103)=YEAR(X$7)),('Saving Accounts'!$B103+'Saving Accounts'!$F103)*'Saving Accounts'!$G103*'Saving Accounts'!$H103/12+'Saving Accounts'!$F103," ")</f>
        <v xml:space="preserve"> </v>
      </c>
      <c r="Y103" s="249" t="str">
        <f>IF(AND(MONTH('Saving Accounts'!$E103)=MONTH(Y$7),YEAR('Saving Accounts'!$E103)=YEAR(Y$7)),('Saving Accounts'!$B103+'Saving Accounts'!$F103)*'Saving Accounts'!$G103*'Saving Accounts'!$H103/12+'Saving Accounts'!$F103," ")</f>
        <v xml:space="preserve"> </v>
      </c>
      <c r="Z103" s="249" t="str">
        <f>IF(AND(MONTH('Saving Accounts'!$E103)=MONTH(Z$7),YEAR('Saving Accounts'!$E103)=YEAR(Z$7)),('Saving Accounts'!$B103+'Saving Accounts'!$F103)*'Saving Accounts'!$G103*'Saving Accounts'!$H103/12+'Saving Accounts'!$F103," ")</f>
        <v xml:space="preserve"> </v>
      </c>
      <c r="AA103" s="249" t="str">
        <f>IF(AND(MONTH('Saving Accounts'!$E103)=MONTH(AA$7),YEAR('Saving Accounts'!$E103)=YEAR(AA$7)),('Saving Accounts'!$B103+'Saving Accounts'!$F103)*'Saving Accounts'!$G103*'Saving Accounts'!$H103/12+'Saving Accounts'!$F103," ")</f>
        <v xml:space="preserve"> </v>
      </c>
      <c r="AB103" s="249" t="str">
        <f>IF(AND(MONTH('Saving Accounts'!$E103)=MONTH(AB$7),YEAR('Saving Accounts'!$E103)=YEAR(AB$7)),('Saving Accounts'!$B103+'Saving Accounts'!$F103)*'Saving Accounts'!$G103*'Saving Accounts'!$H103/12+'Saving Accounts'!$F103," ")</f>
        <v xml:space="preserve"> </v>
      </c>
      <c r="AC103" s="249" t="str">
        <f>IF(AND(MONTH('Saving Accounts'!$E103)=MONTH(AC$7),YEAR('Saving Accounts'!$E103)=YEAR(AC$7)),('Saving Accounts'!$B103+'Saving Accounts'!$F103)*'Saving Accounts'!$G103*'Saving Accounts'!$H103/12+'Saving Accounts'!$F103," ")</f>
        <v xml:space="preserve"> </v>
      </c>
      <c r="AD103" s="249" t="str">
        <f>IF(AND(MONTH('Saving Accounts'!$E103)=MONTH(AD$7),YEAR('Saving Accounts'!$E103)=YEAR(AD$7)),('Saving Accounts'!$B103+'Saving Accounts'!$F103)*'Saving Accounts'!$G103*'Saving Accounts'!$H103/12+'Saving Accounts'!$F103," ")</f>
        <v xml:space="preserve"> </v>
      </c>
      <c r="AE103" s="249" t="str">
        <f>IF(AND(MONTH('Saving Accounts'!$E103)=MONTH(AE$7),YEAR('Saving Accounts'!$E103)=YEAR(AE$7)),('Saving Accounts'!$B103+'Saving Accounts'!$F103)*'Saving Accounts'!$G103*'Saving Accounts'!$H103/12+'Saving Accounts'!$F103," ")</f>
        <v xml:space="preserve"> </v>
      </c>
      <c r="AF103" s="249" t="str">
        <f>IF(AND(MONTH('Saving Accounts'!$E103)=MONTH(AF$7),YEAR('Saving Accounts'!$E103)=YEAR(AF$7)),('Saving Accounts'!$B103+'Saving Accounts'!$F103)*'Saving Accounts'!$G103*'Saving Accounts'!$H103/12+'Saving Accounts'!$F103," ")</f>
        <v xml:space="preserve"> </v>
      </c>
      <c r="AG103" s="249" t="str">
        <f>IF(AND(MONTH('Saving Accounts'!$E103)=MONTH(AG$7),YEAR('Saving Accounts'!$E103)=YEAR(AG$7)),('Saving Accounts'!$B103+'Saving Accounts'!$F103)*'Saving Accounts'!$G103*'Saving Accounts'!$H103/12+'Saving Accounts'!$F103," ")</f>
        <v xml:space="preserve"> </v>
      </c>
    </row>
    <row r="104" spans="2:33">
      <c r="B104" s="214"/>
      <c r="C104" s="215"/>
      <c r="D104" s="214"/>
      <c r="E104" s="215"/>
      <c r="F104" s="214"/>
      <c r="G104" s="216"/>
      <c r="H104" s="217"/>
      <c r="I104" s="251">
        <f t="shared" si="9"/>
        <v>0</v>
      </c>
      <c r="J104" s="249" t="str">
        <f>IF(AND(MONTH('Saving Accounts'!$E104)=MONTH(J$7),YEAR('Saving Accounts'!$E104)=YEAR(J$7)),('Saving Accounts'!$B104+'Saving Accounts'!$F104)*'Saving Accounts'!$G104*'Saving Accounts'!$H104/12+'Saving Accounts'!$F104," ")</f>
        <v xml:space="preserve"> </v>
      </c>
      <c r="K104" s="249" t="str">
        <f>IF(AND(MONTH('Saving Accounts'!$E104)=MONTH(K$7),YEAR('Saving Accounts'!$E104)=YEAR(K$7)),('Saving Accounts'!$B104+'Saving Accounts'!$F104)*'Saving Accounts'!$G104*'Saving Accounts'!$H104/12+'Saving Accounts'!$F104," ")</f>
        <v xml:space="preserve"> </v>
      </c>
      <c r="L104" s="249" t="str">
        <f>IF(AND(MONTH('Saving Accounts'!$E104)=MONTH(L$7),YEAR('Saving Accounts'!$E104)=YEAR(L$7)),('Saving Accounts'!$B104+'Saving Accounts'!$F104)*'Saving Accounts'!$G104*'Saving Accounts'!$H104/12+'Saving Accounts'!$F104," ")</f>
        <v xml:space="preserve"> </v>
      </c>
      <c r="M104" s="249" t="str">
        <f>IF(AND(MONTH('Saving Accounts'!$E104)=MONTH(M$7),YEAR('Saving Accounts'!$E104)=YEAR(M$7)),('Saving Accounts'!$B104+'Saving Accounts'!$F104)*'Saving Accounts'!$G104*'Saving Accounts'!$H104/12+'Saving Accounts'!$F104," ")</f>
        <v xml:space="preserve"> </v>
      </c>
      <c r="N104" s="249" t="str">
        <f>IF(AND(MONTH('Saving Accounts'!$E104)=MONTH(N$7),YEAR('Saving Accounts'!$E104)=YEAR(N$7)),('Saving Accounts'!$B104+'Saving Accounts'!$F104)*'Saving Accounts'!$G104*'Saving Accounts'!$H104/12+'Saving Accounts'!$F104," ")</f>
        <v xml:space="preserve"> </v>
      </c>
      <c r="O104" s="249" t="str">
        <f>IF(AND(MONTH('Saving Accounts'!$E104)=MONTH(O$7),YEAR('Saving Accounts'!$E104)=YEAR(O$7)),('Saving Accounts'!$B104+'Saving Accounts'!$F104)*'Saving Accounts'!$G104*'Saving Accounts'!$H104/12+'Saving Accounts'!$F104," ")</f>
        <v xml:space="preserve"> </v>
      </c>
      <c r="P104" s="249" t="str">
        <f>IF(AND(MONTH('Saving Accounts'!$E104)=MONTH(P$7),YEAR('Saving Accounts'!$E104)=YEAR(P$7)),('Saving Accounts'!$B104+'Saving Accounts'!$F104)*'Saving Accounts'!$G104*'Saving Accounts'!$H104/12+'Saving Accounts'!$F104," ")</f>
        <v xml:space="preserve"> </v>
      </c>
      <c r="Q104" s="249" t="str">
        <f>IF(AND(MONTH('Saving Accounts'!$E104)=MONTH(Q$7),YEAR('Saving Accounts'!$E104)=YEAR(Q$7)),('Saving Accounts'!$B104+'Saving Accounts'!$F104)*'Saving Accounts'!$G104*'Saving Accounts'!$H104/12+'Saving Accounts'!$F104," ")</f>
        <v xml:space="preserve"> </v>
      </c>
      <c r="R104" s="249" t="str">
        <f>IF(AND(MONTH('Saving Accounts'!$E104)=MONTH(R$7),YEAR('Saving Accounts'!$E104)=YEAR(R$7)),('Saving Accounts'!$B104+'Saving Accounts'!$F104)*'Saving Accounts'!$G104*'Saving Accounts'!$H104/12+'Saving Accounts'!$F104," ")</f>
        <v xml:space="preserve"> </v>
      </c>
      <c r="S104" s="249" t="str">
        <f>IF(AND(MONTH('Saving Accounts'!$E104)=MONTH(S$7),YEAR('Saving Accounts'!$E104)=YEAR(S$7)),('Saving Accounts'!$B104+'Saving Accounts'!$F104)*'Saving Accounts'!$G104*'Saving Accounts'!$H104/12+'Saving Accounts'!$F104," ")</f>
        <v xml:space="preserve"> </v>
      </c>
      <c r="T104" s="249" t="str">
        <f>IF(AND(MONTH('Saving Accounts'!$E104)=MONTH(T$7),YEAR('Saving Accounts'!$E104)=YEAR(T$7)),('Saving Accounts'!$B104+'Saving Accounts'!$F104)*'Saving Accounts'!$G104*'Saving Accounts'!$H104/12+'Saving Accounts'!$F104," ")</f>
        <v xml:space="preserve"> </v>
      </c>
      <c r="U104" s="328" t="str">
        <f>IF(AND(MONTH('Saving Accounts'!$E104)=MONTH(U$7),YEAR('Saving Accounts'!$E104)=YEAR(U$7)),('Saving Accounts'!$B104+'Saving Accounts'!$F104)*'Saving Accounts'!$G104*'Saving Accounts'!$H104/12+'Saving Accounts'!$F104," ")</f>
        <v xml:space="preserve"> </v>
      </c>
      <c r="V104" s="249" t="str">
        <f>IF(AND(MONTH('Saving Accounts'!$E104)=MONTH(V$7),YEAR('Saving Accounts'!$E104)=YEAR(V$7)),('Saving Accounts'!$B104+'Saving Accounts'!$F104)*'Saving Accounts'!$G104*'Saving Accounts'!$H104/12+'Saving Accounts'!$F104," ")</f>
        <v xml:space="preserve"> </v>
      </c>
      <c r="W104" s="249" t="str">
        <f>IF(AND(MONTH('Saving Accounts'!$E104)=MONTH(W$7),YEAR('Saving Accounts'!$E104)=YEAR(W$7)),('Saving Accounts'!$B104+'Saving Accounts'!$F104)*'Saving Accounts'!$G104*'Saving Accounts'!$H104/12+'Saving Accounts'!$F104," ")</f>
        <v xml:space="preserve"> </v>
      </c>
      <c r="X104" s="249" t="str">
        <f>IF(AND(MONTH('Saving Accounts'!$E104)=MONTH(X$7),YEAR('Saving Accounts'!$E104)=YEAR(X$7)),('Saving Accounts'!$B104+'Saving Accounts'!$F104)*'Saving Accounts'!$G104*'Saving Accounts'!$H104/12+'Saving Accounts'!$F104," ")</f>
        <v xml:space="preserve"> </v>
      </c>
      <c r="Y104" s="249" t="str">
        <f>IF(AND(MONTH('Saving Accounts'!$E104)=MONTH(Y$7),YEAR('Saving Accounts'!$E104)=YEAR(Y$7)),('Saving Accounts'!$B104+'Saving Accounts'!$F104)*'Saving Accounts'!$G104*'Saving Accounts'!$H104/12+'Saving Accounts'!$F104," ")</f>
        <v xml:space="preserve"> </v>
      </c>
      <c r="Z104" s="249" t="str">
        <f>IF(AND(MONTH('Saving Accounts'!$E104)=MONTH(Z$7),YEAR('Saving Accounts'!$E104)=YEAR(Z$7)),('Saving Accounts'!$B104+'Saving Accounts'!$F104)*'Saving Accounts'!$G104*'Saving Accounts'!$H104/12+'Saving Accounts'!$F104," ")</f>
        <v xml:space="preserve"> </v>
      </c>
      <c r="AA104" s="249" t="str">
        <f>IF(AND(MONTH('Saving Accounts'!$E104)=MONTH(AA$7),YEAR('Saving Accounts'!$E104)=YEAR(AA$7)),('Saving Accounts'!$B104+'Saving Accounts'!$F104)*'Saving Accounts'!$G104*'Saving Accounts'!$H104/12+'Saving Accounts'!$F104," ")</f>
        <v xml:space="preserve"> </v>
      </c>
      <c r="AB104" s="249" t="str">
        <f>IF(AND(MONTH('Saving Accounts'!$E104)=MONTH(AB$7),YEAR('Saving Accounts'!$E104)=YEAR(AB$7)),('Saving Accounts'!$B104+'Saving Accounts'!$F104)*'Saving Accounts'!$G104*'Saving Accounts'!$H104/12+'Saving Accounts'!$F104," ")</f>
        <v xml:space="preserve"> </v>
      </c>
      <c r="AC104" s="249" t="str">
        <f>IF(AND(MONTH('Saving Accounts'!$E104)=MONTH(AC$7),YEAR('Saving Accounts'!$E104)=YEAR(AC$7)),('Saving Accounts'!$B104+'Saving Accounts'!$F104)*'Saving Accounts'!$G104*'Saving Accounts'!$H104/12+'Saving Accounts'!$F104," ")</f>
        <v xml:space="preserve"> </v>
      </c>
      <c r="AD104" s="249" t="str">
        <f>IF(AND(MONTH('Saving Accounts'!$E104)=MONTH(AD$7),YEAR('Saving Accounts'!$E104)=YEAR(AD$7)),('Saving Accounts'!$B104+'Saving Accounts'!$F104)*'Saving Accounts'!$G104*'Saving Accounts'!$H104/12+'Saving Accounts'!$F104," ")</f>
        <v xml:space="preserve"> </v>
      </c>
      <c r="AE104" s="249" t="str">
        <f>IF(AND(MONTH('Saving Accounts'!$E104)=MONTH(AE$7),YEAR('Saving Accounts'!$E104)=YEAR(AE$7)),('Saving Accounts'!$B104+'Saving Accounts'!$F104)*'Saving Accounts'!$G104*'Saving Accounts'!$H104/12+'Saving Accounts'!$F104," ")</f>
        <v xml:space="preserve"> </v>
      </c>
      <c r="AF104" s="249" t="str">
        <f>IF(AND(MONTH('Saving Accounts'!$E104)=MONTH(AF$7),YEAR('Saving Accounts'!$E104)=YEAR(AF$7)),('Saving Accounts'!$B104+'Saving Accounts'!$F104)*'Saving Accounts'!$G104*'Saving Accounts'!$H104/12+'Saving Accounts'!$F104," ")</f>
        <v xml:space="preserve"> </v>
      </c>
      <c r="AG104" s="249" t="str">
        <f>IF(AND(MONTH('Saving Accounts'!$E104)=MONTH(AG$7),YEAR('Saving Accounts'!$E104)=YEAR(AG$7)),('Saving Accounts'!$B104+'Saving Accounts'!$F104)*'Saving Accounts'!$G104*'Saving Accounts'!$H104/12+'Saving Accounts'!$F104," ")</f>
        <v xml:space="preserve"> </v>
      </c>
    </row>
    <row r="105" spans="2:33">
      <c r="B105" s="214"/>
      <c r="C105" s="215"/>
      <c r="D105" s="214"/>
      <c r="E105" s="215"/>
      <c r="F105" s="214"/>
      <c r="G105" s="216"/>
      <c r="H105" s="217"/>
      <c r="I105" s="251">
        <f t="shared" si="9"/>
        <v>0</v>
      </c>
      <c r="J105" s="249" t="str">
        <f>IF(AND(MONTH('Saving Accounts'!$E105)=MONTH(J$7),YEAR('Saving Accounts'!$E105)=YEAR(J$7)),('Saving Accounts'!$B105+'Saving Accounts'!$F105)*'Saving Accounts'!$G105*'Saving Accounts'!$H105/12+'Saving Accounts'!$F105," ")</f>
        <v xml:space="preserve"> </v>
      </c>
      <c r="K105" s="249" t="str">
        <f>IF(AND(MONTH('Saving Accounts'!$E105)=MONTH(K$7),YEAR('Saving Accounts'!$E105)=YEAR(K$7)),('Saving Accounts'!$B105+'Saving Accounts'!$F105)*'Saving Accounts'!$G105*'Saving Accounts'!$H105/12+'Saving Accounts'!$F105," ")</f>
        <v xml:space="preserve"> </v>
      </c>
      <c r="L105" s="249" t="str">
        <f>IF(AND(MONTH('Saving Accounts'!$E105)=MONTH(L$7),YEAR('Saving Accounts'!$E105)=YEAR(L$7)),('Saving Accounts'!$B105+'Saving Accounts'!$F105)*'Saving Accounts'!$G105*'Saving Accounts'!$H105/12+'Saving Accounts'!$F105," ")</f>
        <v xml:space="preserve"> </v>
      </c>
      <c r="M105" s="249" t="str">
        <f>IF(AND(MONTH('Saving Accounts'!$E105)=MONTH(M$7),YEAR('Saving Accounts'!$E105)=YEAR(M$7)),('Saving Accounts'!$B105+'Saving Accounts'!$F105)*'Saving Accounts'!$G105*'Saving Accounts'!$H105/12+'Saving Accounts'!$F105," ")</f>
        <v xml:space="preserve"> </v>
      </c>
      <c r="N105" s="249" t="str">
        <f>IF(AND(MONTH('Saving Accounts'!$E105)=MONTH(N$7),YEAR('Saving Accounts'!$E105)=YEAR(N$7)),('Saving Accounts'!$B105+'Saving Accounts'!$F105)*'Saving Accounts'!$G105*'Saving Accounts'!$H105/12+'Saving Accounts'!$F105," ")</f>
        <v xml:space="preserve"> </v>
      </c>
      <c r="O105" s="249" t="str">
        <f>IF(AND(MONTH('Saving Accounts'!$E105)=MONTH(O$7),YEAR('Saving Accounts'!$E105)=YEAR(O$7)),('Saving Accounts'!$B105+'Saving Accounts'!$F105)*'Saving Accounts'!$G105*'Saving Accounts'!$H105/12+'Saving Accounts'!$F105," ")</f>
        <v xml:space="preserve"> </v>
      </c>
      <c r="P105" s="249" t="str">
        <f>IF(AND(MONTH('Saving Accounts'!$E105)=MONTH(P$7),YEAR('Saving Accounts'!$E105)=YEAR(P$7)),('Saving Accounts'!$B105+'Saving Accounts'!$F105)*'Saving Accounts'!$G105*'Saving Accounts'!$H105/12+'Saving Accounts'!$F105," ")</f>
        <v xml:space="preserve"> </v>
      </c>
      <c r="Q105" s="249" t="str">
        <f>IF(AND(MONTH('Saving Accounts'!$E105)=MONTH(Q$7),YEAR('Saving Accounts'!$E105)=YEAR(Q$7)),('Saving Accounts'!$B105+'Saving Accounts'!$F105)*'Saving Accounts'!$G105*'Saving Accounts'!$H105/12+'Saving Accounts'!$F105," ")</f>
        <v xml:space="preserve"> </v>
      </c>
      <c r="R105" s="249" t="str">
        <f>IF(AND(MONTH('Saving Accounts'!$E105)=MONTH(R$7),YEAR('Saving Accounts'!$E105)=YEAR(R$7)),('Saving Accounts'!$B105+'Saving Accounts'!$F105)*'Saving Accounts'!$G105*'Saving Accounts'!$H105/12+'Saving Accounts'!$F105," ")</f>
        <v xml:space="preserve"> </v>
      </c>
      <c r="S105" s="249" t="str">
        <f>IF(AND(MONTH('Saving Accounts'!$E105)=MONTH(S$7),YEAR('Saving Accounts'!$E105)=YEAR(S$7)),('Saving Accounts'!$B105+'Saving Accounts'!$F105)*'Saving Accounts'!$G105*'Saving Accounts'!$H105/12+'Saving Accounts'!$F105," ")</f>
        <v xml:space="preserve"> </v>
      </c>
      <c r="T105" s="249" t="str">
        <f>IF(AND(MONTH('Saving Accounts'!$E105)=MONTH(T$7),YEAR('Saving Accounts'!$E105)=YEAR(T$7)),('Saving Accounts'!$B105+'Saving Accounts'!$F105)*'Saving Accounts'!$G105*'Saving Accounts'!$H105/12+'Saving Accounts'!$F105," ")</f>
        <v xml:space="preserve"> </v>
      </c>
      <c r="U105" s="328" t="str">
        <f>IF(AND(MONTH('Saving Accounts'!$E105)=MONTH(U$7),YEAR('Saving Accounts'!$E105)=YEAR(U$7)),('Saving Accounts'!$B105+'Saving Accounts'!$F105)*'Saving Accounts'!$G105*'Saving Accounts'!$H105/12+'Saving Accounts'!$F105," ")</f>
        <v xml:space="preserve"> </v>
      </c>
      <c r="V105" s="249" t="str">
        <f>IF(AND(MONTH('Saving Accounts'!$E105)=MONTH(V$7),YEAR('Saving Accounts'!$E105)=YEAR(V$7)),('Saving Accounts'!$B105+'Saving Accounts'!$F105)*'Saving Accounts'!$G105*'Saving Accounts'!$H105/12+'Saving Accounts'!$F105," ")</f>
        <v xml:space="preserve"> </v>
      </c>
      <c r="W105" s="249" t="str">
        <f>IF(AND(MONTH('Saving Accounts'!$E105)=MONTH(W$7),YEAR('Saving Accounts'!$E105)=YEAR(W$7)),('Saving Accounts'!$B105+'Saving Accounts'!$F105)*'Saving Accounts'!$G105*'Saving Accounts'!$H105/12+'Saving Accounts'!$F105," ")</f>
        <v xml:space="preserve"> </v>
      </c>
      <c r="X105" s="249" t="str">
        <f>IF(AND(MONTH('Saving Accounts'!$E105)=MONTH(X$7),YEAR('Saving Accounts'!$E105)=YEAR(X$7)),('Saving Accounts'!$B105+'Saving Accounts'!$F105)*'Saving Accounts'!$G105*'Saving Accounts'!$H105/12+'Saving Accounts'!$F105," ")</f>
        <v xml:space="preserve"> </v>
      </c>
      <c r="Y105" s="249" t="str">
        <f>IF(AND(MONTH('Saving Accounts'!$E105)=MONTH(Y$7),YEAR('Saving Accounts'!$E105)=YEAR(Y$7)),('Saving Accounts'!$B105+'Saving Accounts'!$F105)*'Saving Accounts'!$G105*'Saving Accounts'!$H105/12+'Saving Accounts'!$F105," ")</f>
        <v xml:space="preserve"> </v>
      </c>
      <c r="Z105" s="249" t="str">
        <f>IF(AND(MONTH('Saving Accounts'!$E105)=MONTH(Z$7),YEAR('Saving Accounts'!$E105)=YEAR(Z$7)),('Saving Accounts'!$B105+'Saving Accounts'!$F105)*'Saving Accounts'!$G105*'Saving Accounts'!$H105/12+'Saving Accounts'!$F105," ")</f>
        <v xml:space="preserve"> </v>
      </c>
      <c r="AA105" s="249" t="str">
        <f>IF(AND(MONTH('Saving Accounts'!$E105)=MONTH(AA$7),YEAR('Saving Accounts'!$E105)=YEAR(AA$7)),('Saving Accounts'!$B105+'Saving Accounts'!$F105)*'Saving Accounts'!$G105*'Saving Accounts'!$H105/12+'Saving Accounts'!$F105," ")</f>
        <v xml:space="preserve"> </v>
      </c>
      <c r="AB105" s="249" t="str">
        <f>IF(AND(MONTH('Saving Accounts'!$E105)=MONTH(AB$7),YEAR('Saving Accounts'!$E105)=YEAR(AB$7)),('Saving Accounts'!$B105+'Saving Accounts'!$F105)*'Saving Accounts'!$G105*'Saving Accounts'!$H105/12+'Saving Accounts'!$F105," ")</f>
        <v xml:space="preserve"> </v>
      </c>
      <c r="AC105" s="249" t="str">
        <f>IF(AND(MONTH('Saving Accounts'!$E105)=MONTH(AC$7),YEAR('Saving Accounts'!$E105)=YEAR(AC$7)),('Saving Accounts'!$B105+'Saving Accounts'!$F105)*'Saving Accounts'!$G105*'Saving Accounts'!$H105/12+'Saving Accounts'!$F105," ")</f>
        <v xml:space="preserve"> </v>
      </c>
      <c r="AD105" s="249" t="str">
        <f>IF(AND(MONTH('Saving Accounts'!$E105)=MONTH(AD$7),YEAR('Saving Accounts'!$E105)=YEAR(AD$7)),('Saving Accounts'!$B105+'Saving Accounts'!$F105)*'Saving Accounts'!$G105*'Saving Accounts'!$H105/12+'Saving Accounts'!$F105," ")</f>
        <v xml:space="preserve"> </v>
      </c>
      <c r="AE105" s="249" t="str">
        <f>IF(AND(MONTH('Saving Accounts'!$E105)=MONTH(AE$7),YEAR('Saving Accounts'!$E105)=YEAR(AE$7)),('Saving Accounts'!$B105+'Saving Accounts'!$F105)*'Saving Accounts'!$G105*'Saving Accounts'!$H105/12+'Saving Accounts'!$F105," ")</f>
        <v xml:space="preserve"> </v>
      </c>
      <c r="AF105" s="249" t="str">
        <f>IF(AND(MONTH('Saving Accounts'!$E105)=MONTH(AF$7),YEAR('Saving Accounts'!$E105)=YEAR(AF$7)),('Saving Accounts'!$B105+'Saving Accounts'!$F105)*'Saving Accounts'!$G105*'Saving Accounts'!$H105/12+'Saving Accounts'!$F105," ")</f>
        <v xml:space="preserve"> </v>
      </c>
      <c r="AG105" s="249" t="str">
        <f>IF(AND(MONTH('Saving Accounts'!$E105)=MONTH(AG$7),YEAR('Saving Accounts'!$E105)=YEAR(AG$7)),('Saving Accounts'!$B105+'Saving Accounts'!$F105)*'Saving Accounts'!$G105*'Saving Accounts'!$H105/12+'Saving Accounts'!$F105," ")</f>
        <v xml:space="preserve"> </v>
      </c>
    </row>
    <row r="106" spans="2:33">
      <c r="B106" s="214"/>
      <c r="C106" s="215"/>
      <c r="D106" s="214"/>
      <c r="E106" s="215"/>
      <c r="F106" s="214"/>
      <c r="G106" s="216"/>
      <c r="H106" s="217"/>
      <c r="I106" s="251">
        <f t="shared" si="9"/>
        <v>0</v>
      </c>
      <c r="J106" s="249" t="str">
        <f>IF(AND(MONTH('Saving Accounts'!$E106)=MONTH(J$7),YEAR('Saving Accounts'!$E106)=YEAR(J$7)),('Saving Accounts'!$B106+'Saving Accounts'!$F106)*'Saving Accounts'!$G106*'Saving Accounts'!$H106/12+'Saving Accounts'!$F106," ")</f>
        <v xml:space="preserve"> </v>
      </c>
      <c r="K106" s="249" t="str">
        <f>IF(AND(MONTH('Saving Accounts'!$E106)=MONTH(K$7),YEAR('Saving Accounts'!$E106)=YEAR(K$7)),('Saving Accounts'!$B106+'Saving Accounts'!$F106)*'Saving Accounts'!$G106*'Saving Accounts'!$H106/12+'Saving Accounts'!$F106," ")</f>
        <v xml:space="preserve"> </v>
      </c>
      <c r="L106" s="249" t="str">
        <f>IF(AND(MONTH('Saving Accounts'!$E106)=MONTH(L$7),YEAR('Saving Accounts'!$E106)=YEAR(L$7)),('Saving Accounts'!$B106+'Saving Accounts'!$F106)*'Saving Accounts'!$G106*'Saving Accounts'!$H106/12+'Saving Accounts'!$F106," ")</f>
        <v xml:space="preserve"> </v>
      </c>
      <c r="M106" s="249" t="str">
        <f>IF(AND(MONTH('Saving Accounts'!$E106)=MONTH(M$7),YEAR('Saving Accounts'!$E106)=YEAR(M$7)),('Saving Accounts'!$B106+'Saving Accounts'!$F106)*'Saving Accounts'!$G106*'Saving Accounts'!$H106/12+'Saving Accounts'!$F106," ")</f>
        <v xml:space="preserve"> </v>
      </c>
      <c r="N106" s="249" t="str">
        <f>IF(AND(MONTH('Saving Accounts'!$E106)=MONTH(N$7),YEAR('Saving Accounts'!$E106)=YEAR(N$7)),('Saving Accounts'!$B106+'Saving Accounts'!$F106)*'Saving Accounts'!$G106*'Saving Accounts'!$H106/12+'Saving Accounts'!$F106," ")</f>
        <v xml:space="preserve"> </v>
      </c>
      <c r="O106" s="249" t="str">
        <f>IF(AND(MONTH('Saving Accounts'!$E106)=MONTH(O$7),YEAR('Saving Accounts'!$E106)=YEAR(O$7)),('Saving Accounts'!$B106+'Saving Accounts'!$F106)*'Saving Accounts'!$G106*'Saving Accounts'!$H106/12+'Saving Accounts'!$F106," ")</f>
        <v xml:space="preserve"> </v>
      </c>
      <c r="P106" s="249" t="str">
        <f>IF(AND(MONTH('Saving Accounts'!$E106)=MONTH(P$7),YEAR('Saving Accounts'!$E106)=YEAR(P$7)),('Saving Accounts'!$B106+'Saving Accounts'!$F106)*'Saving Accounts'!$G106*'Saving Accounts'!$H106/12+'Saving Accounts'!$F106," ")</f>
        <v xml:space="preserve"> </v>
      </c>
      <c r="Q106" s="249" t="str">
        <f>IF(AND(MONTH('Saving Accounts'!$E106)=MONTH(Q$7),YEAR('Saving Accounts'!$E106)=YEAR(Q$7)),('Saving Accounts'!$B106+'Saving Accounts'!$F106)*'Saving Accounts'!$G106*'Saving Accounts'!$H106/12+'Saving Accounts'!$F106," ")</f>
        <v xml:space="preserve"> </v>
      </c>
      <c r="R106" s="249" t="str">
        <f>IF(AND(MONTH('Saving Accounts'!$E106)=MONTH(R$7),YEAR('Saving Accounts'!$E106)=YEAR(R$7)),('Saving Accounts'!$B106+'Saving Accounts'!$F106)*'Saving Accounts'!$G106*'Saving Accounts'!$H106/12+'Saving Accounts'!$F106," ")</f>
        <v xml:space="preserve"> </v>
      </c>
      <c r="S106" s="249" t="str">
        <f>IF(AND(MONTH('Saving Accounts'!$E106)=MONTH(S$7),YEAR('Saving Accounts'!$E106)=YEAR(S$7)),('Saving Accounts'!$B106+'Saving Accounts'!$F106)*'Saving Accounts'!$G106*'Saving Accounts'!$H106/12+'Saving Accounts'!$F106," ")</f>
        <v xml:space="preserve"> </v>
      </c>
      <c r="T106" s="249" t="str">
        <f>IF(AND(MONTH('Saving Accounts'!$E106)=MONTH(T$7),YEAR('Saving Accounts'!$E106)=YEAR(T$7)),('Saving Accounts'!$B106+'Saving Accounts'!$F106)*'Saving Accounts'!$G106*'Saving Accounts'!$H106/12+'Saving Accounts'!$F106," ")</f>
        <v xml:space="preserve"> </v>
      </c>
      <c r="U106" s="328" t="str">
        <f>IF(AND(MONTH('Saving Accounts'!$E106)=MONTH(U$7),YEAR('Saving Accounts'!$E106)=YEAR(U$7)),('Saving Accounts'!$B106+'Saving Accounts'!$F106)*'Saving Accounts'!$G106*'Saving Accounts'!$H106/12+'Saving Accounts'!$F106," ")</f>
        <v xml:space="preserve"> </v>
      </c>
      <c r="V106" s="249" t="str">
        <f>IF(AND(MONTH('Saving Accounts'!$E106)=MONTH(V$7),YEAR('Saving Accounts'!$E106)=YEAR(V$7)),('Saving Accounts'!$B106+'Saving Accounts'!$F106)*'Saving Accounts'!$G106*'Saving Accounts'!$H106/12+'Saving Accounts'!$F106," ")</f>
        <v xml:space="preserve"> </v>
      </c>
      <c r="W106" s="249" t="str">
        <f>IF(AND(MONTH('Saving Accounts'!$E106)=MONTH(W$7),YEAR('Saving Accounts'!$E106)=YEAR(W$7)),('Saving Accounts'!$B106+'Saving Accounts'!$F106)*'Saving Accounts'!$G106*'Saving Accounts'!$H106/12+'Saving Accounts'!$F106," ")</f>
        <v xml:space="preserve"> </v>
      </c>
      <c r="X106" s="249" t="str">
        <f>IF(AND(MONTH('Saving Accounts'!$E106)=MONTH(X$7),YEAR('Saving Accounts'!$E106)=YEAR(X$7)),('Saving Accounts'!$B106+'Saving Accounts'!$F106)*'Saving Accounts'!$G106*'Saving Accounts'!$H106/12+'Saving Accounts'!$F106," ")</f>
        <v xml:space="preserve"> </v>
      </c>
      <c r="Y106" s="249" t="str">
        <f>IF(AND(MONTH('Saving Accounts'!$E106)=MONTH(Y$7),YEAR('Saving Accounts'!$E106)=YEAR(Y$7)),('Saving Accounts'!$B106+'Saving Accounts'!$F106)*'Saving Accounts'!$G106*'Saving Accounts'!$H106/12+'Saving Accounts'!$F106," ")</f>
        <v xml:space="preserve"> </v>
      </c>
      <c r="Z106" s="249" t="str">
        <f>IF(AND(MONTH('Saving Accounts'!$E106)=MONTH(Z$7),YEAR('Saving Accounts'!$E106)=YEAR(Z$7)),('Saving Accounts'!$B106+'Saving Accounts'!$F106)*'Saving Accounts'!$G106*'Saving Accounts'!$H106/12+'Saving Accounts'!$F106," ")</f>
        <v xml:space="preserve"> </v>
      </c>
      <c r="AA106" s="249" t="str">
        <f>IF(AND(MONTH('Saving Accounts'!$E106)=MONTH(AA$7),YEAR('Saving Accounts'!$E106)=YEAR(AA$7)),('Saving Accounts'!$B106+'Saving Accounts'!$F106)*'Saving Accounts'!$G106*'Saving Accounts'!$H106/12+'Saving Accounts'!$F106," ")</f>
        <v xml:space="preserve"> </v>
      </c>
      <c r="AB106" s="249" t="str">
        <f>IF(AND(MONTH('Saving Accounts'!$E106)=MONTH(AB$7),YEAR('Saving Accounts'!$E106)=YEAR(AB$7)),('Saving Accounts'!$B106+'Saving Accounts'!$F106)*'Saving Accounts'!$G106*'Saving Accounts'!$H106/12+'Saving Accounts'!$F106," ")</f>
        <v xml:space="preserve"> </v>
      </c>
      <c r="AC106" s="249" t="str">
        <f>IF(AND(MONTH('Saving Accounts'!$E106)=MONTH(AC$7),YEAR('Saving Accounts'!$E106)=YEAR(AC$7)),('Saving Accounts'!$B106+'Saving Accounts'!$F106)*'Saving Accounts'!$G106*'Saving Accounts'!$H106/12+'Saving Accounts'!$F106," ")</f>
        <v xml:space="preserve"> </v>
      </c>
      <c r="AD106" s="249" t="str">
        <f>IF(AND(MONTH('Saving Accounts'!$E106)=MONTH(AD$7),YEAR('Saving Accounts'!$E106)=YEAR(AD$7)),('Saving Accounts'!$B106+'Saving Accounts'!$F106)*'Saving Accounts'!$G106*'Saving Accounts'!$H106/12+'Saving Accounts'!$F106," ")</f>
        <v xml:space="preserve"> </v>
      </c>
      <c r="AE106" s="249" t="str">
        <f>IF(AND(MONTH('Saving Accounts'!$E106)=MONTH(AE$7),YEAR('Saving Accounts'!$E106)=YEAR(AE$7)),('Saving Accounts'!$B106+'Saving Accounts'!$F106)*'Saving Accounts'!$G106*'Saving Accounts'!$H106/12+'Saving Accounts'!$F106," ")</f>
        <v xml:space="preserve"> </v>
      </c>
      <c r="AF106" s="249" t="str">
        <f>IF(AND(MONTH('Saving Accounts'!$E106)=MONTH(AF$7),YEAR('Saving Accounts'!$E106)=YEAR(AF$7)),('Saving Accounts'!$B106+'Saving Accounts'!$F106)*'Saving Accounts'!$G106*'Saving Accounts'!$H106/12+'Saving Accounts'!$F106," ")</f>
        <v xml:space="preserve"> </v>
      </c>
      <c r="AG106" s="249" t="str">
        <f>IF(AND(MONTH('Saving Accounts'!$E106)=MONTH(AG$7),YEAR('Saving Accounts'!$E106)=YEAR(AG$7)),('Saving Accounts'!$B106+'Saving Accounts'!$F106)*'Saving Accounts'!$G106*'Saving Accounts'!$H106/12+'Saving Accounts'!$F106," ")</f>
        <v xml:space="preserve"> </v>
      </c>
    </row>
    <row r="107" spans="2:33">
      <c r="B107" s="214"/>
      <c r="C107" s="215"/>
      <c r="D107" s="214"/>
      <c r="E107" s="215"/>
      <c r="F107" s="214"/>
      <c r="G107" s="216"/>
      <c r="H107" s="217"/>
      <c r="I107" s="251">
        <f t="shared" si="9"/>
        <v>0</v>
      </c>
      <c r="J107" s="249" t="str">
        <f>IF(AND(MONTH('Saving Accounts'!$E107)=MONTH(J$7),YEAR('Saving Accounts'!$E107)=YEAR(J$7)),('Saving Accounts'!$B107+'Saving Accounts'!$F107)*'Saving Accounts'!$G107*'Saving Accounts'!$H107/12+'Saving Accounts'!$F107," ")</f>
        <v xml:space="preserve"> </v>
      </c>
      <c r="K107" s="249" t="str">
        <f>IF(AND(MONTH('Saving Accounts'!$E107)=MONTH(K$7),YEAR('Saving Accounts'!$E107)=YEAR(K$7)),('Saving Accounts'!$B107+'Saving Accounts'!$F107)*'Saving Accounts'!$G107*'Saving Accounts'!$H107/12+'Saving Accounts'!$F107," ")</f>
        <v xml:space="preserve"> </v>
      </c>
      <c r="L107" s="249" t="str">
        <f>IF(AND(MONTH('Saving Accounts'!$E107)=MONTH(L$7),YEAR('Saving Accounts'!$E107)=YEAR(L$7)),('Saving Accounts'!$B107+'Saving Accounts'!$F107)*'Saving Accounts'!$G107*'Saving Accounts'!$H107/12+'Saving Accounts'!$F107," ")</f>
        <v xml:space="preserve"> </v>
      </c>
      <c r="M107" s="249" t="str">
        <f>IF(AND(MONTH('Saving Accounts'!$E107)=MONTH(M$7),YEAR('Saving Accounts'!$E107)=YEAR(M$7)),('Saving Accounts'!$B107+'Saving Accounts'!$F107)*'Saving Accounts'!$G107*'Saving Accounts'!$H107/12+'Saving Accounts'!$F107," ")</f>
        <v xml:space="preserve"> </v>
      </c>
      <c r="N107" s="249" t="str">
        <f>IF(AND(MONTH('Saving Accounts'!$E107)=MONTH(N$7),YEAR('Saving Accounts'!$E107)=YEAR(N$7)),('Saving Accounts'!$B107+'Saving Accounts'!$F107)*'Saving Accounts'!$G107*'Saving Accounts'!$H107/12+'Saving Accounts'!$F107," ")</f>
        <v xml:space="preserve"> </v>
      </c>
      <c r="O107" s="249" t="str">
        <f>IF(AND(MONTH('Saving Accounts'!$E107)=MONTH(O$7),YEAR('Saving Accounts'!$E107)=YEAR(O$7)),('Saving Accounts'!$B107+'Saving Accounts'!$F107)*'Saving Accounts'!$G107*'Saving Accounts'!$H107/12+'Saving Accounts'!$F107," ")</f>
        <v xml:space="preserve"> </v>
      </c>
      <c r="P107" s="249" t="str">
        <f>IF(AND(MONTH('Saving Accounts'!$E107)=MONTH(P$7),YEAR('Saving Accounts'!$E107)=YEAR(P$7)),('Saving Accounts'!$B107+'Saving Accounts'!$F107)*'Saving Accounts'!$G107*'Saving Accounts'!$H107/12+'Saving Accounts'!$F107," ")</f>
        <v xml:space="preserve"> </v>
      </c>
      <c r="Q107" s="249" t="str">
        <f>IF(AND(MONTH('Saving Accounts'!$E107)=MONTH(Q$7),YEAR('Saving Accounts'!$E107)=YEAR(Q$7)),('Saving Accounts'!$B107+'Saving Accounts'!$F107)*'Saving Accounts'!$G107*'Saving Accounts'!$H107/12+'Saving Accounts'!$F107," ")</f>
        <v xml:space="preserve"> </v>
      </c>
      <c r="R107" s="249" t="str">
        <f>IF(AND(MONTH('Saving Accounts'!$E107)=MONTH(R$7),YEAR('Saving Accounts'!$E107)=YEAR(R$7)),('Saving Accounts'!$B107+'Saving Accounts'!$F107)*'Saving Accounts'!$G107*'Saving Accounts'!$H107/12+'Saving Accounts'!$F107," ")</f>
        <v xml:space="preserve"> </v>
      </c>
      <c r="S107" s="249" t="str">
        <f>IF(AND(MONTH('Saving Accounts'!$E107)=MONTH(S$7),YEAR('Saving Accounts'!$E107)=YEAR(S$7)),('Saving Accounts'!$B107+'Saving Accounts'!$F107)*'Saving Accounts'!$G107*'Saving Accounts'!$H107/12+'Saving Accounts'!$F107," ")</f>
        <v xml:space="preserve"> </v>
      </c>
      <c r="T107" s="249" t="str">
        <f>IF(AND(MONTH('Saving Accounts'!$E107)=MONTH(T$7),YEAR('Saving Accounts'!$E107)=YEAR(T$7)),('Saving Accounts'!$B107+'Saving Accounts'!$F107)*'Saving Accounts'!$G107*'Saving Accounts'!$H107/12+'Saving Accounts'!$F107," ")</f>
        <v xml:space="preserve"> </v>
      </c>
      <c r="U107" s="328" t="str">
        <f>IF(AND(MONTH('Saving Accounts'!$E107)=MONTH(U$7),YEAR('Saving Accounts'!$E107)=YEAR(U$7)),('Saving Accounts'!$B107+'Saving Accounts'!$F107)*'Saving Accounts'!$G107*'Saving Accounts'!$H107/12+'Saving Accounts'!$F107," ")</f>
        <v xml:space="preserve"> </v>
      </c>
      <c r="V107" s="249" t="str">
        <f>IF(AND(MONTH('Saving Accounts'!$E107)=MONTH(V$7),YEAR('Saving Accounts'!$E107)=YEAR(V$7)),('Saving Accounts'!$B107+'Saving Accounts'!$F107)*'Saving Accounts'!$G107*'Saving Accounts'!$H107/12+'Saving Accounts'!$F107," ")</f>
        <v xml:space="preserve"> </v>
      </c>
      <c r="W107" s="249" t="str">
        <f>IF(AND(MONTH('Saving Accounts'!$E107)=MONTH(W$7),YEAR('Saving Accounts'!$E107)=YEAR(W$7)),('Saving Accounts'!$B107+'Saving Accounts'!$F107)*'Saving Accounts'!$G107*'Saving Accounts'!$H107/12+'Saving Accounts'!$F107," ")</f>
        <v xml:space="preserve"> </v>
      </c>
      <c r="X107" s="249" t="str">
        <f>IF(AND(MONTH('Saving Accounts'!$E107)=MONTH(X$7),YEAR('Saving Accounts'!$E107)=YEAR(X$7)),('Saving Accounts'!$B107+'Saving Accounts'!$F107)*'Saving Accounts'!$G107*'Saving Accounts'!$H107/12+'Saving Accounts'!$F107," ")</f>
        <v xml:space="preserve"> </v>
      </c>
      <c r="Y107" s="249" t="str">
        <f>IF(AND(MONTH('Saving Accounts'!$E107)=MONTH(Y$7),YEAR('Saving Accounts'!$E107)=YEAR(Y$7)),('Saving Accounts'!$B107+'Saving Accounts'!$F107)*'Saving Accounts'!$G107*'Saving Accounts'!$H107/12+'Saving Accounts'!$F107," ")</f>
        <v xml:space="preserve"> </v>
      </c>
      <c r="Z107" s="249" t="str">
        <f>IF(AND(MONTH('Saving Accounts'!$E107)=MONTH(Z$7),YEAR('Saving Accounts'!$E107)=YEAR(Z$7)),('Saving Accounts'!$B107+'Saving Accounts'!$F107)*'Saving Accounts'!$G107*'Saving Accounts'!$H107/12+'Saving Accounts'!$F107," ")</f>
        <v xml:space="preserve"> </v>
      </c>
      <c r="AA107" s="249" t="str">
        <f>IF(AND(MONTH('Saving Accounts'!$E107)=MONTH(AA$7),YEAR('Saving Accounts'!$E107)=YEAR(AA$7)),('Saving Accounts'!$B107+'Saving Accounts'!$F107)*'Saving Accounts'!$G107*'Saving Accounts'!$H107/12+'Saving Accounts'!$F107," ")</f>
        <v xml:space="preserve"> </v>
      </c>
      <c r="AB107" s="249" t="str">
        <f>IF(AND(MONTH('Saving Accounts'!$E107)=MONTH(AB$7),YEAR('Saving Accounts'!$E107)=YEAR(AB$7)),('Saving Accounts'!$B107+'Saving Accounts'!$F107)*'Saving Accounts'!$G107*'Saving Accounts'!$H107/12+'Saving Accounts'!$F107," ")</f>
        <v xml:space="preserve"> </v>
      </c>
      <c r="AC107" s="249" t="str">
        <f>IF(AND(MONTH('Saving Accounts'!$E107)=MONTH(AC$7),YEAR('Saving Accounts'!$E107)=YEAR(AC$7)),('Saving Accounts'!$B107+'Saving Accounts'!$F107)*'Saving Accounts'!$G107*'Saving Accounts'!$H107/12+'Saving Accounts'!$F107," ")</f>
        <v xml:space="preserve"> </v>
      </c>
      <c r="AD107" s="249" t="str">
        <f>IF(AND(MONTH('Saving Accounts'!$E107)=MONTH(AD$7),YEAR('Saving Accounts'!$E107)=YEAR(AD$7)),('Saving Accounts'!$B107+'Saving Accounts'!$F107)*'Saving Accounts'!$G107*'Saving Accounts'!$H107/12+'Saving Accounts'!$F107," ")</f>
        <v xml:space="preserve"> </v>
      </c>
      <c r="AE107" s="249" t="str">
        <f>IF(AND(MONTH('Saving Accounts'!$E107)=MONTH(AE$7),YEAR('Saving Accounts'!$E107)=YEAR(AE$7)),('Saving Accounts'!$B107+'Saving Accounts'!$F107)*'Saving Accounts'!$G107*'Saving Accounts'!$H107/12+'Saving Accounts'!$F107," ")</f>
        <v xml:space="preserve"> </v>
      </c>
      <c r="AF107" s="249" t="str">
        <f>IF(AND(MONTH('Saving Accounts'!$E107)=MONTH(AF$7),YEAR('Saving Accounts'!$E107)=YEAR(AF$7)),('Saving Accounts'!$B107+'Saving Accounts'!$F107)*'Saving Accounts'!$G107*'Saving Accounts'!$H107/12+'Saving Accounts'!$F107," ")</f>
        <v xml:space="preserve"> </v>
      </c>
      <c r="AG107" s="249" t="str">
        <f>IF(AND(MONTH('Saving Accounts'!$E107)=MONTH(AG$7),YEAR('Saving Accounts'!$E107)=YEAR(AG$7)),('Saving Accounts'!$B107+'Saving Accounts'!$F107)*'Saving Accounts'!$G107*'Saving Accounts'!$H107/12+'Saving Accounts'!$F107," ")</f>
        <v xml:space="preserve"> </v>
      </c>
    </row>
    <row r="108" spans="2:33">
      <c r="B108" s="214"/>
      <c r="C108" s="215"/>
      <c r="D108" s="214"/>
      <c r="E108" s="215"/>
      <c r="F108" s="214"/>
      <c r="G108" s="216"/>
      <c r="H108" s="217"/>
      <c r="I108" s="251">
        <f t="shared" si="9"/>
        <v>0</v>
      </c>
      <c r="J108" s="249" t="str">
        <f>IF(AND(MONTH('Saving Accounts'!$E108)=MONTH(J$7),YEAR('Saving Accounts'!$E108)=YEAR(J$7)),('Saving Accounts'!$B108+'Saving Accounts'!$F108)*'Saving Accounts'!$G108*'Saving Accounts'!$H108/12+'Saving Accounts'!$F108," ")</f>
        <v xml:space="preserve"> </v>
      </c>
      <c r="K108" s="249" t="str">
        <f>IF(AND(MONTH('Saving Accounts'!$E108)=MONTH(K$7),YEAR('Saving Accounts'!$E108)=YEAR(K$7)),('Saving Accounts'!$B108+'Saving Accounts'!$F108)*'Saving Accounts'!$G108*'Saving Accounts'!$H108/12+'Saving Accounts'!$F108," ")</f>
        <v xml:space="preserve"> </v>
      </c>
      <c r="L108" s="249" t="str">
        <f>IF(AND(MONTH('Saving Accounts'!$E108)=MONTH(L$7),YEAR('Saving Accounts'!$E108)=YEAR(L$7)),('Saving Accounts'!$B108+'Saving Accounts'!$F108)*'Saving Accounts'!$G108*'Saving Accounts'!$H108/12+'Saving Accounts'!$F108," ")</f>
        <v xml:space="preserve"> </v>
      </c>
      <c r="M108" s="249" t="str">
        <f>IF(AND(MONTH('Saving Accounts'!$E108)=MONTH(M$7),YEAR('Saving Accounts'!$E108)=YEAR(M$7)),('Saving Accounts'!$B108+'Saving Accounts'!$F108)*'Saving Accounts'!$G108*'Saving Accounts'!$H108/12+'Saving Accounts'!$F108," ")</f>
        <v xml:space="preserve"> </v>
      </c>
      <c r="N108" s="249" t="str">
        <f>IF(AND(MONTH('Saving Accounts'!$E108)=MONTH(N$7),YEAR('Saving Accounts'!$E108)=YEAR(N$7)),('Saving Accounts'!$B108+'Saving Accounts'!$F108)*'Saving Accounts'!$G108*'Saving Accounts'!$H108/12+'Saving Accounts'!$F108," ")</f>
        <v xml:space="preserve"> </v>
      </c>
      <c r="O108" s="249" t="str">
        <f>IF(AND(MONTH('Saving Accounts'!$E108)=MONTH(O$7),YEAR('Saving Accounts'!$E108)=YEAR(O$7)),('Saving Accounts'!$B108+'Saving Accounts'!$F108)*'Saving Accounts'!$G108*'Saving Accounts'!$H108/12+'Saving Accounts'!$F108," ")</f>
        <v xml:space="preserve"> </v>
      </c>
      <c r="P108" s="249" t="str">
        <f>IF(AND(MONTH('Saving Accounts'!$E108)=MONTH(P$7),YEAR('Saving Accounts'!$E108)=YEAR(P$7)),('Saving Accounts'!$B108+'Saving Accounts'!$F108)*'Saving Accounts'!$G108*'Saving Accounts'!$H108/12+'Saving Accounts'!$F108," ")</f>
        <v xml:space="preserve"> </v>
      </c>
      <c r="Q108" s="249" t="str">
        <f>IF(AND(MONTH('Saving Accounts'!$E108)=MONTH(Q$7),YEAR('Saving Accounts'!$E108)=YEAR(Q$7)),('Saving Accounts'!$B108+'Saving Accounts'!$F108)*'Saving Accounts'!$G108*'Saving Accounts'!$H108/12+'Saving Accounts'!$F108," ")</f>
        <v xml:space="preserve"> </v>
      </c>
      <c r="R108" s="249" t="str">
        <f>IF(AND(MONTH('Saving Accounts'!$E108)=MONTH(R$7),YEAR('Saving Accounts'!$E108)=YEAR(R$7)),('Saving Accounts'!$B108+'Saving Accounts'!$F108)*'Saving Accounts'!$G108*'Saving Accounts'!$H108/12+'Saving Accounts'!$F108," ")</f>
        <v xml:space="preserve"> </v>
      </c>
      <c r="S108" s="249" t="str">
        <f>IF(AND(MONTH('Saving Accounts'!$E108)=MONTH(S$7),YEAR('Saving Accounts'!$E108)=YEAR(S$7)),('Saving Accounts'!$B108+'Saving Accounts'!$F108)*'Saving Accounts'!$G108*'Saving Accounts'!$H108/12+'Saving Accounts'!$F108," ")</f>
        <v xml:space="preserve"> </v>
      </c>
      <c r="T108" s="249" t="str">
        <f>IF(AND(MONTH('Saving Accounts'!$E108)=MONTH(T$7),YEAR('Saving Accounts'!$E108)=YEAR(T$7)),('Saving Accounts'!$B108+'Saving Accounts'!$F108)*'Saving Accounts'!$G108*'Saving Accounts'!$H108/12+'Saving Accounts'!$F108," ")</f>
        <v xml:space="preserve"> </v>
      </c>
      <c r="U108" s="328" t="str">
        <f>IF(AND(MONTH('Saving Accounts'!$E108)=MONTH(U$7),YEAR('Saving Accounts'!$E108)=YEAR(U$7)),('Saving Accounts'!$B108+'Saving Accounts'!$F108)*'Saving Accounts'!$G108*'Saving Accounts'!$H108/12+'Saving Accounts'!$F108," ")</f>
        <v xml:space="preserve"> </v>
      </c>
      <c r="V108" s="249" t="str">
        <f>IF(AND(MONTH('Saving Accounts'!$E108)=MONTH(V$7),YEAR('Saving Accounts'!$E108)=YEAR(V$7)),('Saving Accounts'!$B108+'Saving Accounts'!$F108)*'Saving Accounts'!$G108*'Saving Accounts'!$H108/12+'Saving Accounts'!$F108," ")</f>
        <v xml:space="preserve"> </v>
      </c>
      <c r="W108" s="249" t="str">
        <f>IF(AND(MONTH('Saving Accounts'!$E108)=MONTH(W$7),YEAR('Saving Accounts'!$E108)=YEAR(W$7)),('Saving Accounts'!$B108+'Saving Accounts'!$F108)*'Saving Accounts'!$G108*'Saving Accounts'!$H108/12+'Saving Accounts'!$F108," ")</f>
        <v xml:space="preserve"> </v>
      </c>
      <c r="X108" s="249" t="str">
        <f>IF(AND(MONTH('Saving Accounts'!$E108)=MONTH(X$7),YEAR('Saving Accounts'!$E108)=YEAR(X$7)),('Saving Accounts'!$B108+'Saving Accounts'!$F108)*'Saving Accounts'!$G108*'Saving Accounts'!$H108/12+'Saving Accounts'!$F108," ")</f>
        <v xml:space="preserve"> </v>
      </c>
      <c r="Y108" s="249" t="str">
        <f>IF(AND(MONTH('Saving Accounts'!$E108)=MONTH(Y$7),YEAR('Saving Accounts'!$E108)=YEAR(Y$7)),('Saving Accounts'!$B108+'Saving Accounts'!$F108)*'Saving Accounts'!$G108*'Saving Accounts'!$H108/12+'Saving Accounts'!$F108," ")</f>
        <v xml:space="preserve"> </v>
      </c>
      <c r="Z108" s="249" t="str">
        <f>IF(AND(MONTH('Saving Accounts'!$E108)=MONTH(Z$7),YEAR('Saving Accounts'!$E108)=YEAR(Z$7)),('Saving Accounts'!$B108+'Saving Accounts'!$F108)*'Saving Accounts'!$G108*'Saving Accounts'!$H108/12+'Saving Accounts'!$F108," ")</f>
        <v xml:space="preserve"> </v>
      </c>
      <c r="AA108" s="249" t="str">
        <f>IF(AND(MONTH('Saving Accounts'!$E108)=MONTH(AA$7),YEAR('Saving Accounts'!$E108)=YEAR(AA$7)),('Saving Accounts'!$B108+'Saving Accounts'!$F108)*'Saving Accounts'!$G108*'Saving Accounts'!$H108/12+'Saving Accounts'!$F108," ")</f>
        <v xml:space="preserve"> </v>
      </c>
      <c r="AB108" s="249" t="str">
        <f>IF(AND(MONTH('Saving Accounts'!$E108)=MONTH(AB$7),YEAR('Saving Accounts'!$E108)=YEAR(AB$7)),('Saving Accounts'!$B108+'Saving Accounts'!$F108)*'Saving Accounts'!$G108*'Saving Accounts'!$H108/12+'Saving Accounts'!$F108," ")</f>
        <v xml:space="preserve"> </v>
      </c>
      <c r="AC108" s="249" t="str">
        <f>IF(AND(MONTH('Saving Accounts'!$E108)=MONTH(AC$7),YEAR('Saving Accounts'!$E108)=YEAR(AC$7)),('Saving Accounts'!$B108+'Saving Accounts'!$F108)*'Saving Accounts'!$G108*'Saving Accounts'!$H108/12+'Saving Accounts'!$F108," ")</f>
        <v xml:space="preserve"> </v>
      </c>
      <c r="AD108" s="249" t="str">
        <f>IF(AND(MONTH('Saving Accounts'!$E108)=MONTH(AD$7),YEAR('Saving Accounts'!$E108)=YEAR(AD$7)),('Saving Accounts'!$B108+'Saving Accounts'!$F108)*'Saving Accounts'!$G108*'Saving Accounts'!$H108/12+'Saving Accounts'!$F108," ")</f>
        <v xml:space="preserve"> </v>
      </c>
      <c r="AE108" s="249" t="str">
        <f>IF(AND(MONTH('Saving Accounts'!$E108)=MONTH(AE$7),YEAR('Saving Accounts'!$E108)=YEAR(AE$7)),('Saving Accounts'!$B108+'Saving Accounts'!$F108)*'Saving Accounts'!$G108*'Saving Accounts'!$H108/12+'Saving Accounts'!$F108," ")</f>
        <v xml:space="preserve"> </v>
      </c>
      <c r="AF108" s="249" t="str">
        <f>IF(AND(MONTH('Saving Accounts'!$E108)=MONTH(AF$7),YEAR('Saving Accounts'!$E108)=YEAR(AF$7)),('Saving Accounts'!$B108+'Saving Accounts'!$F108)*'Saving Accounts'!$G108*'Saving Accounts'!$H108/12+'Saving Accounts'!$F108," ")</f>
        <v xml:space="preserve"> </v>
      </c>
      <c r="AG108" s="249" t="str">
        <f>IF(AND(MONTH('Saving Accounts'!$E108)=MONTH(AG$7),YEAR('Saving Accounts'!$E108)=YEAR(AG$7)),('Saving Accounts'!$B108+'Saving Accounts'!$F108)*'Saving Accounts'!$G108*'Saving Accounts'!$H108/12+'Saving Accounts'!$F108," ")</f>
        <v xml:space="preserve"> </v>
      </c>
    </row>
    <row r="109" spans="2:33">
      <c r="B109" s="214"/>
      <c r="C109" s="215"/>
      <c r="D109" s="214"/>
      <c r="E109" s="215"/>
      <c r="F109" s="214"/>
      <c r="G109" s="216"/>
      <c r="H109" s="217"/>
      <c r="I109" s="251">
        <f t="shared" si="9"/>
        <v>0</v>
      </c>
      <c r="J109" s="249" t="str">
        <f>IF(AND(MONTH('Saving Accounts'!$E109)=MONTH(J$7),YEAR('Saving Accounts'!$E109)=YEAR(J$7)),('Saving Accounts'!$B109+'Saving Accounts'!$F109)*'Saving Accounts'!$G109*'Saving Accounts'!$H109/12+'Saving Accounts'!$F109," ")</f>
        <v xml:space="preserve"> </v>
      </c>
      <c r="K109" s="249" t="str">
        <f>IF(AND(MONTH('Saving Accounts'!$E109)=MONTH(K$7),YEAR('Saving Accounts'!$E109)=YEAR(K$7)),('Saving Accounts'!$B109+'Saving Accounts'!$F109)*'Saving Accounts'!$G109*'Saving Accounts'!$H109/12+'Saving Accounts'!$F109," ")</f>
        <v xml:space="preserve"> </v>
      </c>
      <c r="L109" s="249" t="str">
        <f>IF(AND(MONTH('Saving Accounts'!$E109)=MONTH(L$7),YEAR('Saving Accounts'!$E109)=YEAR(L$7)),('Saving Accounts'!$B109+'Saving Accounts'!$F109)*'Saving Accounts'!$G109*'Saving Accounts'!$H109/12+'Saving Accounts'!$F109," ")</f>
        <v xml:space="preserve"> </v>
      </c>
      <c r="M109" s="249" t="str">
        <f>IF(AND(MONTH('Saving Accounts'!$E109)=MONTH(M$7),YEAR('Saving Accounts'!$E109)=YEAR(M$7)),('Saving Accounts'!$B109+'Saving Accounts'!$F109)*'Saving Accounts'!$G109*'Saving Accounts'!$H109/12+'Saving Accounts'!$F109," ")</f>
        <v xml:space="preserve"> </v>
      </c>
      <c r="N109" s="249" t="str">
        <f>IF(AND(MONTH('Saving Accounts'!$E109)=MONTH(N$7),YEAR('Saving Accounts'!$E109)=YEAR(N$7)),('Saving Accounts'!$B109+'Saving Accounts'!$F109)*'Saving Accounts'!$G109*'Saving Accounts'!$H109/12+'Saving Accounts'!$F109," ")</f>
        <v xml:space="preserve"> </v>
      </c>
      <c r="O109" s="249" t="str">
        <f>IF(AND(MONTH('Saving Accounts'!$E109)=MONTH(O$7),YEAR('Saving Accounts'!$E109)=YEAR(O$7)),('Saving Accounts'!$B109+'Saving Accounts'!$F109)*'Saving Accounts'!$G109*'Saving Accounts'!$H109/12+'Saving Accounts'!$F109," ")</f>
        <v xml:space="preserve"> </v>
      </c>
      <c r="P109" s="249" t="str">
        <f>IF(AND(MONTH('Saving Accounts'!$E109)=MONTH(P$7),YEAR('Saving Accounts'!$E109)=YEAR(P$7)),('Saving Accounts'!$B109+'Saving Accounts'!$F109)*'Saving Accounts'!$G109*'Saving Accounts'!$H109/12+'Saving Accounts'!$F109," ")</f>
        <v xml:space="preserve"> </v>
      </c>
      <c r="Q109" s="249" t="str">
        <f>IF(AND(MONTH('Saving Accounts'!$E109)=MONTH(Q$7),YEAR('Saving Accounts'!$E109)=YEAR(Q$7)),('Saving Accounts'!$B109+'Saving Accounts'!$F109)*'Saving Accounts'!$G109*'Saving Accounts'!$H109/12+'Saving Accounts'!$F109," ")</f>
        <v xml:space="preserve"> </v>
      </c>
      <c r="R109" s="249" t="str">
        <f>IF(AND(MONTH('Saving Accounts'!$E109)=MONTH(R$7),YEAR('Saving Accounts'!$E109)=YEAR(R$7)),('Saving Accounts'!$B109+'Saving Accounts'!$F109)*'Saving Accounts'!$G109*'Saving Accounts'!$H109/12+'Saving Accounts'!$F109," ")</f>
        <v xml:space="preserve"> </v>
      </c>
      <c r="S109" s="249" t="str">
        <f>IF(AND(MONTH('Saving Accounts'!$E109)=MONTH(S$7),YEAR('Saving Accounts'!$E109)=YEAR(S$7)),('Saving Accounts'!$B109+'Saving Accounts'!$F109)*'Saving Accounts'!$G109*'Saving Accounts'!$H109/12+'Saving Accounts'!$F109," ")</f>
        <v xml:space="preserve"> </v>
      </c>
      <c r="T109" s="249" t="str">
        <f>IF(AND(MONTH('Saving Accounts'!$E109)=MONTH(T$7),YEAR('Saving Accounts'!$E109)=YEAR(T$7)),('Saving Accounts'!$B109+'Saving Accounts'!$F109)*'Saving Accounts'!$G109*'Saving Accounts'!$H109/12+'Saving Accounts'!$F109," ")</f>
        <v xml:space="preserve"> </v>
      </c>
      <c r="U109" s="328" t="str">
        <f>IF(AND(MONTH('Saving Accounts'!$E109)=MONTH(U$7),YEAR('Saving Accounts'!$E109)=YEAR(U$7)),('Saving Accounts'!$B109+'Saving Accounts'!$F109)*'Saving Accounts'!$G109*'Saving Accounts'!$H109/12+'Saving Accounts'!$F109," ")</f>
        <v xml:space="preserve"> </v>
      </c>
      <c r="V109" s="249" t="str">
        <f>IF(AND(MONTH('Saving Accounts'!$E109)=MONTH(V$7),YEAR('Saving Accounts'!$E109)=YEAR(V$7)),('Saving Accounts'!$B109+'Saving Accounts'!$F109)*'Saving Accounts'!$G109*'Saving Accounts'!$H109/12+'Saving Accounts'!$F109," ")</f>
        <v xml:space="preserve"> </v>
      </c>
      <c r="W109" s="249" t="str">
        <f>IF(AND(MONTH('Saving Accounts'!$E109)=MONTH(W$7),YEAR('Saving Accounts'!$E109)=YEAR(W$7)),('Saving Accounts'!$B109+'Saving Accounts'!$F109)*'Saving Accounts'!$G109*'Saving Accounts'!$H109/12+'Saving Accounts'!$F109," ")</f>
        <v xml:space="preserve"> </v>
      </c>
      <c r="X109" s="249" t="str">
        <f>IF(AND(MONTH('Saving Accounts'!$E109)=MONTH(X$7),YEAR('Saving Accounts'!$E109)=YEAR(X$7)),('Saving Accounts'!$B109+'Saving Accounts'!$F109)*'Saving Accounts'!$G109*'Saving Accounts'!$H109/12+'Saving Accounts'!$F109," ")</f>
        <v xml:space="preserve"> </v>
      </c>
      <c r="Y109" s="249" t="str">
        <f>IF(AND(MONTH('Saving Accounts'!$E109)=MONTH(Y$7),YEAR('Saving Accounts'!$E109)=YEAR(Y$7)),('Saving Accounts'!$B109+'Saving Accounts'!$F109)*'Saving Accounts'!$G109*'Saving Accounts'!$H109/12+'Saving Accounts'!$F109," ")</f>
        <v xml:space="preserve"> </v>
      </c>
      <c r="Z109" s="249" t="str">
        <f>IF(AND(MONTH('Saving Accounts'!$E109)=MONTH(Z$7),YEAR('Saving Accounts'!$E109)=YEAR(Z$7)),('Saving Accounts'!$B109+'Saving Accounts'!$F109)*'Saving Accounts'!$G109*'Saving Accounts'!$H109/12+'Saving Accounts'!$F109," ")</f>
        <v xml:space="preserve"> </v>
      </c>
      <c r="AA109" s="249" t="str">
        <f>IF(AND(MONTH('Saving Accounts'!$E109)=MONTH(AA$7),YEAR('Saving Accounts'!$E109)=YEAR(AA$7)),('Saving Accounts'!$B109+'Saving Accounts'!$F109)*'Saving Accounts'!$G109*'Saving Accounts'!$H109/12+'Saving Accounts'!$F109," ")</f>
        <v xml:space="preserve"> </v>
      </c>
      <c r="AB109" s="249" t="str">
        <f>IF(AND(MONTH('Saving Accounts'!$E109)=MONTH(AB$7),YEAR('Saving Accounts'!$E109)=YEAR(AB$7)),('Saving Accounts'!$B109+'Saving Accounts'!$F109)*'Saving Accounts'!$G109*'Saving Accounts'!$H109/12+'Saving Accounts'!$F109," ")</f>
        <v xml:space="preserve"> </v>
      </c>
      <c r="AC109" s="249" t="str">
        <f>IF(AND(MONTH('Saving Accounts'!$E109)=MONTH(AC$7),YEAR('Saving Accounts'!$E109)=YEAR(AC$7)),('Saving Accounts'!$B109+'Saving Accounts'!$F109)*'Saving Accounts'!$G109*'Saving Accounts'!$H109/12+'Saving Accounts'!$F109," ")</f>
        <v xml:space="preserve"> </v>
      </c>
      <c r="AD109" s="249" t="str">
        <f>IF(AND(MONTH('Saving Accounts'!$E109)=MONTH(AD$7),YEAR('Saving Accounts'!$E109)=YEAR(AD$7)),('Saving Accounts'!$B109+'Saving Accounts'!$F109)*'Saving Accounts'!$G109*'Saving Accounts'!$H109/12+'Saving Accounts'!$F109," ")</f>
        <v xml:space="preserve"> </v>
      </c>
      <c r="AE109" s="249" t="str">
        <f>IF(AND(MONTH('Saving Accounts'!$E109)=MONTH(AE$7),YEAR('Saving Accounts'!$E109)=YEAR(AE$7)),('Saving Accounts'!$B109+'Saving Accounts'!$F109)*'Saving Accounts'!$G109*'Saving Accounts'!$H109/12+'Saving Accounts'!$F109," ")</f>
        <v xml:space="preserve"> </v>
      </c>
      <c r="AF109" s="249" t="str">
        <f>IF(AND(MONTH('Saving Accounts'!$E109)=MONTH(AF$7),YEAR('Saving Accounts'!$E109)=YEAR(AF$7)),('Saving Accounts'!$B109+'Saving Accounts'!$F109)*'Saving Accounts'!$G109*'Saving Accounts'!$H109/12+'Saving Accounts'!$F109," ")</f>
        <v xml:space="preserve"> </v>
      </c>
      <c r="AG109" s="249" t="str">
        <f>IF(AND(MONTH('Saving Accounts'!$E109)=MONTH(AG$7),YEAR('Saving Accounts'!$E109)=YEAR(AG$7)),('Saving Accounts'!$B109+'Saving Accounts'!$F109)*'Saving Accounts'!$G109*'Saving Accounts'!$H109/12+'Saving Accounts'!$F109," ")</f>
        <v xml:space="preserve"> </v>
      </c>
    </row>
    <row r="110" spans="2:33">
      <c r="B110" s="214"/>
      <c r="C110" s="215"/>
      <c r="D110" s="214"/>
      <c r="E110" s="215"/>
      <c r="F110" s="214"/>
      <c r="G110" s="216"/>
      <c r="H110" s="217"/>
      <c r="I110" s="251">
        <f t="shared" si="9"/>
        <v>0</v>
      </c>
      <c r="J110" s="249" t="str">
        <f>IF(AND(MONTH('Saving Accounts'!$E110)=MONTH(J$7),YEAR('Saving Accounts'!$E110)=YEAR(J$7)),('Saving Accounts'!$B110+'Saving Accounts'!$F110)*'Saving Accounts'!$G110*'Saving Accounts'!$H110/12+'Saving Accounts'!$F110," ")</f>
        <v xml:space="preserve"> </v>
      </c>
      <c r="K110" s="249" t="str">
        <f>IF(AND(MONTH('Saving Accounts'!$E110)=MONTH(K$7),YEAR('Saving Accounts'!$E110)=YEAR(K$7)),('Saving Accounts'!$B110+'Saving Accounts'!$F110)*'Saving Accounts'!$G110*'Saving Accounts'!$H110/12+'Saving Accounts'!$F110," ")</f>
        <v xml:space="preserve"> </v>
      </c>
      <c r="L110" s="249" t="str">
        <f>IF(AND(MONTH('Saving Accounts'!$E110)=MONTH(L$7),YEAR('Saving Accounts'!$E110)=YEAR(L$7)),('Saving Accounts'!$B110+'Saving Accounts'!$F110)*'Saving Accounts'!$G110*'Saving Accounts'!$H110/12+'Saving Accounts'!$F110," ")</f>
        <v xml:space="preserve"> </v>
      </c>
      <c r="M110" s="249" t="str">
        <f>IF(AND(MONTH('Saving Accounts'!$E110)=MONTH(M$7),YEAR('Saving Accounts'!$E110)=YEAR(M$7)),('Saving Accounts'!$B110+'Saving Accounts'!$F110)*'Saving Accounts'!$G110*'Saving Accounts'!$H110/12+'Saving Accounts'!$F110," ")</f>
        <v xml:space="preserve"> </v>
      </c>
      <c r="N110" s="249" t="str">
        <f>IF(AND(MONTH('Saving Accounts'!$E110)=MONTH(N$7),YEAR('Saving Accounts'!$E110)=YEAR(N$7)),('Saving Accounts'!$B110+'Saving Accounts'!$F110)*'Saving Accounts'!$G110*'Saving Accounts'!$H110/12+'Saving Accounts'!$F110," ")</f>
        <v xml:space="preserve"> </v>
      </c>
      <c r="O110" s="249" t="str">
        <f>IF(AND(MONTH('Saving Accounts'!$E110)=MONTH(O$7),YEAR('Saving Accounts'!$E110)=YEAR(O$7)),('Saving Accounts'!$B110+'Saving Accounts'!$F110)*'Saving Accounts'!$G110*'Saving Accounts'!$H110/12+'Saving Accounts'!$F110," ")</f>
        <v xml:space="preserve"> </v>
      </c>
      <c r="P110" s="249" t="str">
        <f>IF(AND(MONTH('Saving Accounts'!$E110)=MONTH(P$7),YEAR('Saving Accounts'!$E110)=YEAR(P$7)),('Saving Accounts'!$B110+'Saving Accounts'!$F110)*'Saving Accounts'!$G110*'Saving Accounts'!$H110/12+'Saving Accounts'!$F110," ")</f>
        <v xml:space="preserve"> </v>
      </c>
      <c r="Q110" s="249" t="str">
        <f>IF(AND(MONTH('Saving Accounts'!$E110)=MONTH(Q$7),YEAR('Saving Accounts'!$E110)=YEAR(Q$7)),('Saving Accounts'!$B110+'Saving Accounts'!$F110)*'Saving Accounts'!$G110*'Saving Accounts'!$H110/12+'Saving Accounts'!$F110," ")</f>
        <v xml:space="preserve"> </v>
      </c>
      <c r="R110" s="249" t="str">
        <f>IF(AND(MONTH('Saving Accounts'!$E110)=MONTH(R$7),YEAR('Saving Accounts'!$E110)=YEAR(R$7)),('Saving Accounts'!$B110+'Saving Accounts'!$F110)*'Saving Accounts'!$G110*'Saving Accounts'!$H110/12+'Saving Accounts'!$F110," ")</f>
        <v xml:space="preserve"> </v>
      </c>
      <c r="S110" s="249" t="str">
        <f>IF(AND(MONTH('Saving Accounts'!$E110)=MONTH(S$7),YEAR('Saving Accounts'!$E110)=YEAR(S$7)),('Saving Accounts'!$B110+'Saving Accounts'!$F110)*'Saving Accounts'!$G110*'Saving Accounts'!$H110/12+'Saving Accounts'!$F110," ")</f>
        <v xml:space="preserve"> </v>
      </c>
      <c r="T110" s="249" t="str">
        <f>IF(AND(MONTH('Saving Accounts'!$E110)=MONTH(T$7),YEAR('Saving Accounts'!$E110)=YEAR(T$7)),('Saving Accounts'!$B110+'Saving Accounts'!$F110)*'Saving Accounts'!$G110*'Saving Accounts'!$H110/12+'Saving Accounts'!$F110," ")</f>
        <v xml:space="preserve"> </v>
      </c>
      <c r="U110" s="328" t="str">
        <f>IF(AND(MONTH('Saving Accounts'!$E110)=MONTH(U$7),YEAR('Saving Accounts'!$E110)=YEAR(U$7)),('Saving Accounts'!$B110+'Saving Accounts'!$F110)*'Saving Accounts'!$G110*'Saving Accounts'!$H110/12+'Saving Accounts'!$F110," ")</f>
        <v xml:space="preserve"> </v>
      </c>
      <c r="V110" s="249" t="str">
        <f>IF(AND(MONTH('Saving Accounts'!$E110)=MONTH(V$7),YEAR('Saving Accounts'!$E110)=YEAR(V$7)),('Saving Accounts'!$B110+'Saving Accounts'!$F110)*'Saving Accounts'!$G110*'Saving Accounts'!$H110/12+'Saving Accounts'!$F110," ")</f>
        <v xml:space="preserve"> </v>
      </c>
      <c r="W110" s="249" t="str">
        <f>IF(AND(MONTH('Saving Accounts'!$E110)=MONTH(W$7),YEAR('Saving Accounts'!$E110)=YEAR(W$7)),('Saving Accounts'!$B110+'Saving Accounts'!$F110)*'Saving Accounts'!$G110*'Saving Accounts'!$H110/12+'Saving Accounts'!$F110," ")</f>
        <v xml:space="preserve"> </v>
      </c>
      <c r="X110" s="249" t="str">
        <f>IF(AND(MONTH('Saving Accounts'!$E110)=MONTH(X$7),YEAR('Saving Accounts'!$E110)=YEAR(X$7)),('Saving Accounts'!$B110+'Saving Accounts'!$F110)*'Saving Accounts'!$G110*'Saving Accounts'!$H110/12+'Saving Accounts'!$F110," ")</f>
        <v xml:space="preserve"> </v>
      </c>
      <c r="Y110" s="249" t="str">
        <f>IF(AND(MONTH('Saving Accounts'!$E110)=MONTH(Y$7),YEAR('Saving Accounts'!$E110)=YEAR(Y$7)),('Saving Accounts'!$B110+'Saving Accounts'!$F110)*'Saving Accounts'!$G110*'Saving Accounts'!$H110/12+'Saving Accounts'!$F110," ")</f>
        <v xml:space="preserve"> </v>
      </c>
      <c r="Z110" s="249" t="str">
        <f>IF(AND(MONTH('Saving Accounts'!$E110)=MONTH(Z$7),YEAR('Saving Accounts'!$E110)=YEAR(Z$7)),('Saving Accounts'!$B110+'Saving Accounts'!$F110)*'Saving Accounts'!$G110*'Saving Accounts'!$H110/12+'Saving Accounts'!$F110," ")</f>
        <v xml:space="preserve"> </v>
      </c>
      <c r="AA110" s="249" t="str">
        <f>IF(AND(MONTH('Saving Accounts'!$E110)=MONTH(AA$7),YEAR('Saving Accounts'!$E110)=YEAR(AA$7)),('Saving Accounts'!$B110+'Saving Accounts'!$F110)*'Saving Accounts'!$G110*'Saving Accounts'!$H110/12+'Saving Accounts'!$F110," ")</f>
        <v xml:space="preserve"> </v>
      </c>
      <c r="AB110" s="249" t="str">
        <f>IF(AND(MONTH('Saving Accounts'!$E110)=MONTH(AB$7),YEAR('Saving Accounts'!$E110)=YEAR(AB$7)),('Saving Accounts'!$B110+'Saving Accounts'!$F110)*'Saving Accounts'!$G110*'Saving Accounts'!$H110/12+'Saving Accounts'!$F110," ")</f>
        <v xml:space="preserve"> </v>
      </c>
      <c r="AC110" s="249" t="str">
        <f>IF(AND(MONTH('Saving Accounts'!$E110)=MONTH(AC$7),YEAR('Saving Accounts'!$E110)=YEAR(AC$7)),('Saving Accounts'!$B110+'Saving Accounts'!$F110)*'Saving Accounts'!$G110*'Saving Accounts'!$H110/12+'Saving Accounts'!$F110," ")</f>
        <v xml:space="preserve"> </v>
      </c>
      <c r="AD110" s="249" t="str">
        <f>IF(AND(MONTH('Saving Accounts'!$E110)=MONTH(AD$7),YEAR('Saving Accounts'!$E110)=YEAR(AD$7)),('Saving Accounts'!$B110+'Saving Accounts'!$F110)*'Saving Accounts'!$G110*'Saving Accounts'!$H110/12+'Saving Accounts'!$F110," ")</f>
        <v xml:space="preserve"> </v>
      </c>
      <c r="AE110" s="249" t="str">
        <f>IF(AND(MONTH('Saving Accounts'!$E110)=MONTH(AE$7),YEAR('Saving Accounts'!$E110)=YEAR(AE$7)),('Saving Accounts'!$B110+'Saving Accounts'!$F110)*'Saving Accounts'!$G110*'Saving Accounts'!$H110/12+'Saving Accounts'!$F110," ")</f>
        <v xml:space="preserve"> </v>
      </c>
      <c r="AF110" s="249" t="str">
        <f>IF(AND(MONTH('Saving Accounts'!$E110)=MONTH(AF$7),YEAR('Saving Accounts'!$E110)=YEAR(AF$7)),('Saving Accounts'!$B110+'Saving Accounts'!$F110)*'Saving Accounts'!$G110*'Saving Accounts'!$H110/12+'Saving Accounts'!$F110," ")</f>
        <v xml:space="preserve"> </v>
      </c>
      <c r="AG110" s="249" t="str">
        <f>IF(AND(MONTH('Saving Accounts'!$E110)=MONTH(AG$7),YEAR('Saving Accounts'!$E110)=YEAR(AG$7)),('Saving Accounts'!$B110+'Saving Accounts'!$F110)*'Saving Accounts'!$G110*'Saving Accounts'!$H110/12+'Saving Accounts'!$F110," ")</f>
        <v xml:space="preserve"> </v>
      </c>
    </row>
    <row r="111" spans="2:33">
      <c r="B111" s="214"/>
      <c r="C111" s="215"/>
      <c r="D111" s="214"/>
      <c r="E111" s="215"/>
      <c r="F111" s="214"/>
      <c r="G111" s="216"/>
      <c r="H111" s="217"/>
      <c r="I111" s="251">
        <f t="shared" si="9"/>
        <v>0</v>
      </c>
      <c r="J111" s="249" t="str">
        <f>IF(AND(MONTH('Saving Accounts'!$E111)=MONTH(J$7),YEAR('Saving Accounts'!$E111)=YEAR(J$7)),('Saving Accounts'!$B111+'Saving Accounts'!$F111)*'Saving Accounts'!$G111*'Saving Accounts'!$H111/12+'Saving Accounts'!$F111," ")</f>
        <v xml:space="preserve"> </v>
      </c>
      <c r="K111" s="249" t="str">
        <f>IF(AND(MONTH('Saving Accounts'!$E111)=MONTH(K$7),YEAR('Saving Accounts'!$E111)=YEAR(K$7)),('Saving Accounts'!$B111+'Saving Accounts'!$F111)*'Saving Accounts'!$G111*'Saving Accounts'!$H111/12+'Saving Accounts'!$F111," ")</f>
        <v xml:space="preserve"> </v>
      </c>
      <c r="L111" s="249" t="str">
        <f>IF(AND(MONTH('Saving Accounts'!$E111)=MONTH(L$7),YEAR('Saving Accounts'!$E111)=YEAR(L$7)),('Saving Accounts'!$B111+'Saving Accounts'!$F111)*'Saving Accounts'!$G111*'Saving Accounts'!$H111/12+'Saving Accounts'!$F111," ")</f>
        <v xml:space="preserve"> </v>
      </c>
      <c r="M111" s="249" t="str">
        <f>IF(AND(MONTH('Saving Accounts'!$E111)=MONTH(M$7),YEAR('Saving Accounts'!$E111)=YEAR(M$7)),('Saving Accounts'!$B111+'Saving Accounts'!$F111)*'Saving Accounts'!$G111*'Saving Accounts'!$H111/12+'Saving Accounts'!$F111," ")</f>
        <v xml:space="preserve"> </v>
      </c>
      <c r="N111" s="249" t="str">
        <f>IF(AND(MONTH('Saving Accounts'!$E111)=MONTH(N$7),YEAR('Saving Accounts'!$E111)=YEAR(N$7)),('Saving Accounts'!$B111+'Saving Accounts'!$F111)*'Saving Accounts'!$G111*'Saving Accounts'!$H111/12+'Saving Accounts'!$F111," ")</f>
        <v xml:space="preserve"> </v>
      </c>
      <c r="O111" s="249" t="str">
        <f>IF(AND(MONTH('Saving Accounts'!$E111)=MONTH(O$7),YEAR('Saving Accounts'!$E111)=YEAR(O$7)),('Saving Accounts'!$B111+'Saving Accounts'!$F111)*'Saving Accounts'!$G111*'Saving Accounts'!$H111/12+'Saving Accounts'!$F111," ")</f>
        <v xml:space="preserve"> </v>
      </c>
      <c r="P111" s="249" t="str">
        <f>IF(AND(MONTH('Saving Accounts'!$E111)=MONTH(P$7),YEAR('Saving Accounts'!$E111)=YEAR(P$7)),('Saving Accounts'!$B111+'Saving Accounts'!$F111)*'Saving Accounts'!$G111*'Saving Accounts'!$H111/12+'Saving Accounts'!$F111," ")</f>
        <v xml:space="preserve"> </v>
      </c>
      <c r="Q111" s="249" t="str">
        <f>IF(AND(MONTH('Saving Accounts'!$E111)=MONTH(Q$7),YEAR('Saving Accounts'!$E111)=YEAR(Q$7)),('Saving Accounts'!$B111+'Saving Accounts'!$F111)*'Saving Accounts'!$G111*'Saving Accounts'!$H111/12+'Saving Accounts'!$F111," ")</f>
        <v xml:space="preserve"> </v>
      </c>
      <c r="R111" s="249" t="str">
        <f>IF(AND(MONTH('Saving Accounts'!$E111)=MONTH(R$7),YEAR('Saving Accounts'!$E111)=YEAR(R$7)),('Saving Accounts'!$B111+'Saving Accounts'!$F111)*'Saving Accounts'!$G111*'Saving Accounts'!$H111/12+'Saving Accounts'!$F111," ")</f>
        <v xml:space="preserve"> </v>
      </c>
      <c r="S111" s="249" t="str">
        <f>IF(AND(MONTH('Saving Accounts'!$E111)=MONTH(S$7),YEAR('Saving Accounts'!$E111)=YEAR(S$7)),('Saving Accounts'!$B111+'Saving Accounts'!$F111)*'Saving Accounts'!$G111*'Saving Accounts'!$H111/12+'Saving Accounts'!$F111," ")</f>
        <v xml:space="preserve"> </v>
      </c>
      <c r="T111" s="249" t="str">
        <f>IF(AND(MONTH('Saving Accounts'!$E111)=MONTH(T$7),YEAR('Saving Accounts'!$E111)=YEAR(T$7)),('Saving Accounts'!$B111+'Saving Accounts'!$F111)*'Saving Accounts'!$G111*'Saving Accounts'!$H111/12+'Saving Accounts'!$F111," ")</f>
        <v xml:space="preserve"> </v>
      </c>
      <c r="U111" s="328" t="str">
        <f>IF(AND(MONTH('Saving Accounts'!$E111)=MONTH(U$7),YEAR('Saving Accounts'!$E111)=YEAR(U$7)),('Saving Accounts'!$B111+'Saving Accounts'!$F111)*'Saving Accounts'!$G111*'Saving Accounts'!$H111/12+'Saving Accounts'!$F111," ")</f>
        <v xml:space="preserve"> </v>
      </c>
      <c r="V111" s="249" t="str">
        <f>IF(AND(MONTH('Saving Accounts'!$E111)=MONTH(V$7),YEAR('Saving Accounts'!$E111)=YEAR(V$7)),('Saving Accounts'!$B111+'Saving Accounts'!$F111)*'Saving Accounts'!$G111*'Saving Accounts'!$H111/12+'Saving Accounts'!$F111," ")</f>
        <v xml:space="preserve"> </v>
      </c>
      <c r="W111" s="249" t="str">
        <f>IF(AND(MONTH('Saving Accounts'!$E111)=MONTH(W$7),YEAR('Saving Accounts'!$E111)=YEAR(W$7)),('Saving Accounts'!$B111+'Saving Accounts'!$F111)*'Saving Accounts'!$G111*'Saving Accounts'!$H111/12+'Saving Accounts'!$F111," ")</f>
        <v xml:space="preserve"> </v>
      </c>
      <c r="X111" s="249" t="str">
        <f>IF(AND(MONTH('Saving Accounts'!$E111)=MONTH(X$7),YEAR('Saving Accounts'!$E111)=YEAR(X$7)),('Saving Accounts'!$B111+'Saving Accounts'!$F111)*'Saving Accounts'!$G111*'Saving Accounts'!$H111/12+'Saving Accounts'!$F111," ")</f>
        <v xml:space="preserve"> </v>
      </c>
      <c r="Y111" s="249" t="str">
        <f>IF(AND(MONTH('Saving Accounts'!$E111)=MONTH(Y$7),YEAR('Saving Accounts'!$E111)=YEAR(Y$7)),('Saving Accounts'!$B111+'Saving Accounts'!$F111)*'Saving Accounts'!$G111*'Saving Accounts'!$H111/12+'Saving Accounts'!$F111," ")</f>
        <v xml:space="preserve"> </v>
      </c>
      <c r="Z111" s="249" t="str">
        <f>IF(AND(MONTH('Saving Accounts'!$E111)=MONTH(Z$7),YEAR('Saving Accounts'!$E111)=YEAR(Z$7)),('Saving Accounts'!$B111+'Saving Accounts'!$F111)*'Saving Accounts'!$G111*'Saving Accounts'!$H111/12+'Saving Accounts'!$F111," ")</f>
        <v xml:space="preserve"> </v>
      </c>
      <c r="AA111" s="249" t="str">
        <f>IF(AND(MONTH('Saving Accounts'!$E111)=MONTH(AA$7),YEAR('Saving Accounts'!$E111)=YEAR(AA$7)),('Saving Accounts'!$B111+'Saving Accounts'!$F111)*'Saving Accounts'!$G111*'Saving Accounts'!$H111/12+'Saving Accounts'!$F111," ")</f>
        <v xml:space="preserve"> </v>
      </c>
      <c r="AB111" s="249" t="str">
        <f>IF(AND(MONTH('Saving Accounts'!$E111)=MONTH(AB$7),YEAR('Saving Accounts'!$E111)=YEAR(AB$7)),('Saving Accounts'!$B111+'Saving Accounts'!$F111)*'Saving Accounts'!$G111*'Saving Accounts'!$H111/12+'Saving Accounts'!$F111," ")</f>
        <v xml:space="preserve"> </v>
      </c>
      <c r="AC111" s="249" t="str">
        <f>IF(AND(MONTH('Saving Accounts'!$E111)=MONTH(AC$7),YEAR('Saving Accounts'!$E111)=YEAR(AC$7)),('Saving Accounts'!$B111+'Saving Accounts'!$F111)*'Saving Accounts'!$G111*'Saving Accounts'!$H111/12+'Saving Accounts'!$F111," ")</f>
        <v xml:space="preserve"> </v>
      </c>
      <c r="AD111" s="249" t="str">
        <f>IF(AND(MONTH('Saving Accounts'!$E111)=MONTH(AD$7),YEAR('Saving Accounts'!$E111)=YEAR(AD$7)),('Saving Accounts'!$B111+'Saving Accounts'!$F111)*'Saving Accounts'!$G111*'Saving Accounts'!$H111/12+'Saving Accounts'!$F111," ")</f>
        <v xml:space="preserve"> </v>
      </c>
      <c r="AE111" s="249" t="str">
        <f>IF(AND(MONTH('Saving Accounts'!$E111)=MONTH(AE$7),YEAR('Saving Accounts'!$E111)=YEAR(AE$7)),('Saving Accounts'!$B111+'Saving Accounts'!$F111)*'Saving Accounts'!$G111*'Saving Accounts'!$H111/12+'Saving Accounts'!$F111," ")</f>
        <v xml:space="preserve"> </v>
      </c>
      <c r="AF111" s="249" t="str">
        <f>IF(AND(MONTH('Saving Accounts'!$E111)=MONTH(AF$7),YEAR('Saving Accounts'!$E111)=YEAR(AF$7)),('Saving Accounts'!$B111+'Saving Accounts'!$F111)*'Saving Accounts'!$G111*'Saving Accounts'!$H111/12+'Saving Accounts'!$F111," ")</f>
        <v xml:space="preserve"> </v>
      </c>
      <c r="AG111" s="249" t="str">
        <f>IF(AND(MONTH('Saving Accounts'!$E111)=MONTH(AG$7),YEAR('Saving Accounts'!$E111)=YEAR(AG$7)),('Saving Accounts'!$B111+'Saving Accounts'!$F111)*'Saving Accounts'!$G111*'Saving Accounts'!$H111/12+'Saving Accounts'!$F111," ")</f>
        <v xml:space="preserve"> </v>
      </c>
    </row>
    <row r="112" spans="2:33">
      <c r="B112" s="214"/>
      <c r="C112" s="215"/>
      <c r="D112" s="214"/>
      <c r="E112" s="215"/>
      <c r="F112" s="214"/>
      <c r="G112" s="216"/>
      <c r="H112" s="217"/>
      <c r="I112" s="251">
        <f t="shared" ref="I112:I126" si="10">SUM(J112:U112)</f>
        <v>0</v>
      </c>
      <c r="J112" s="249" t="str">
        <f>IF(AND(MONTH('Saving Accounts'!$E112)=MONTH(J$7),YEAR('Saving Accounts'!$E112)=YEAR(J$7)),('Saving Accounts'!$B112+'Saving Accounts'!$F112)*'Saving Accounts'!$G112*'Saving Accounts'!$H112/12+'Saving Accounts'!$F112," ")</f>
        <v xml:space="preserve"> </v>
      </c>
      <c r="K112" s="249" t="str">
        <f>IF(AND(MONTH('Saving Accounts'!$E112)=MONTH(K$7),YEAR('Saving Accounts'!$E112)=YEAR(K$7)),('Saving Accounts'!$B112+'Saving Accounts'!$F112)*'Saving Accounts'!$G112*'Saving Accounts'!$H112/12+'Saving Accounts'!$F112," ")</f>
        <v xml:space="preserve"> </v>
      </c>
      <c r="L112" s="249" t="str">
        <f>IF(AND(MONTH('Saving Accounts'!$E112)=MONTH(L$7),YEAR('Saving Accounts'!$E112)=YEAR(L$7)),('Saving Accounts'!$B112+'Saving Accounts'!$F112)*'Saving Accounts'!$G112*'Saving Accounts'!$H112/12+'Saving Accounts'!$F112," ")</f>
        <v xml:space="preserve"> </v>
      </c>
      <c r="M112" s="249" t="str">
        <f>IF(AND(MONTH('Saving Accounts'!$E112)=MONTH(M$7),YEAR('Saving Accounts'!$E112)=YEAR(M$7)),('Saving Accounts'!$B112+'Saving Accounts'!$F112)*'Saving Accounts'!$G112*'Saving Accounts'!$H112/12+'Saving Accounts'!$F112," ")</f>
        <v xml:space="preserve"> </v>
      </c>
      <c r="N112" s="249" t="str">
        <f>IF(AND(MONTH('Saving Accounts'!$E112)=MONTH(N$7),YEAR('Saving Accounts'!$E112)=YEAR(N$7)),('Saving Accounts'!$B112+'Saving Accounts'!$F112)*'Saving Accounts'!$G112*'Saving Accounts'!$H112/12+'Saving Accounts'!$F112," ")</f>
        <v xml:space="preserve"> </v>
      </c>
      <c r="O112" s="249" t="str">
        <f>IF(AND(MONTH('Saving Accounts'!$E112)=MONTH(O$7),YEAR('Saving Accounts'!$E112)=YEAR(O$7)),('Saving Accounts'!$B112+'Saving Accounts'!$F112)*'Saving Accounts'!$G112*'Saving Accounts'!$H112/12+'Saving Accounts'!$F112," ")</f>
        <v xml:space="preserve"> </v>
      </c>
      <c r="P112" s="249" t="str">
        <f>IF(AND(MONTH('Saving Accounts'!$E112)=MONTH(P$7),YEAR('Saving Accounts'!$E112)=YEAR(P$7)),('Saving Accounts'!$B112+'Saving Accounts'!$F112)*'Saving Accounts'!$G112*'Saving Accounts'!$H112/12+'Saving Accounts'!$F112," ")</f>
        <v xml:space="preserve"> </v>
      </c>
      <c r="Q112" s="249" t="str">
        <f>IF(AND(MONTH('Saving Accounts'!$E112)=MONTH(Q$7),YEAR('Saving Accounts'!$E112)=YEAR(Q$7)),('Saving Accounts'!$B112+'Saving Accounts'!$F112)*'Saving Accounts'!$G112*'Saving Accounts'!$H112/12+'Saving Accounts'!$F112," ")</f>
        <v xml:space="preserve"> </v>
      </c>
      <c r="R112" s="249" t="str">
        <f>IF(AND(MONTH('Saving Accounts'!$E112)=MONTH(R$7),YEAR('Saving Accounts'!$E112)=YEAR(R$7)),('Saving Accounts'!$B112+'Saving Accounts'!$F112)*'Saving Accounts'!$G112*'Saving Accounts'!$H112/12+'Saving Accounts'!$F112," ")</f>
        <v xml:space="preserve"> </v>
      </c>
      <c r="S112" s="249" t="str">
        <f>IF(AND(MONTH('Saving Accounts'!$E112)=MONTH(S$7),YEAR('Saving Accounts'!$E112)=YEAR(S$7)),('Saving Accounts'!$B112+'Saving Accounts'!$F112)*'Saving Accounts'!$G112*'Saving Accounts'!$H112/12+'Saving Accounts'!$F112," ")</f>
        <v xml:space="preserve"> </v>
      </c>
      <c r="T112" s="249" t="str">
        <f>IF(AND(MONTH('Saving Accounts'!$E112)=MONTH(T$7),YEAR('Saving Accounts'!$E112)=YEAR(T$7)),('Saving Accounts'!$B112+'Saving Accounts'!$F112)*'Saving Accounts'!$G112*'Saving Accounts'!$H112/12+'Saving Accounts'!$F112," ")</f>
        <v xml:space="preserve"> </v>
      </c>
      <c r="U112" s="328" t="str">
        <f>IF(AND(MONTH('Saving Accounts'!$E112)=MONTH(U$7),YEAR('Saving Accounts'!$E112)=YEAR(U$7)),('Saving Accounts'!$B112+'Saving Accounts'!$F112)*'Saving Accounts'!$G112*'Saving Accounts'!$H112/12+'Saving Accounts'!$F112," ")</f>
        <v xml:space="preserve"> </v>
      </c>
      <c r="V112" s="249" t="str">
        <f>IF(AND(MONTH('Saving Accounts'!$E112)=MONTH(V$7),YEAR('Saving Accounts'!$E112)=YEAR(V$7)),('Saving Accounts'!$B112+'Saving Accounts'!$F112)*'Saving Accounts'!$G112*'Saving Accounts'!$H112/12+'Saving Accounts'!$F112," ")</f>
        <v xml:space="preserve"> </v>
      </c>
      <c r="W112" s="249" t="str">
        <f>IF(AND(MONTH('Saving Accounts'!$E112)=MONTH(W$7),YEAR('Saving Accounts'!$E112)=YEAR(W$7)),('Saving Accounts'!$B112+'Saving Accounts'!$F112)*'Saving Accounts'!$G112*'Saving Accounts'!$H112/12+'Saving Accounts'!$F112," ")</f>
        <v xml:space="preserve"> </v>
      </c>
      <c r="X112" s="249" t="str">
        <f>IF(AND(MONTH('Saving Accounts'!$E112)=MONTH(X$7),YEAR('Saving Accounts'!$E112)=YEAR(X$7)),('Saving Accounts'!$B112+'Saving Accounts'!$F112)*'Saving Accounts'!$G112*'Saving Accounts'!$H112/12+'Saving Accounts'!$F112," ")</f>
        <v xml:space="preserve"> </v>
      </c>
      <c r="Y112" s="249" t="str">
        <f>IF(AND(MONTH('Saving Accounts'!$E112)=MONTH(Y$7),YEAR('Saving Accounts'!$E112)=YEAR(Y$7)),('Saving Accounts'!$B112+'Saving Accounts'!$F112)*'Saving Accounts'!$G112*'Saving Accounts'!$H112/12+'Saving Accounts'!$F112," ")</f>
        <v xml:space="preserve"> </v>
      </c>
      <c r="Z112" s="249" t="str">
        <f>IF(AND(MONTH('Saving Accounts'!$E112)=MONTH(Z$7),YEAR('Saving Accounts'!$E112)=YEAR(Z$7)),('Saving Accounts'!$B112+'Saving Accounts'!$F112)*'Saving Accounts'!$G112*'Saving Accounts'!$H112/12+'Saving Accounts'!$F112," ")</f>
        <v xml:space="preserve"> </v>
      </c>
      <c r="AA112" s="249" t="str">
        <f>IF(AND(MONTH('Saving Accounts'!$E112)=MONTH(AA$7),YEAR('Saving Accounts'!$E112)=YEAR(AA$7)),('Saving Accounts'!$B112+'Saving Accounts'!$F112)*'Saving Accounts'!$G112*'Saving Accounts'!$H112/12+'Saving Accounts'!$F112," ")</f>
        <v xml:space="preserve"> </v>
      </c>
      <c r="AB112" s="249" t="str">
        <f>IF(AND(MONTH('Saving Accounts'!$E112)=MONTH(AB$7),YEAR('Saving Accounts'!$E112)=YEAR(AB$7)),('Saving Accounts'!$B112+'Saving Accounts'!$F112)*'Saving Accounts'!$G112*'Saving Accounts'!$H112/12+'Saving Accounts'!$F112," ")</f>
        <v xml:space="preserve"> </v>
      </c>
      <c r="AC112" s="249" t="str">
        <f>IF(AND(MONTH('Saving Accounts'!$E112)=MONTH(AC$7),YEAR('Saving Accounts'!$E112)=YEAR(AC$7)),('Saving Accounts'!$B112+'Saving Accounts'!$F112)*'Saving Accounts'!$G112*'Saving Accounts'!$H112/12+'Saving Accounts'!$F112," ")</f>
        <v xml:space="preserve"> </v>
      </c>
      <c r="AD112" s="249" t="str">
        <f>IF(AND(MONTH('Saving Accounts'!$E112)=MONTH(AD$7),YEAR('Saving Accounts'!$E112)=YEAR(AD$7)),('Saving Accounts'!$B112+'Saving Accounts'!$F112)*'Saving Accounts'!$G112*'Saving Accounts'!$H112/12+'Saving Accounts'!$F112," ")</f>
        <v xml:space="preserve"> </v>
      </c>
      <c r="AE112" s="249" t="str">
        <f>IF(AND(MONTH('Saving Accounts'!$E112)=MONTH(AE$7),YEAR('Saving Accounts'!$E112)=YEAR(AE$7)),('Saving Accounts'!$B112+'Saving Accounts'!$F112)*'Saving Accounts'!$G112*'Saving Accounts'!$H112/12+'Saving Accounts'!$F112," ")</f>
        <v xml:space="preserve"> </v>
      </c>
      <c r="AF112" s="249" t="str">
        <f>IF(AND(MONTH('Saving Accounts'!$E112)=MONTH(AF$7),YEAR('Saving Accounts'!$E112)=YEAR(AF$7)),('Saving Accounts'!$B112+'Saving Accounts'!$F112)*'Saving Accounts'!$G112*'Saving Accounts'!$H112/12+'Saving Accounts'!$F112," ")</f>
        <v xml:space="preserve"> </v>
      </c>
      <c r="AG112" s="249" t="str">
        <f>IF(AND(MONTH('Saving Accounts'!$E112)=MONTH(AG$7),YEAR('Saving Accounts'!$E112)=YEAR(AG$7)),('Saving Accounts'!$B112+'Saving Accounts'!$F112)*'Saving Accounts'!$G112*'Saving Accounts'!$H112/12+'Saving Accounts'!$F112," ")</f>
        <v xml:space="preserve"> </v>
      </c>
    </row>
    <row r="113" spans="2:33">
      <c r="B113" s="214"/>
      <c r="C113" s="215"/>
      <c r="D113" s="214"/>
      <c r="E113" s="215"/>
      <c r="F113" s="214"/>
      <c r="G113" s="216"/>
      <c r="H113" s="217"/>
      <c r="I113" s="251">
        <f t="shared" si="10"/>
        <v>0</v>
      </c>
      <c r="J113" s="249" t="str">
        <f>IF(AND(MONTH('Saving Accounts'!$E113)=MONTH(J$7),YEAR('Saving Accounts'!$E113)=YEAR(J$7)),('Saving Accounts'!$B113+'Saving Accounts'!$F113)*'Saving Accounts'!$G113*'Saving Accounts'!$H113/12+'Saving Accounts'!$F113," ")</f>
        <v xml:space="preserve"> </v>
      </c>
      <c r="K113" s="249" t="str">
        <f>IF(AND(MONTH('Saving Accounts'!$E113)=MONTH(K$7),YEAR('Saving Accounts'!$E113)=YEAR(K$7)),('Saving Accounts'!$B113+'Saving Accounts'!$F113)*'Saving Accounts'!$G113*'Saving Accounts'!$H113/12+'Saving Accounts'!$F113," ")</f>
        <v xml:space="preserve"> </v>
      </c>
      <c r="L113" s="249" t="str">
        <f>IF(AND(MONTH('Saving Accounts'!$E113)=MONTH(L$7),YEAR('Saving Accounts'!$E113)=YEAR(L$7)),('Saving Accounts'!$B113+'Saving Accounts'!$F113)*'Saving Accounts'!$G113*'Saving Accounts'!$H113/12+'Saving Accounts'!$F113," ")</f>
        <v xml:space="preserve"> </v>
      </c>
      <c r="M113" s="249" t="str">
        <f>IF(AND(MONTH('Saving Accounts'!$E113)=MONTH(M$7),YEAR('Saving Accounts'!$E113)=YEAR(M$7)),('Saving Accounts'!$B113+'Saving Accounts'!$F113)*'Saving Accounts'!$G113*'Saving Accounts'!$H113/12+'Saving Accounts'!$F113," ")</f>
        <v xml:space="preserve"> </v>
      </c>
      <c r="N113" s="249" t="str">
        <f>IF(AND(MONTH('Saving Accounts'!$E113)=MONTH(N$7),YEAR('Saving Accounts'!$E113)=YEAR(N$7)),('Saving Accounts'!$B113+'Saving Accounts'!$F113)*'Saving Accounts'!$G113*'Saving Accounts'!$H113/12+'Saving Accounts'!$F113," ")</f>
        <v xml:space="preserve"> </v>
      </c>
      <c r="O113" s="249" t="str">
        <f>IF(AND(MONTH('Saving Accounts'!$E113)=MONTH(O$7),YEAR('Saving Accounts'!$E113)=YEAR(O$7)),('Saving Accounts'!$B113+'Saving Accounts'!$F113)*'Saving Accounts'!$G113*'Saving Accounts'!$H113/12+'Saving Accounts'!$F113," ")</f>
        <v xml:space="preserve"> </v>
      </c>
      <c r="P113" s="249" t="str">
        <f>IF(AND(MONTH('Saving Accounts'!$E113)=MONTH(P$7),YEAR('Saving Accounts'!$E113)=YEAR(P$7)),('Saving Accounts'!$B113+'Saving Accounts'!$F113)*'Saving Accounts'!$G113*'Saving Accounts'!$H113/12+'Saving Accounts'!$F113," ")</f>
        <v xml:space="preserve"> </v>
      </c>
      <c r="Q113" s="249" t="str">
        <f>IF(AND(MONTH('Saving Accounts'!$E113)=MONTH(Q$7),YEAR('Saving Accounts'!$E113)=YEAR(Q$7)),('Saving Accounts'!$B113+'Saving Accounts'!$F113)*'Saving Accounts'!$G113*'Saving Accounts'!$H113/12+'Saving Accounts'!$F113," ")</f>
        <v xml:space="preserve"> </v>
      </c>
      <c r="R113" s="249" t="str">
        <f>IF(AND(MONTH('Saving Accounts'!$E113)=MONTH(R$7),YEAR('Saving Accounts'!$E113)=YEAR(R$7)),('Saving Accounts'!$B113+'Saving Accounts'!$F113)*'Saving Accounts'!$G113*'Saving Accounts'!$H113/12+'Saving Accounts'!$F113," ")</f>
        <v xml:space="preserve"> </v>
      </c>
      <c r="S113" s="249" t="str">
        <f>IF(AND(MONTH('Saving Accounts'!$E113)=MONTH(S$7),YEAR('Saving Accounts'!$E113)=YEAR(S$7)),('Saving Accounts'!$B113+'Saving Accounts'!$F113)*'Saving Accounts'!$G113*'Saving Accounts'!$H113/12+'Saving Accounts'!$F113," ")</f>
        <v xml:space="preserve"> </v>
      </c>
      <c r="T113" s="249" t="str">
        <f>IF(AND(MONTH('Saving Accounts'!$E113)=MONTH(T$7),YEAR('Saving Accounts'!$E113)=YEAR(T$7)),('Saving Accounts'!$B113+'Saving Accounts'!$F113)*'Saving Accounts'!$G113*'Saving Accounts'!$H113/12+'Saving Accounts'!$F113," ")</f>
        <v xml:space="preserve"> </v>
      </c>
      <c r="U113" s="328" t="str">
        <f>IF(AND(MONTH('Saving Accounts'!$E113)=MONTH(U$7),YEAR('Saving Accounts'!$E113)=YEAR(U$7)),('Saving Accounts'!$B113+'Saving Accounts'!$F113)*'Saving Accounts'!$G113*'Saving Accounts'!$H113/12+'Saving Accounts'!$F113," ")</f>
        <v xml:space="preserve"> </v>
      </c>
      <c r="V113" s="249" t="str">
        <f>IF(AND(MONTH('Saving Accounts'!$E113)=MONTH(V$7),YEAR('Saving Accounts'!$E113)=YEAR(V$7)),('Saving Accounts'!$B113+'Saving Accounts'!$F113)*'Saving Accounts'!$G113*'Saving Accounts'!$H113/12+'Saving Accounts'!$F113," ")</f>
        <v xml:space="preserve"> </v>
      </c>
      <c r="W113" s="249" t="str">
        <f>IF(AND(MONTH('Saving Accounts'!$E113)=MONTH(W$7),YEAR('Saving Accounts'!$E113)=YEAR(W$7)),('Saving Accounts'!$B113+'Saving Accounts'!$F113)*'Saving Accounts'!$G113*'Saving Accounts'!$H113/12+'Saving Accounts'!$F113," ")</f>
        <v xml:space="preserve"> </v>
      </c>
      <c r="X113" s="249" t="str">
        <f>IF(AND(MONTH('Saving Accounts'!$E113)=MONTH(X$7),YEAR('Saving Accounts'!$E113)=YEAR(X$7)),('Saving Accounts'!$B113+'Saving Accounts'!$F113)*'Saving Accounts'!$G113*'Saving Accounts'!$H113/12+'Saving Accounts'!$F113," ")</f>
        <v xml:space="preserve"> </v>
      </c>
      <c r="Y113" s="249" t="str">
        <f>IF(AND(MONTH('Saving Accounts'!$E113)=MONTH(Y$7),YEAR('Saving Accounts'!$E113)=YEAR(Y$7)),('Saving Accounts'!$B113+'Saving Accounts'!$F113)*'Saving Accounts'!$G113*'Saving Accounts'!$H113/12+'Saving Accounts'!$F113," ")</f>
        <v xml:space="preserve"> </v>
      </c>
      <c r="Z113" s="249" t="str">
        <f>IF(AND(MONTH('Saving Accounts'!$E113)=MONTH(Z$7),YEAR('Saving Accounts'!$E113)=YEAR(Z$7)),('Saving Accounts'!$B113+'Saving Accounts'!$F113)*'Saving Accounts'!$G113*'Saving Accounts'!$H113/12+'Saving Accounts'!$F113," ")</f>
        <v xml:space="preserve"> </v>
      </c>
      <c r="AA113" s="249" t="str">
        <f>IF(AND(MONTH('Saving Accounts'!$E113)=MONTH(AA$7),YEAR('Saving Accounts'!$E113)=YEAR(AA$7)),('Saving Accounts'!$B113+'Saving Accounts'!$F113)*'Saving Accounts'!$G113*'Saving Accounts'!$H113/12+'Saving Accounts'!$F113," ")</f>
        <v xml:space="preserve"> </v>
      </c>
      <c r="AB113" s="249" t="str">
        <f>IF(AND(MONTH('Saving Accounts'!$E113)=MONTH(AB$7),YEAR('Saving Accounts'!$E113)=YEAR(AB$7)),('Saving Accounts'!$B113+'Saving Accounts'!$F113)*'Saving Accounts'!$G113*'Saving Accounts'!$H113/12+'Saving Accounts'!$F113," ")</f>
        <v xml:space="preserve"> </v>
      </c>
      <c r="AC113" s="249" t="str">
        <f>IF(AND(MONTH('Saving Accounts'!$E113)=MONTH(AC$7),YEAR('Saving Accounts'!$E113)=YEAR(AC$7)),('Saving Accounts'!$B113+'Saving Accounts'!$F113)*'Saving Accounts'!$G113*'Saving Accounts'!$H113/12+'Saving Accounts'!$F113," ")</f>
        <v xml:space="preserve"> </v>
      </c>
      <c r="AD113" s="249" t="str">
        <f>IF(AND(MONTH('Saving Accounts'!$E113)=MONTH(AD$7),YEAR('Saving Accounts'!$E113)=YEAR(AD$7)),('Saving Accounts'!$B113+'Saving Accounts'!$F113)*'Saving Accounts'!$G113*'Saving Accounts'!$H113/12+'Saving Accounts'!$F113," ")</f>
        <v xml:space="preserve"> </v>
      </c>
      <c r="AE113" s="249" t="str">
        <f>IF(AND(MONTH('Saving Accounts'!$E113)=MONTH(AE$7),YEAR('Saving Accounts'!$E113)=YEAR(AE$7)),('Saving Accounts'!$B113+'Saving Accounts'!$F113)*'Saving Accounts'!$G113*'Saving Accounts'!$H113/12+'Saving Accounts'!$F113," ")</f>
        <v xml:space="preserve"> </v>
      </c>
      <c r="AF113" s="249" t="str">
        <f>IF(AND(MONTH('Saving Accounts'!$E113)=MONTH(AF$7),YEAR('Saving Accounts'!$E113)=YEAR(AF$7)),('Saving Accounts'!$B113+'Saving Accounts'!$F113)*'Saving Accounts'!$G113*'Saving Accounts'!$H113/12+'Saving Accounts'!$F113," ")</f>
        <v xml:space="preserve"> </v>
      </c>
      <c r="AG113" s="249" t="str">
        <f>IF(AND(MONTH('Saving Accounts'!$E113)=MONTH(AG$7),YEAR('Saving Accounts'!$E113)=YEAR(AG$7)),('Saving Accounts'!$B113+'Saving Accounts'!$F113)*'Saving Accounts'!$G113*'Saving Accounts'!$H113/12+'Saving Accounts'!$F113," ")</f>
        <v xml:space="preserve"> </v>
      </c>
    </row>
    <row r="114" spans="2:33">
      <c r="B114" s="214"/>
      <c r="C114" s="215"/>
      <c r="D114" s="214"/>
      <c r="E114" s="215"/>
      <c r="F114" s="214"/>
      <c r="G114" s="216"/>
      <c r="H114" s="217"/>
      <c r="I114" s="251">
        <f t="shared" si="10"/>
        <v>0</v>
      </c>
      <c r="J114" s="249" t="str">
        <f>IF(AND(MONTH('Saving Accounts'!$E114)=MONTH(J$7),YEAR('Saving Accounts'!$E114)=YEAR(J$7)),('Saving Accounts'!$B114+'Saving Accounts'!$F114)*'Saving Accounts'!$G114*'Saving Accounts'!$H114/12+'Saving Accounts'!$F114," ")</f>
        <v xml:space="preserve"> </v>
      </c>
      <c r="K114" s="249" t="str">
        <f>IF(AND(MONTH('Saving Accounts'!$E114)=MONTH(K$7),YEAR('Saving Accounts'!$E114)=YEAR(K$7)),('Saving Accounts'!$B114+'Saving Accounts'!$F114)*'Saving Accounts'!$G114*'Saving Accounts'!$H114/12+'Saving Accounts'!$F114," ")</f>
        <v xml:space="preserve"> </v>
      </c>
      <c r="L114" s="249" t="str">
        <f>IF(AND(MONTH('Saving Accounts'!$E114)=MONTH(L$7),YEAR('Saving Accounts'!$E114)=YEAR(L$7)),('Saving Accounts'!$B114+'Saving Accounts'!$F114)*'Saving Accounts'!$G114*'Saving Accounts'!$H114/12+'Saving Accounts'!$F114," ")</f>
        <v xml:space="preserve"> </v>
      </c>
      <c r="M114" s="249" t="str">
        <f>IF(AND(MONTH('Saving Accounts'!$E114)=MONTH(M$7),YEAR('Saving Accounts'!$E114)=YEAR(M$7)),('Saving Accounts'!$B114+'Saving Accounts'!$F114)*'Saving Accounts'!$G114*'Saving Accounts'!$H114/12+'Saving Accounts'!$F114," ")</f>
        <v xml:space="preserve"> </v>
      </c>
      <c r="N114" s="249" t="str">
        <f>IF(AND(MONTH('Saving Accounts'!$E114)=MONTH(N$7),YEAR('Saving Accounts'!$E114)=YEAR(N$7)),('Saving Accounts'!$B114+'Saving Accounts'!$F114)*'Saving Accounts'!$G114*'Saving Accounts'!$H114/12+'Saving Accounts'!$F114," ")</f>
        <v xml:space="preserve"> </v>
      </c>
      <c r="O114" s="249" t="str">
        <f>IF(AND(MONTH('Saving Accounts'!$E114)=MONTH(O$7),YEAR('Saving Accounts'!$E114)=YEAR(O$7)),('Saving Accounts'!$B114+'Saving Accounts'!$F114)*'Saving Accounts'!$G114*'Saving Accounts'!$H114/12+'Saving Accounts'!$F114," ")</f>
        <v xml:space="preserve"> </v>
      </c>
      <c r="P114" s="249" t="str">
        <f>IF(AND(MONTH('Saving Accounts'!$E114)=MONTH(P$7),YEAR('Saving Accounts'!$E114)=YEAR(P$7)),('Saving Accounts'!$B114+'Saving Accounts'!$F114)*'Saving Accounts'!$G114*'Saving Accounts'!$H114/12+'Saving Accounts'!$F114," ")</f>
        <v xml:space="preserve"> </v>
      </c>
      <c r="Q114" s="249" t="str">
        <f>IF(AND(MONTH('Saving Accounts'!$E114)=MONTH(Q$7),YEAR('Saving Accounts'!$E114)=YEAR(Q$7)),('Saving Accounts'!$B114+'Saving Accounts'!$F114)*'Saving Accounts'!$G114*'Saving Accounts'!$H114/12+'Saving Accounts'!$F114," ")</f>
        <v xml:space="preserve"> </v>
      </c>
      <c r="R114" s="249" t="str">
        <f>IF(AND(MONTH('Saving Accounts'!$E114)=MONTH(R$7),YEAR('Saving Accounts'!$E114)=YEAR(R$7)),('Saving Accounts'!$B114+'Saving Accounts'!$F114)*'Saving Accounts'!$G114*'Saving Accounts'!$H114/12+'Saving Accounts'!$F114," ")</f>
        <v xml:space="preserve"> </v>
      </c>
      <c r="S114" s="249" t="str">
        <f>IF(AND(MONTH('Saving Accounts'!$E114)=MONTH(S$7),YEAR('Saving Accounts'!$E114)=YEAR(S$7)),('Saving Accounts'!$B114+'Saving Accounts'!$F114)*'Saving Accounts'!$G114*'Saving Accounts'!$H114/12+'Saving Accounts'!$F114," ")</f>
        <v xml:space="preserve"> </v>
      </c>
      <c r="T114" s="249" t="str">
        <f>IF(AND(MONTH('Saving Accounts'!$E114)=MONTH(T$7),YEAR('Saving Accounts'!$E114)=YEAR(T$7)),('Saving Accounts'!$B114+'Saving Accounts'!$F114)*'Saving Accounts'!$G114*'Saving Accounts'!$H114/12+'Saving Accounts'!$F114," ")</f>
        <v xml:space="preserve"> </v>
      </c>
      <c r="U114" s="328" t="str">
        <f>IF(AND(MONTH('Saving Accounts'!$E114)=MONTH(U$7),YEAR('Saving Accounts'!$E114)=YEAR(U$7)),('Saving Accounts'!$B114+'Saving Accounts'!$F114)*'Saving Accounts'!$G114*'Saving Accounts'!$H114/12+'Saving Accounts'!$F114," ")</f>
        <v xml:space="preserve"> </v>
      </c>
      <c r="V114" s="249" t="str">
        <f>IF(AND(MONTH('Saving Accounts'!$E114)=MONTH(V$7),YEAR('Saving Accounts'!$E114)=YEAR(V$7)),('Saving Accounts'!$B114+'Saving Accounts'!$F114)*'Saving Accounts'!$G114*'Saving Accounts'!$H114/12+'Saving Accounts'!$F114," ")</f>
        <v xml:space="preserve"> </v>
      </c>
      <c r="W114" s="249" t="str">
        <f>IF(AND(MONTH('Saving Accounts'!$E114)=MONTH(W$7),YEAR('Saving Accounts'!$E114)=YEAR(W$7)),('Saving Accounts'!$B114+'Saving Accounts'!$F114)*'Saving Accounts'!$G114*'Saving Accounts'!$H114/12+'Saving Accounts'!$F114," ")</f>
        <v xml:space="preserve"> </v>
      </c>
      <c r="X114" s="249" t="str">
        <f>IF(AND(MONTH('Saving Accounts'!$E114)=MONTH(X$7),YEAR('Saving Accounts'!$E114)=YEAR(X$7)),('Saving Accounts'!$B114+'Saving Accounts'!$F114)*'Saving Accounts'!$G114*'Saving Accounts'!$H114/12+'Saving Accounts'!$F114," ")</f>
        <v xml:space="preserve"> </v>
      </c>
      <c r="Y114" s="249" t="str">
        <f>IF(AND(MONTH('Saving Accounts'!$E114)=MONTH(Y$7),YEAR('Saving Accounts'!$E114)=YEAR(Y$7)),('Saving Accounts'!$B114+'Saving Accounts'!$F114)*'Saving Accounts'!$G114*'Saving Accounts'!$H114/12+'Saving Accounts'!$F114," ")</f>
        <v xml:space="preserve"> </v>
      </c>
      <c r="Z114" s="249" t="str">
        <f>IF(AND(MONTH('Saving Accounts'!$E114)=MONTH(Z$7),YEAR('Saving Accounts'!$E114)=YEAR(Z$7)),('Saving Accounts'!$B114+'Saving Accounts'!$F114)*'Saving Accounts'!$G114*'Saving Accounts'!$H114/12+'Saving Accounts'!$F114," ")</f>
        <v xml:space="preserve"> </v>
      </c>
      <c r="AA114" s="249" t="str">
        <f>IF(AND(MONTH('Saving Accounts'!$E114)=MONTH(AA$7),YEAR('Saving Accounts'!$E114)=YEAR(AA$7)),('Saving Accounts'!$B114+'Saving Accounts'!$F114)*'Saving Accounts'!$G114*'Saving Accounts'!$H114/12+'Saving Accounts'!$F114," ")</f>
        <v xml:space="preserve"> </v>
      </c>
      <c r="AB114" s="249" t="str">
        <f>IF(AND(MONTH('Saving Accounts'!$E114)=MONTH(AB$7),YEAR('Saving Accounts'!$E114)=YEAR(AB$7)),('Saving Accounts'!$B114+'Saving Accounts'!$F114)*'Saving Accounts'!$G114*'Saving Accounts'!$H114/12+'Saving Accounts'!$F114," ")</f>
        <v xml:space="preserve"> </v>
      </c>
      <c r="AC114" s="249" t="str">
        <f>IF(AND(MONTH('Saving Accounts'!$E114)=MONTH(AC$7),YEAR('Saving Accounts'!$E114)=YEAR(AC$7)),('Saving Accounts'!$B114+'Saving Accounts'!$F114)*'Saving Accounts'!$G114*'Saving Accounts'!$H114/12+'Saving Accounts'!$F114," ")</f>
        <v xml:space="preserve"> </v>
      </c>
      <c r="AD114" s="249" t="str">
        <f>IF(AND(MONTH('Saving Accounts'!$E114)=MONTH(AD$7),YEAR('Saving Accounts'!$E114)=YEAR(AD$7)),('Saving Accounts'!$B114+'Saving Accounts'!$F114)*'Saving Accounts'!$G114*'Saving Accounts'!$H114/12+'Saving Accounts'!$F114," ")</f>
        <v xml:space="preserve"> </v>
      </c>
      <c r="AE114" s="249" t="str">
        <f>IF(AND(MONTH('Saving Accounts'!$E114)=MONTH(AE$7),YEAR('Saving Accounts'!$E114)=YEAR(AE$7)),('Saving Accounts'!$B114+'Saving Accounts'!$F114)*'Saving Accounts'!$G114*'Saving Accounts'!$H114/12+'Saving Accounts'!$F114," ")</f>
        <v xml:space="preserve"> </v>
      </c>
      <c r="AF114" s="249" t="str">
        <f>IF(AND(MONTH('Saving Accounts'!$E114)=MONTH(AF$7),YEAR('Saving Accounts'!$E114)=YEAR(AF$7)),('Saving Accounts'!$B114+'Saving Accounts'!$F114)*'Saving Accounts'!$G114*'Saving Accounts'!$H114/12+'Saving Accounts'!$F114," ")</f>
        <v xml:space="preserve"> </v>
      </c>
      <c r="AG114" s="249" t="str">
        <f>IF(AND(MONTH('Saving Accounts'!$E114)=MONTH(AG$7),YEAR('Saving Accounts'!$E114)=YEAR(AG$7)),('Saving Accounts'!$B114+'Saving Accounts'!$F114)*'Saving Accounts'!$G114*'Saving Accounts'!$H114/12+'Saving Accounts'!$F114," ")</f>
        <v xml:space="preserve"> </v>
      </c>
    </row>
    <row r="115" spans="2:33">
      <c r="B115" s="214"/>
      <c r="C115" s="215"/>
      <c r="D115" s="214"/>
      <c r="E115" s="215"/>
      <c r="F115" s="214"/>
      <c r="G115" s="216"/>
      <c r="H115" s="217"/>
      <c r="I115" s="251">
        <f t="shared" si="10"/>
        <v>0</v>
      </c>
      <c r="J115" s="249" t="str">
        <f>IF(AND(MONTH('Saving Accounts'!$E115)=MONTH(J$7),YEAR('Saving Accounts'!$E115)=YEAR(J$7)),('Saving Accounts'!$B115+'Saving Accounts'!$F115)*'Saving Accounts'!$G115*'Saving Accounts'!$H115/12+'Saving Accounts'!$F115," ")</f>
        <v xml:space="preserve"> </v>
      </c>
      <c r="K115" s="249" t="str">
        <f>IF(AND(MONTH('Saving Accounts'!$E115)=MONTH(K$7),YEAR('Saving Accounts'!$E115)=YEAR(K$7)),('Saving Accounts'!$B115+'Saving Accounts'!$F115)*'Saving Accounts'!$G115*'Saving Accounts'!$H115/12+'Saving Accounts'!$F115," ")</f>
        <v xml:space="preserve"> </v>
      </c>
      <c r="L115" s="249" t="str">
        <f>IF(AND(MONTH('Saving Accounts'!$E115)=MONTH(L$7),YEAR('Saving Accounts'!$E115)=YEAR(L$7)),('Saving Accounts'!$B115+'Saving Accounts'!$F115)*'Saving Accounts'!$G115*'Saving Accounts'!$H115/12+'Saving Accounts'!$F115," ")</f>
        <v xml:space="preserve"> </v>
      </c>
      <c r="M115" s="249" t="str">
        <f>IF(AND(MONTH('Saving Accounts'!$E115)=MONTH(M$7),YEAR('Saving Accounts'!$E115)=YEAR(M$7)),('Saving Accounts'!$B115+'Saving Accounts'!$F115)*'Saving Accounts'!$G115*'Saving Accounts'!$H115/12+'Saving Accounts'!$F115," ")</f>
        <v xml:space="preserve"> </v>
      </c>
      <c r="N115" s="249" t="str">
        <f>IF(AND(MONTH('Saving Accounts'!$E115)=MONTH(N$7),YEAR('Saving Accounts'!$E115)=YEAR(N$7)),('Saving Accounts'!$B115+'Saving Accounts'!$F115)*'Saving Accounts'!$G115*'Saving Accounts'!$H115/12+'Saving Accounts'!$F115," ")</f>
        <v xml:space="preserve"> </v>
      </c>
      <c r="O115" s="249" t="str">
        <f>IF(AND(MONTH('Saving Accounts'!$E115)=MONTH(O$7),YEAR('Saving Accounts'!$E115)=YEAR(O$7)),('Saving Accounts'!$B115+'Saving Accounts'!$F115)*'Saving Accounts'!$G115*'Saving Accounts'!$H115/12+'Saving Accounts'!$F115," ")</f>
        <v xml:space="preserve"> </v>
      </c>
      <c r="P115" s="249" t="str">
        <f>IF(AND(MONTH('Saving Accounts'!$E115)=MONTH(P$7),YEAR('Saving Accounts'!$E115)=YEAR(P$7)),('Saving Accounts'!$B115+'Saving Accounts'!$F115)*'Saving Accounts'!$G115*'Saving Accounts'!$H115/12+'Saving Accounts'!$F115," ")</f>
        <v xml:space="preserve"> </v>
      </c>
      <c r="Q115" s="249" t="str">
        <f>IF(AND(MONTH('Saving Accounts'!$E115)=MONTH(Q$7),YEAR('Saving Accounts'!$E115)=YEAR(Q$7)),('Saving Accounts'!$B115+'Saving Accounts'!$F115)*'Saving Accounts'!$G115*'Saving Accounts'!$H115/12+'Saving Accounts'!$F115," ")</f>
        <v xml:space="preserve"> </v>
      </c>
      <c r="R115" s="249" t="str">
        <f>IF(AND(MONTH('Saving Accounts'!$E115)=MONTH(R$7),YEAR('Saving Accounts'!$E115)=YEAR(R$7)),('Saving Accounts'!$B115+'Saving Accounts'!$F115)*'Saving Accounts'!$G115*'Saving Accounts'!$H115/12+'Saving Accounts'!$F115," ")</f>
        <v xml:space="preserve"> </v>
      </c>
      <c r="S115" s="249" t="str">
        <f>IF(AND(MONTH('Saving Accounts'!$E115)=MONTH(S$7),YEAR('Saving Accounts'!$E115)=YEAR(S$7)),('Saving Accounts'!$B115+'Saving Accounts'!$F115)*'Saving Accounts'!$G115*'Saving Accounts'!$H115/12+'Saving Accounts'!$F115," ")</f>
        <v xml:space="preserve"> </v>
      </c>
      <c r="T115" s="249" t="str">
        <f>IF(AND(MONTH('Saving Accounts'!$E115)=MONTH(T$7),YEAR('Saving Accounts'!$E115)=YEAR(T$7)),('Saving Accounts'!$B115+'Saving Accounts'!$F115)*'Saving Accounts'!$G115*'Saving Accounts'!$H115/12+'Saving Accounts'!$F115," ")</f>
        <v xml:space="preserve"> </v>
      </c>
      <c r="U115" s="328" t="str">
        <f>IF(AND(MONTH('Saving Accounts'!$E115)=MONTH(U$7),YEAR('Saving Accounts'!$E115)=YEAR(U$7)),('Saving Accounts'!$B115+'Saving Accounts'!$F115)*'Saving Accounts'!$G115*'Saving Accounts'!$H115/12+'Saving Accounts'!$F115," ")</f>
        <v xml:space="preserve"> </v>
      </c>
      <c r="V115" s="249" t="str">
        <f>IF(AND(MONTH('Saving Accounts'!$E115)=MONTH(V$7),YEAR('Saving Accounts'!$E115)=YEAR(V$7)),('Saving Accounts'!$B115+'Saving Accounts'!$F115)*'Saving Accounts'!$G115*'Saving Accounts'!$H115/12+'Saving Accounts'!$F115," ")</f>
        <v xml:space="preserve"> </v>
      </c>
      <c r="W115" s="249" t="str">
        <f>IF(AND(MONTH('Saving Accounts'!$E115)=MONTH(W$7),YEAR('Saving Accounts'!$E115)=YEAR(W$7)),('Saving Accounts'!$B115+'Saving Accounts'!$F115)*'Saving Accounts'!$G115*'Saving Accounts'!$H115/12+'Saving Accounts'!$F115," ")</f>
        <v xml:space="preserve"> </v>
      </c>
      <c r="X115" s="249" t="str">
        <f>IF(AND(MONTH('Saving Accounts'!$E115)=MONTH(X$7),YEAR('Saving Accounts'!$E115)=YEAR(X$7)),('Saving Accounts'!$B115+'Saving Accounts'!$F115)*'Saving Accounts'!$G115*'Saving Accounts'!$H115/12+'Saving Accounts'!$F115," ")</f>
        <v xml:space="preserve"> </v>
      </c>
      <c r="Y115" s="249" t="str">
        <f>IF(AND(MONTH('Saving Accounts'!$E115)=MONTH(Y$7),YEAR('Saving Accounts'!$E115)=YEAR(Y$7)),('Saving Accounts'!$B115+'Saving Accounts'!$F115)*'Saving Accounts'!$G115*'Saving Accounts'!$H115/12+'Saving Accounts'!$F115," ")</f>
        <v xml:space="preserve"> </v>
      </c>
      <c r="Z115" s="249" t="str">
        <f>IF(AND(MONTH('Saving Accounts'!$E115)=MONTH(Z$7),YEAR('Saving Accounts'!$E115)=YEAR(Z$7)),('Saving Accounts'!$B115+'Saving Accounts'!$F115)*'Saving Accounts'!$G115*'Saving Accounts'!$H115/12+'Saving Accounts'!$F115," ")</f>
        <v xml:space="preserve"> </v>
      </c>
      <c r="AA115" s="249" t="str">
        <f>IF(AND(MONTH('Saving Accounts'!$E115)=MONTH(AA$7),YEAR('Saving Accounts'!$E115)=YEAR(AA$7)),('Saving Accounts'!$B115+'Saving Accounts'!$F115)*'Saving Accounts'!$G115*'Saving Accounts'!$H115/12+'Saving Accounts'!$F115," ")</f>
        <v xml:space="preserve"> </v>
      </c>
      <c r="AB115" s="249" t="str">
        <f>IF(AND(MONTH('Saving Accounts'!$E115)=MONTH(AB$7),YEAR('Saving Accounts'!$E115)=YEAR(AB$7)),('Saving Accounts'!$B115+'Saving Accounts'!$F115)*'Saving Accounts'!$G115*'Saving Accounts'!$H115/12+'Saving Accounts'!$F115," ")</f>
        <v xml:space="preserve"> </v>
      </c>
      <c r="AC115" s="249" t="str">
        <f>IF(AND(MONTH('Saving Accounts'!$E115)=MONTH(AC$7),YEAR('Saving Accounts'!$E115)=YEAR(AC$7)),('Saving Accounts'!$B115+'Saving Accounts'!$F115)*'Saving Accounts'!$G115*'Saving Accounts'!$H115/12+'Saving Accounts'!$F115," ")</f>
        <v xml:space="preserve"> </v>
      </c>
      <c r="AD115" s="249" t="str">
        <f>IF(AND(MONTH('Saving Accounts'!$E115)=MONTH(AD$7),YEAR('Saving Accounts'!$E115)=YEAR(AD$7)),('Saving Accounts'!$B115+'Saving Accounts'!$F115)*'Saving Accounts'!$G115*'Saving Accounts'!$H115/12+'Saving Accounts'!$F115," ")</f>
        <v xml:space="preserve"> </v>
      </c>
      <c r="AE115" s="249" t="str">
        <f>IF(AND(MONTH('Saving Accounts'!$E115)=MONTH(AE$7),YEAR('Saving Accounts'!$E115)=YEAR(AE$7)),('Saving Accounts'!$B115+'Saving Accounts'!$F115)*'Saving Accounts'!$G115*'Saving Accounts'!$H115/12+'Saving Accounts'!$F115," ")</f>
        <v xml:space="preserve"> </v>
      </c>
      <c r="AF115" s="249" t="str">
        <f>IF(AND(MONTH('Saving Accounts'!$E115)=MONTH(AF$7),YEAR('Saving Accounts'!$E115)=YEAR(AF$7)),('Saving Accounts'!$B115+'Saving Accounts'!$F115)*'Saving Accounts'!$G115*'Saving Accounts'!$H115/12+'Saving Accounts'!$F115," ")</f>
        <v xml:space="preserve"> </v>
      </c>
      <c r="AG115" s="249" t="str">
        <f>IF(AND(MONTH('Saving Accounts'!$E115)=MONTH(AG$7),YEAR('Saving Accounts'!$E115)=YEAR(AG$7)),('Saving Accounts'!$B115+'Saving Accounts'!$F115)*'Saving Accounts'!$G115*'Saving Accounts'!$H115/12+'Saving Accounts'!$F115," ")</f>
        <v xml:space="preserve"> </v>
      </c>
    </row>
    <row r="116" spans="2:33">
      <c r="B116" s="214"/>
      <c r="C116" s="215"/>
      <c r="D116" s="214"/>
      <c r="E116" s="215"/>
      <c r="F116" s="214"/>
      <c r="G116" s="216"/>
      <c r="H116" s="217"/>
      <c r="I116" s="251">
        <f t="shared" si="10"/>
        <v>0</v>
      </c>
      <c r="J116" s="249" t="str">
        <f>IF(AND(MONTH('Saving Accounts'!$E116)=MONTH(J$7),YEAR('Saving Accounts'!$E116)=YEAR(J$7)),('Saving Accounts'!$B116+'Saving Accounts'!$F116)*'Saving Accounts'!$G116*'Saving Accounts'!$H116/12+'Saving Accounts'!$F116," ")</f>
        <v xml:space="preserve"> </v>
      </c>
      <c r="K116" s="249" t="str">
        <f>IF(AND(MONTH('Saving Accounts'!$E116)=MONTH(K$7),YEAR('Saving Accounts'!$E116)=YEAR(K$7)),('Saving Accounts'!$B116+'Saving Accounts'!$F116)*'Saving Accounts'!$G116*'Saving Accounts'!$H116/12+'Saving Accounts'!$F116," ")</f>
        <v xml:space="preserve"> </v>
      </c>
      <c r="L116" s="249" t="str">
        <f>IF(AND(MONTH('Saving Accounts'!$E116)=MONTH(L$7),YEAR('Saving Accounts'!$E116)=YEAR(L$7)),('Saving Accounts'!$B116+'Saving Accounts'!$F116)*'Saving Accounts'!$G116*'Saving Accounts'!$H116/12+'Saving Accounts'!$F116," ")</f>
        <v xml:space="preserve"> </v>
      </c>
      <c r="M116" s="249" t="str">
        <f>IF(AND(MONTH('Saving Accounts'!$E116)=MONTH(M$7),YEAR('Saving Accounts'!$E116)=YEAR(M$7)),('Saving Accounts'!$B116+'Saving Accounts'!$F116)*'Saving Accounts'!$G116*'Saving Accounts'!$H116/12+'Saving Accounts'!$F116," ")</f>
        <v xml:space="preserve"> </v>
      </c>
      <c r="N116" s="249" t="str">
        <f>IF(AND(MONTH('Saving Accounts'!$E116)=MONTH(N$7),YEAR('Saving Accounts'!$E116)=YEAR(N$7)),('Saving Accounts'!$B116+'Saving Accounts'!$F116)*'Saving Accounts'!$G116*'Saving Accounts'!$H116/12+'Saving Accounts'!$F116," ")</f>
        <v xml:space="preserve"> </v>
      </c>
      <c r="O116" s="249" t="str">
        <f>IF(AND(MONTH('Saving Accounts'!$E116)=MONTH(O$7),YEAR('Saving Accounts'!$E116)=YEAR(O$7)),('Saving Accounts'!$B116+'Saving Accounts'!$F116)*'Saving Accounts'!$G116*'Saving Accounts'!$H116/12+'Saving Accounts'!$F116," ")</f>
        <v xml:space="preserve"> </v>
      </c>
      <c r="P116" s="249" t="str">
        <f>IF(AND(MONTH('Saving Accounts'!$E116)=MONTH(P$7),YEAR('Saving Accounts'!$E116)=YEAR(P$7)),('Saving Accounts'!$B116+'Saving Accounts'!$F116)*'Saving Accounts'!$G116*'Saving Accounts'!$H116/12+'Saving Accounts'!$F116," ")</f>
        <v xml:space="preserve"> </v>
      </c>
      <c r="Q116" s="249" t="str">
        <f>IF(AND(MONTH('Saving Accounts'!$E116)=MONTH(Q$7),YEAR('Saving Accounts'!$E116)=YEAR(Q$7)),('Saving Accounts'!$B116+'Saving Accounts'!$F116)*'Saving Accounts'!$G116*'Saving Accounts'!$H116/12+'Saving Accounts'!$F116," ")</f>
        <v xml:space="preserve"> </v>
      </c>
      <c r="R116" s="249" t="str">
        <f>IF(AND(MONTH('Saving Accounts'!$E116)=MONTH(R$7),YEAR('Saving Accounts'!$E116)=YEAR(R$7)),('Saving Accounts'!$B116+'Saving Accounts'!$F116)*'Saving Accounts'!$G116*'Saving Accounts'!$H116/12+'Saving Accounts'!$F116," ")</f>
        <v xml:space="preserve"> </v>
      </c>
      <c r="S116" s="249" t="str">
        <f>IF(AND(MONTH('Saving Accounts'!$E116)=MONTH(S$7),YEAR('Saving Accounts'!$E116)=YEAR(S$7)),('Saving Accounts'!$B116+'Saving Accounts'!$F116)*'Saving Accounts'!$G116*'Saving Accounts'!$H116/12+'Saving Accounts'!$F116," ")</f>
        <v xml:space="preserve"> </v>
      </c>
      <c r="T116" s="249" t="str">
        <f>IF(AND(MONTH('Saving Accounts'!$E116)=MONTH(T$7),YEAR('Saving Accounts'!$E116)=YEAR(T$7)),('Saving Accounts'!$B116+'Saving Accounts'!$F116)*'Saving Accounts'!$G116*'Saving Accounts'!$H116/12+'Saving Accounts'!$F116," ")</f>
        <v xml:space="preserve"> </v>
      </c>
      <c r="U116" s="328" t="str">
        <f>IF(AND(MONTH('Saving Accounts'!$E116)=MONTH(U$7),YEAR('Saving Accounts'!$E116)=YEAR(U$7)),('Saving Accounts'!$B116+'Saving Accounts'!$F116)*'Saving Accounts'!$G116*'Saving Accounts'!$H116/12+'Saving Accounts'!$F116," ")</f>
        <v xml:space="preserve"> </v>
      </c>
      <c r="V116" s="249" t="str">
        <f>IF(AND(MONTH('Saving Accounts'!$E116)=MONTH(V$7),YEAR('Saving Accounts'!$E116)=YEAR(V$7)),('Saving Accounts'!$B116+'Saving Accounts'!$F116)*'Saving Accounts'!$G116*'Saving Accounts'!$H116/12+'Saving Accounts'!$F116," ")</f>
        <v xml:space="preserve"> </v>
      </c>
      <c r="W116" s="249" t="str">
        <f>IF(AND(MONTH('Saving Accounts'!$E116)=MONTH(W$7),YEAR('Saving Accounts'!$E116)=YEAR(W$7)),('Saving Accounts'!$B116+'Saving Accounts'!$F116)*'Saving Accounts'!$G116*'Saving Accounts'!$H116/12+'Saving Accounts'!$F116," ")</f>
        <v xml:space="preserve"> </v>
      </c>
      <c r="X116" s="249" t="str">
        <f>IF(AND(MONTH('Saving Accounts'!$E116)=MONTH(X$7),YEAR('Saving Accounts'!$E116)=YEAR(X$7)),('Saving Accounts'!$B116+'Saving Accounts'!$F116)*'Saving Accounts'!$G116*'Saving Accounts'!$H116/12+'Saving Accounts'!$F116," ")</f>
        <v xml:space="preserve"> </v>
      </c>
      <c r="Y116" s="249" t="str">
        <f>IF(AND(MONTH('Saving Accounts'!$E116)=MONTH(Y$7),YEAR('Saving Accounts'!$E116)=YEAR(Y$7)),('Saving Accounts'!$B116+'Saving Accounts'!$F116)*'Saving Accounts'!$G116*'Saving Accounts'!$H116/12+'Saving Accounts'!$F116," ")</f>
        <v xml:space="preserve"> </v>
      </c>
      <c r="Z116" s="249" t="str">
        <f>IF(AND(MONTH('Saving Accounts'!$E116)=MONTH(Z$7),YEAR('Saving Accounts'!$E116)=YEAR(Z$7)),('Saving Accounts'!$B116+'Saving Accounts'!$F116)*'Saving Accounts'!$G116*'Saving Accounts'!$H116/12+'Saving Accounts'!$F116," ")</f>
        <v xml:space="preserve"> </v>
      </c>
      <c r="AA116" s="249" t="str">
        <f>IF(AND(MONTH('Saving Accounts'!$E116)=MONTH(AA$7),YEAR('Saving Accounts'!$E116)=YEAR(AA$7)),('Saving Accounts'!$B116+'Saving Accounts'!$F116)*'Saving Accounts'!$G116*'Saving Accounts'!$H116/12+'Saving Accounts'!$F116," ")</f>
        <v xml:space="preserve"> </v>
      </c>
      <c r="AB116" s="249" t="str">
        <f>IF(AND(MONTH('Saving Accounts'!$E116)=MONTH(AB$7),YEAR('Saving Accounts'!$E116)=YEAR(AB$7)),('Saving Accounts'!$B116+'Saving Accounts'!$F116)*'Saving Accounts'!$G116*'Saving Accounts'!$H116/12+'Saving Accounts'!$F116," ")</f>
        <v xml:space="preserve"> </v>
      </c>
      <c r="AC116" s="249" t="str">
        <f>IF(AND(MONTH('Saving Accounts'!$E116)=MONTH(AC$7),YEAR('Saving Accounts'!$E116)=YEAR(AC$7)),('Saving Accounts'!$B116+'Saving Accounts'!$F116)*'Saving Accounts'!$G116*'Saving Accounts'!$H116/12+'Saving Accounts'!$F116," ")</f>
        <v xml:space="preserve"> </v>
      </c>
      <c r="AD116" s="249" t="str">
        <f>IF(AND(MONTH('Saving Accounts'!$E116)=MONTH(AD$7),YEAR('Saving Accounts'!$E116)=YEAR(AD$7)),('Saving Accounts'!$B116+'Saving Accounts'!$F116)*'Saving Accounts'!$G116*'Saving Accounts'!$H116/12+'Saving Accounts'!$F116," ")</f>
        <v xml:space="preserve"> </v>
      </c>
      <c r="AE116" s="249" t="str">
        <f>IF(AND(MONTH('Saving Accounts'!$E116)=MONTH(AE$7),YEAR('Saving Accounts'!$E116)=YEAR(AE$7)),('Saving Accounts'!$B116+'Saving Accounts'!$F116)*'Saving Accounts'!$G116*'Saving Accounts'!$H116/12+'Saving Accounts'!$F116," ")</f>
        <v xml:space="preserve"> </v>
      </c>
      <c r="AF116" s="249" t="str">
        <f>IF(AND(MONTH('Saving Accounts'!$E116)=MONTH(AF$7),YEAR('Saving Accounts'!$E116)=YEAR(AF$7)),('Saving Accounts'!$B116+'Saving Accounts'!$F116)*'Saving Accounts'!$G116*'Saving Accounts'!$H116/12+'Saving Accounts'!$F116," ")</f>
        <v xml:space="preserve"> </v>
      </c>
      <c r="AG116" s="249" t="str">
        <f>IF(AND(MONTH('Saving Accounts'!$E116)=MONTH(AG$7),YEAR('Saving Accounts'!$E116)=YEAR(AG$7)),('Saving Accounts'!$B116+'Saving Accounts'!$F116)*'Saving Accounts'!$G116*'Saving Accounts'!$H116/12+'Saving Accounts'!$F116," ")</f>
        <v xml:space="preserve"> </v>
      </c>
    </row>
    <row r="117" spans="2:33">
      <c r="B117" s="214"/>
      <c r="C117" s="215"/>
      <c r="D117" s="214"/>
      <c r="E117" s="215"/>
      <c r="F117" s="214"/>
      <c r="G117" s="216"/>
      <c r="H117" s="217"/>
      <c r="I117" s="251">
        <f t="shared" si="10"/>
        <v>0</v>
      </c>
      <c r="J117" s="249" t="str">
        <f>IF(AND(MONTH('Saving Accounts'!$E117)=MONTH(J$7),YEAR('Saving Accounts'!$E117)=YEAR(J$7)),('Saving Accounts'!$B117+'Saving Accounts'!$F117)*'Saving Accounts'!$G117*'Saving Accounts'!$H117/12+'Saving Accounts'!$F117," ")</f>
        <v xml:space="preserve"> </v>
      </c>
      <c r="K117" s="249" t="str">
        <f>IF(AND(MONTH('Saving Accounts'!$E117)=MONTH(K$7),YEAR('Saving Accounts'!$E117)=YEAR(K$7)),('Saving Accounts'!$B117+'Saving Accounts'!$F117)*'Saving Accounts'!$G117*'Saving Accounts'!$H117/12+'Saving Accounts'!$F117," ")</f>
        <v xml:space="preserve"> </v>
      </c>
      <c r="L117" s="249" t="str">
        <f>IF(AND(MONTH('Saving Accounts'!$E117)=MONTH(L$7),YEAR('Saving Accounts'!$E117)=YEAR(L$7)),('Saving Accounts'!$B117+'Saving Accounts'!$F117)*'Saving Accounts'!$G117*'Saving Accounts'!$H117/12+'Saving Accounts'!$F117," ")</f>
        <v xml:space="preserve"> </v>
      </c>
      <c r="M117" s="249" t="str">
        <f>IF(AND(MONTH('Saving Accounts'!$E117)=MONTH(M$7),YEAR('Saving Accounts'!$E117)=YEAR(M$7)),('Saving Accounts'!$B117+'Saving Accounts'!$F117)*'Saving Accounts'!$G117*'Saving Accounts'!$H117/12+'Saving Accounts'!$F117," ")</f>
        <v xml:space="preserve"> </v>
      </c>
      <c r="N117" s="249" t="str">
        <f>IF(AND(MONTH('Saving Accounts'!$E117)=MONTH(N$7),YEAR('Saving Accounts'!$E117)=YEAR(N$7)),('Saving Accounts'!$B117+'Saving Accounts'!$F117)*'Saving Accounts'!$G117*'Saving Accounts'!$H117/12+'Saving Accounts'!$F117," ")</f>
        <v xml:space="preserve"> </v>
      </c>
      <c r="O117" s="249" t="str">
        <f>IF(AND(MONTH('Saving Accounts'!$E117)=MONTH(O$7),YEAR('Saving Accounts'!$E117)=YEAR(O$7)),('Saving Accounts'!$B117+'Saving Accounts'!$F117)*'Saving Accounts'!$G117*'Saving Accounts'!$H117/12+'Saving Accounts'!$F117," ")</f>
        <v xml:space="preserve"> </v>
      </c>
      <c r="P117" s="249" t="str">
        <f>IF(AND(MONTH('Saving Accounts'!$E117)=MONTH(P$7),YEAR('Saving Accounts'!$E117)=YEAR(P$7)),('Saving Accounts'!$B117+'Saving Accounts'!$F117)*'Saving Accounts'!$G117*'Saving Accounts'!$H117/12+'Saving Accounts'!$F117," ")</f>
        <v xml:space="preserve"> </v>
      </c>
      <c r="Q117" s="249" t="str">
        <f>IF(AND(MONTH('Saving Accounts'!$E117)=MONTH(Q$7),YEAR('Saving Accounts'!$E117)=YEAR(Q$7)),('Saving Accounts'!$B117+'Saving Accounts'!$F117)*'Saving Accounts'!$G117*'Saving Accounts'!$H117/12+'Saving Accounts'!$F117," ")</f>
        <v xml:space="preserve"> </v>
      </c>
      <c r="R117" s="249" t="str">
        <f>IF(AND(MONTH('Saving Accounts'!$E117)=MONTH(R$7),YEAR('Saving Accounts'!$E117)=YEAR(R$7)),('Saving Accounts'!$B117+'Saving Accounts'!$F117)*'Saving Accounts'!$G117*'Saving Accounts'!$H117/12+'Saving Accounts'!$F117," ")</f>
        <v xml:space="preserve"> </v>
      </c>
      <c r="S117" s="249" t="str">
        <f>IF(AND(MONTH('Saving Accounts'!$E117)=MONTH(S$7),YEAR('Saving Accounts'!$E117)=YEAR(S$7)),('Saving Accounts'!$B117+'Saving Accounts'!$F117)*'Saving Accounts'!$G117*'Saving Accounts'!$H117/12+'Saving Accounts'!$F117," ")</f>
        <v xml:space="preserve"> </v>
      </c>
      <c r="T117" s="249" t="str">
        <f>IF(AND(MONTH('Saving Accounts'!$E117)=MONTH(T$7),YEAR('Saving Accounts'!$E117)=YEAR(T$7)),('Saving Accounts'!$B117+'Saving Accounts'!$F117)*'Saving Accounts'!$G117*'Saving Accounts'!$H117/12+'Saving Accounts'!$F117," ")</f>
        <v xml:space="preserve"> </v>
      </c>
      <c r="U117" s="328" t="str">
        <f>IF(AND(MONTH('Saving Accounts'!$E117)=MONTH(U$7),YEAR('Saving Accounts'!$E117)=YEAR(U$7)),('Saving Accounts'!$B117+'Saving Accounts'!$F117)*'Saving Accounts'!$G117*'Saving Accounts'!$H117/12+'Saving Accounts'!$F117," ")</f>
        <v xml:space="preserve"> </v>
      </c>
      <c r="V117" s="249" t="str">
        <f>IF(AND(MONTH('Saving Accounts'!$E117)=MONTH(V$7),YEAR('Saving Accounts'!$E117)=YEAR(V$7)),('Saving Accounts'!$B117+'Saving Accounts'!$F117)*'Saving Accounts'!$G117*'Saving Accounts'!$H117/12+'Saving Accounts'!$F117," ")</f>
        <v xml:space="preserve"> </v>
      </c>
      <c r="W117" s="249" t="str">
        <f>IF(AND(MONTH('Saving Accounts'!$E117)=MONTH(W$7),YEAR('Saving Accounts'!$E117)=YEAR(W$7)),('Saving Accounts'!$B117+'Saving Accounts'!$F117)*'Saving Accounts'!$G117*'Saving Accounts'!$H117/12+'Saving Accounts'!$F117," ")</f>
        <v xml:space="preserve"> </v>
      </c>
      <c r="X117" s="249" t="str">
        <f>IF(AND(MONTH('Saving Accounts'!$E117)=MONTH(X$7),YEAR('Saving Accounts'!$E117)=YEAR(X$7)),('Saving Accounts'!$B117+'Saving Accounts'!$F117)*'Saving Accounts'!$G117*'Saving Accounts'!$H117/12+'Saving Accounts'!$F117," ")</f>
        <v xml:space="preserve"> </v>
      </c>
      <c r="Y117" s="249" t="str">
        <f>IF(AND(MONTH('Saving Accounts'!$E117)=MONTH(Y$7),YEAR('Saving Accounts'!$E117)=YEAR(Y$7)),('Saving Accounts'!$B117+'Saving Accounts'!$F117)*'Saving Accounts'!$G117*'Saving Accounts'!$H117/12+'Saving Accounts'!$F117," ")</f>
        <v xml:space="preserve"> </v>
      </c>
      <c r="Z117" s="249" t="str">
        <f>IF(AND(MONTH('Saving Accounts'!$E117)=MONTH(Z$7),YEAR('Saving Accounts'!$E117)=YEAR(Z$7)),('Saving Accounts'!$B117+'Saving Accounts'!$F117)*'Saving Accounts'!$G117*'Saving Accounts'!$H117/12+'Saving Accounts'!$F117," ")</f>
        <v xml:space="preserve"> </v>
      </c>
      <c r="AA117" s="249" t="str">
        <f>IF(AND(MONTH('Saving Accounts'!$E117)=MONTH(AA$7),YEAR('Saving Accounts'!$E117)=YEAR(AA$7)),('Saving Accounts'!$B117+'Saving Accounts'!$F117)*'Saving Accounts'!$G117*'Saving Accounts'!$H117/12+'Saving Accounts'!$F117," ")</f>
        <v xml:space="preserve"> </v>
      </c>
      <c r="AB117" s="249" t="str">
        <f>IF(AND(MONTH('Saving Accounts'!$E117)=MONTH(AB$7),YEAR('Saving Accounts'!$E117)=YEAR(AB$7)),('Saving Accounts'!$B117+'Saving Accounts'!$F117)*'Saving Accounts'!$G117*'Saving Accounts'!$H117/12+'Saving Accounts'!$F117," ")</f>
        <v xml:space="preserve"> </v>
      </c>
      <c r="AC117" s="249" t="str">
        <f>IF(AND(MONTH('Saving Accounts'!$E117)=MONTH(AC$7),YEAR('Saving Accounts'!$E117)=YEAR(AC$7)),('Saving Accounts'!$B117+'Saving Accounts'!$F117)*'Saving Accounts'!$G117*'Saving Accounts'!$H117/12+'Saving Accounts'!$F117," ")</f>
        <v xml:space="preserve"> </v>
      </c>
      <c r="AD117" s="249" t="str">
        <f>IF(AND(MONTH('Saving Accounts'!$E117)=MONTH(AD$7),YEAR('Saving Accounts'!$E117)=YEAR(AD$7)),('Saving Accounts'!$B117+'Saving Accounts'!$F117)*'Saving Accounts'!$G117*'Saving Accounts'!$H117/12+'Saving Accounts'!$F117," ")</f>
        <v xml:space="preserve"> </v>
      </c>
      <c r="AE117" s="249" t="str">
        <f>IF(AND(MONTH('Saving Accounts'!$E117)=MONTH(AE$7),YEAR('Saving Accounts'!$E117)=YEAR(AE$7)),('Saving Accounts'!$B117+'Saving Accounts'!$F117)*'Saving Accounts'!$G117*'Saving Accounts'!$H117/12+'Saving Accounts'!$F117," ")</f>
        <v xml:space="preserve"> </v>
      </c>
      <c r="AF117" s="249" t="str">
        <f>IF(AND(MONTH('Saving Accounts'!$E117)=MONTH(AF$7),YEAR('Saving Accounts'!$E117)=YEAR(AF$7)),('Saving Accounts'!$B117+'Saving Accounts'!$F117)*'Saving Accounts'!$G117*'Saving Accounts'!$H117/12+'Saving Accounts'!$F117," ")</f>
        <v xml:space="preserve"> </v>
      </c>
      <c r="AG117" s="249" t="str">
        <f>IF(AND(MONTH('Saving Accounts'!$E117)=MONTH(AG$7),YEAR('Saving Accounts'!$E117)=YEAR(AG$7)),('Saving Accounts'!$B117+'Saving Accounts'!$F117)*'Saving Accounts'!$G117*'Saving Accounts'!$H117/12+'Saving Accounts'!$F117," ")</f>
        <v xml:space="preserve"> </v>
      </c>
    </row>
    <row r="118" spans="2:33">
      <c r="B118" s="214"/>
      <c r="C118" s="215"/>
      <c r="D118" s="214"/>
      <c r="E118" s="215"/>
      <c r="F118" s="214"/>
      <c r="G118" s="216"/>
      <c r="H118" s="217"/>
      <c r="I118" s="251">
        <f t="shared" si="10"/>
        <v>0</v>
      </c>
      <c r="J118" s="249" t="str">
        <f>IF(AND(MONTH('Saving Accounts'!$E118)=MONTH(J$7),YEAR('Saving Accounts'!$E118)=YEAR(J$7)),('Saving Accounts'!$B118+'Saving Accounts'!$F118)*'Saving Accounts'!$G118*'Saving Accounts'!$H118/12+'Saving Accounts'!$F118," ")</f>
        <v xml:space="preserve"> </v>
      </c>
      <c r="K118" s="249" t="str">
        <f>IF(AND(MONTH('Saving Accounts'!$E118)=MONTH(K$7),YEAR('Saving Accounts'!$E118)=YEAR(K$7)),('Saving Accounts'!$B118+'Saving Accounts'!$F118)*'Saving Accounts'!$G118*'Saving Accounts'!$H118/12+'Saving Accounts'!$F118," ")</f>
        <v xml:space="preserve"> </v>
      </c>
      <c r="L118" s="249" t="str">
        <f>IF(AND(MONTH('Saving Accounts'!$E118)=MONTH(L$7),YEAR('Saving Accounts'!$E118)=YEAR(L$7)),('Saving Accounts'!$B118+'Saving Accounts'!$F118)*'Saving Accounts'!$G118*'Saving Accounts'!$H118/12+'Saving Accounts'!$F118," ")</f>
        <v xml:space="preserve"> </v>
      </c>
      <c r="M118" s="249" t="str">
        <f>IF(AND(MONTH('Saving Accounts'!$E118)=MONTH(M$7),YEAR('Saving Accounts'!$E118)=YEAR(M$7)),('Saving Accounts'!$B118+'Saving Accounts'!$F118)*'Saving Accounts'!$G118*'Saving Accounts'!$H118/12+'Saving Accounts'!$F118," ")</f>
        <v xml:space="preserve"> </v>
      </c>
      <c r="N118" s="249" t="str">
        <f>IF(AND(MONTH('Saving Accounts'!$E118)=MONTH(N$7),YEAR('Saving Accounts'!$E118)=YEAR(N$7)),('Saving Accounts'!$B118+'Saving Accounts'!$F118)*'Saving Accounts'!$G118*'Saving Accounts'!$H118/12+'Saving Accounts'!$F118," ")</f>
        <v xml:space="preserve"> </v>
      </c>
      <c r="O118" s="249" t="str">
        <f>IF(AND(MONTH('Saving Accounts'!$E118)=MONTH(O$7),YEAR('Saving Accounts'!$E118)=YEAR(O$7)),('Saving Accounts'!$B118+'Saving Accounts'!$F118)*'Saving Accounts'!$G118*'Saving Accounts'!$H118/12+'Saving Accounts'!$F118," ")</f>
        <v xml:space="preserve"> </v>
      </c>
      <c r="P118" s="249" t="str">
        <f>IF(AND(MONTH('Saving Accounts'!$E118)=MONTH(P$7),YEAR('Saving Accounts'!$E118)=YEAR(P$7)),('Saving Accounts'!$B118+'Saving Accounts'!$F118)*'Saving Accounts'!$G118*'Saving Accounts'!$H118/12+'Saving Accounts'!$F118," ")</f>
        <v xml:space="preserve"> </v>
      </c>
      <c r="Q118" s="249" t="str">
        <f>IF(AND(MONTH('Saving Accounts'!$E118)=MONTH(Q$7),YEAR('Saving Accounts'!$E118)=YEAR(Q$7)),('Saving Accounts'!$B118+'Saving Accounts'!$F118)*'Saving Accounts'!$G118*'Saving Accounts'!$H118/12+'Saving Accounts'!$F118," ")</f>
        <v xml:space="preserve"> </v>
      </c>
      <c r="R118" s="249" t="str">
        <f>IF(AND(MONTH('Saving Accounts'!$E118)=MONTH(R$7),YEAR('Saving Accounts'!$E118)=YEAR(R$7)),('Saving Accounts'!$B118+'Saving Accounts'!$F118)*'Saving Accounts'!$G118*'Saving Accounts'!$H118/12+'Saving Accounts'!$F118," ")</f>
        <v xml:space="preserve"> </v>
      </c>
      <c r="S118" s="249" t="str">
        <f>IF(AND(MONTH('Saving Accounts'!$E118)=MONTH(S$7),YEAR('Saving Accounts'!$E118)=YEAR(S$7)),('Saving Accounts'!$B118+'Saving Accounts'!$F118)*'Saving Accounts'!$G118*'Saving Accounts'!$H118/12+'Saving Accounts'!$F118," ")</f>
        <v xml:space="preserve"> </v>
      </c>
      <c r="T118" s="249" t="str">
        <f>IF(AND(MONTH('Saving Accounts'!$E118)=MONTH(T$7),YEAR('Saving Accounts'!$E118)=YEAR(T$7)),('Saving Accounts'!$B118+'Saving Accounts'!$F118)*'Saving Accounts'!$G118*'Saving Accounts'!$H118/12+'Saving Accounts'!$F118," ")</f>
        <v xml:space="preserve"> </v>
      </c>
      <c r="U118" s="328" t="str">
        <f>IF(AND(MONTH('Saving Accounts'!$E118)=MONTH(U$7),YEAR('Saving Accounts'!$E118)=YEAR(U$7)),('Saving Accounts'!$B118+'Saving Accounts'!$F118)*'Saving Accounts'!$G118*'Saving Accounts'!$H118/12+'Saving Accounts'!$F118," ")</f>
        <v xml:space="preserve"> </v>
      </c>
      <c r="V118" s="249" t="str">
        <f>IF(AND(MONTH('Saving Accounts'!$E118)=MONTH(V$7),YEAR('Saving Accounts'!$E118)=YEAR(V$7)),('Saving Accounts'!$B118+'Saving Accounts'!$F118)*'Saving Accounts'!$G118*'Saving Accounts'!$H118/12+'Saving Accounts'!$F118," ")</f>
        <v xml:space="preserve"> </v>
      </c>
      <c r="W118" s="249" t="str">
        <f>IF(AND(MONTH('Saving Accounts'!$E118)=MONTH(W$7),YEAR('Saving Accounts'!$E118)=YEAR(W$7)),('Saving Accounts'!$B118+'Saving Accounts'!$F118)*'Saving Accounts'!$G118*'Saving Accounts'!$H118/12+'Saving Accounts'!$F118," ")</f>
        <v xml:space="preserve"> </v>
      </c>
      <c r="X118" s="249" t="str">
        <f>IF(AND(MONTH('Saving Accounts'!$E118)=MONTH(X$7),YEAR('Saving Accounts'!$E118)=YEAR(X$7)),('Saving Accounts'!$B118+'Saving Accounts'!$F118)*'Saving Accounts'!$G118*'Saving Accounts'!$H118/12+'Saving Accounts'!$F118," ")</f>
        <v xml:space="preserve"> </v>
      </c>
      <c r="Y118" s="249" t="str">
        <f>IF(AND(MONTH('Saving Accounts'!$E118)=MONTH(Y$7),YEAR('Saving Accounts'!$E118)=YEAR(Y$7)),('Saving Accounts'!$B118+'Saving Accounts'!$F118)*'Saving Accounts'!$G118*'Saving Accounts'!$H118/12+'Saving Accounts'!$F118," ")</f>
        <v xml:space="preserve"> </v>
      </c>
      <c r="Z118" s="249" t="str">
        <f>IF(AND(MONTH('Saving Accounts'!$E118)=MONTH(Z$7),YEAR('Saving Accounts'!$E118)=YEAR(Z$7)),('Saving Accounts'!$B118+'Saving Accounts'!$F118)*'Saving Accounts'!$G118*'Saving Accounts'!$H118/12+'Saving Accounts'!$F118," ")</f>
        <v xml:space="preserve"> </v>
      </c>
      <c r="AA118" s="249" t="str">
        <f>IF(AND(MONTH('Saving Accounts'!$E118)=MONTH(AA$7),YEAR('Saving Accounts'!$E118)=YEAR(AA$7)),('Saving Accounts'!$B118+'Saving Accounts'!$F118)*'Saving Accounts'!$G118*'Saving Accounts'!$H118/12+'Saving Accounts'!$F118," ")</f>
        <v xml:space="preserve"> </v>
      </c>
      <c r="AB118" s="249" t="str">
        <f>IF(AND(MONTH('Saving Accounts'!$E118)=MONTH(AB$7),YEAR('Saving Accounts'!$E118)=YEAR(AB$7)),('Saving Accounts'!$B118+'Saving Accounts'!$F118)*'Saving Accounts'!$G118*'Saving Accounts'!$H118/12+'Saving Accounts'!$F118," ")</f>
        <v xml:space="preserve"> </v>
      </c>
      <c r="AC118" s="249" t="str">
        <f>IF(AND(MONTH('Saving Accounts'!$E118)=MONTH(AC$7),YEAR('Saving Accounts'!$E118)=YEAR(AC$7)),('Saving Accounts'!$B118+'Saving Accounts'!$F118)*'Saving Accounts'!$G118*'Saving Accounts'!$H118/12+'Saving Accounts'!$F118," ")</f>
        <v xml:space="preserve"> </v>
      </c>
      <c r="AD118" s="249" t="str">
        <f>IF(AND(MONTH('Saving Accounts'!$E118)=MONTH(AD$7),YEAR('Saving Accounts'!$E118)=YEAR(AD$7)),('Saving Accounts'!$B118+'Saving Accounts'!$F118)*'Saving Accounts'!$G118*'Saving Accounts'!$H118/12+'Saving Accounts'!$F118," ")</f>
        <v xml:space="preserve"> </v>
      </c>
      <c r="AE118" s="249" t="str">
        <f>IF(AND(MONTH('Saving Accounts'!$E118)=MONTH(AE$7),YEAR('Saving Accounts'!$E118)=YEAR(AE$7)),('Saving Accounts'!$B118+'Saving Accounts'!$F118)*'Saving Accounts'!$G118*'Saving Accounts'!$H118/12+'Saving Accounts'!$F118," ")</f>
        <v xml:space="preserve"> </v>
      </c>
      <c r="AF118" s="249" t="str">
        <f>IF(AND(MONTH('Saving Accounts'!$E118)=MONTH(AF$7),YEAR('Saving Accounts'!$E118)=YEAR(AF$7)),('Saving Accounts'!$B118+'Saving Accounts'!$F118)*'Saving Accounts'!$G118*'Saving Accounts'!$H118/12+'Saving Accounts'!$F118," ")</f>
        <v xml:space="preserve"> </v>
      </c>
      <c r="AG118" s="249" t="str">
        <f>IF(AND(MONTH('Saving Accounts'!$E118)=MONTH(AG$7),YEAR('Saving Accounts'!$E118)=YEAR(AG$7)),('Saving Accounts'!$B118+'Saving Accounts'!$F118)*'Saving Accounts'!$G118*'Saving Accounts'!$H118/12+'Saving Accounts'!$F118," ")</f>
        <v xml:space="preserve"> </v>
      </c>
    </row>
    <row r="119" spans="2:33">
      <c r="B119" s="214"/>
      <c r="C119" s="215"/>
      <c r="D119" s="214"/>
      <c r="E119" s="215"/>
      <c r="F119" s="214"/>
      <c r="G119" s="216"/>
      <c r="H119" s="217"/>
      <c r="I119" s="251">
        <f t="shared" si="10"/>
        <v>0</v>
      </c>
      <c r="J119" s="249" t="str">
        <f>IF(AND(MONTH('Saving Accounts'!$E119)=MONTH(J$7),YEAR('Saving Accounts'!$E119)=YEAR(J$7)),('Saving Accounts'!$B119+'Saving Accounts'!$F119)*'Saving Accounts'!$G119*'Saving Accounts'!$H119/12+'Saving Accounts'!$F119," ")</f>
        <v xml:space="preserve"> </v>
      </c>
      <c r="K119" s="249" t="str">
        <f>IF(AND(MONTH('Saving Accounts'!$E119)=MONTH(K$7),YEAR('Saving Accounts'!$E119)=YEAR(K$7)),('Saving Accounts'!$B119+'Saving Accounts'!$F119)*'Saving Accounts'!$G119*'Saving Accounts'!$H119/12+'Saving Accounts'!$F119," ")</f>
        <v xml:space="preserve"> </v>
      </c>
      <c r="L119" s="249" t="str">
        <f>IF(AND(MONTH('Saving Accounts'!$E119)=MONTH(L$7),YEAR('Saving Accounts'!$E119)=YEAR(L$7)),('Saving Accounts'!$B119+'Saving Accounts'!$F119)*'Saving Accounts'!$G119*'Saving Accounts'!$H119/12+'Saving Accounts'!$F119," ")</f>
        <v xml:space="preserve"> </v>
      </c>
      <c r="M119" s="249" t="str">
        <f>IF(AND(MONTH('Saving Accounts'!$E119)=MONTH(M$7),YEAR('Saving Accounts'!$E119)=YEAR(M$7)),('Saving Accounts'!$B119+'Saving Accounts'!$F119)*'Saving Accounts'!$G119*'Saving Accounts'!$H119/12+'Saving Accounts'!$F119," ")</f>
        <v xml:space="preserve"> </v>
      </c>
      <c r="N119" s="249" t="str">
        <f>IF(AND(MONTH('Saving Accounts'!$E119)=MONTH(N$7),YEAR('Saving Accounts'!$E119)=YEAR(N$7)),('Saving Accounts'!$B119+'Saving Accounts'!$F119)*'Saving Accounts'!$G119*'Saving Accounts'!$H119/12+'Saving Accounts'!$F119," ")</f>
        <v xml:space="preserve"> </v>
      </c>
      <c r="O119" s="249" t="str">
        <f>IF(AND(MONTH('Saving Accounts'!$E119)=MONTH(O$7),YEAR('Saving Accounts'!$E119)=YEAR(O$7)),('Saving Accounts'!$B119+'Saving Accounts'!$F119)*'Saving Accounts'!$G119*'Saving Accounts'!$H119/12+'Saving Accounts'!$F119," ")</f>
        <v xml:space="preserve"> </v>
      </c>
      <c r="P119" s="249" t="str">
        <f>IF(AND(MONTH('Saving Accounts'!$E119)=MONTH(P$7),YEAR('Saving Accounts'!$E119)=YEAR(P$7)),('Saving Accounts'!$B119+'Saving Accounts'!$F119)*'Saving Accounts'!$G119*'Saving Accounts'!$H119/12+'Saving Accounts'!$F119," ")</f>
        <v xml:space="preserve"> </v>
      </c>
      <c r="Q119" s="249" t="str">
        <f>IF(AND(MONTH('Saving Accounts'!$E119)=MONTH(Q$7),YEAR('Saving Accounts'!$E119)=YEAR(Q$7)),('Saving Accounts'!$B119+'Saving Accounts'!$F119)*'Saving Accounts'!$G119*'Saving Accounts'!$H119/12+'Saving Accounts'!$F119," ")</f>
        <v xml:space="preserve"> </v>
      </c>
      <c r="R119" s="249" t="str">
        <f>IF(AND(MONTH('Saving Accounts'!$E119)=MONTH(R$7),YEAR('Saving Accounts'!$E119)=YEAR(R$7)),('Saving Accounts'!$B119+'Saving Accounts'!$F119)*'Saving Accounts'!$G119*'Saving Accounts'!$H119/12+'Saving Accounts'!$F119," ")</f>
        <v xml:space="preserve"> </v>
      </c>
      <c r="S119" s="249" t="str">
        <f>IF(AND(MONTH('Saving Accounts'!$E119)=MONTH(S$7),YEAR('Saving Accounts'!$E119)=YEAR(S$7)),('Saving Accounts'!$B119+'Saving Accounts'!$F119)*'Saving Accounts'!$G119*'Saving Accounts'!$H119/12+'Saving Accounts'!$F119," ")</f>
        <v xml:space="preserve"> </v>
      </c>
      <c r="T119" s="249" t="str">
        <f>IF(AND(MONTH('Saving Accounts'!$E119)=MONTH(T$7),YEAR('Saving Accounts'!$E119)=YEAR(T$7)),('Saving Accounts'!$B119+'Saving Accounts'!$F119)*'Saving Accounts'!$G119*'Saving Accounts'!$H119/12+'Saving Accounts'!$F119," ")</f>
        <v xml:space="preserve"> </v>
      </c>
      <c r="U119" s="328" t="str">
        <f>IF(AND(MONTH('Saving Accounts'!$E119)=MONTH(U$7),YEAR('Saving Accounts'!$E119)=YEAR(U$7)),('Saving Accounts'!$B119+'Saving Accounts'!$F119)*'Saving Accounts'!$G119*'Saving Accounts'!$H119/12+'Saving Accounts'!$F119," ")</f>
        <v xml:space="preserve"> </v>
      </c>
      <c r="V119" s="249" t="str">
        <f>IF(AND(MONTH('Saving Accounts'!$E119)=MONTH(V$7),YEAR('Saving Accounts'!$E119)=YEAR(V$7)),('Saving Accounts'!$B119+'Saving Accounts'!$F119)*'Saving Accounts'!$G119*'Saving Accounts'!$H119/12+'Saving Accounts'!$F119," ")</f>
        <v xml:space="preserve"> </v>
      </c>
      <c r="W119" s="249" t="str">
        <f>IF(AND(MONTH('Saving Accounts'!$E119)=MONTH(W$7),YEAR('Saving Accounts'!$E119)=YEAR(W$7)),('Saving Accounts'!$B119+'Saving Accounts'!$F119)*'Saving Accounts'!$G119*'Saving Accounts'!$H119/12+'Saving Accounts'!$F119," ")</f>
        <v xml:space="preserve"> </v>
      </c>
      <c r="X119" s="249" t="str">
        <f>IF(AND(MONTH('Saving Accounts'!$E119)=MONTH(X$7),YEAR('Saving Accounts'!$E119)=YEAR(X$7)),('Saving Accounts'!$B119+'Saving Accounts'!$F119)*'Saving Accounts'!$G119*'Saving Accounts'!$H119/12+'Saving Accounts'!$F119," ")</f>
        <v xml:space="preserve"> </v>
      </c>
      <c r="Y119" s="249" t="str">
        <f>IF(AND(MONTH('Saving Accounts'!$E119)=MONTH(Y$7),YEAR('Saving Accounts'!$E119)=YEAR(Y$7)),('Saving Accounts'!$B119+'Saving Accounts'!$F119)*'Saving Accounts'!$G119*'Saving Accounts'!$H119/12+'Saving Accounts'!$F119," ")</f>
        <v xml:space="preserve"> </v>
      </c>
      <c r="Z119" s="249" t="str">
        <f>IF(AND(MONTH('Saving Accounts'!$E119)=MONTH(Z$7),YEAR('Saving Accounts'!$E119)=YEAR(Z$7)),('Saving Accounts'!$B119+'Saving Accounts'!$F119)*'Saving Accounts'!$G119*'Saving Accounts'!$H119/12+'Saving Accounts'!$F119," ")</f>
        <v xml:space="preserve"> </v>
      </c>
      <c r="AA119" s="249" t="str">
        <f>IF(AND(MONTH('Saving Accounts'!$E119)=MONTH(AA$7),YEAR('Saving Accounts'!$E119)=YEAR(AA$7)),('Saving Accounts'!$B119+'Saving Accounts'!$F119)*'Saving Accounts'!$G119*'Saving Accounts'!$H119/12+'Saving Accounts'!$F119," ")</f>
        <v xml:space="preserve"> </v>
      </c>
      <c r="AB119" s="249" t="str">
        <f>IF(AND(MONTH('Saving Accounts'!$E119)=MONTH(AB$7),YEAR('Saving Accounts'!$E119)=YEAR(AB$7)),('Saving Accounts'!$B119+'Saving Accounts'!$F119)*'Saving Accounts'!$G119*'Saving Accounts'!$H119/12+'Saving Accounts'!$F119," ")</f>
        <v xml:space="preserve"> </v>
      </c>
      <c r="AC119" s="249" t="str">
        <f>IF(AND(MONTH('Saving Accounts'!$E119)=MONTH(AC$7),YEAR('Saving Accounts'!$E119)=YEAR(AC$7)),('Saving Accounts'!$B119+'Saving Accounts'!$F119)*'Saving Accounts'!$G119*'Saving Accounts'!$H119/12+'Saving Accounts'!$F119," ")</f>
        <v xml:space="preserve"> </v>
      </c>
      <c r="AD119" s="249" t="str">
        <f>IF(AND(MONTH('Saving Accounts'!$E119)=MONTH(AD$7),YEAR('Saving Accounts'!$E119)=YEAR(AD$7)),('Saving Accounts'!$B119+'Saving Accounts'!$F119)*'Saving Accounts'!$G119*'Saving Accounts'!$H119/12+'Saving Accounts'!$F119," ")</f>
        <v xml:space="preserve"> </v>
      </c>
      <c r="AE119" s="249" t="str">
        <f>IF(AND(MONTH('Saving Accounts'!$E119)=MONTH(AE$7),YEAR('Saving Accounts'!$E119)=YEAR(AE$7)),('Saving Accounts'!$B119+'Saving Accounts'!$F119)*'Saving Accounts'!$G119*'Saving Accounts'!$H119/12+'Saving Accounts'!$F119," ")</f>
        <v xml:space="preserve"> </v>
      </c>
      <c r="AF119" s="249" t="str">
        <f>IF(AND(MONTH('Saving Accounts'!$E119)=MONTH(AF$7),YEAR('Saving Accounts'!$E119)=YEAR(AF$7)),('Saving Accounts'!$B119+'Saving Accounts'!$F119)*'Saving Accounts'!$G119*'Saving Accounts'!$H119/12+'Saving Accounts'!$F119," ")</f>
        <v xml:space="preserve"> </v>
      </c>
      <c r="AG119" s="249" t="str">
        <f>IF(AND(MONTH('Saving Accounts'!$E119)=MONTH(AG$7),YEAR('Saving Accounts'!$E119)=YEAR(AG$7)),('Saving Accounts'!$B119+'Saving Accounts'!$F119)*'Saving Accounts'!$G119*'Saving Accounts'!$H119/12+'Saving Accounts'!$F119," ")</f>
        <v xml:space="preserve"> </v>
      </c>
    </row>
    <row r="120" spans="2:33">
      <c r="B120" s="214"/>
      <c r="C120" s="215"/>
      <c r="D120" s="214"/>
      <c r="E120" s="215"/>
      <c r="F120" s="214"/>
      <c r="G120" s="216"/>
      <c r="H120" s="217"/>
      <c r="I120" s="251">
        <f t="shared" si="10"/>
        <v>0</v>
      </c>
      <c r="J120" s="249" t="str">
        <f>IF(AND(MONTH('Saving Accounts'!$E120)=MONTH(J$7),YEAR('Saving Accounts'!$E120)=YEAR(J$7)),('Saving Accounts'!$B120+'Saving Accounts'!$F120)*'Saving Accounts'!$G120*'Saving Accounts'!$H120/12+'Saving Accounts'!$F120," ")</f>
        <v xml:space="preserve"> </v>
      </c>
      <c r="K120" s="249" t="str">
        <f>IF(AND(MONTH('Saving Accounts'!$E120)=MONTH(K$7),YEAR('Saving Accounts'!$E120)=YEAR(K$7)),('Saving Accounts'!$B120+'Saving Accounts'!$F120)*'Saving Accounts'!$G120*'Saving Accounts'!$H120/12+'Saving Accounts'!$F120," ")</f>
        <v xml:space="preserve"> </v>
      </c>
      <c r="L120" s="249" t="str">
        <f>IF(AND(MONTH('Saving Accounts'!$E120)=MONTH(L$7),YEAR('Saving Accounts'!$E120)=YEAR(L$7)),('Saving Accounts'!$B120+'Saving Accounts'!$F120)*'Saving Accounts'!$G120*'Saving Accounts'!$H120/12+'Saving Accounts'!$F120," ")</f>
        <v xml:space="preserve"> </v>
      </c>
      <c r="M120" s="249" t="str">
        <f>IF(AND(MONTH('Saving Accounts'!$E120)=MONTH(M$7),YEAR('Saving Accounts'!$E120)=YEAR(M$7)),('Saving Accounts'!$B120+'Saving Accounts'!$F120)*'Saving Accounts'!$G120*'Saving Accounts'!$H120/12+'Saving Accounts'!$F120," ")</f>
        <v xml:space="preserve"> </v>
      </c>
      <c r="N120" s="249" t="str">
        <f>IF(AND(MONTH('Saving Accounts'!$E120)=MONTH(N$7),YEAR('Saving Accounts'!$E120)=YEAR(N$7)),('Saving Accounts'!$B120+'Saving Accounts'!$F120)*'Saving Accounts'!$G120*'Saving Accounts'!$H120/12+'Saving Accounts'!$F120," ")</f>
        <v xml:space="preserve"> </v>
      </c>
      <c r="O120" s="249" t="str">
        <f>IF(AND(MONTH('Saving Accounts'!$E120)=MONTH(O$7),YEAR('Saving Accounts'!$E120)=YEAR(O$7)),('Saving Accounts'!$B120+'Saving Accounts'!$F120)*'Saving Accounts'!$G120*'Saving Accounts'!$H120/12+'Saving Accounts'!$F120," ")</f>
        <v xml:space="preserve"> </v>
      </c>
      <c r="P120" s="249" t="str">
        <f>IF(AND(MONTH('Saving Accounts'!$E120)=MONTH(P$7),YEAR('Saving Accounts'!$E120)=YEAR(P$7)),('Saving Accounts'!$B120+'Saving Accounts'!$F120)*'Saving Accounts'!$G120*'Saving Accounts'!$H120/12+'Saving Accounts'!$F120," ")</f>
        <v xml:space="preserve"> </v>
      </c>
      <c r="Q120" s="249" t="str">
        <f>IF(AND(MONTH('Saving Accounts'!$E120)=MONTH(Q$7),YEAR('Saving Accounts'!$E120)=YEAR(Q$7)),('Saving Accounts'!$B120+'Saving Accounts'!$F120)*'Saving Accounts'!$G120*'Saving Accounts'!$H120/12+'Saving Accounts'!$F120," ")</f>
        <v xml:space="preserve"> </v>
      </c>
      <c r="R120" s="249" t="str">
        <f>IF(AND(MONTH('Saving Accounts'!$E120)=MONTH(R$7),YEAR('Saving Accounts'!$E120)=YEAR(R$7)),('Saving Accounts'!$B120+'Saving Accounts'!$F120)*'Saving Accounts'!$G120*'Saving Accounts'!$H120/12+'Saving Accounts'!$F120," ")</f>
        <v xml:space="preserve"> </v>
      </c>
      <c r="S120" s="249" t="str">
        <f>IF(AND(MONTH('Saving Accounts'!$E120)=MONTH(S$7),YEAR('Saving Accounts'!$E120)=YEAR(S$7)),('Saving Accounts'!$B120+'Saving Accounts'!$F120)*'Saving Accounts'!$G120*'Saving Accounts'!$H120/12+'Saving Accounts'!$F120," ")</f>
        <v xml:space="preserve"> </v>
      </c>
      <c r="T120" s="249" t="str">
        <f>IF(AND(MONTH('Saving Accounts'!$E120)=MONTH(T$7),YEAR('Saving Accounts'!$E120)=YEAR(T$7)),('Saving Accounts'!$B120+'Saving Accounts'!$F120)*'Saving Accounts'!$G120*'Saving Accounts'!$H120/12+'Saving Accounts'!$F120," ")</f>
        <v xml:space="preserve"> </v>
      </c>
      <c r="U120" s="328" t="str">
        <f>IF(AND(MONTH('Saving Accounts'!$E120)=MONTH(U$7),YEAR('Saving Accounts'!$E120)=YEAR(U$7)),('Saving Accounts'!$B120+'Saving Accounts'!$F120)*'Saving Accounts'!$G120*'Saving Accounts'!$H120/12+'Saving Accounts'!$F120," ")</f>
        <v xml:space="preserve"> </v>
      </c>
      <c r="V120" s="249" t="str">
        <f>IF(AND(MONTH('Saving Accounts'!$E120)=MONTH(V$7),YEAR('Saving Accounts'!$E120)=YEAR(V$7)),('Saving Accounts'!$B120+'Saving Accounts'!$F120)*'Saving Accounts'!$G120*'Saving Accounts'!$H120/12+'Saving Accounts'!$F120," ")</f>
        <v xml:space="preserve"> </v>
      </c>
      <c r="W120" s="249" t="str">
        <f>IF(AND(MONTH('Saving Accounts'!$E120)=MONTH(W$7),YEAR('Saving Accounts'!$E120)=YEAR(W$7)),('Saving Accounts'!$B120+'Saving Accounts'!$F120)*'Saving Accounts'!$G120*'Saving Accounts'!$H120/12+'Saving Accounts'!$F120," ")</f>
        <v xml:space="preserve"> </v>
      </c>
      <c r="X120" s="249" t="str">
        <f>IF(AND(MONTH('Saving Accounts'!$E120)=MONTH(X$7),YEAR('Saving Accounts'!$E120)=YEAR(X$7)),('Saving Accounts'!$B120+'Saving Accounts'!$F120)*'Saving Accounts'!$G120*'Saving Accounts'!$H120/12+'Saving Accounts'!$F120," ")</f>
        <v xml:space="preserve"> </v>
      </c>
      <c r="Y120" s="249" t="str">
        <f>IF(AND(MONTH('Saving Accounts'!$E120)=MONTH(Y$7),YEAR('Saving Accounts'!$E120)=YEAR(Y$7)),('Saving Accounts'!$B120+'Saving Accounts'!$F120)*'Saving Accounts'!$G120*'Saving Accounts'!$H120/12+'Saving Accounts'!$F120," ")</f>
        <v xml:space="preserve"> </v>
      </c>
      <c r="Z120" s="249" t="str">
        <f>IF(AND(MONTH('Saving Accounts'!$E120)=MONTH(Z$7),YEAR('Saving Accounts'!$E120)=YEAR(Z$7)),('Saving Accounts'!$B120+'Saving Accounts'!$F120)*'Saving Accounts'!$G120*'Saving Accounts'!$H120/12+'Saving Accounts'!$F120," ")</f>
        <v xml:space="preserve"> </v>
      </c>
      <c r="AA120" s="249" t="str">
        <f>IF(AND(MONTH('Saving Accounts'!$E120)=MONTH(AA$7),YEAR('Saving Accounts'!$E120)=YEAR(AA$7)),('Saving Accounts'!$B120+'Saving Accounts'!$F120)*'Saving Accounts'!$G120*'Saving Accounts'!$H120/12+'Saving Accounts'!$F120," ")</f>
        <v xml:space="preserve"> </v>
      </c>
      <c r="AB120" s="249" t="str">
        <f>IF(AND(MONTH('Saving Accounts'!$E120)=MONTH(AB$7),YEAR('Saving Accounts'!$E120)=YEAR(AB$7)),('Saving Accounts'!$B120+'Saving Accounts'!$F120)*'Saving Accounts'!$G120*'Saving Accounts'!$H120/12+'Saving Accounts'!$F120," ")</f>
        <v xml:space="preserve"> </v>
      </c>
      <c r="AC120" s="249" t="str">
        <f>IF(AND(MONTH('Saving Accounts'!$E120)=MONTH(AC$7),YEAR('Saving Accounts'!$E120)=YEAR(AC$7)),('Saving Accounts'!$B120+'Saving Accounts'!$F120)*'Saving Accounts'!$G120*'Saving Accounts'!$H120/12+'Saving Accounts'!$F120," ")</f>
        <v xml:space="preserve"> </v>
      </c>
      <c r="AD120" s="249" t="str">
        <f>IF(AND(MONTH('Saving Accounts'!$E120)=MONTH(AD$7),YEAR('Saving Accounts'!$E120)=YEAR(AD$7)),('Saving Accounts'!$B120+'Saving Accounts'!$F120)*'Saving Accounts'!$G120*'Saving Accounts'!$H120/12+'Saving Accounts'!$F120," ")</f>
        <v xml:space="preserve"> </v>
      </c>
      <c r="AE120" s="249" t="str">
        <f>IF(AND(MONTH('Saving Accounts'!$E120)=MONTH(AE$7),YEAR('Saving Accounts'!$E120)=YEAR(AE$7)),('Saving Accounts'!$B120+'Saving Accounts'!$F120)*'Saving Accounts'!$G120*'Saving Accounts'!$H120/12+'Saving Accounts'!$F120," ")</f>
        <v xml:space="preserve"> </v>
      </c>
      <c r="AF120" s="249" t="str">
        <f>IF(AND(MONTH('Saving Accounts'!$E120)=MONTH(AF$7),YEAR('Saving Accounts'!$E120)=YEAR(AF$7)),('Saving Accounts'!$B120+'Saving Accounts'!$F120)*'Saving Accounts'!$G120*'Saving Accounts'!$H120/12+'Saving Accounts'!$F120," ")</f>
        <v xml:space="preserve"> </v>
      </c>
      <c r="AG120" s="249" t="str">
        <f>IF(AND(MONTH('Saving Accounts'!$E120)=MONTH(AG$7),YEAR('Saving Accounts'!$E120)=YEAR(AG$7)),('Saving Accounts'!$B120+'Saving Accounts'!$F120)*'Saving Accounts'!$G120*'Saving Accounts'!$H120/12+'Saving Accounts'!$F120," ")</f>
        <v xml:space="preserve"> </v>
      </c>
    </row>
    <row r="121" spans="2:33">
      <c r="B121" s="214"/>
      <c r="C121" s="215"/>
      <c r="D121" s="214"/>
      <c r="E121" s="215"/>
      <c r="F121" s="214"/>
      <c r="G121" s="216"/>
      <c r="H121" s="217"/>
      <c r="I121" s="251">
        <f t="shared" si="10"/>
        <v>0</v>
      </c>
      <c r="J121" s="249" t="str">
        <f>IF(AND(MONTH('Saving Accounts'!$E121)=MONTH(J$7),YEAR('Saving Accounts'!$E121)=YEAR(J$7)),('Saving Accounts'!$B121+'Saving Accounts'!$F121)*'Saving Accounts'!$G121*'Saving Accounts'!$H121/12+'Saving Accounts'!$F121," ")</f>
        <v xml:space="preserve"> </v>
      </c>
      <c r="K121" s="249" t="str">
        <f>IF(AND(MONTH('Saving Accounts'!$E121)=MONTH(K$7),YEAR('Saving Accounts'!$E121)=YEAR(K$7)),('Saving Accounts'!$B121+'Saving Accounts'!$F121)*'Saving Accounts'!$G121*'Saving Accounts'!$H121/12+'Saving Accounts'!$F121," ")</f>
        <v xml:space="preserve"> </v>
      </c>
      <c r="L121" s="249" t="str">
        <f>IF(AND(MONTH('Saving Accounts'!$E121)=MONTH(L$7),YEAR('Saving Accounts'!$E121)=YEAR(L$7)),('Saving Accounts'!$B121+'Saving Accounts'!$F121)*'Saving Accounts'!$G121*'Saving Accounts'!$H121/12+'Saving Accounts'!$F121," ")</f>
        <v xml:space="preserve"> </v>
      </c>
      <c r="M121" s="249" t="str">
        <f>IF(AND(MONTH('Saving Accounts'!$E121)=MONTH(M$7),YEAR('Saving Accounts'!$E121)=YEAR(M$7)),('Saving Accounts'!$B121+'Saving Accounts'!$F121)*'Saving Accounts'!$G121*'Saving Accounts'!$H121/12+'Saving Accounts'!$F121," ")</f>
        <v xml:space="preserve"> </v>
      </c>
      <c r="N121" s="249" t="str">
        <f>IF(AND(MONTH('Saving Accounts'!$E121)=MONTH(N$7),YEAR('Saving Accounts'!$E121)=YEAR(N$7)),('Saving Accounts'!$B121+'Saving Accounts'!$F121)*'Saving Accounts'!$G121*'Saving Accounts'!$H121/12+'Saving Accounts'!$F121," ")</f>
        <v xml:space="preserve"> </v>
      </c>
      <c r="O121" s="249" t="str">
        <f>IF(AND(MONTH('Saving Accounts'!$E121)=MONTH(O$7),YEAR('Saving Accounts'!$E121)=YEAR(O$7)),('Saving Accounts'!$B121+'Saving Accounts'!$F121)*'Saving Accounts'!$G121*'Saving Accounts'!$H121/12+'Saving Accounts'!$F121," ")</f>
        <v xml:space="preserve"> </v>
      </c>
      <c r="P121" s="249" t="str">
        <f>IF(AND(MONTH('Saving Accounts'!$E121)=MONTH(P$7),YEAR('Saving Accounts'!$E121)=YEAR(P$7)),('Saving Accounts'!$B121+'Saving Accounts'!$F121)*'Saving Accounts'!$G121*'Saving Accounts'!$H121/12+'Saving Accounts'!$F121," ")</f>
        <v xml:space="preserve"> </v>
      </c>
      <c r="Q121" s="249" t="str">
        <f>IF(AND(MONTH('Saving Accounts'!$E121)=MONTH(Q$7),YEAR('Saving Accounts'!$E121)=YEAR(Q$7)),('Saving Accounts'!$B121+'Saving Accounts'!$F121)*'Saving Accounts'!$G121*'Saving Accounts'!$H121/12+'Saving Accounts'!$F121," ")</f>
        <v xml:space="preserve"> </v>
      </c>
      <c r="R121" s="249" t="str">
        <f>IF(AND(MONTH('Saving Accounts'!$E121)=MONTH(R$7),YEAR('Saving Accounts'!$E121)=YEAR(R$7)),('Saving Accounts'!$B121+'Saving Accounts'!$F121)*'Saving Accounts'!$G121*'Saving Accounts'!$H121/12+'Saving Accounts'!$F121," ")</f>
        <v xml:space="preserve"> </v>
      </c>
      <c r="S121" s="249" t="str">
        <f>IF(AND(MONTH('Saving Accounts'!$E121)=MONTH(S$7),YEAR('Saving Accounts'!$E121)=YEAR(S$7)),('Saving Accounts'!$B121+'Saving Accounts'!$F121)*'Saving Accounts'!$G121*'Saving Accounts'!$H121/12+'Saving Accounts'!$F121," ")</f>
        <v xml:space="preserve"> </v>
      </c>
      <c r="T121" s="249" t="str">
        <f>IF(AND(MONTH('Saving Accounts'!$E121)=MONTH(T$7),YEAR('Saving Accounts'!$E121)=YEAR(T$7)),('Saving Accounts'!$B121+'Saving Accounts'!$F121)*'Saving Accounts'!$G121*'Saving Accounts'!$H121/12+'Saving Accounts'!$F121," ")</f>
        <v xml:space="preserve"> </v>
      </c>
      <c r="U121" s="328" t="str">
        <f>IF(AND(MONTH('Saving Accounts'!$E121)=MONTH(U$7),YEAR('Saving Accounts'!$E121)=YEAR(U$7)),('Saving Accounts'!$B121+'Saving Accounts'!$F121)*'Saving Accounts'!$G121*'Saving Accounts'!$H121/12+'Saving Accounts'!$F121," ")</f>
        <v xml:space="preserve"> </v>
      </c>
      <c r="V121" s="249" t="str">
        <f>IF(AND(MONTH('Saving Accounts'!$E121)=MONTH(V$7),YEAR('Saving Accounts'!$E121)=YEAR(V$7)),('Saving Accounts'!$B121+'Saving Accounts'!$F121)*'Saving Accounts'!$G121*'Saving Accounts'!$H121/12+'Saving Accounts'!$F121," ")</f>
        <v xml:space="preserve"> </v>
      </c>
      <c r="W121" s="249" t="str">
        <f>IF(AND(MONTH('Saving Accounts'!$E121)=MONTH(W$7),YEAR('Saving Accounts'!$E121)=YEAR(W$7)),('Saving Accounts'!$B121+'Saving Accounts'!$F121)*'Saving Accounts'!$G121*'Saving Accounts'!$H121/12+'Saving Accounts'!$F121," ")</f>
        <v xml:space="preserve"> </v>
      </c>
      <c r="X121" s="249" t="str">
        <f>IF(AND(MONTH('Saving Accounts'!$E121)=MONTH(X$7),YEAR('Saving Accounts'!$E121)=YEAR(X$7)),('Saving Accounts'!$B121+'Saving Accounts'!$F121)*'Saving Accounts'!$G121*'Saving Accounts'!$H121/12+'Saving Accounts'!$F121," ")</f>
        <v xml:space="preserve"> </v>
      </c>
      <c r="Y121" s="249" t="str">
        <f>IF(AND(MONTH('Saving Accounts'!$E121)=MONTH(Y$7),YEAR('Saving Accounts'!$E121)=YEAR(Y$7)),('Saving Accounts'!$B121+'Saving Accounts'!$F121)*'Saving Accounts'!$G121*'Saving Accounts'!$H121/12+'Saving Accounts'!$F121," ")</f>
        <v xml:space="preserve"> </v>
      </c>
      <c r="Z121" s="249" t="str">
        <f>IF(AND(MONTH('Saving Accounts'!$E121)=MONTH(Z$7),YEAR('Saving Accounts'!$E121)=YEAR(Z$7)),('Saving Accounts'!$B121+'Saving Accounts'!$F121)*'Saving Accounts'!$G121*'Saving Accounts'!$H121/12+'Saving Accounts'!$F121," ")</f>
        <v xml:space="preserve"> </v>
      </c>
      <c r="AA121" s="249" t="str">
        <f>IF(AND(MONTH('Saving Accounts'!$E121)=MONTH(AA$7),YEAR('Saving Accounts'!$E121)=YEAR(AA$7)),('Saving Accounts'!$B121+'Saving Accounts'!$F121)*'Saving Accounts'!$G121*'Saving Accounts'!$H121/12+'Saving Accounts'!$F121," ")</f>
        <v xml:space="preserve"> </v>
      </c>
      <c r="AB121" s="249" t="str">
        <f>IF(AND(MONTH('Saving Accounts'!$E121)=MONTH(AB$7),YEAR('Saving Accounts'!$E121)=YEAR(AB$7)),('Saving Accounts'!$B121+'Saving Accounts'!$F121)*'Saving Accounts'!$G121*'Saving Accounts'!$H121/12+'Saving Accounts'!$F121," ")</f>
        <v xml:space="preserve"> </v>
      </c>
      <c r="AC121" s="249" t="str">
        <f>IF(AND(MONTH('Saving Accounts'!$E121)=MONTH(AC$7),YEAR('Saving Accounts'!$E121)=YEAR(AC$7)),('Saving Accounts'!$B121+'Saving Accounts'!$F121)*'Saving Accounts'!$G121*'Saving Accounts'!$H121/12+'Saving Accounts'!$F121," ")</f>
        <v xml:space="preserve"> </v>
      </c>
      <c r="AD121" s="249" t="str">
        <f>IF(AND(MONTH('Saving Accounts'!$E121)=MONTH(AD$7),YEAR('Saving Accounts'!$E121)=YEAR(AD$7)),('Saving Accounts'!$B121+'Saving Accounts'!$F121)*'Saving Accounts'!$G121*'Saving Accounts'!$H121/12+'Saving Accounts'!$F121," ")</f>
        <v xml:space="preserve"> </v>
      </c>
      <c r="AE121" s="249" t="str">
        <f>IF(AND(MONTH('Saving Accounts'!$E121)=MONTH(AE$7),YEAR('Saving Accounts'!$E121)=YEAR(AE$7)),('Saving Accounts'!$B121+'Saving Accounts'!$F121)*'Saving Accounts'!$G121*'Saving Accounts'!$H121/12+'Saving Accounts'!$F121," ")</f>
        <v xml:space="preserve"> </v>
      </c>
      <c r="AF121" s="249" t="str">
        <f>IF(AND(MONTH('Saving Accounts'!$E121)=MONTH(AF$7),YEAR('Saving Accounts'!$E121)=YEAR(AF$7)),('Saving Accounts'!$B121+'Saving Accounts'!$F121)*'Saving Accounts'!$G121*'Saving Accounts'!$H121/12+'Saving Accounts'!$F121," ")</f>
        <v xml:space="preserve"> </v>
      </c>
      <c r="AG121" s="249" t="str">
        <f>IF(AND(MONTH('Saving Accounts'!$E121)=MONTH(AG$7),YEAR('Saving Accounts'!$E121)=YEAR(AG$7)),('Saving Accounts'!$B121+'Saving Accounts'!$F121)*'Saving Accounts'!$G121*'Saving Accounts'!$H121/12+'Saving Accounts'!$F121," ")</f>
        <v xml:space="preserve"> </v>
      </c>
    </row>
    <row r="122" spans="2:33">
      <c r="B122" s="214"/>
      <c r="C122" s="215"/>
      <c r="D122" s="214"/>
      <c r="E122" s="215"/>
      <c r="F122" s="214"/>
      <c r="G122" s="216"/>
      <c r="H122" s="217"/>
      <c r="I122" s="251">
        <f t="shared" si="10"/>
        <v>0</v>
      </c>
      <c r="J122" s="249" t="str">
        <f>IF(AND(MONTH('Saving Accounts'!$E122)=MONTH(J$7),YEAR('Saving Accounts'!$E122)=YEAR(J$7)),('Saving Accounts'!$B122+'Saving Accounts'!$F122)*'Saving Accounts'!$G122*'Saving Accounts'!$H122/12+'Saving Accounts'!$F122," ")</f>
        <v xml:space="preserve"> </v>
      </c>
      <c r="K122" s="249" t="str">
        <f>IF(AND(MONTH('Saving Accounts'!$E122)=MONTH(K$7),YEAR('Saving Accounts'!$E122)=YEAR(K$7)),('Saving Accounts'!$B122+'Saving Accounts'!$F122)*'Saving Accounts'!$G122*'Saving Accounts'!$H122/12+'Saving Accounts'!$F122," ")</f>
        <v xml:space="preserve"> </v>
      </c>
      <c r="L122" s="249" t="str">
        <f>IF(AND(MONTH('Saving Accounts'!$E122)=MONTH(L$7),YEAR('Saving Accounts'!$E122)=YEAR(L$7)),('Saving Accounts'!$B122+'Saving Accounts'!$F122)*'Saving Accounts'!$G122*'Saving Accounts'!$H122/12+'Saving Accounts'!$F122," ")</f>
        <v xml:space="preserve"> </v>
      </c>
      <c r="M122" s="249" t="str">
        <f>IF(AND(MONTH('Saving Accounts'!$E122)=MONTH(M$7),YEAR('Saving Accounts'!$E122)=YEAR(M$7)),('Saving Accounts'!$B122+'Saving Accounts'!$F122)*'Saving Accounts'!$G122*'Saving Accounts'!$H122/12+'Saving Accounts'!$F122," ")</f>
        <v xml:space="preserve"> </v>
      </c>
      <c r="N122" s="249" t="str">
        <f>IF(AND(MONTH('Saving Accounts'!$E122)=MONTH(N$7),YEAR('Saving Accounts'!$E122)=YEAR(N$7)),('Saving Accounts'!$B122+'Saving Accounts'!$F122)*'Saving Accounts'!$G122*'Saving Accounts'!$H122/12+'Saving Accounts'!$F122," ")</f>
        <v xml:space="preserve"> </v>
      </c>
      <c r="O122" s="249" t="str">
        <f>IF(AND(MONTH('Saving Accounts'!$E122)=MONTH(O$7),YEAR('Saving Accounts'!$E122)=YEAR(O$7)),('Saving Accounts'!$B122+'Saving Accounts'!$F122)*'Saving Accounts'!$G122*'Saving Accounts'!$H122/12+'Saving Accounts'!$F122," ")</f>
        <v xml:space="preserve"> </v>
      </c>
      <c r="P122" s="249" t="str">
        <f>IF(AND(MONTH('Saving Accounts'!$E122)=MONTH(P$7),YEAR('Saving Accounts'!$E122)=YEAR(P$7)),('Saving Accounts'!$B122+'Saving Accounts'!$F122)*'Saving Accounts'!$G122*'Saving Accounts'!$H122/12+'Saving Accounts'!$F122," ")</f>
        <v xml:space="preserve"> </v>
      </c>
      <c r="Q122" s="249" t="str">
        <f>IF(AND(MONTH('Saving Accounts'!$E122)=MONTH(Q$7),YEAR('Saving Accounts'!$E122)=YEAR(Q$7)),('Saving Accounts'!$B122+'Saving Accounts'!$F122)*'Saving Accounts'!$G122*'Saving Accounts'!$H122/12+'Saving Accounts'!$F122," ")</f>
        <v xml:space="preserve"> </v>
      </c>
      <c r="R122" s="249" t="str">
        <f>IF(AND(MONTH('Saving Accounts'!$E122)=MONTH(R$7),YEAR('Saving Accounts'!$E122)=YEAR(R$7)),('Saving Accounts'!$B122+'Saving Accounts'!$F122)*'Saving Accounts'!$G122*'Saving Accounts'!$H122/12+'Saving Accounts'!$F122," ")</f>
        <v xml:space="preserve"> </v>
      </c>
      <c r="S122" s="249" t="str">
        <f>IF(AND(MONTH('Saving Accounts'!$E122)=MONTH(S$7),YEAR('Saving Accounts'!$E122)=YEAR(S$7)),('Saving Accounts'!$B122+'Saving Accounts'!$F122)*'Saving Accounts'!$G122*'Saving Accounts'!$H122/12+'Saving Accounts'!$F122," ")</f>
        <v xml:space="preserve"> </v>
      </c>
      <c r="T122" s="249" t="str">
        <f>IF(AND(MONTH('Saving Accounts'!$E122)=MONTH(T$7),YEAR('Saving Accounts'!$E122)=YEAR(T$7)),('Saving Accounts'!$B122+'Saving Accounts'!$F122)*'Saving Accounts'!$G122*'Saving Accounts'!$H122/12+'Saving Accounts'!$F122," ")</f>
        <v xml:space="preserve"> </v>
      </c>
      <c r="U122" s="328" t="str">
        <f>IF(AND(MONTH('Saving Accounts'!$E122)=MONTH(U$7),YEAR('Saving Accounts'!$E122)=YEAR(U$7)),('Saving Accounts'!$B122+'Saving Accounts'!$F122)*'Saving Accounts'!$G122*'Saving Accounts'!$H122/12+'Saving Accounts'!$F122," ")</f>
        <v xml:space="preserve"> </v>
      </c>
      <c r="V122" s="249" t="str">
        <f>IF(AND(MONTH('Saving Accounts'!$E122)=MONTH(V$7),YEAR('Saving Accounts'!$E122)=YEAR(V$7)),('Saving Accounts'!$B122+'Saving Accounts'!$F122)*'Saving Accounts'!$G122*'Saving Accounts'!$H122/12+'Saving Accounts'!$F122," ")</f>
        <v xml:space="preserve"> </v>
      </c>
      <c r="W122" s="249" t="str">
        <f>IF(AND(MONTH('Saving Accounts'!$E122)=MONTH(W$7),YEAR('Saving Accounts'!$E122)=YEAR(W$7)),('Saving Accounts'!$B122+'Saving Accounts'!$F122)*'Saving Accounts'!$G122*'Saving Accounts'!$H122/12+'Saving Accounts'!$F122," ")</f>
        <v xml:space="preserve"> </v>
      </c>
      <c r="X122" s="249" t="str">
        <f>IF(AND(MONTH('Saving Accounts'!$E122)=MONTH(X$7),YEAR('Saving Accounts'!$E122)=YEAR(X$7)),('Saving Accounts'!$B122+'Saving Accounts'!$F122)*'Saving Accounts'!$G122*'Saving Accounts'!$H122/12+'Saving Accounts'!$F122," ")</f>
        <v xml:space="preserve"> </v>
      </c>
      <c r="Y122" s="249" t="str">
        <f>IF(AND(MONTH('Saving Accounts'!$E122)=MONTH(Y$7),YEAR('Saving Accounts'!$E122)=YEAR(Y$7)),('Saving Accounts'!$B122+'Saving Accounts'!$F122)*'Saving Accounts'!$G122*'Saving Accounts'!$H122/12+'Saving Accounts'!$F122," ")</f>
        <v xml:space="preserve"> </v>
      </c>
      <c r="Z122" s="249" t="str">
        <f>IF(AND(MONTH('Saving Accounts'!$E122)=MONTH(Z$7),YEAR('Saving Accounts'!$E122)=YEAR(Z$7)),('Saving Accounts'!$B122+'Saving Accounts'!$F122)*'Saving Accounts'!$G122*'Saving Accounts'!$H122/12+'Saving Accounts'!$F122," ")</f>
        <v xml:space="preserve"> </v>
      </c>
      <c r="AA122" s="249" t="str">
        <f>IF(AND(MONTH('Saving Accounts'!$E122)=MONTH(AA$7),YEAR('Saving Accounts'!$E122)=YEAR(AA$7)),('Saving Accounts'!$B122+'Saving Accounts'!$F122)*'Saving Accounts'!$G122*'Saving Accounts'!$H122/12+'Saving Accounts'!$F122," ")</f>
        <v xml:space="preserve"> </v>
      </c>
      <c r="AB122" s="249" t="str">
        <f>IF(AND(MONTH('Saving Accounts'!$E122)=MONTH(AB$7),YEAR('Saving Accounts'!$E122)=YEAR(AB$7)),('Saving Accounts'!$B122+'Saving Accounts'!$F122)*'Saving Accounts'!$G122*'Saving Accounts'!$H122/12+'Saving Accounts'!$F122," ")</f>
        <v xml:space="preserve"> </v>
      </c>
      <c r="AC122" s="249" t="str">
        <f>IF(AND(MONTH('Saving Accounts'!$E122)=MONTH(AC$7),YEAR('Saving Accounts'!$E122)=YEAR(AC$7)),('Saving Accounts'!$B122+'Saving Accounts'!$F122)*'Saving Accounts'!$G122*'Saving Accounts'!$H122/12+'Saving Accounts'!$F122," ")</f>
        <v xml:space="preserve"> </v>
      </c>
      <c r="AD122" s="249" t="str">
        <f>IF(AND(MONTH('Saving Accounts'!$E122)=MONTH(AD$7),YEAR('Saving Accounts'!$E122)=YEAR(AD$7)),('Saving Accounts'!$B122+'Saving Accounts'!$F122)*'Saving Accounts'!$G122*'Saving Accounts'!$H122/12+'Saving Accounts'!$F122," ")</f>
        <v xml:space="preserve"> </v>
      </c>
      <c r="AE122" s="249" t="str">
        <f>IF(AND(MONTH('Saving Accounts'!$E122)=MONTH(AE$7),YEAR('Saving Accounts'!$E122)=YEAR(AE$7)),('Saving Accounts'!$B122+'Saving Accounts'!$F122)*'Saving Accounts'!$G122*'Saving Accounts'!$H122/12+'Saving Accounts'!$F122," ")</f>
        <v xml:space="preserve"> </v>
      </c>
      <c r="AF122" s="249" t="str">
        <f>IF(AND(MONTH('Saving Accounts'!$E122)=MONTH(AF$7),YEAR('Saving Accounts'!$E122)=YEAR(AF$7)),('Saving Accounts'!$B122+'Saving Accounts'!$F122)*'Saving Accounts'!$G122*'Saving Accounts'!$H122/12+'Saving Accounts'!$F122," ")</f>
        <v xml:space="preserve"> </v>
      </c>
      <c r="AG122" s="249" t="str">
        <f>IF(AND(MONTH('Saving Accounts'!$E122)=MONTH(AG$7),YEAR('Saving Accounts'!$E122)=YEAR(AG$7)),('Saving Accounts'!$B122+'Saving Accounts'!$F122)*'Saving Accounts'!$G122*'Saving Accounts'!$H122/12+'Saving Accounts'!$F122," ")</f>
        <v xml:space="preserve"> </v>
      </c>
    </row>
    <row r="123" spans="2:33">
      <c r="B123" s="214"/>
      <c r="C123" s="215"/>
      <c r="D123" s="214"/>
      <c r="E123" s="215"/>
      <c r="F123" s="214"/>
      <c r="G123" s="216"/>
      <c r="H123" s="217"/>
      <c r="I123" s="251">
        <f t="shared" si="10"/>
        <v>0</v>
      </c>
      <c r="J123" s="249" t="str">
        <f>IF(AND(MONTH('Saving Accounts'!$E123)=MONTH(J$7),YEAR('Saving Accounts'!$E123)=YEAR(J$7)),('Saving Accounts'!$B123+'Saving Accounts'!$F123)*'Saving Accounts'!$G123*'Saving Accounts'!$H123/12+'Saving Accounts'!$F123," ")</f>
        <v xml:space="preserve"> </v>
      </c>
      <c r="K123" s="249" t="str">
        <f>IF(AND(MONTH('Saving Accounts'!$E123)=MONTH(K$7),YEAR('Saving Accounts'!$E123)=YEAR(K$7)),('Saving Accounts'!$B123+'Saving Accounts'!$F123)*'Saving Accounts'!$G123*'Saving Accounts'!$H123/12+'Saving Accounts'!$F123," ")</f>
        <v xml:space="preserve"> </v>
      </c>
      <c r="L123" s="249" t="str">
        <f>IF(AND(MONTH('Saving Accounts'!$E123)=MONTH(L$7),YEAR('Saving Accounts'!$E123)=YEAR(L$7)),('Saving Accounts'!$B123+'Saving Accounts'!$F123)*'Saving Accounts'!$G123*'Saving Accounts'!$H123/12+'Saving Accounts'!$F123," ")</f>
        <v xml:space="preserve"> </v>
      </c>
      <c r="M123" s="249" t="str">
        <f>IF(AND(MONTH('Saving Accounts'!$E123)=MONTH(M$7),YEAR('Saving Accounts'!$E123)=YEAR(M$7)),('Saving Accounts'!$B123+'Saving Accounts'!$F123)*'Saving Accounts'!$G123*'Saving Accounts'!$H123/12+'Saving Accounts'!$F123," ")</f>
        <v xml:space="preserve"> </v>
      </c>
      <c r="N123" s="249" t="str">
        <f>IF(AND(MONTH('Saving Accounts'!$E123)=MONTH(N$7),YEAR('Saving Accounts'!$E123)=YEAR(N$7)),('Saving Accounts'!$B123+'Saving Accounts'!$F123)*'Saving Accounts'!$G123*'Saving Accounts'!$H123/12+'Saving Accounts'!$F123," ")</f>
        <v xml:space="preserve"> </v>
      </c>
      <c r="O123" s="249" t="str">
        <f>IF(AND(MONTH('Saving Accounts'!$E123)=MONTH(O$7),YEAR('Saving Accounts'!$E123)=YEAR(O$7)),('Saving Accounts'!$B123+'Saving Accounts'!$F123)*'Saving Accounts'!$G123*'Saving Accounts'!$H123/12+'Saving Accounts'!$F123," ")</f>
        <v xml:space="preserve"> </v>
      </c>
      <c r="P123" s="249" t="str">
        <f>IF(AND(MONTH('Saving Accounts'!$E123)=MONTH(P$7),YEAR('Saving Accounts'!$E123)=YEAR(P$7)),('Saving Accounts'!$B123+'Saving Accounts'!$F123)*'Saving Accounts'!$G123*'Saving Accounts'!$H123/12+'Saving Accounts'!$F123," ")</f>
        <v xml:space="preserve"> </v>
      </c>
      <c r="Q123" s="249" t="str">
        <f>IF(AND(MONTH('Saving Accounts'!$E123)=MONTH(Q$7),YEAR('Saving Accounts'!$E123)=YEAR(Q$7)),('Saving Accounts'!$B123+'Saving Accounts'!$F123)*'Saving Accounts'!$G123*'Saving Accounts'!$H123/12+'Saving Accounts'!$F123," ")</f>
        <v xml:space="preserve"> </v>
      </c>
      <c r="R123" s="249" t="str">
        <f>IF(AND(MONTH('Saving Accounts'!$E123)=MONTH(R$7),YEAR('Saving Accounts'!$E123)=YEAR(R$7)),('Saving Accounts'!$B123+'Saving Accounts'!$F123)*'Saving Accounts'!$G123*'Saving Accounts'!$H123/12+'Saving Accounts'!$F123," ")</f>
        <v xml:space="preserve"> </v>
      </c>
      <c r="S123" s="249" t="str">
        <f>IF(AND(MONTH('Saving Accounts'!$E123)=MONTH(S$7),YEAR('Saving Accounts'!$E123)=YEAR(S$7)),('Saving Accounts'!$B123+'Saving Accounts'!$F123)*'Saving Accounts'!$G123*'Saving Accounts'!$H123/12+'Saving Accounts'!$F123," ")</f>
        <v xml:space="preserve"> </v>
      </c>
      <c r="T123" s="249" t="str">
        <f>IF(AND(MONTH('Saving Accounts'!$E123)=MONTH(T$7),YEAR('Saving Accounts'!$E123)=YEAR(T$7)),('Saving Accounts'!$B123+'Saving Accounts'!$F123)*'Saving Accounts'!$G123*'Saving Accounts'!$H123/12+'Saving Accounts'!$F123," ")</f>
        <v xml:space="preserve"> </v>
      </c>
      <c r="U123" s="328" t="str">
        <f>IF(AND(MONTH('Saving Accounts'!$E123)=MONTH(U$7),YEAR('Saving Accounts'!$E123)=YEAR(U$7)),('Saving Accounts'!$B123+'Saving Accounts'!$F123)*'Saving Accounts'!$G123*'Saving Accounts'!$H123/12+'Saving Accounts'!$F123," ")</f>
        <v xml:space="preserve"> </v>
      </c>
      <c r="V123" s="249" t="str">
        <f>IF(AND(MONTH('Saving Accounts'!$E123)=MONTH(V$7),YEAR('Saving Accounts'!$E123)=YEAR(V$7)),('Saving Accounts'!$B123+'Saving Accounts'!$F123)*'Saving Accounts'!$G123*'Saving Accounts'!$H123/12+'Saving Accounts'!$F123," ")</f>
        <v xml:space="preserve"> </v>
      </c>
      <c r="W123" s="249" t="str">
        <f>IF(AND(MONTH('Saving Accounts'!$E123)=MONTH(W$7),YEAR('Saving Accounts'!$E123)=YEAR(W$7)),('Saving Accounts'!$B123+'Saving Accounts'!$F123)*'Saving Accounts'!$G123*'Saving Accounts'!$H123/12+'Saving Accounts'!$F123," ")</f>
        <v xml:space="preserve"> </v>
      </c>
      <c r="X123" s="249" t="str">
        <f>IF(AND(MONTH('Saving Accounts'!$E123)=MONTH(X$7),YEAR('Saving Accounts'!$E123)=YEAR(X$7)),('Saving Accounts'!$B123+'Saving Accounts'!$F123)*'Saving Accounts'!$G123*'Saving Accounts'!$H123/12+'Saving Accounts'!$F123," ")</f>
        <v xml:space="preserve"> </v>
      </c>
      <c r="Y123" s="249" t="str">
        <f>IF(AND(MONTH('Saving Accounts'!$E123)=MONTH(Y$7),YEAR('Saving Accounts'!$E123)=YEAR(Y$7)),('Saving Accounts'!$B123+'Saving Accounts'!$F123)*'Saving Accounts'!$G123*'Saving Accounts'!$H123/12+'Saving Accounts'!$F123," ")</f>
        <v xml:space="preserve"> </v>
      </c>
      <c r="Z123" s="249" t="str">
        <f>IF(AND(MONTH('Saving Accounts'!$E123)=MONTH(Z$7),YEAR('Saving Accounts'!$E123)=YEAR(Z$7)),('Saving Accounts'!$B123+'Saving Accounts'!$F123)*'Saving Accounts'!$G123*'Saving Accounts'!$H123/12+'Saving Accounts'!$F123," ")</f>
        <v xml:space="preserve"> </v>
      </c>
      <c r="AA123" s="249" t="str">
        <f>IF(AND(MONTH('Saving Accounts'!$E123)=MONTH(AA$7),YEAR('Saving Accounts'!$E123)=YEAR(AA$7)),('Saving Accounts'!$B123+'Saving Accounts'!$F123)*'Saving Accounts'!$G123*'Saving Accounts'!$H123/12+'Saving Accounts'!$F123," ")</f>
        <v xml:space="preserve"> </v>
      </c>
      <c r="AB123" s="249" t="str">
        <f>IF(AND(MONTH('Saving Accounts'!$E123)=MONTH(AB$7),YEAR('Saving Accounts'!$E123)=YEAR(AB$7)),('Saving Accounts'!$B123+'Saving Accounts'!$F123)*'Saving Accounts'!$G123*'Saving Accounts'!$H123/12+'Saving Accounts'!$F123," ")</f>
        <v xml:space="preserve"> </v>
      </c>
      <c r="AC123" s="249" t="str">
        <f>IF(AND(MONTH('Saving Accounts'!$E123)=MONTH(AC$7),YEAR('Saving Accounts'!$E123)=YEAR(AC$7)),('Saving Accounts'!$B123+'Saving Accounts'!$F123)*'Saving Accounts'!$G123*'Saving Accounts'!$H123/12+'Saving Accounts'!$F123," ")</f>
        <v xml:space="preserve"> </v>
      </c>
      <c r="AD123" s="249" t="str">
        <f>IF(AND(MONTH('Saving Accounts'!$E123)=MONTH(AD$7),YEAR('Saving Accounts'!$E123)=YEAR(AD$7)),('Saving Accounts'!$B123+'Saving Accounts'!$F123)*'Saving Accounts'!$G123*'Saving Accounts'!$H123/12+'Saving Accounts'!$F123," ")</f>
        <v xml:space="preserve"> </v>
      </c>
      <c r="AE123" s="249" t="str">
        <f>IF(AND(MONTH('Saving Accounts'!$E123)=MONTH(AE$7),YEAR('Saving Accounts'!$E123)=YEAR(AE$7)),('Saving Accounts'!$B123+'Saving Accounts'!$F123)*'Saving Accounts'!$G123*'Saving Accounts'!$H123/12+'Saving Accounts'!$F123," ")</f>
        <v xml:space="preserve"> </v>
      </c>
      <c r="AF123" s="249" t="str">
        <f>IF(AND(MONTH('Saving Accounts'!$E123)=MONTH(AF$7),YEAR('Saving Accounts'!$E123)=YEAR(AF$7)),('Saving Accounts'!$B123+'Saving Accounts'!$F123)*'Saving Accounts'!$G123*'Saving Accounts'!$H123/12+'Saving Accounts'!$F123," ")</f>
        <v xml:space="preserve"> </v>
      </c>
      <c r="AG123" s="249" t="str">
        <f>IF(AND(MONTH('Saving Accounts'!$E123)=MONTH(AG$7),YEAR('Saving Accounts'!$E123)=YEAR(AG$7)),('Saving Accounts'!$B123+'Saving Accounts'!$F123)*'Saving Accounts'!$G123*'Saving Accounts'!$H123/12+'Saving Accounts'!$F123," ")</f>
        <v xml:space="preserve"> </v>
      </c>
    </row>
    <row r="124" spans="2:33">
      <c r="B124" s="214"/>
      <c r="C124" s="215"/>
      <c r="D124" s="214"/>
      <c r="E124" s="215"/>
      <c r="F124" s="214"/>
      <c r="G124" s="216"/>
      <c r="H124" s="217"/>
      <c r="I124" s="251">
        <f t="shared" si="10"/>
        <v>0</v>
      </c>
      <c r="J124" s="249" t="str">
        <f>IF(AND(MONTH('Saving Accounts'!$E124)=MONTH(J$7),YEAR('Saving Accounts'!$E124)=YEAR(J$7)),('Saving Accounts'!$B124+'Saving Accounts'!$F124)*'Saving Accounts'!$G124*'Saving Accounts'!$H124/12+'Saving Accounts'!$F124," ")</f>
        <v xml:space="preserve"> </v>
      </c>
      <c r="K124" s="249" t="str">
        <f>IF(AND(MONTH('Saving Accounts'!$E124)=MONTH(K$7),YEAR('Saving Accounts'!$E124)=YEAR(K$7)),('Saving Accounts'!$B124+'Saving Accounts'!$F124)*'Saving Accounts'!$G124*'Saving Accounts'!$H124/12+'Saving Accounts'!$F124," ")</f>
        <v xml:space="preserve"> </v>
      </c>
      <c r="L124" s="249" t="str">
        <f>IF(AND(MONTH('Saving Accounts'!$E124)=MONTH(L$7),YEAR('Saving Accounts'!$E124)=YEAR(L$7)),('Saving Accounts'!$B124+'Saving Accounts'!$F124)*'Saving Accounts'!$G124*'Saving Accounts'!$H124/12+'Saving Accounts'!$F124," ")</f>
        <v xml:space="preserve"> </v>
      </c>
      <c r="M124" s="249" t="str">
        <f>IF(AND(MONTH('Saving Accounts'!$E124)=MONTH(M$7),YEAR('Saving Accounts'!$E124)=YEAR(M$7)),('Saving Accounts'!$B124+'Saving Accounts'!$F124)*'Saving Accounts'!$G124*'Saving Accounts'!$H124/12+'Saving Accounts'!$F124," ")</f>
        <v xml:space="preserve"> </v>
      </c>
      <c r="N124" s="249" t="str">
        <f>IF(AND(MONTH('Saving Accounts'!$E124)=MONTH(N$7),YEAR('Saving Accounts'!$E124)=YEAR(N$7)),('Saving Accounts'!$B124+'Saving Accounts'!$F124)*'Saving Accounts'!$G124*'Saving Accounts'!$H124/12+'Saving Accounts'!$F124," ")</f>
        <v xml:space="preserve"> </v>
      </c>
      <c r="O124" s="249" t="str">
        <f>IF(AND(MONTH('Saving Accounts'!$E124)=MONTH(O$7),YEAR('Saving Accounts'!$E124)=YEAR(O$7)),('Saving Accounts'!$B124+'Saving Accounts'!$F124)*'Saving Accounts'!$G124*'Saving Accounts'!$H124/12+'Saving Accounts'!$F124," ")</f>
        <v xml:space="preserve"> </v>
      </c>
      <c r="P124" s="249" t="str">
        <f>IF(AND(MONTH('Saving Accounts'!$E124)=MONTH(P$7),YEAR('Saving Accounts'!$E124)=YEAR(P$7)),('Saving Accounts'!$B124+'Saving Accounts'!$F124)*'Saving Accounts'!$G124*'Saving Accounts'!$H124/12+'Saving Accounts'!$F124," ")</f>
        <v xml:space="preserve"> </v>
      </c>
      <c r="Q124" s="249" t="str">
        <f>IF(AND(MONTH('Saving Accounts'!$E124)=MONTH(Q$7),YEAR('Saving Accounts'!$E124)=YEAR(Q$7)),('Saving Accounts'!$B124+'Saving Accounts'!$F124)*'Saving Accounts'!$G124*'Saving Accounts'!$H124/12+'Saving Accounts'!$F124," ")</f>
        <v xml:space="preserve"> </v>
      </c>
      <c r="R124" s="249" t="str">
        <f>IF(AND(MONTH('Saving Accounts'!$E124)=MONTH(R$7),YEAR('Saving Accounts'!$E124)=YEAR(R$7)),('Saving Accounts'!$B124+'Saving Accounts'!$F124)*'Saving Accounts'!$G124*'Saving Accounts'!$H124/12+'Saving Accounts'!$F124," ")</f>
        <v xml:space="preserve"> </v>
      </c>
      <c r="S124" s="249" t="str">
        <f>IF(AND(MONTH('Saving Accounts'!$E124)=MONTH(S$7),YEAR('Saving Accounts'!$E124)=YEAR(S$7)),('Saving Accounts'!$B124+'Saving Accounts'!$F124)*'Saving Accounts'!$G124*'Saving Accounts'!$H124/12+'Saving Accounts'!$F124," ")</f>
        <v xml:space="preserve"> </v>
      </c>
      <c r="T124" s="249" t="str">
        <f>IF(AND(MONTH('Saving Accounts'!$E124)=MONTH(T$7),YEAR('Saving Accounts'!$E124)=YEAR(T$7)),('Saving Accounts'!$B124+'Saving Accounts'!$F124)*'Saving Accounts'!$G124*'Saving Accounts'!$H124/12+'Saving Accounts'!$F124," ")</f>
        <v xml:space="preserve"> </v>
      </c>
      <c r="U124" s="328" t="str">
        <f>IF(AND(MONTH('Saving Accounts'!$E124)=MONTH(U$7),YEAR('Saving Accounts'!$E124)=YEAR(U$7)),('Saving Accounts'!$B124+'Saving Accounts'!$F124)*'Saving Accounts'!$G124*'Saving Accounts'!$H124/12+'Saving Accounts'!$F124," ")</f>
        <v xml:space="preserve"> </v>
      </c>
      <c r="V124" s="249" t="str">
        <f>IF(AND(MONTH('Saving Accounts'!$E124)=MONTH(V$7),YEAR('Saving Accounts'!$E124)=YEAR(V$7)),('Saving Accounts'!$B124+'Saving Accounts'!$F124)*'Saving Accounts'!$G124*'Saving Accounts'!$H124/12+'Saving Accounts'!$F124," ")</f>
        <v xml:space="preserve"> </v>
      </c>
      <c r="W124" s="249" t="str">
        <f>IF(AND(MONTH('Saving Accounts'!$E124)=MONTH(W$7),YEAR('Saving Accounts'!$E124)=YEAR(W$7)),('Saving Accounts'!$B124+'Saving Accounts'!$F124)*'Saving Accounts'!$G124*'Saving Accounts'!$H124/12+'Saving Accounts'!$F124," ")</f>
        <v xml:space="preserve"> </v>
      </c>
      <c r="X124" s="249" t="str">
        <f>IF(AND(MONTH('Saving Accounts'!$E124)=MONTH(X$7),YEAR('Saving Accounts'!$E124)=YEAR(X$7)),('Saving Accounts'!$B124+'Saving Accounts'!$F124)*'Saving Accounts'!$G124*'Saving Accounts'!$H124/12+'Saving Accounts'!$F124," ")</f>
        <v xml:space="preserve"> </v>
      </c>
      <c r="Y124" s="249" t="str">
        <f>IF(AND(MONTH('Saving Accounts'!$E124)=MONTH(Y$7),YEAR('Saving Accounts'!$E124)=YEAR(Y$7)),('Saving Accounts'!$B124+'Saving Accounts'!$F124)*'Saving Accounts'!$G124*'Saving Accounts'!$H124/12+'Saving Accounts'!$F124," ")</f>
        <v xml:space="preserve"> </v>
      </c>
      <c r="Z124" s="249" t="str">
        <f>IF(AND(MONTH('Saving Accounts'!$E124)=MONTH(Z$7),YEAR('Saving Accounts'!$E124)=YEAR(Z$7)),('Saving Accounts'!$B124+'Saving Accounts'!$F124)*'Saving Accounts'!$G124*'Saving Accounts'!$H124/12+'Saving Accounts'!$F124," ")</f>
        <v xml:space="preserve"> </v>
      </c>
      <c r="AA124" s="249" t="str">
        <f>IF(AND(MONTH('Saving Accounts'!$E124)=MONTH(AA$7),YEAR('Saving Accounts'!$E124)=YEAR(AA$7)),('Saving Accounts'!$B124+'Saving Accounts'!$F124)*'Saving Accounts'!$G124*'Saving Accounts'!$H124/12+'Saving Accounts'!$F124," ")</f>
        <v xml:space="preserve"> </v>
      </c>
      <c r="AB124" s="249" t="str">
        <f>IF(AND(MONTH('Saving Accounts'!$E124)=MONTH(AB$7),YEAR('Saving Accounts'!$E124)=YEAR(AB$7)),('Saving Accounts'!$B124+'Saving Accounts'!$F124)*'Saving Accounts'!$G124*'Saving Accounts'!$H124/12+'Saving Accounts'!$F124," ")</f>
        <v xml:space="preserve"> </v>
      </c>
      <c r="AC124" s="249" t="str">
        <f>IF(AND(MONTH('Saving Accounts'!$E124)=MONTH(AC$7),YEAR('Saving Accounts'!$E124)=YEAR(AC$7)),('Saving Accounts'!$B124+'Saving Accounts'!$F124)*'Saving Accounts'!$G124*'Saving Accounts'!$H124/12+'Saving Accounts'!$F124," ")</f>
        <v xml:space="preserve"> </v>
      </c>
      <c r="AD124" s="249" t="str">
        <f>IF(AND(MONTH('Saving Accounts'!$E124)=MONTH(AD$7),YEAR('Saving Accounts'!$E124)=YEAR(AD$7)),('Saving Accounts'!$B124+'Saving Accounts'!$F124)*'Saving Accounts'!$G124*'Saving Accounts'!$H124/12+'Saving Accounts'!$F124," ")</f>
        <v xml:space="preserve"> </v>
      </c>
      <c r="AE124" s="249" t="str">
        <f>IF(AND(MONTH('Saving Accounts'!$E124)=MONTH(AE$7),YEAR('Saving Accounts'!$E124)=YEAR(AE$7)),('Saving Accounts'!$B124+'Saving Accounts'!$F124)*'Saving Accounts'!$G124*'Saving Accounts'!$H124/12+'Saving Accounts'!$F124," ")</f>
        <v xml:space="preserve"> </v>
      </c>
      <c r="AF124" s="249" t="str">
        <f>IF(AND(MONTH('Saving Accounts'!$E124)=MONTH(AF$7),YEAR('Saving Accounts'!$E124)=YEAR(AF$7)),('Saving Accounts'!$B124+'Saving Accounts'!$F124)*'Saving Accounts'!$G124*'Saving Accounts'!$H124/12+'Saving Accounts'!$F124," ")</f>
        <v xml:space="preserve"> </v>
      </c>
      <c r="AG124" s="249" t="str">
        <f>IF(AND(MONTH('Saving Accounts'!$E124)=MONTH(AG$7),YEAR('Saving Accounts'!$E124)=YEAR(AG$7)),('Saving Accounts'!$B124+'Saving Accounts'!$F124)*'Saving Accounts'!$G124*'Saving Accounts'!$H124/12+'Saving Accounts'!$F124," ")</f>
        <v xml:space="preserve"> </v>
      </c>
    </row>
    <row r="125" spans="2:33">
      <c r="B125" s="214"/>
      <c r="C125" s="215"/>
      <c r="D125" s="214"/>
      <c r="E125" s="215"/>
      <c r="F125" s="214"/>
      <c r="G125" s="216"/>
      <c r="H125" s="217"/>
      <c r="I125" s="251">
        <f t="shared" si="10"/>
        <v>0</v>
      </c>
      <c r="J125" s="249" t="str">
        <f>IF(AND(MONTH('Saving Accounts'!$E125)=MONTH(J$7),YEAR('Saving Accounts'!$E125)=YEAR(J$7)),('Saving Accounts'!$B125+'Saving Accounts'!$F125)*'Saving Accounts'!$G125*'Saving Accounts'!$H125/12+'Saving Accounts'!$F125," ")</f>
        <v xml:space="preserve"> </v>
      </c>
      <c r="K125" s="249" t="str">
        <f>IF(AND(MONTH('Saving Accounts'!$E125)=MONTH(K$7),YEAR('Saving Accounts'!$E125)=YEAR(K$7)),('Saving Accounts'!$B125+'Saving Accounts'!$F125)*'Saving Accounts'!$G125*'Saving Accounts'!$H125/12+'Saving Accounts'!$F125," ")</f>
        <v xml:space="preserve"> </v>
      </c>
      <c r="L125" s="249" t="str">
        <f>IF(AND(MONTH('Saving Accounts'!$E125)=MONTH(L$7),YEAR('Saving Accounts'!$E125)=YEAR(L$7)),('Saving Accounts'!$B125+'Saving Accounts'!$F125)*'Saving Accounts'!$G125*'Saving Accounts'!$H125/12+'Saving Accounts'!$F125," ")</f>
        <v xml:space="preserve"> </v>
      </c>
      <c r="M125" s="249" t="str">
        <f>IF(AND(MONTH('Saving Accounts'!$E125)=MONTH(M$7),YEAR('Saving Accounts'!$E125)=YEAR(M$7)),('Saving Accounts'!$B125+'Saving Accounts'!$F125)*'Saving Accounts'!$G125*'Saving Accounts'!$H125/12+'Saving Accounts'!$F125," ")</f>
        <v xml:space="preserve"> </v>
      </c>
      <c r="N125" s="249" t="str">
        <f>IF(AND(MONTH('Saving Accounts'!$E125)=MONTH(N$7),YEAR('Saving Accounts'!$E125)=YEAR(N$7)),('Saving Accounts'!$B125+'Saving Accounts'!$F125)*'Saving Accounts'!$G125*'Saving Accounts'!$H125/12+'Saving Accounts'!$F125," ")</f>
        <v xml:space="preserve"> </v>
      </c>
      <c r="O125" s="249" t="str">
        <f>IF(AND(MONTH('Saving Accounts'!$E125)=MONTH(O$7),YEAR('Saving Accounts'!$E125)=YEAR(O$7)),('Saving Accounts'!$B125+'Saving Accounts'!$F125)*'Saving Accounts'!$G125*'Saving Accounts'!$H125/12+'Saving Accounts'!$F125," ")</f>
        <v xml:space="preserve"> </v>
      </c>
      <c r="P125" s="249" t="str">
        <f>IF(AND(MONTH('Saving Accounts'!$E125)=MONTH(P$7),YEAR('Saving Accounts'!$E125)=YEAR(P$7)),('Saving Accounts'!$B125+'Saving Accounts'!$F125)*'Saving Accounts'!$G125*'Saving Accounts'!$H125/12+'Saving Accounts'!$F125," ")</f>
        <v xml:space="preserve"> </v>
      </c>
      <c r="Q125" s="249" t="str">
        <f>IF(AND(MONTH('Saving Accounts'!$E125)=MONTH(Q$7),YEAR('Saving Accounts'!$E125)=YEAR(Q$7)),('Saving Accounts'!$B125+'Saving Accounts'!$F125)*'Saving Accounts'!$G125*'Saving Accounts'!$H125/12+'Saving Accounts'!$F125," ")</f>
        <v xml:space="preserve"> </v>
      </c>
      <c r="R125" s="249" t="str">
        <f>IF(AND(MONTH('Saving Accounts'!$E125)=MONTH(R$7),YEAR('Saving Accounts'!$E125)=YEAR(R$7)),('Saving Accounts'!$B125+'Saving Accounts'!$F125)*'Saving Accounts'!$G125*'Saving Accounts'!$H125/12+'Saving Accounts'!$F125," ")</f>
        <v xml:space="preserve"> </v>
      </c>
      <c r="S125" s="249" t="str">
        <f>IF(AND(MONTH('Saving Accounts'!$E125)=MONTH(S$7),YEAR('Saving Accounts'!$E125)=YEAR(S$7)),('Saving Accounts'!$B125+'Saving Accounts'!$F125)*'Saving Accounts'!$G125*'Saving Accounts'!$H125/12+'Saving Accounts'!$F125," ")</f>
        <v xml:space="preserve"> </v>
      </c>
      <c r="T125" s="249" t="str">
        <f>IF(AND(MONTH('Saving Accounts'!$E125)=MONTH(T$7),YEAR('Saving Accounts'!$E125)=YEAR(T$7)),('Saving Accounts'!$B125+'Saving Accounts'!$F125)*'Saving Accounts'!$G125*'Saving Accounts'!$H125/12+'Saving Accounts'!$F125," ")</f>
        <v xml:space="preserve"> </v>
      </c>
      <c r="U125" s="328" t="str">
        <f>IF(AND(MONTH('Saving Accounts'!$E125)=MONTH(U$7),YEAR('Saving Accounts'!$E125)=YEAR(U$7)),('Saving Accounts'!$B125+'Saving Accounts'!$F125)*'Saving Accounts'!$G125*'Saving Accounts'!$H125/12+'Saving Accounts'!$F125," ")</f>
        <v xml:space="preserve"> </v>
      </c>
      <c r="V125" s="249" t="str">
        <f>IF(AND(MONTH('Saving Accounts'!$E125)=MONTH(V$7),YEAR('Saving Accounts'!$E125)=YEAR(V$7)),('Saving Accounts'!$B125+'Saving Accounts'!$F125)*'Saving Accounts'!$G125*'Saving Accounts'!$H125/12+'Saving Accounts'!$F125," ")</f>
        <v xml:space="preserve"> </v>
      </c>
      <c r="W125" s="249" t="str">
        <f>IF(AND(MONTH('Saving Accounts'!$E125)=MONTH(W$7),YEAR('Saving Accounts'!$E125)=YEAR(W$7)),('Saving Accounts'!$B125+'Saving Accounts'!$F125)*'Saving Accounts'!$G125*'Saving Accounts'!$H125/12+'Saving Accounts'!$F125," ")</f>
        <v xml:space="preserve"> </v>
      </c>
      <c r="X125" s="249" t="str">
        <f>IF(AND(MONTH('Saving Accounts'!$E125)=MONTH(X$7),YEAR('Saving Accounts'!$E125)=YEAR(X$7)),('Saving Accounts'!$B125+'Saving Accounts'!$F125)*'Saving Accounts'!$G125*'Saving Accounts'!$H125/12+'Saving Accounts'!$F125," ")</f>
        <v xml:space="preserve"> </v>
      </c>
      <c r="Y125" s="249" t="str">
        <f>IF(AND(MONTH('Saving Accounts'!$E125)=MONTH(Y$7),YEAR('Saving Accounts'!$E125)=YEAR(Y$7)),('Saving Accounts'!$B125+'Saving Accounts'!$F125)*'Saving Accounts'!$G125*'Saving Accounts'!$H125/12+'Saving Accounts'!$F125," ")</f>
        <v xml:space="preserve"> </v>
      </c>
      <c r="Z125" s="249" t="str">
        <f>IF(AND(MONTH('Saving Accounts'!$E125)=MONTH(Z$7),YEAR('Saving Accounts'!$E125)=YEAR(Z$7)),('Saving Accounts'!$B125+'Saving Accounts'!$F125)*'Saving Accounts'!$G125*'Saving Accounts'!$H125/12+'Saving Accounts'!$F125," ")</f>
        <v xml:space="preserve"> </v>
      </c>
      <c r="AA125" s="249" t="str">
        <f>IF(AND(MONTH('Saving Accounts'!$E125)=MONTH(AA$7),YEAR('Saving Accounts'!$E125)=YEAR(AA$7)),('Saving Accounts'!$B125+'Saving Accounts'!$F125)*'Saving Accounts'!$G125*'Saving Accounts'!$H125/12+'Saving Accounts'!$F125," ")</f>
        <v xml:space="preserve"> </v>
      </c>
      <c r="AB125" s="249" t="str">
        <f>IF(AND(MONTH('Saving Accounts'!$E125)=MONTH(AB$7),YEAR('Saving Accounts'!$E125)=YEAR(AB$7)),('Saving Accounts'!$B125+'Saving Accounts'!$F125)*'Saving Accounts'!$G125*'Saving Accounts'!$H125/12+'Saving Accounts'!$F125," ")</f>
        <v xml:space="preserve"> </v>
      </c>
      <c r="AC125" s="249" t="str">
        <f>IF(AND(MONTH('Saving Accounts'!$E125)=MONTH(AC$7),YEAR('Saving Accounts'!$E125)=YEAR(AC$7)),('Saving Accounts'!$B125+'Saving Accounts'!$F125)*'Saving Accounts'!$G125*'Saving Accounts'!$H125/12+'Saving Accounts'!$F125," ")</f>
        <v xml:space="preserve"> </v>
      </c>
      <c r="AD125" s="249" t="str">
        <f>IF(AND(MONTH('Saving Accounts'!$E125)=MONTH(AD$7),YEAR('Saving Accounts'!$E125)=YEAR(AD$7)),('Saving Accounts'!$B125+'Saving Accounts'!$F125)*'Saving Accounts'!$G125*'Saving Accounts'!$H125/12+'Saving Accounts'!$F125," ")</f>
        <v xml:space="preserve"> </v>
      </c>
      <c r="AE125" s="249" t="str">
        <f>IF(AND(MONTH('Saving Accounts'!$E125)=MONTH(AE$7),YEAR('Saving Accounts'!$E125)=YEAR(AE$7)),('Saving Accounts'!$B125+'Saving Accounts'!$F125)*'Saving Accounts'!$G125*'Saving Accounts'!$H125/12+'Saving Accounts'!$F125," ")</f>
        <v xml:space="preserve"> </v>
      </c>
      <c r="AF125" s="249" t="str">
        <f>IF(AND(MONTH('Saving Accounts'!$E125)=MONTH(AF$7),YEAR('Saving Accounts'!$E125)=YEAR(AF$7)),('Saving Accounts'!$B125+'Saving Accounts'!$F125)*'Saving Accounts'!$G125*'Saving Accounts'!$H125/12+'Saving Accounts'!$F125," ")</f>
        <v xml:space="preserve"> </v>
      </c>
      <c r="AG125" s="249" t="str">
        <f>IF(AND(MONTH('Saving Accounts'!$E125)=MONTH(AG$7),YEAR('Saving Accounts'!$E125)=YEAR(AG$7)),('Saving Accounts'!$B125+'Saving Accounts'!$F125)*'Saving Accounts'!$G125*'Saving Accounts'!$H125/12+'Saving Accounts'!$F125," ")</f>
        <v xml:space="preserve"> </v>
      </c>
    </row>
    <row r="126" spans="2:33">
      <c r="B126" s="214"/>
      <c r="C126" s="215"/>
      <c r="D126" s="214"/>
      <c r="E126" s="215"/>
      <c r="F126" s="214"/>
      <c r="G126" s="216"/>
      <c r="H126" s="217"/>
      <c r="I126" s="251">
        <f t="shared" si="10"/>
        <v>0</v>
      </c>
      <c r="J126" s="249" t="str">
        <f>IF(AND(MONTH('Saving Accounts'!$E126)=MONTH(J$7),YEAR('Saving Accounts'!$E126)=YEAR(J$7)),('Saving Accounts'!$B126+'Saving Accounts'!$F126)*'Saving Accounts'!$G126*'Saving Accounts'!$H126/12+'Saving Accounts'!$F126," ")</f>
        <v xml:space="preserve"> </v>
      </c>
      <c r="K126" s="249" t="str">
        <f>IF(AND(MONTH('Saving Accounts'!$E126)=MONTH(K$7),YEAR('Saving Accounts'!$E126)=YEAR(K$7)),('Saving Accounts'!$B126+'Saving Accounts'!$F126)*'Saving Accounts'!$G126*'Saving Accounts'!$H126/12+'Saving Accounts'!$F126," ")</f>
        <v xml:space="preserve"> </v>
      </c>
      <c r="L126" s="249" t="str">
        <f>IF(AND(MONTH('Saving Accounts'!$E126)=MONTH(L$7),YEAR('Saving Accounts'!$E126)=YEAR(L$7)),('Saving Accounts'!$B126+'Saving Accounts'!$F126)*'Saving Accounts'!$G126*'Saving Accounts'!$H126/12+'Saving Accounts'!$F126," ")</f>
        <v xml:space="preserve"> </v>
      </c>
      <c r="M126" s="249" t="str">
        <f>IF(AND(MONTH('Saving Accounts'!$E126)=MONTH(M$7),YEAR('Saving Accounts'!$E126)=YEAR(M$7)),('Saving Accounts'!$B126+'Saving Accounts'!$F126)*'Saving Accounts'!$G126*'Saving Accounts'!$H126/12+'Saving Accounts'!$F126," ")</f>
        <v xml:space="preserve"> </v>
      </c>
      <c r="N126" s="249" t="str">
        <f>IF(AND(MONTH('Saving Accounts'!$E126)=MONTH(N$7),YEAR('Saving Accounts'!$E126)=YEAR(N$7)),('Saving Accounts'!$B126+'Saving Accounts'!$F126)*'Saving Accounts'!$G126*'Saving Accounts'!$H126/12+'Saving Accounts'!$F126," ")</f>
        <v xml:space="preserve"> </v>
      </c>
      <c r="O126" s="249" t="str">
        <f>IF(AND(MONTH('Saving Accounts'!$E126)=MONTH(O$7),YEAR('Saving Accounts'!$E126)=YEAR(O$7)),('Saving Accounts'!$B126+'Saving Accounts'!$F126)*'Saving Accounts'!$G126*'Saving Accounts'!$H126/12+'Saving Accounts'!$F126," ")</f>
        <v xml:space="preserve"> </v>
      </c>
      <c r="P126" s="249" t="str">
        <f>IF(AND(MONTH('Saving Accounts'!$E126)=MONTH(P$7),YEAR('Saving Accounts'!$E126)=YEAR(P$7)),('Saving Accounts'!$B126+'Saving Accounts'!$F126)*'Saving Accounts'!$G126*'Saving Accounts'!$H126/12+'Saving Accounts'!$F126," ")</f>
        <v xml:space="preserve"> </v>
      </c>
      <c r="Q126" s="249" t="str">
        <f>IF(AND(MONTH('Saving Accounts'!$E126)=MONTH(Q$7),YEAR('Saving Accounts'!$E126)=YEAR(Q$7)),('Saving Accounts'!$B126+'Saving Accounts'!$F126)*'Saving Accounts'!$G126*'Saving Accounts'!$H126/12+'Saving Accounts'!$F126," ")</f>
        <v xml:space="preserve"> </v>
      </c>
      <c r="R126" s="249" t="str">
        <f>IF(AND(MONTH('Saving Accounts'!$E126)=MONTH(R$7),YEAR('Saving Accounts'!$E126)=YEAR(R$7)),('Saving Accounts'!$B126+'Saving Accounts'!$F126)*'Saving Accounts'!$G126*'Saving Accounts'!$H126/12+'Saving Accounts'!$F126," ")</f>
        <v xml:space="preserve"> </v>
      </c>
      <c r="S126" s="249" t="str">
        <f>IF(AND(MONTH('Saving Accounts'!$E126)=MONTH(S$7),YEAR('Saving Accounts'!$E126)=YEAR(S$7)),('Saving Accounts'!$B126+'Saving Accounts'!$F126)*'Saving Accounts'!$G126*'Saving Accounts'!$H126/12+'Saving Accounts'!$F126," ")</f>
        <v xml:space="preserve"> </v>
      </c>
      <c r="T126" s="249" t="str">
        <f>IF(AND(MONTH('Saving Accounts'!$E126)=MONTH(T$7),YEAR('Saving Accounts'!$E126)=YEAR(T$7)),('Saving Accounts'!$B126+'Saving Accounts'!$F126)*'Saving Accounts'!$G126*'Saving Accounts'!$H126/12+'Saving Accounts'!$F126," ")</f>
        <v xml:space="preserve"> </v>
      </c>
      <c r="U126" s="328" t="str">
        <f>IF(AND(MONTH('Saving Accounts'!$E126)=MONTH(U$7),YEAR('Saving Accounts'!$E126)=YEAR(U$7)),('Saving Accounts'!$B126+'Saving Accounts'!$F126)*'Saving Accounts'!$G126*'Saving Accounts'!$H126/12+'Saving Accounts'!$F126," ")</f>
        <v xml:space="preserve"> </v>
      </c>
      <c r="V126" s="249" t="str">
        <f>IF(AND(MONTH('Saving Accounts'!$E126)=MONTH(V$7),YEAR('Saving Accounts'!$E126)=YEAR(V$7)),('Saving Accounts'!$B126+'Saving Accounts'!$F126)*'Saving Accounts'!$G126*'Saving Accounts'!$H126/12+'Saving Accounts'!$F126," ")</f>
        <v xml:space="preserve"> </v>
      </c>
      <c r="W126" s="249" t="str">
        <f>IF(AND(MONTH('Saving Accounts'!$E126)=MONTH(W$7),YEAR('Saving Accounts'!$E126)=YEAR(W$7)),('Saving Accounts'!$B126+'Saving Accounts'!$F126)*'Saving Accounts'!$G126*'Saving Accounts'!$H126/12+'Saving Accounts'!$F126," ")</f>
        <v xml:space="preserve"> </v>
      </c>
      <c r="X126" s="249" t="str">
        <f>IF(AND(MONTH('Saving Accounts'!$E126)=MONTH(X$7),YEAR('Saving Accounts'!$E126)=YEAR(X$7)),('Saving Accounts'!$B126+'Saving Accounts'!$F126)*'Saving Accounts'!$G126*'Saving Accounts'!$H126/12+'Saving Accounts'!$F126," ")</f>
        <v xml:space="preserve"> </v>
      </c>
      <c r="Y126" s="249" t="str">
        <f>IF(AND(MONTH('Saving Accounts'!$E126)=MONTH(Y$7),YEAR('Saving Accounts'!$E126)=YEAR(Y$7)),('Saving Accounts'!$B126+'Saving Accounts'!$F126)*'Saving Accounts'!$G126*'Saving Accounts'!$H126/12+'Saving Accounts'!$F126," ")</f>
        <v xml:space="preserve"> </v>
      </c>
      <c r="Z126" s="249" t="str">
        <f>IF(AND(MONTH('Saving Accounts'!$E126)=MONTH(Z$7),YEAR('Saving Accounts'!$E126)=YEAR(Z$7)),('Saving Accounts'!$B126+'Saving Accounts'!$F126)*'Saving Accounts'!$G126*'Saving Accounts'!$H126/12+'Saving Accounts'!$F126," ")</f>
        <v xml:space="preserve"> </v>
      </c>
      <c r="AA126" s="249" t="str">
        <f>IF(AND(MONTH('Saving Accounts'!$E126)=MONTH(AA$7),YEAR('Saving Accounts'!$E126)=YEAR(AA$7)),('Saving Accounts'!$B126+'Saving Accounts'!$F126)*'Saving Accounts'!$G126*'Saving Accounts'!$H126/12+'Saving Accounts'!$F126," ")</f>
        <v xml:space="preserve"> </v>
      </c>
      <c r="AB126" s="249" t="str">
        <f>IF(AND(MONTH('Saving Accounts'!$E126)=MONTH(AB$7),YEAR('Saving Accounts'!$E126)=YEAR(AB$7)),('Saving Accounts'!$B126+'Saving Accounts'!$F126)*'Saving Accounts'!$G126*'Saving Accounts'!$H126/12+'Saving Accounts'!$F126," ")</f>
        <v xml:space="preserve"> </v>
      </c>
      <c r="AC126" s="249" t="str">
        <f>IF(AND(MONTH('Saving Accounts'!$E126)=MONTH(AC$7),YEAR('Saving Accounts'!$E126)=YEAR(AC$7)),('Saving Accounts'!$B126+'Saving Accounts'!$F126)*'Saving Accounts'!$G126*'Saving Accounts'!$H126/12+'Saving Accounts'!$F126," ")</f>
        <v xml:space="preserve"> </v>
      </c>
      <c r="AD126" s="249" t="str">
        <f>IF(AND(MONTH('Saving Accounts'!$E126)=MONTH(AD$7),YEAR('Saving Accounts'!$E126)=YEAR(AD$7)),('Saving Accounts'!$B126+'Saving Accounts'!$F126)*'Saving Accounts'!$G126*'Saving Accounts'!$H126/12+'Saving Accounts'!$F126," ")</f>
        <v xml:space="preserve"> </v>
      </c>
      <c r="AE126" s="249" t="str">
        <f>IF(AND(MONTH('Saving Accounts'!$E126)=MONTH(AE$7),YEAR('Saving Accounts'!$E126)=YEAR(AE$7)),('Saving Accounts'!$B126+'Saving Accounts'!$F126)*'Saving Accounts'!$G126*'Saving Accounts'!$H126/12+'Saving Accounts'!$F126," ")</f>
        <v xml:space="preserve"> </v>
      </c>
      <c r="AF126" s="249" t="str">
        <f>IF(AND(MONTH('Saving Accounts'!$E126)=MONTH(AF$7),YEAR('Saving Accounts'!$E126)=YEAR(AF$7)),('Saving Accounts'!$B126+'Saving Accounts'!$F126)*'Saving Accounts'!$G126*'Saving Accounts'!$H126/12+'Saving Accounts'!$F126," ")</f>
        <v xml:space="preserve"> </v>
      </c>
      <c r="AG126" s="249" t="str">
        <f>IF(AND(MONTH('Saving Accounts'!$E126)=MONTH(AG$7),YEAR('Saving Accounts'!$E126)=YEAR(AG$7)),('Saving Accounts'!$B126+'Saving Accounts'!$F126)*'Saving Accounts'!$G126*'Saving Accounts'!$H126/12+'Saving Accounts'!$F126," ")</f>
        <v xml:space="preserve"> </v>
      </c>
    </row>
    <row r="127" spans="2:33">
      <c r="B127" s="214"/>
      <c r="C127" s="215"/>
      <c r="D127" s="214"/>
      <c r="E127" s="215"/>
      <c r="F127" s="214"/>
      <c r="G127" s="216"/>
      <c r="H127" s="217"/>
      <c r="I127" s="251">
        <f t="shared" ref="I127:I141" si="11">SUM(J127:U127)</f>
        <v>0</v>
      </c>
      <c r="J127" s="249" t="str">
        <f>IF(AND(MONTH('Saving Accounts'!$E127)=MONTH(J$7),YEAR('Saving Accounts'!$E127)=YEAR(J$7)),('Saving Accounts'!$B127+'Saving Accounts'!$F127)*'Saving Accounts'!$G127*'Saving Accounts'!$H127/12+'Saving Accounts'!$F127," ")</f>
        <v xml:space="preserve"> </v>
      </c>
      <c r="K127" s="249" t="str">
        <f>IF(AND(MONTH('Saving Accounts'!$E127)=MONTH(K$7),YEAR('Saving Accounts'!$E127)=YEAR(K$7)),('Saving Accounts'!$B127+'Saving Accounts'!$F127)*'Saving Accounts'!$G127*'Saving Accounts'!$H127/12+'Saving Accounts'!$F127," ")</f>
        <v xml:space="preserve"> </v>
      </c>
      <c r="L127" s="249" t="str">
        <f>IF(AND(MONTH('Saving Accounts'!$E127)=MONTH(L$7),YEAR('Saving Accounts'!$E127)=YEAR(L$7)),('Saving Accounts'!$B127+'Saving Accounts'!$F127)*'Saving Accounts'!$G127*'Saving Accounts'!$H127/12+'Saving Accounts'!$F127," ")</f>
        <v xml:space="preserve"> </v>
      </c>
      <c r="M127" s="249" t="str">
        <f>IF(AND(MONTH('Saving Accounts'!$E127)=MONTH(M$7),YEAR('Saving Accounts'!$E127)=YEAR(M$7)),('Saving Accounts'!$B127+'Saving Accounts'!$F127)*'Saving Accounts'!$G127*'Saving Accounts'!$H127/12+'Saving Accounts'!$F127," ")</f>
        <v xml:space="preserve"> </v>
      </c>
      <c r="N127" s="249" t="str">
        <f>IF(AND(MONTH('Saving Accounts'!$E127)=MONTH(N$7),YEAR('Saving Accounts'!$E127)=YEAR(N$7)),('Saving Accounts'!$B127+'Saving Accounts'!$F127)*'Saving Accounts'!$G127*'Saving Accounts'!$H127/12+'Saving Accounts'!$F127," ")</f>
        <v xml:space="preserve"> </v>
      </c>
      <c r="O127" s="249" t="str">
        <f>IF(AND(MONTH('Saving Accounts'!$E127)=MONTH(O$7),YEAR('Saving Accounts'!$E127)=YEAR(O$7)),('Saving Accounts'!$B127+'Saving Accounts'!$F127)*'Saving Accounts'!$G127*'Saving Accounts'!$H127/12+'Saving Accounts'!$F127," ")</f>
        <v xml:space="preserve"> </v>
      </c>
      <c r="P127" s="249" t="str">
        <f>IF(AND(MONTH('Saving Accounts'!$E127)=MONTH(P$7),YEAR('Saving Accounts'!$E127)=YEAR(P$7)),('Saving Accounts'!$B127+'Saving Accounts'!$F127)*'Saving Accounts'!$G127*'Saving Accounts'!$H127/12+'Saving Accounts'!$F127," ")</f>
        <v xml:space="preserve"> </v>
      </c>
      <c r="Q127" s="249" t="str">
        <f>IF(AND(MONTH('Saving Accounts'!$E127)=MONTH(Q$7),YEAR('Saving Accounts'!$E127)=YEAR(Q$7)),('Saving Accounts'!$B127+'Saving Accounts'!$F127)*'Saving Accounts'!$G127*'Saving Accounts'!$H127/12+'Saving Accounts'!$F127," ")</f>
        <v xml:space="preserve"> </v>
      </c>
      <c r="R127" s="249" t="str">
        <f>IF(AND(MONTH('Saving Accounts'!$E127)=MONTH(R$7),YEAR('Saving Accounts'!$E127)=YEAR(R$7)),('Saving Accounts'!$B127+'Saving Accounts'!$F127)*'Saving Accounts'!$G127*'Saving Accounts'!$H127/12+'Saving Accounts'!$F127," ")</f>
        <v xml:space="preserve"> </v>
      </c>
      <c r="S127" s="249" t="str">
        <f>IF(AND(MONTH('Saving Accounts'!$E127)=MONTH(S$7),YEAR('Saving Accounts'!$E127)=YEAR(S$7)),('Saving Accounts'!$B127+'Saving Accounts'!$F127)*'Saving Accounts'!$G127*'Saving Accounts'!$H127/12+'Saving Accounts'!$F127," ")</f>
        <v xml:space="preserve"> </v>
      </c>
      <c r="T127" s="249" t="str">
        <f>IF(AND(MONTH('Saving Accounts'!$E127)=MONTH(T$7),YEAR('Saving Accounts'!$E127)=YEAR(T$7)),('Saving Accounts'!$B127+'Saving Accounts'!$F127)*'Saving Accounts'!$G127*'Saving Accounts'!$H127/12+'Saving Accounts'!$F127," ")</f>
        <v xml:space="preserve"> </v>
      </c>
      <c r="U127" s="328" t="str">
        <f>IF(AND(MONTH('Saving Accounts'!$E127)=MONTH(U$7),YEAR('Saving Accounts'!$E127)=YEAR(U$7)),('Saving Accounts'!$B127+'Saving Accounts'!$F127)*'Saving Accounts'!$G127*'Saving Accounts'!$H127/12+'Saving Accounts'!$F127," ")</f>
        <v xml:space="preserve"> </v>
      </c>
      <c r="V127" s="249" t="str">
        <f>IF(AND(MONTH('Saving Accounts'!$E127)=MONTH(V$7),YEAR('Saving Accounts'!$E127)=YEAR(V$7)),('Saving Accounts'!$B127+'Saving Accounts'!$F127)*'Saving Accounts'!$G127*'Saving Accounts'!$H127/12+'Saving Accounts'!$F127," ")</f>
        <v xml:space="preserve"> </v>
      </c>
      <c r="W127" s="249" t="str">
        <f>IF(AND(MONTH('Saving Accounts'!$E127)=MONTH(W$7),YEAR('Saving Accounts'!$E127)=YEAR(W$7)),('Saving Accounts'!$B127+'Saving Accounts'!$F127)*'Saving Accounts'!$G127*'Saving Accounts'!$H127/12+'Saving Accounts'!$F127," ")</f>
        <v xml:space="preserve"> </v>
      </c>
      <c r="X127" s="249" t="str">
        <f>IF(AND(MONTH('Saving Accounts'!$E127)=MONTH(X$7),YEAR('Saving Accounts'!$E127)=YEAR(X$7)),('Saving Accounts'!$B127+'Saving Accounts'!$F127)*'Saving Accounts'!$G127*'Saving Accounts'!$H127/12+'Saving Accounts'!$F127," ")</f>
        <v xml:space="preserve"> </v>
      </c>
      <c r="Y127" s="249" t="str">
        <f>IF(AND(MONTH('Saving Accounts'!$E127)=MONTH(Y$7),YEAR('Saving Accounts'!$E127)=YEAR(Y$7)),('Saving Accounts'!$B127+'Saving Accounts'!$F127)*'Saving Accounts'!$G127*'Saving Accounts'!$H127/12+'Saving Accounts'!$F127," ")</f>
        <v xml:space="preserve"> </v>
      </c>
      <c r="Z127" s="249" t="str">
        <f>IF(AND(MONTH('Saving Accounts'!$E127)=MONTH(Z$7),YEAR('Saving Accounts'!$E127)=YEAR(Z$7)),('Saving Accounts'!$B127+'Saving Accounts'!$F127)*'Saving Accounts'!$G127*'Saving Accounts'!$H127/12+'Saving Accounts'!$F127," ")</f>
        <v xml:space="preserve"> </v>
      </c>
      <c r="AA127" s="249" t="str">
        <f>IF(AND(MONTH('Saving Accounts'!$E127)=MONTH(AA$7),YEAR('Saving Accounts'!$E127)=YEAR(AA$7)),('Saving Accounts'!$B127+'Saving Accounts'!$F127)*'Saving Accounts'!$G127*'Saving Accounts'!$H127/12+'Saving Accounts'!$F127," ")</f>
        <v xml:space="preserve"> </v>
      </c>
      <c r="AB127" s="249" t="str">
        <f>IF(AND(MONTH('Saving Accounts'!$E127)=MONTH(AB$7),YEAR('Saving Accounts'!$E127)=YEAR(AB$7)),('Saving Accounts'!$B127+'Saving Accounts'!$F127)*'Saving Accounts'!$G127*'Saving Accounts'!$H127/12+'Saving Accounts'!$F127," ")</f>
        <v xml:space="preserve"> </v>
      </c>
      <c r="AC127" s="249" t="str">
        <f>IF(AND(MONTH('Saving Accounts'!$E127)=MONTH(AC$7),YEAR('Saving Accounts'!$E127)=YEAR(AC$7)),('Saving Accounts'!$B127+'Saving Accounts'!$F127)*'Saving Accounts'!$G127*'Saving Accounts'!$H127/12+'Saving Accounts'!$F127," ")</f>
        <v xml:space="preserve"> </v>
      </c>
      <c r="AD127" s="249" t="str">
        <f>IF(AND(MONTH('Saving Accounts'!$E127)=MONTH(AD$7),YEAR('Saving Accounts'!$E127)=YEAR(AD$7)),('Saving Accounts'!$B127+'Saving Accounts'!$F127)*'Saving Accounts'!$G127*'Saving Accounts'!$H127/12+'Saving Accounts'!$F127," ")</f>
        <v xml:space="preserve"> </v>
      </c>
      <c r="AE127" s="249" t="str">
        <f>IF(AND(MONTH('Saving Accounts'!$E127)=MONTH(AE$7),YEAR('Saving Accounts'!$E127)=YEAR(AE$7)),('Saving Accounts'!$B127+'Saving Accounts'!$F127)*'Saving Accounts'!$G127*'Saving Accounts'!$H127/12+'Saving Accounts'!$F127," ")</f>
        <v xml:space="preserve"> </v>
      </c>
      <c r="AF127" s="249" t="str">
        <f>IF(AND(MONTH('Saving Accounts'!$E127)=MONTH(AF$7),YEAR('Saving Accounts'!$E127)=YEAR(AF$7)),('Saving Accounts'!$B127+'Saving Accounts'!$F127)*'Saving Accounts'!$G127*'Saving Accounts'!$H127/12+'Saving Accounts'!$F127," ")</f>
        <v xml:space="preserve"> </v>
      </c>
      <c r="AG127" s="249" t="str">
        <f>IF(AND(MONTH('Saving Accounts'!$E127)=MONTH(AG$7),YEAR('Saving Accounts'!$E127)=YEAR(AG$7)),('Saving Accounts'!$B127+'Saving Accounts'!$F127)*'Saving Accounts'!$G127*'Saving Accounts'!$H127/12+'Saving Accounts'!$F127," ")</f>
        <v xml:space="preserve"> </v>
      </c>
    </row>
    <row r="128" spans="2:33">
      <c r="B128" s="214"/>
      <c r="C128" s="215"/>
      <c r="D128" s="214"/>
      <c r="E128" s="215"/>
      <c r="F128" s="214"/>
      <c r="G128" s="216"/>
      <c r="H128" s="217"/>
      <c r="I128" s="251">
        <f t="shared" si="11"/>
        <v>0</v>
      </c>
      <c r="J128" s="249" t="str">
        <f>IF(AND(MONTH('Saving Accounts'!$E128)=MONTH(J$7),YEAR('Saving Accounts'!$E128)=YEAR(J$7)),('Saving Accounts'!$B128+'Saving Accounts'!$F128)*'Saving Accounts'!$G128*'Saving Accounts'!$H128/12+'Saving Accounts'!$F128," ")</f>
        <v xml:space="preserve"> </v>
      </c>
      <c r="K128" s="249" t="str">
        <f>IF(AND(MONTH('Saving Accounts'!$E128)=MONTH(K$7),YEAR('Saving Accounts'!$E128)=YEAR(K$7)),('Saving Accounts'!$B128+'Saving Accounts'!$F128)*'Saving Accounts'!$G128*'Saving Accounts'!$H128/12+'Saving Accounts'!$F128," ")</f>
        <v xml:space="preserve"> </v>
      </c>
      <c r="L128" s="249" t="str">
        <f>IF(AND(MONTH('Saving Accounts'!$E128)=MONTH(L$7),YEAR('Saving Accounts'!$E128)=YEAR(L$7)),('Saving Accounts'!$B128+'Saving Accounts'!$F128)*'Saving Accounts'!$G128*'Saving Accounts'!$H128/12+'Saving Accounts'!$F128," ")</f>
        <v xml:space="preserve"> </v>
      </c>
      <c r="M128" s="249" t="str">
        <f>IF(AND(MONTH('Saving Accounts'!$E128)=MONTH(M$7),YEAR('Saving Accounts'!$E128)=YEAR(M$7)),('Saving Accounts'!$B128+'Saving Accounts'!$F128)*'Saving Accounts'!$G128*'Saving Accounts'!$H128/12+'Saving Accounts'!$F128," ")</f>
        <v xml:space="preserve"> </v>
      </c>
      <c r="N128" s="249" t="str">
        <f>IF(AND(MONTH('Saving Accounts'!$E128)=MONTH(N$7),YEAR('Saving Accounts'!$E128)=YEAR(N$7)),('Saving Accounts'!$B128+'Saving Accounts'!$F128)*'Saving Accounts'!$G128*'Saving Accounts'!$H128/12+'Saving Accounts'!$F128," ")</f>
        <v xml:space="preserve"> </v>
      </c>
      <c r="O128" s="249" t="str">
        <f>IF(AND(MONTH('Saving Accounts'!$E128)=MONTH(O$7),YEAR('Saving Accounts'!$E128)=YEAR(O$7)),('Saving Accounts'!$B128+'Saving Accounts'!$F128)*'Saving Accounts'!$G128*'Saving Accounts'!$H128/12+'Saving Accounts'!$F128," ")</f>
        <v xml:space="preserve"> </v>
      </c>
      <c r="P128" s="249" t="str">
        <f>IF(AND(MONTH('Saving Accounts'!$E128)=MONTH(P$7),YEAR('Saving Accounts'!$E128)=YEAR(P$7)),('Saving Accounts'!$B128+'Saving Accounts'!$F128)*'Saving Accounts'!$G128*'Saving Accounts'!$H128/12+'Saving Accounts'!$F128," ")</f>
        <v xml:space="preserve"> </v>
      </c>
      <c r="Q128" s="249" t="str">
        <f>IF(AND(MONTH('Saving Accounts'!$E128)=MONTH(Q$7),YEAR('Saving Accounts'!$E128)=YEAR(Q$7)),('Saving Accounts'!$B128+'Saving Accounts'!$F128)*'Saving Accounts'!$G128*'Saving Accounts'!$H128/12+'Saving Accounts'!$F128," ")</f>
        <v xml:space="preserve"> </v>
      </c>
      <c r="R128" s="249" t="str">
        <f>IF(AND(MONTH('Saving Accounts'!$E128)=MONTH(R$7),YEAR('Saving Accounts'!$E128)=YEAR(R$7)),('Saving Accounts'!$B128+'Saving Accounts'!$F128)*'Saving Accounts'!$G128*'Saving Accounts'!$H128/12+'Saving Accounts'!$F128," ")</f>
        <v xml:space="preserve"> </v>
      </c>
      <c r="S128" s="249" t="str">
        <f>IF(AND(MONTH('Saving Accounts'!$E128)=MONTH(S$7),YEAR('Saving Accounts'!$E128)=YEAR(S$7)),('Saving Accounts'!$B128+'Saving Accounts'!$F128)*'Saving Accounts'!$G128*'Saving Accounts'!$H128/12+'Saving Accounts'!$F128," ")</f>
        <v xml:space="preserve"> </v>
      </c>
      <c r="T128" s="249" t="str">
        <f>IF(AND(MONTH('Saving Accounts'!$E128)=MONTH(T$7),YEAR('Saving Accounts'!$E128)=YEAR(T$7)),('Saving Accounts'!$B128+'Saving Accounts'!$F128)*'Saving Accounts'!$G128*'Saving Accounts'!$H128/12+'Saving Accounts'!$F128," ")</f>
        <v xml:space="preserve"> </v>
      </c>
      <c r="U128" s="328" t="str">
        <f>IF(AND(MONTH('Saving Accounts'!$E128)=MONTH(U$7),YEAR('Saving Accounts'!$E128)=YEAR(U$7)),('Saving Accounts'!$B128+'Saving Accounts'!$F128)*'Saving Accounts'!$G128*'Saving Accounts'!$H128/12+'Saving Accounts'!$F128," ")</f>
        <v xml:space="preserve"> </v>
      </c>
      <c r="V128" s="249" t="str">
        <f>IF(AND(MONTH('Saving Accounts'!$E128)=MONTH(V$7),YEAR('Saving Accounts'!$E128)=YEAR(V$7)),('Saving Accounts'!$B128+'Saving Accounts'!$F128)*'Saving Accounts'!$G128*'Saving Accounts'!$H128/12+'Saving Accounts'!$F128," ")</f>
        <v xml:space="preserve"> </v>
      </c>
      <c r="W128" s="249" t="str">
        <f>IF(AND(MONTH('Saving Accounts'!$E128)=MONTH(W$7),YEAR('Saving Accounts'!$E128)=YEAR(W$7)),('Saving Accounts'!$B128+'Saving Accounts'!$F128)*'Saving Accounts'!$G128*'Saving Accounts'!$H128/12+'Saving Accounts'!$F128," ")</f>
        <v xml:space="preserve"> </v>
      </c>
      <c r="X128" s="249" t="str">
        <f>IF(AND(MONTH('Saving Accounts'!$E128)=MONTH(X$7),YEAR('Saving Accounts'!$E128)=YEAR(X$7)),('Saving Accounts'!$B128+'Saving Accounts'!$F128)*'Saving Accounts'!$G128*'Saving Accounts'!$H128/12+'Saving Accounts'!$F128," ")</f>
        <v xml:space="preserve"> </v>
      </c>
      <c r="Y128" s="249" t="str">
        <f>IF(AND(MONTH('Saving Accounts'!$E128)=MONTH(Y$7),YEAR('Saving Accounts'!$E128)=YEAR(Y$7)),('Saving Accounts'!$B128+'Saving Accounts'!$F128)*'Saving Accounts'!$G128*'Saving Accounts'!$H128/12+'Saving Accounts'!$F128," ")</f>
        <v xml:space="preserve"> </v>
      </c>
      <c r="Z128" s="249" t="str">
        <f>IF(AND(MONTH('Saving Accounts'!$E128)=MONTH(Z$7),YEAR('Saving Accounts'!$E128)=YEAR(Z$7)),('Saving Accounts'!$B128+'Saving Accounts'!$F128)*'Saving Accounts'!$G128*'Saving Accounts'!$H128/12+'Saving Accounts'!$F128," ")</f>
        <v xml:space="preserve"> </v>
      </c>
      <c r="AA128" s="249" t="str">
        <f>IF(AND(MONTH('Saving Accounts'!$E128)=MONTH(AA$7),YEAR('Saving Accounts'!$E128)=YEAR(AA$7)),('Saving Accounts'!$B128+'Saving Accounts'!$F128)*'Saving Accounts'!$G128*'Saving Accounts'!$H128/12+'Saving Accounts'!$F128," ")</f>
        <v xml:space="preserve"> </v>
      </c>
      <c r="AB128" s="249" t="str">
        <f>IF(AND(MONTH('Saving Accounts'!$E128)=MONTH(AB$7),YEAR('Saving Accounts'!$E128)=YEAR(AB$7)),('Saving Accounts'!$B128+'Saving Accounts'!$F128)*'Saving Accounts'!$G128*'Saving Accounts'!$H128/12+'Saving Accounts'!$F128," ")</f>
        <v xml:space="preserve"> </v>
      </c>
      <c r="AC128" s="249" t="str">
        <f>IF(AND(MONTH('Saving Accounts'!$E128)=MONTH(AC$7),YEAR('Saving Accounts'!$E128)=YEAR(AC$7)),('Saving Accounts'!$B128+'Saving Accounts'!$F128)*'Saving Accounts'!$G128*'Saving Accounts'!$H128/12+'Saving Accounts'!$F128," ")</f>
        <v xml:space="preserve"> </v>
      </c>
      <c r="AD128" s="249" t="str">
        <f>IF(AND(MONTH('Saving Accounts'!$E128)=MONTH(AD$7),YEAR('Saving Accounts'!$E128)=YEAR(AD$7)),('Saving Accounts'!$B128+'Saving Accounts'!$F128)*'Saving Accounts'!$G128*'Saving Accounts'!$H128/12+'Saving Accounts'!$F128," ")</f>
        <v xml:space="preserve"> </v>
      </c>
      <c r="AE128" s="249" t="str">
        <f>IF(AND(MONTH('Saving Accounts'!$E128)=MONTH(AE$7),YEAR('Saving Accounts'!$E128)=YEAR(AE$7)),('Saving Accounts'!$B128+'Saving Accounts'!$F128)*'Saving Accounts'!$G128*'Saving Accounts'!$H128/12+'Saving Accounts'!$F128," ")</f>
        <v xml:space="preserve"> </v>
      </c>
      <c r="AF128" s="249" t="str">
        <f>IF(AND(MONTH('Saving Accounts'!$E128)=MONTH(AF$7),YEAR('Saving Accounts'!$E128)=YEAR(AF$7)),('Saving Accounts'!$B128+'Saving Accounts'!$F128)*'Saving Accounts'!$G128*'Saving Accounts'!$H128/12+'Saving Accounts'!$F128," ")</f>
        <v xml:space="preserve"> </v>
      </c>
      <c r="AG128" s="249" t="str">
        <f>IF(AND(MONTH('Saving Accounts'!$E128)=MONTH(AG$7),YEAR('Saving Accounts'!$E128)=YEAR(AG$7)),('Saving Accounts'!$B128+'Saving Accounts'!$F128)*'Saving Accounts'!$G128*'Saving Accounts'!$H128/12+'Saving Accounts'!$F128," ")</f>
        <v xml:space="preserve"> </v>
      </c>
    </row>
    <row r="129" spans="2:33">
      <c r="B129" s="214"/>
      <c r="C129" s="215"/>
      <c r="D129" s="214"/>
      <c r="E129" s="215"/>
      <c r="F129" s="214"/>
      <c r="G129" s="216"/>
      <c r="H129" s="217"/>
      <c r="I129" s="251">
        <f t="shared" si="11"/>
        <v>0</v>
      </c>
      <c r="J129" s="249" t="str">
        <f>IF(AND(MONTH('Saving Accounts'!$E129)=MONTH(J$7),YEAR('Saving Accounts'!$E129)=YEAR(J$7)),('Saving Accounts'!$B129+'Saving Accounts'!$F129)*'Saving Accounts'!$G129*'Saving Accounts'!$H129/12+'Saving Accounts'!$F129," ")</f>
        <v xml:space="preserve"> </v>
      </c>
      <c r="K129" s="249" t="str">
        <f>IF(AND(MONTH('Saving Accounts'!$E129)=MONTH(K$7),YEAR('Saving Accounts'!$E129)=YEAR(K$7)),('Saving Accounts'!$B129+'Saving Accounts'!$F129)*'Saving Accounts'!$G129*'Saving Accounts'!$H129/12+'Saving Accounts'!$F129," ")</f>
        <v xml:space="preserve"> </v>
      </c>
      <c r="L129" s="249" t="str">
        <f>IF(AND(MONTH('Saving Accounts'!$E129)=MONTH(L$7),YEAR('Saving Accounts'!$E129)=YEAR(L$7)),('Saving Accounts'!$B129+'Saving Accounts'!$F129)*'Saving Accounts'!$G129*'Saving Accounts'!$H129/12+'Saving Accounts'!$F129," ")</f>
        <v xml:space="preserve"> </v>
      </c>
      <c r="M129" s="249" t="str">
        <f>IF(AND(MONTH('Saving Accounts'!$E129)=MONTH(M$7),YEAR('Saving Accounts'!$E129)=YEAR(M$7)),('Saving Accounts'!$B129+'Saving Accounts'!$F129)*'Saving Accounts'!$G129*'Saving Accounts'!$H129/12+'Saving Accounts'!$F129," ")</f>
        <v xml:space="preserve"> </v>
      </c>
      <c r="N129" s="249" t="str">
        <f>IF(AND(MONTH('Saving Accounts'!$E129)=MONTH(N$7),YEAR('Saving Accounts'!$E129)=YEAR(N$7)),('Saving Accounts'!$B129+'Saving Accounts'!$F129)*'Saving Accounts'!$G129*'Saving Accounts'!$H129/12+'Saving Accounts'!$F129," ")</f>
        <v xml:space="preserve"> </v>
      </c>
      <c r="O129" s="249" t="str">
        <f>IF(AND(MONTH('Saving Accounts'!$E129)=MONTH(O$7),YEAR('Saving Accounts'!$E129)=YEAR(O$7)),('Saving Accounts'!$B129+'Saving Accounts'!$F129)*'Saving Accounts'!$G129*'Saving Accounts'!$H129/12+'Saving Accounts'!$F129," ")</f>
        <v xml:space="preserve"> </v>
      </c>
      <c r="P129" s="249" t="str">
        <f>IF(AND(MONTH('Saving Accounts'!$E129)=MONTH(P$7),YEAR('Saving Accounts'!$E129)=YEAR(P$7)),('Saving Accounts'!$B129+'Saving Accounts'!$F129)*'Saving Accounts'!$G129*'Saving Accounts'!$H129/12+'Saving Accounts'!$F129," ")</f>
        <v xml:space="preserve"> </v>
      </c>
      <c r="Q129" s="249" t="str">
        <f>IF(AND(MONTH('Saving Accounts'!$E129)=MONTH(Q$7),YEAR('Saving Accounts'!$E129)=YEAR(Q$7)),('Saving Accounts'!$B129+'Saving Accounts'!$F129)*'Saving Accounts'!$G129*'Saving Accounts'!$H129/12+'Saving Accounts'!$F129," ")</f>
        <v xml:space="preserve"> </v>
      </c>
      <c r="R129" s="249" t="str">
        <f>IF(AND(MONTH('Saving Accounts'!$E129)=MONTH(R$7),YEAR('Saving Accounts'!$E129)=YEAR(R$7)),('Saving Accounts'!$B129+'Saving Accounts'!$F129)*'Saving Accounts'!$G129*'Saving Accounts'!$H129/12+'Saving Accounts'!$F129," ")</f>
        <v xml:space="preserve"> </v>
      </c>
      <c r="S129" s="249" t="str">
        <f>IF(AND(MONTH('Saving Accounts'!$E129)=MONTH(S$7),YEAR('Saving Accounts'!$E129)=YEAR(S$7)),('Saving Accounts'!$B129+'Saving Accounts'!$F129)*'Saving Accounts'!$G129*'Saving Accounts'!$H129/12+'Saving Accounts'!$F129," ")</f>
        <v xml:space="preserve"> </v>
      </c>
      <c r="T129" s="249" t="str">
        <f>IF(AND(MONTH('Saving Accounts'!$E129)=MONTH(T$7),YEAR('Saving Accounts'!$E129)=YEAR(T$7)),('Saving Accounts'!$B129+'Saving Accounts'!$F129)*'Saving Accounts'!$G129*'Saving Accounts'!$H129/12+'Saving Accounts'!$F129," ")</f>
        <v xml:space="preserve"> </v>
      </c>
      <c r="U129" s="328" t="str">
        <f>IF(AND(MONTH('Saving Accounts'!$E129)=MONTH(U$7),YEAR('Saving Accounts'!$E129)=YEAR(U$7)),('Saving Accounts'!$B129+'Saving Accounts'!$F129)*'Saving Accounts'!$G129*'Saving Accounts'!$H129/12+'Saving Accounts'!$F129," ")</f>
        <v xml:space="preserve"> </v>
      </c>
      <c r="V129" s="249" t="str">
        <f>IF(AND(MONTH('Saving Accounts'!$E129)=MONTH(V$7),YEAR('Saving Accounts'!$E129)=YEAR(V$7)),('Saving Accounts'!$B129+'Saving Accounts'!$F129)*'Saving Accounts'!$G129*'Saving Accounts'!$H129/12+'Saving Accounts'!$F129," ")</f>
        <v xml:space="preserve"> </v>
      </c>
      <c r="W129" s="249" t="str">
        <f>IF(AND(MONTH('Saving Accounts'!$E129)=MONTH(W$7),YEAR('Saving Accounts'!$E129)=YEAR(W$7)),('Saving Accounts'!$B129+'Saving Accounts'!$F129)*'Saving Accounts'!$G129*'Saving Accounts'!$H129/12+'Saving Accounts'!$F129," ")</f>
        <v xml:space="preserve"> </v>
      </c>
      <c r="X129" s="249" t="str">
        <f>IF(AND(MONTH('Saving Accounts'!$E129)=MONTH(X$7),YEAR('Saving Accounts'!$E129)=YEAR(X$7)),('Saving Accounts'!$B129+'Saving Accounts'!$F129)*'Saving Accounts'!$G129*'Saving Accounts'!$H129/12+'Saving Accounts'!$F129," ")</f>
        <v xml:space="preserve"> </v>
      </c>
      <c r="Y129" s="249" t="str">
        <f>IF(AND(MONTH('Saving Accounts'!$E129)=MONTH(Y$7),YEAR('Saving Accounts'!$E129)=YEAR(Y$7)),('Saving Accounts'!$B129+'Saving Accounts'!$F129)*'Saving Accounts'!$G129*'Saving Accounts'!$H129/12+'Saving Accounts'!$F129," ")</f>
        <v xml:space="preserve"> </v>
      </c>
      <c r="Z129" s="249" t="str">
        <f>IF(AND(MONTH('Saving Accounts'!$E129)=MONTH(Z$7),YEAR('Saving Accounts'!$E129)=YEAR(Z$7)),('Saving Accounts'!$B129+'Saving Accounts'!$F129)*'Saving Accounts'!$G129*'Saving Accounts'!$H129/12+'Saving Accounts'!$F129," ")</f>
        <v xml:space="preserve"> </v>
      </c>
      <c r="AA129" s="249" t="str">
        <f>IF(AND(MONTH('Saving Accounts'!$E129)=MONTH(AA$7),YEAR('Saving Accounts'!$E129)=YEAR(AA$7)),('Saving Accounts'!$B129+'Saving Accounts'!$F129)*'Saving Accounts'!$G129*'Saving Accounts'!$H129/12+'Saving Accounts'!$F129," ")</f>
        <v xml:space="preserve"> </v>
      </c>
      <c r="AB129" s="249" t="str">
        <f>IF(AND(MONTH('Saving Accounts'!$E129)=MONTH(AB$7),YEAR('Saving Accounts'!$E129)=YEAR(AB$7)),('Saving Accounts'!$B129+'Saving Accounts'!$F129)*'Saving Accounts'!$G129*'Saving Accounts'!$H129/12+'Saving Accounts'!$F129," ")</f>
        <v xml:space="preserve"> </v>
      </c>
      <c r="AC129" s="249" t="str">
        <f>IF(AND(MONTH('Saving Accounts'!$E129)=MONTH(AC$7),YEAR('Saving Accounts'!$E129)=YEAR(AC$7)),('Saving Accounts'!$B129+'Saving Accounts'!$F129)*'Saving Accounts'!$G129*'Saving Accounts'!$H129/12+'Saving Accounts'!$F129," ")</f>
        <v xml:space="preserve"> </v>
      </c>
      <c r="AD129" s="249" t="str">
        <f>IF(AND(MONTH('Saving Accounts'!$E129)=MONTH(AD$7),YEAR('Saving Accounts'!$E129)=YEAR(AD$7)),('Saving Accounts'!$B129+'Saving Accounts'!$F129)*'Saving Accounts'!$G129*'Saving Accounts'!$H129/12+'Saving Accounts'!$F129," ")</f>
        <v xml:space="preserve"> </v>
      </c>
      <c r="AE129" s="249" t="str">
        <f>IF(AND(MONTH('Saving Accounts'!$E129)=MONTH(AE$7),YEAR('Saving Accounts'!$E129)=YEAR(AE$7)),('Saving Accounts'!$B129+'Saving Accounts'!$F129)*'Saving Accounts'!$G129*'Saving Accounts'!$H129/12+'Saving Accounts'!$F129," ")</f>
        <v xml:space="preserve"> </v>
      </c>
      <c r="AF129" s="249" t="str">
        <f>IF(AND(MONTH('Saving Accounts'!$E129)=MONTH(AF$7),YEAR('Saving Accounts'!$E129)=YEAR(AF$7)),('Saving Accounts'!$B129+'Saving Accounts'!$F129)*'Saving Accounts'!$G129*'Saving Accounts'!$H129/12+'Saving Accounts'!$F129," ")</f>
        <v xml:space="preserve"> </v>
      </c>
      <c r="AG129" s="249" t="str">
        <f>IF(AND(MONTH('Saving Accounts'!$E129)=MONTH(AG$7),YEAR('Saving Accounts'!$E129)=YEAR(AG$7)),('Saving Accounts'!$B129+'Saving Accounts'!$F129)*'Saving Accounts'!$G129*'Saving Accounts'!$H129/12+'Saving Accounts'!$F129," ")</f>
        <v xml:space="preserve"> </v>
      </c>
    </row>
    <row r="130" spans="2:33">
      <c r="B130" s="214"/>
      <c r="C130" s="215"/>
      <c r="D130" s="214"/>
      <c r="E130" s="215"/>
      <c r="F130" s="214"/>
      <c r="G130" s="216"/>
      <c r="H130" s="217"/>
      <c r="I130" s="251">
        <f t="shared" si="11"/>
        <v>0</v>
      </c>
      <c r="J130" s="249" t="str">
        <f>IF(AND(MONTH('Saving Accounts'!$E130)=MONTH(J$7),YEAR('Saving Accounts'!$E130)=YEAR(J$7)),('Saving Accounts'!$B130+'Saving Accounts'!$F130)*'Saving Accounts'!$G130*'Saving Accounts'!$H130/12+'Saving Accounts'!$F130," ")</f>
        <v xml:space="preserve"> </v>
      </c>
      <c r="K130" s="249" t="str">
        <f>IF(AND(MONTH('Saving Accounts'!$E130)=MONTH(K$7),YEAR('Saving Accounts'!$E130)=YEAR(K$7)),('Saving Accounts'!$B130+'Saving Accounts'!$F130)*'Saving Accounts'!$G130*'Saving Accounts'!$H130/12+'Saving Accounts'!$F130," ")</f>
        <v xml:space="preserve"> </v>
      </c>
      <c r="L130" s="249" t="str">
        <f>IF(AND(MONTH('Saving Accounts'!$E130)=MONTH(L$7),YEAR('Saving Accounts'!$E130)=YEAR(L$7)),('Saving Accounts'!$B130+'Saving Accounts'!$F130)*'Saving Accounts'!$G130*'Saving Accounts'!$H130/12+'Saving Accounts'!$F130," ")</f>
        <v xml:space="preserve"> </v>
      </c>
      <c r="M130" s="249" t="str">
        <f>IF(AND(MONTH('Saving Accounts'!$E130)=MONTH(M$7),YEAR('Saving Accounts'!$E130)=YEAR(M$7)),('Saving Accounts'!$B130+'Saving Accounts'!$F130)*'Saving Accounts'!$G130*'Saving Accounts'!$H130/12+'Saving Accounts'!$F130," ")</f>
        <v xml:space="preserve"> </v>
      </c>
      <c r="N130" s="249" t="str">
        <f>IF(AND(MONTH('Saving Accounts'!$E130)=MONTH(N$7),YEAR('Saving Accounts'!$E130)=YEAR(N$7)),('Saving Accounts'!$B130+'Saving Accounts'!$F130)*'Saving Accounts'!$G130*'Saving Accounts'!$H130/12+'Saving Accounts'!$F130," ")</f>
        <v xml:space="preserve"> </v>
      </c>
      <c r="O130" s="249" t="str">
        <f>IF(AND(MONTH('Saving Accounts'!$E130)=MONTH(O$7),YEAR('Saving Accounts'!$E130)=YEAR(O$7)),('Saving Accounts'!$B130+'Saving Accounts'!$F130)*'Saving Accounts'!$G130*'Saving Accounts'!$H130/12+'Saving Accounts'!$F130," ")</f>
        <v xml:space="preserve"> </v>
      </c>
      <c r="P130" s="249" t="str">
        <f>IF(AND(MONTH('Saving Accounts'!$E130)=MONTH(P$7),YEAR('Saving Accounts'!$E130)=YEAR(P$7)),('Saving Accounts'!$B130+'Saving Accounts'!$F130)*'Saving Accounts'!$G130*'Saving Accounts'!$H130/12+'Saving Accounts'!$F130," ")</f>
        <v xml:space="preserve"> </v>
      </c>
      <c r="Q130" s="249" t="str">
        <f>IF(AND(MONTH('Saving Accounts'!$E130)=MONTH(Q$7),YEAR('Saving Accounts'!$E130)=YEAR(Q$7)),('Saving Accounts'!$B130+'Saving Accounts'!$F130)*'Saving Accounts'!$G130*'Saving Accounts'!$H130/12+'Saving Accounts'!$F130," ")</f>
        <v xml:space="preserve"> </v>
      </c>
      <c r="R130" s="249" t="str">
        <f>IF(AND(MONTH('Saving Accounts'!$E130)=MONTH(R$7),YEAR('Saving Accounts'!$E130)=YEAR(R$7)),('Saving Accounts'!$B130+'Saving Accounts'!$F130)*'Saving Accounts'!$G130*'Saving Accounts'!$H130/12+'Saving Accounts'!$F130," ")</f>
        <v xml:space="preserve"> </v>
      </c>
      <c r="S130" s="249" t="str">
        <f>IF(AND(MONTH('Saving Accounts'!$E130)=MONTH(S$7),YEAR('Saving Accounts'!$E130)=YEAR(S$7)),('Saving Accounts'!$B130+'Saving Accounts'!$F130)*'Saving Accounts'!$G130*'Saving Accounts'!$H130/12+'Saving Accounts'!$F130," ")</f>
        <v xml:space="preserve"> </v>
      </c>
      <c r="T130" s="249" t="str">
        <f>IF(AND(MONTH('Saving Accounts'!$E130)=MONTH(T$7),YEAR('Saving Accounts'!$E130)=YEAR(T$7)),('Saving Accounts'!$B130+'Saving Accounts'!$F130)*'Saving Accounts'!$G130*'Saving Accounts'!$H130/12+'Saving Accounts'!$F130," ")</f>
        <v xml:space="preserve"> </v>
      </c>
      <c r="U130" s="328" t="str">
        <f>IF(AND(MONTH('Saving Accounts'!$E130)=MONTH(U$7),YEAR('Saving Accounts'!$E130)=YEAR(U$7)),('Saving Accounts'!$B130+'Saving Accounts'!$F130)*'Saving Accounts'!$G130*'Saving Accounts'!$H130/12+'Saving Accounts'!$F130," ")</f>
        <v xml:space="preserve"> </v>
      </c>
      <c r="V130" s="249" t="str">
        <f>IF(AND(MONTH('Saving Accounts'!$E130)=MONTH(V$7),YEAR('Saving Accounts'!$E130)=YEAR(V$7)),('Saving Accounts'!$B130+'Saving Accounts'!$F130)*'Saving Accounts'!$G130*'Saving Accounts'!$H130/12+'Saving Accounts'!$F130," ")</f>
        <v xml:space="preserve"> </v>
      </c>
      <c r="W130" s="249" t="str">
        <f>IF(AND(MONTH('Saving Accounts'!$E130)=MONTH(W$7),YEAR('Saving Accounts'!$E130)=YEAR(W$7)),('Saving Accounts'!$B130+'Saving Accounts'!$F130)*'Saving Accounts'!$G130*'Saving Accounts'!$H130/12+'Saving Accounts'!$F130," ")</f>
        <v xml:space="preserve"> </v>
      </c>
      <c r="X130" s="249" t="str">
        <f>IF(AND(MONTH('Saving Accounts'!$E130)=MONTH(X$7),YEAR('Saving Accounts'!$E130)=YEAR(X$7)),('Saving Accounts'!$B130+'Saving Accounts'!$F130)*'Saving Accounts'!$G130*'Saving Accounts'!$H130/12+'Saving Accounts'!$F130," ")</f>
        <v xml:space="preserve"> </v>
      </c>
      <c r="Y130" s="249" t="str">
        <f>IF(AND(MONTH('Saving Accounts'!$E130)=MONTH(Y$7),YEAR('Saving Accounts'!$E130)=YEAR(Y$7)),('Saving Accounts'!$B130+'Saving Accounts'!$F130)*'Saving Accounts'!$G130*'Saving Accounts'!$H130/12+'Saving Accounts'!$F130," ")</f>
        <v xml:space="preserve"> </v>
      </c>
      <c r="Z130" s="249" t="str">
        <f>IF(AND(MONTH('Saving Accounts'!$E130)=MONTH(Z$7),YEAR('Saving Accounts'!$E130)=YEAR(Z$7)),('Saving Accounts'!$B130+'Saving Accounts'!$F130)*'Saving Accounts'!$G130*'Saving Accounts'!$H130/12+'Saving Accounts'!$F130," ")</f>
        <v xml:space="preserve"> </v>
      </c>
      <c r="AA130" s="249" t="str">
        <f>IF(AND(MONTH('Saving Accounts'!$E130)=MONTH(AA$7),YEAR('Saving Accounts'!$E130)=YEAR(AA$7)),('Saving Accounts'!$B130+'Saving Accounts'!$F130)*'Saving Accounts'!$G130*'Saving Accounts'!$H130/12+'Saving Accounts'!$F130," ")</f>
        <v xml:space="preserve"> </v>
      </c>
      <c r="AB130" s="249" t="str">
        <f>IF(AND(MONTH('Saving Accounts'!$E130)=MONTH(AB$7),YEAR('Saving Accounts'!$E130)=YEAR(AB$7)),('Saving Accounts'!$B130+'Saving Accounts'!$F130)*'Saving Accounts'!$G130*'Saving Accounts'!$H130/12+'Saving Accounts'!$F130," ")</f>
        <v xml:space="preserve"> </v>
      </c>
      <c r="AC130" s="249" t="str">
        <f>IF(AND(MONTH('Saving Accounts'!$E130)=MONTH(AC$7),YEAR('Saving Accounts'!$E130)=YEAR(AC$7)),('Saving Accounts'!$B130+'Saving Accounts'!$F130)*'Saving Accounts'!$G130*'Saving Accounts'!$H130/12+'Saving Accounts'!$F130," ")</f>
        <v xml:space="preserve"> </v>
      </c>
      <c r="AD130" s="249" t="str">
        <f>IF(AND(MONTH('Saving Accounts'!$E130)=MONTH(AD$7),YEAR('Saving Accounts'!$E130)=YEAR(AD$7)),('Saving Accounts'!$B130+'Saving Accounts'!$F130)*'Saving Accounts'!$G130*'Saving Accounts'!$H130/12+'Saving Accounts'!$F130," ")</f>
        <v xml:space="preserve"> </v>
      </c>
      <c r="AE130" s="249" t="str">
        <f>IF(AND(MONTH('Saving Accounts'!$E130)=MONTH(AE$7),YEAR('Saving Accounts'!$E130)=YEAR(AE$7)),('Saving Accounts'!$B130+'Saving Accounts'!$F130)*'Saving Accounts'!$G130*'Saving Accounts'!$H130/12+'Saving Accounts'!$F130," ")</f>
        <v xml:space="preserve"> </v>
      </c>
      <c r="AF130" s="249" t="str">
        <f>IF(AND(MONTH('Saving Accounts'!$E130)=MONTH(AF$7),YEAR('Saving Accounts'!$E130)=YEAR(AF$7)),('Saving Accounts'!$B130+'Saving Accounts'!$F130)*'Saving Accounts'!$G130*'Saving Accounts'!$H130/12+'Saving Accounts'!$F130," ")</f>
        <v xml:space="preserve"> </v>
      </c>
      <c r="AG130" s="249" t="str">
        <f>IF(AND(MONTH('Saving Accounts'!$E130)=MONTH(AG$7),YEAR('Saving Accounts'!$E130)=YEAR(AG$7)),('Saving Accounts'!$B130+'Saving Accounts'!$F130)*'Saving Accounts'!$G130*'Saving Accounts'!$H130/12+'Saving Accounts'!$F130," ")</f>
        <v xml:space="preserve"> </v>
      </c>
    </row>
    <row r="131" spans="2:33">
      <c r="B131" s="214"/>
      <c r="C131" s="215"/>
      <c r="D131" s="214"/>
      <c r="E131" s="215"/>
      <c r="F131" s="214"/>
      <c r="G131" s="216"/>
      <c r="H131" s="217"/>
      <c r="I131" s="251">
        <f t="shared" si="11"/>
        <v>0</v>
      </c>
      <c r="J131" s="249" t="str">
        <f>IF(AND(MONTH('Saving Accounts'!$E131)=MONTH(J$7),YEAR('Saving Accounts'!$E131)=YEAR(J$7)),('Saving Accounts'!$B131+'Saving Accounts'!$F131)*'Saving Accounts'!$G131*'Saving Accounts'!$H131/12+'Saving Accounts'!$F131," ")</f>
        <v xml:space="preserve"> </v>
      </c>
      <c r="K131" s="249" t="str">
        <f>IF(AND(MONTH('Saving Accounts'!$E131)=MONTH(K$7),YEAR('Saving Accounts'!$E131)=YEAR(K$7)),('Saving Accounts'!$B131+'Saving Accounts'!$F131)*'Saving Accounts'!$G131*'Saving Accounts'!$H131/12+'Saving Accounts'!$F131," ")</f>
        <v xml:space="preserve"> </v>
      </c>
      <c r="L131" s="249" t="str">
        <f>IF(AND(MONTH('Saving Accounts'!$E131)=MONTH(L$7),YEAR('Saving Accounts'!$E131)=YEAR(L$7)),('Saving Accounts'!$B131+'Saving Accounts'!$F131)*'Saving Accounts'!$G131*'Saving Accounts'!$H131/12+'Saving Accounts'!$F131," ")</f>
        <v xml:space="preserve"> </v>
      </c>
      <c r="M131" s="249" t="str">
        <f>IF(AND(MONTH('Saving Accounts'!$E131)=MONTH(M$7),YEAR('Saving Accounts'!$E131)=YEAR(M$7)),('Saving Accounts'!$B131+'Saving Accounts'!$F131)*'Saving Accounts'!$G131*'Saving Accounts'!$H131/12+'Saving Accounts'!$F131," ")</f>
        <v xml:space="preserve"> </v>
      </c>
      <c r="N131" s="249" t="str">
        <f>IF(AND(MONTH('Saving Accounts'!$E131)=MONTH(N$7),YEAR('Saving Accounts'!$E131)=YEAR(N$7)),('Saving Accounts'!$B131+'Saving Accounts'!$F131)*'Saving Accounts'!$G131*'Saving Accounts'!$H131/12+'Saving Accounts'!$F131," ")</f>
        <v xml:space="preserve"> </v>
      </c>
      <c r="O131" s="249" t="str">
        <f>IF(AND(MONTH('Saving Accounts'!$E131)=MONTH(O$7),YEAR('Saving Accounts'!$E131)=YEAR(O$7)),('Saving Accounts'!$B131+'Saving Accounts'!$F131)*'Saving Accounts'!$G131*'Saving Accounts'!$H131/12+'Saving Accounts'!$F131," ")</f>
        <v xml:space="preserve"> </v>
      </c>
      <c r="P131" s="249" t="str">
        <f>IF(AND(MONTH('Saving Accounts'!$E131)=MONTH(P$7),YEAR('Saving Accounts'!$E131)=YEAR(P$7)),('Saving Accounts'!$B131+'Saving Accounts'!$F131)*'Saving Accounts'!$G131*'Saving Accounts'!$H131/12+'Saving Accounts'!$F131," ")</f>
        <v xml:space="preserve"> </v>
      </c>
      <c r="Q131" s="249" t="str">
        <f>IF(AND(MONTH('Saving Accounts'!$E131)=MONTH(Q$7),YEAR('Saving Accounts'!$E131)=YEAR(Q$7)),('Saving Accounts'!$B131+'Saving Accounts'!$F131)*'Saving Accounts'!$G131*'Saving Accounts'!$H131/12+'Saving Accounts'!$F131," ")</f>
        <v xml:space="preserve"> </v>
      </c>
      <c r="R131" s="249" t="str">
        <f>IF(AND(MONTH('Saving Accounts'!$E131)=MONTH(R$7),YEAR('Saving Accounts'!$E131)=YEAR(R$7)),('Saving Accounts'!$B131+'Saving Accounts'!$F131)*'Saving Accounts'!$G131*'Saving Accounts'!$H131/12+'Saving Accounts'!$F131," ")</f>
        <v xml:space="preserve"> </v>
      </c>
      <c r="S131" s="249" t="str">
        <f>IF(AND(MONTH('Saving Accounts'!$E131)=MONTH(S$7),YEAR('Saving Accounts'!$E131)=YEAR(S$7)),('Saving Accounts'!$B131+'Saving Accounts'!$F131)*'Saving Accounts'!$G131*'Saving Accounts'!$H131/12+'Saving Accounts'!$F131," ")</f>
        <v xml:space="preserve"> </v>
      </c>
      <c r="T131" s="249" t="str">
        <f>IF(AND(MONTH('Saving Accounts'!$E131)=MONTH(T$7),YEAR('Saving Accounts'!$E131)=YEAR(T$7)),('Saving Accounts'!$B131+'Saving Accounts'!$F131)*'Saving Accounts'!$G131*'Saving Accounts'!$H131/12+'Saving Accounts'!$F131," ")</f>
        <v xml:space="preserve"> </v>
      </c>
      <c r="U131" s="328" t="str">
        <f>IF(AND(MONTH('Saving Accounts'!$E131)=MONTH(U$7),YEAR('Saving Accounts'!$E131)=YEAR(U$7)),('Saving Accounts'!$B131+'Saving Accounts'!$F131)*'Saving Accounts'!$G131*'Saving Accounts'!$H131/12+'Saving Accounts'!$F131," ")</f>
        <v xml:space="preserve"> </v>
      </c>
      <c r="V131" s="249" t="str">
        <f>IF(AND(MONTH('Saving Accounts'!$E131)=MONTH(V$7),YEAR('Saving Accounts'!$E131)=YEAR(V$7)),('Saving Accounts'!$B131+'Saving Accounts'!$F131)*'Saving Accounts'!$G131*'Saving Accounts'!$H131/12+'Saving Accounts'!$F131," ")</f>
        <v xml:space="preserve"> </v>
      </c>
      <c r="W131" s="249" t="str">
        <f>IF(AND(MONTH('Saving Accounts'!$E131)=MONTH(W$7),YEAR('Saving Accounts'!$E131)=YEAR(W$7)),('Saving Accounts'!$B131+'Saving Accounts'!$F131)*'Saving Accounts'!$G131*'Saving Accounts'!$H131/12+'Saving Accounts'!$F131," ")</f>
        <v xml:space="preserve"> </v>
      </c>
      <c r="X131" s="249" t="str">
        <f>IF(AND(MONTH('Saving Accounts'!$E131)=MONTH(X$7),YEAR('Saving Accounts'!$E131)=YEAR(X$7)),('Saving Accounts'!$B131+'Saving Accounts'!$F131)*'Saving Accounts'!$G131*'Saving Accounts'!$H131/12+'Saving Accounts'!$F131," ")</f>
        <v xml:space="preserve"> </v>
      </c>
      <c r="Y131" s="249" t="str">
        <f>IF(AND(MONTH('Saving Accounts'!$E131)=MONTH(Y$7),YEAR('Saving Accounts'!$E131)=YEAR(Y$7)),('Saving Accounts'!$B131+'Saving Accounts'!$F131)*'Saving Accounts'!$G131*'Saving Accounts'!$H131/12+'Saving Accounts'!$F131," ")</f>
        <v xml:space="preserve"> </v>
      </c>
      <c r="Z131" s="249" t="str">
        <f>IF(AND(MONTH('Saving Accounts'!$E131)=MONTH(Z$7),YEAR('Saving Accounts'!$E131)=YEAR(Z$7)),('Saving Accounts'!$B131+'Saving Accounts'!$F131)*'Saving Accounts'!$G131*'Saving Accounts'!$H131/12+'Saving Accounts'!$F131," ")</f>
        <v xml:space="preserve"> </v>
      </c>
      <c r="AA131" s="249" t="str">
        <f>IF(AND(MONTH('Saving Accounts'!$E131)=MONTH(AA$7),YEAR('Saving Accounts'!$E131)=YEAR(AA$7)),('Saving Accounts'!$B131+'Saving Accounts'!$F131)*'Saving Accounts'!$G131*'Saving Accounts'!$H131/12+'Saving Accounts'!$F131," ")</f>
        <v xml:space="preserve"> </v>
      </c>
      <c r="AB131" s="249" t="str">
        <f>IF(AND(MONTH('Saving Accounts'!$E131)=MONTH(AB$7),YEAR('Saving Accounts'!$E131)=YEAR(AB$7)),('Saving Accounts'!$B131+'Saving Accounts'!$F131)*'Saving Accounts'!$G131*'Saving Accounts'!$H131/12+'Saving Accounts'!$F131," ")</f>
        <v xml:space="preserve"> </v>
      </c>
      <c r="AC131" s="249" t="str">
        <f>IF(AND(MONTH('Saving Accounts'!$E131)=MONTH(AC$7),YEAR('Saving Accounts'!$E131)=YEAR(AC$7)),('Saving Accounts'!$B131+'Saving Accounts'!$F131)*'Saving Accounts'!$G131*'Saving Accounts'!$H131/12+'Saving Accounts'!$F131," ")</f>
        <v xml:space="preserve"> </v>
      </c>
      <c r="AD131" s="249" t="str">
        <f>IF(AND(MONTH('Saving Accounts'!$E131)=MONTH(AD$7),YEAR('Saving Accounts'!$E131)=YEAR(AD$7)),('Saving Accounts'!$B131+'Saving Accounts'!$F131)*'Saving Accounts'!$G131*'Saving Accounts'!$H131/12+'Saving Accounts'!$F131," ")</f>
        <v xml:space="preserve"> </v>
      </c>
      <c r="AE131" s="249" t="str">
        <f>IF(AND(MONTH('Saving Accounts'!$E131)=MONTH(AE$7),YEAR('Saving Accounts'!$E131)=YEAR(AE$7)),('Saving Accounts'!$B131+'Saving Accounts'!$F131)*'Saving Accounts'!$G131*'Saving Accounts'!$H131/12+'Saving Accounts'!$F131," ")</f>
        <v xml:space="preserve"> </v>
      </c>
      <c r="AF131" s="249" t="str">
        <f>IF(AND(MONTH('Saving Accounts'!$E131)=MONTH(AF$7),YEAR('Saving Accounts'!$E131)=YEAR(AF$7)),('Saving Accounts'!$B131+'Saving Accounts'!$F131)*'Saving Accounts'!$G131*'Saving Accounts'!$H131/12+'Saving Accounts'!$F131," ")</f>
        <v xml:space="preserve"> </v>
      </c>
      <c r="AG131" s="249" t="str">
        <f>IF(AND(MONTH('Saving Accounts'!$E131)=MONTH(AG$7),YEAR('Saving Accounts'!$E131)=YEAR(AG$7)),('Saving Accounts'!$B131+'Saving Accounts'!$F131)*'Saving Accounts'!$G131*'Saving Accounts'!$H131/12+'Saving Accounts'!$F131," ")</f>
        <v xml:space="preserve"> </v>
      </c>
    </row>
    <row r="132" spans="2:33">
      <c r="B132" s="214"/>
      <c r="C132" s="215"/>
      <c r="D132" s="214"/>
      <c r="E132" s="215"/>
      <c r="F132" s="214"/>
      <c r="G132" s="216"/>
      <c r="H132" s="217"/>
      <c r="I132" s="251">
        <f t="shared" si="11"/>
        <v>0</v>
      </c>
      <c r="J132" s="249" t="str">
        <f>IF(AND(MONTH('Saving Accounts'!$E132)=MONTH(J$7),YEAR('Saving Accounts'!$E132)=YEAR(J$7)),('Saving Accounts'!$B132+'Saving Accounts'!$F132)*'Saving Accounts'!$G132*'Saving Accounts'!$H132/12+'Saving Accounts'!$F132," ")</f>
        <v xml:space="preserve"> </v>
      </c>
      <c r="K132" s="249" t="str">
        <f>IF(AND(MONTH('Saving Accounts'!$E132)=MONTH(K$7),YEAR('Saving Accounts'!$E132)=YEAR(K$7)),('Saving Accounts'!$B132+'Saving Accounts'!$F132)*'Saving Accounts'!$G132*'Saving Accounts'!$H132/12+'Saving Accounts'!$F132," ")</f>
        <v xml:space="preserve"> </v>
      </c>
      <c r="L132" s="249" t="str">
        <f>IF(AND(MONTH('Saving Accounts'!$E132)=MONTH(L$7),YEAR('Saving Accounts'!$E132)=YEAR(L$7)),('Saving Accounts'!$B132+'Saving Accounts'!$F132)*'Saving Accounts'!$G132*'Saving Accounts'!$H132/12+'Saving Accounts'!$F132," ")</f>
        <v xml:space="preserve"> </v>
      </c>
      <c r="M132" s="249" t="str">
        <f>IF(AND(MONTH('Saving Accounts'!$E132)=MONTH(M$7),YEAR('Saving Accounts'!$E132)=YEAR(M$7)),('Saving Accounts'!$B132+'Saving Accounts'!$F132)*'Saving Accounts'!$G132*'Saving Accounts'!$H132/12+'Saving Accounts'!$F132," ")</f>
        <v xml:space="preserve"> </v>
      </c>
      <c r="N132" s="249" t="str">
        <f>IF(AND(MONTH('Saving Accounts'!$E132)=MONTH(N$7),YEAR('Saving Accounts'!$E132)=YEAR(N$7)),('Saving Accounts'!$B132+'Saving Accounts'!$F132)*'Saving Accounts'!$G132*'Saving Accounts'!$H132/12+'Saving Accounts'!$F132," ")</f>
        <v xml:space="preserve"> </v>
      </c>
      <c r="O132" s="249" t="str">
        <f>IF(AND(MONTH('Saving Accounts'!$E132)=MONTH(O$7),YEAR('Saving Accounts'!$E132)=YEAR(O$7)),('Saving Accounts'!$B132+'Saving Accounts'!$F132)*'Saving Accounts'!$G132*'Saving Accounts'!$H132/12+'Saving Accounts'!$F132," ")</f>
        <v xml:space="preserve"> </v>
      </c>
      <c r="P132" s="249" t="str">
        <f>IF(AND(MONTH('Saving Accounts'!$E132)=MONTH(P$7),YEAR('Saving Accounts'!$E132)=YEAR(P$7)),('Saving Accounts'!$B132+'Saving Accounts'!$F132)*'Saving Accounts'!$G132*'Saving Accounts'!$H132/12+'Saving Accounts'!$F132," ")</f>
        <v xml:space="preserve"> </v>
      </c>
      <c r="Q132" s="249" t="str">
        <f>IF(AND(MONTH('Saving Accounts'!$E132)=MONTH(Q$7),YEAR('Saving Accounts'!$E132)=YEAR(Q$7)),('Saving Accounts'!$B132+'Saving Accounts'!$F132)*'Saving Accounts'!$G132*'Saving Accounts'!$H132/12+'Saving Accounts'!$F132," ")</f>
        <v xml:space="preserve"> </v>
      </c>
      <c r="R132" s="249" t="str">
        <f>IF(AND(MONTH('Saving Accounts'!$E132)=MONTH(R$7),YEAR('Saving Accounts'!$E132)=YEAR(R$7)),('Saving Accounts'!$B132+'Saving Accounts'!$F132)*'Saving Accounts'!$G132*'Saving Accounts'!$H132/12+'Saving Accounts'!$F132," ")</f>
        <v xml:space="preserve"> </v>
      </c>
      <c r="S132" s="249" t="str">
        <f>IF(AND(MONTH('Saving Accounts'!$E132)=MONTH(S$7),YEAR('Saving Accounts'!$E132)=YEAR(S$7)),('Saving Accounts'!$B132+'Saving Accounts'!$F132)*'Saving Accounts'!$G132*'Saving Accounts'!$H132/12+'Saving Accounts'!$F132," ")</f>
        <v xml:space="preserve"> </v>
      </c>
      <c r="T132" s="249" t="str">
        <f>IF(AND(MONTH('Saving Accounts'!$E132)=MONTH(T$7),YEAR('Saving Accounts'!$E132)=YEAR(T$7)),('Saving Accounts'!$B132+'Saving Accounts'!$F132)*'Saving Accounts'!$G132*'Saving Accounts'!$H132/12+'Saving Accounts'!$F132," ")</f>
        <v xml:space="preserve"> </v>
      </c>
      <c r="U132" s="328" t="str">
        <f>IF(AND(MONTH('Saving Accounts'!$E132)=MONTH(U$7),YEAR('Saving Accounts'!$E132)=YEAR(U$7)),('Saving Accounts'!$B132+'Saving Accounts'!$F132)*'Saving Accounts'!$G132*'Saving Accounts'!$H132/12+'Saving Accounts'!$F132," ")</f>
        <v xml:space="preserve"> </v>
      </c>
      <c r="V132" s="249" t="str">
        <f>IF(AND(MONTH('Saving Accounts'!$E132)=MONTH(V$7),YEAR('Saving Accounts'!$E132)=YEAR(V$7)),('Saving Accounts'!$B132+'Saving Accounts'!$F132)*'Saving Accounts'!$G132*'Saving Accounts'!$H132/12+'Saving Accounts'!$F132," ")</f>
        <v xml:space="preserve"> </v>
      </c>
      <c r="W132" s="249" t="str">
        <f>IF(AND(MONTH('Saving Accounts'!$E132)=MONTH(W$7),YEAR('Saving Accounts'!$E132)=YEAR(W$7)),('Saving Accounts'!$B132+'Saving Accounts'!$F132)*'Saving Accounts'!$G132*'Saving Accounts'!$H132/12+'Saving Accounts'!$F132," ")</f>
        <v xml:space="preserve"> </v>
      </c>
      <c r="X132" s="249" t="str">
        <f>IF(AND(MONTH('Saving Accounts'!$E132)=MONTH(X$7),YEAR('Saving Accounts'!$E132)=YEAR(X$7)),('Saving Accounts'!$B132+'Saving Accounts'!$F132)*'Saving Accounts'!$G132*'Saving Accounts'!$H132/12+'Saving Accounts'!$F132," ")</f>
        <v xml:space="preserve"> </v>
      </c>
      <c r="Y132" s="249" t="str">
        <f>IF(AND(MONTH('Saving Accounts'!$E132)=MONTH(Y$7),YEAR('Saving Accounts'!$E132)=YEAR(Y$7)),('Saving Accounts'!$B132+'Saving Accounts'!$F132)*'Saving Accounts'!$G132*'Saving Accounts'!$H132/12+'Saving Accounts'!$F132," ")</f>
        <v xml:space="preserve"> </v>
      </c>
      <c r="Z132" s="249" t="str">
        <f>IF(AND(MONTH('Saving Accounts'!$E132)=MONTH(Z$7),YEAR('Saving Accounts'!$E132)=YEAR(Z$7)),('Saving Accounts'!$B132+'Saving Accounts'!$F132)*'Saving Accounts'!$G132*'Saving Accounts'!$H132/12+'Saving Accounts'!$F132," ")</f>
        <v xml:space="preserve"> </v>
      </c>
      <c r="AA132" s="249" t="str">
        <f>IF(AND(MONTH('Saving Accounts'!$E132)=MONTH(AA$7),YEAR('Saving Accounts'!$E132)=YEAR(AA$7)),('Saving Accounts'!$B132+'Saving Accounts'!$F132)*'Saving Accounts'!$G132*'Saving Accounts'!$H132/12+'Saving Accounts'!$F132," ")</f>
        <v xml:space="preserve"> </v>
      </c>
      <c r="AB132" s="249" t="str">
        <f>IF(AND(MONTH('Saving Accounts'!$E132)=MONTH(AB$7),YEAR('Saving Accounts'!$E132)=YEAR(AB$7)),('Saving Accounts'!$B132+'Saving Accounts'!$F132)*'Saving Accounts'!$G132*'Saving Accounts'!$H132/12+'Saving Accounts'!$F132," ")</f>
        <v xml:space="preserve"> </v>
      </c>
      <c r="AC132" s="249" t="str">
        <f>IF(AND(MONTH('Saving Accounts'!$E132)=MONTH(AC$7),YEAR('Saving Accounts'!$E132)=YEAR(AC$7)),('Saving Accounts'!$B132+'Saving Accounts'!$F132)*'Saving Accounts'!$G132*'Saving Accounts'!$H132/12+'Saving Accounts'!$F132," ")</f>
        <v xml:space="preserve"> </v>
      </c>
      <c r="AD132" s="249" t="str">
        <f>IF(AND(MONTH('Saving Accounts'!$E132)=MONTH(AD$7),YEAR('Saving Accounts'!$E132)=YEAR(AD$7)),('Saving Accounts'!$B132+'Saving Accounts'!$F132)*'Saving Accounts'!$G132*'Saving Accounts'!$H132/12+'Saving Accounts'!$F132," ")</f>
        <v xml:space="preserve"> </v>
      </c>
      <c r="AE132" s="249" t="str">
        <f>IF(AND(MONTH('Saving Accounts'!$E132)=MONTH(AE$7),YEAR('Saving Accounts'!$E132)=YEAR(AE$7)),('Saving Accounts'!$B132+'Saving Accounts'!$F132)*'Saving Accounts'!$G132*'Saving Accounts'!$H132/12+'Saving Accounts'!$F132," ")</f>
        <v xml:space="preserve"> </v>
      </c>
      <c r="AF132" s="249" t="str">
        <f>IF(AND(MONTH('Saving Accounts'!$E132)=MONTH(AF$7),YEAR('Saving Accounts'!$E132)=YEAR(AF$7)),('Saving Accounts'!$B132+'Saving Accounts'!$F132)*'Saving Accounts'!$G132*'Saving Accounts'!$H132/12+'Saving Accounts'!$F132," ")</f>
        <v xml:space="preserve"> </v>
      </c>
      <c r="AG132" s="249" t="str">
        <f>IF(AND(MONTH('Saving Accounts'!$E132)=MONTH(AG$7),YEAR('Saving Accounts'!$E132)=YEAR(AG$7)),('Saving Accounts'!$B132+'Saving Accounts'!$F132)*'Saving Accounts'!$G132*'Saving Accounts'!$H132/12+'Saving Accounts'!$F132," ")</f>
        <v xml:space="preserve"> </v>
      </c>
    </row>
    <row r="133" spans="2:33">
      <c r="B133" s="214"/>
      <c r="C133" s="215"/>
      <c r="D133" s="214"/>
      <c r="E133" s="215"/>
      <c r="F133" s="214"/>
      <c r="G133" s="216"/>
      <c r="H133" s="217"/>
      <c r="I133" s="251">
        <f t="shared" si="11"/>
        <v>0</v>
      </c>
      <c r="J133" s="249" t="str">
        <f>IF(AND(MONTH('Saving Accounts'!$E133)=MONTH(J$7),YEAR('Saving Accounts'!$E133)=YEAR(J$7)),('Saving Accounts'!$B133+'Saving Accounts'!$F133)*'Saving Accounts'!$G133*'Saving Accounts'!$H133/12+'Saving Accounts'!$F133," ")</f>
        <v xml:space="preserve"> </v>
      </c>
      <c r="K133" s="249" t="str">
        <f>IF(AND(MONTH('Saving Accounts'!$E133)=MONTH(K$7),YEAR('Saving Accounts'!$E133)=YEAR(K$7)),('Saving Accounts'!$B133+'Saving Accounts'!$F133)*'Saving Accounts'!$G133*'Saving Accounts'!$H133/12+'Saving Accounts'!$F133," ")</f>
        <v xml:space="preserve"> </v>
      </c>
      <c r="L133" s="249" t="str">
        <f>IF(AND(MONTH('Saving Accounts'!$E133)=MONTH(L$7),YEAR('Saving Accounts'!$E133)=YEAR(L$7)),('Saving Accounts'!$B133+'Saving Accounts'!$F133)*'Saving Accounts'!$G133*'Saving Accounts'!$H133/12+'Saving Accounts'!$F133," ")</f>
        <v xml:space="preserve"> </v>
      </c>
      <c r="M133" s="249" t="str">
        <f>IF(AND(MONTH('Saving Accounts'!$E133)=MONTH(M$7),YEAR('Saving Accounts'!$E133)=YEAR(M$7)),('Saving Accounts'!$B133+'Saving Accounts'!$F133)*'Saving Accounts'!$G133*'Saving Accounts'!$H133/12+'Saving Accounts'!$F133," ")</f>
        <v xml:space="preserve"> </v>
      </c>
      <c r="N133" s="249" t="str">
        <f>IF(AND(MONTH('Saving Accounts'!$E133)=MONTH(N$7),YEAR('Saving Accounts'!$E133)=YEAR(N$7)),('Saving Accounts'!$B133+'Saving Accounts'!$F133)*'Saving Accounts'!$G133*'Saving Accounts'!$H133/12+'Saving Accounts'!$F133," ")</f>
        <v xml:space="preserve"> </v>
      </c>
      <c r="O133" s="249" t="str">
        <f>IF(AND(MONTH('Saving Accounts'!$E133)=MONTH(O$7),YEAR('Saving Accounts'!$E133)=YEAR(O$7)),('Saving Accounts'!$B133+'Saving Accounts'!$F133)*'Saving Accounts'!$G133*'Saving Accounts'!$H133/12+'Saving Accounts'!$F133," ")</f>
        <v xml:space="preserve"> </v>
      </c>
      <c r="P133" s="249" t="str">
        <f>IF(AND(MONTH('Saving Accounts'!$E133)=MONTH(P$7),YEAR('Saving Accounts'!$E133)=YEAR(P$7)),('Saving Accounts'!$B133+'Saving Accounts'!$F133)*'Saving Accounts'!$G133*'Saving Accounts'!$H133/12+'Saving Accounts'!$F133," ")</f>
        <v xml:space="preserve"> </v>
      </c>
      <c r="Q133" s="249" t="str">
        <f>IF(AND(MONTH('Saving Accounts'!$E133)=MONTH(Q$7),YEAR('Saving Accounts'!$E133)=YEAR(Q$7)),('Saving Accounts'!$B133+'Saving Accounts'!$F133)*'Saving Accounts'!$G133*'Saving Accounts'!$H133/12+'Saving Accounts'!$F133," ")</f>
        <v xml:space="preserve"> </v>
      </c>
      <c r="R133" s="249" t="str">
        <f>IF(AND(MONTH('Saving Accounts'!$E133)=MONTH(R$7),YEAR('Saving Accounts'!$E133)=YEAR(R$7)),('Saving Accounts'!$B133+'Saving Accounts'!$F133)*'Saving Accounts'!$G133*'Saving Accounts'!$H133/12+'Saving Accounts'!$F133," ")</f>
        <v xml:space="preserve"> </v>
      </c>
      <c r="S133" s="249" t="str">
        <f>IF(AND(MONTH('Saving Accounts'!$E133)=MONTH(S$7),YEAR('Saving Accounts'!$E133)=YEAR(S$7)),('Saving Accounts'!$B133+'Saving Accounts'!$F133)*'Saving Accounts'!$G133*'Saving Accounts'!$H133/12+'Saving Accounts'!$F133," ")</f>
        <v xml:space="preserve"> </v>
      </c>
      <c r="T133" s="249" t="str">
        <f>IF(AND(MONTH('Saving Accounts'!$E133)=MONTH(T$7),YEAR('Saving Accounts'!$E133)=YEAR(T$7)),('Saving Accounts'!$B133+'Saving Accounts'!$F133)*'Saving Accounts'!$G133*'Saving Accounts'!$H133/12+'Saving Accounts'!$F133," ")</f>
        <v xml:space="preserve"> </v>
      </c>
      <c r="U133" s="328" t="str">
        <f>IF(AND(MONTH('Saving Accounts'!$E133)=MONTH(U$7),YEAR('Saving Accounts'!$E133)=YEAR(U$7)),('Saving Accounts'!$B133+'Saving Accounts'!$F133)*'Saving Accounts'!$G133*'Saving Accounts'!$H133/12+'Saving Accounts'!$F133," ")</f>
        <v xml:space="preserve"> </v>
      </c>
      <c r="V133" s="249" t="str">
        <f>IF(AND(MONTH('Saving Accounts'!$E133)=MONTH(V$7),YEAR('Saving Accounts'!$E133)=YEAR(V$7)),('Saving Accounts'!$B133+'Saving Accounts'!$F133)*'Saving Accounts'!$G133*'Saving Accounts'!$H133/12+'Saving Accounts'!$F133," ")</f>
        <v xml:space="preserve"> </v>
      </c>
      <c r="W133" s="249" t="str">
        <f>IF(AND(MONTH('Saving Accounts'!$E133)=MONTH(W$7),YEAR('Saving Accounts'!$E133)=YEAR(W$7)),('Saving Accounts'!$B133+'Saving Accounts'!$F133)*'Saving Accounts'!$G133*'Saving Accounts'!$H133/12+'Saving Accounts'!$F133," ")</f>
        <v xml:space="preserve"> </v>
      </c>
      <c r="X133" s="249" t="str">
        <f>IF(AND(MONTH('Saving Accounts'!$E133)=MONTH(X$7),YEAR('Saving Accounts'!$E133)=YEAR(X$7)),('Saving Accounts'!$B133+'Saving Accounts'!$F133)*'Saving Accounts'!$G133*'Saving Accounts'!$H133/12+'Saving Accounts'!$F133," ")</f>
        <v xml:space="preserve"> </v>
      </c>
      <c r="Y133" s="249" t="str">
        <f>IF(AND(MONTH('Saving Accounts'!$E133)=MONTH(Y$7),YEAR('Saving Accounts'!$E133)=YEAR(Y$7)),('Saving Accounts'!$B133+'Saving Accounts'!$F133)*'Saving Accounts'!$G133*'Saving Accounts'!$H133/12+'Saving Accounts'!$F133," ")</f>
        <v xml:space="preserve"> </v>
      </c>
      <c r="Z133" s="249" t="str">
        <f>IF(AND(MONTH('Saving Accounts'!$E133)=MONTH(Z$7),YEAR('Saving Accounts'!$E133)=YEAR(Z$7)),('Saving Accounts'!$B133+'Saving Accounts'!$F133)*'Saving Accounts'!$G133*'Saving Accounts'!$H133/12+'Saving Accounts'!$F133," ")</f>
        <v xml:space="preserve"> </v>
      </c>
      <c r="AA133" s="249" t="str">
        <f>IF(AND(MONTH('Saving Accounts'!$E133)=MONTH(AA$7),YEAR('Saving Accounts'!$E133)=YEAR(AA$7)),('Saving Accounts'!$B133+'Saving Accounts'!$F133)*'Saving Accounts'!$G133*'Saving Accounts'!$H133/12+'Saving Accounts'!$F133," ")</f>
        <v xml:space="preserve"> </v>
      </c>
      <c r="AB133" s="249" t="str">
        <f>IF(AND(MONTH('Saving Accounts'!$E133)=MONTH(AB$7),YEAR('Saving Accounts'!$E133)=YEAR(AB$7)),('Saving Accounts'!$B133+'Saving Accounts'!$F133)*'Saving Accounts'!$G133*'Saving Accounts'!$H133/12+'Saving Accounts'!$F133," ")</f>
        <v xml:space="preserve"> </v>
      </c>
      <c r="AC133" s="249" t="str">
        <f>IF(AND(MONTH('Saving Accounts'!$E133)=MONTH(AC$7),YEAR('Saving Accounts'!$E133)=YEAR(AC$7)),('Saving Accounts'!$B133+'Saving Accounts'!$F133)*'Saving Accounts'!$G133*'Saving Accounts'!$H133/12+'Saving Accounts'!$F133," ")</f>
        <v xml:space="preserve"> </v>
      </c>
      <c r="AD133" s="249" t="str">
        <f>IF(AND(MONTH('Saving Accounts'!$E133)=MONTH(AD$7),YEAR('Saving Accounts'!$E133)=YEAR(AD$7)),('Saving Accounts'!$B133+'Saving Accounts'!$F133)*'Saving Accounts'!$G133*'Saving Accounts'!$H133/12+'Saving Accounts'!$F133," ")</f>
        <v xml:space="preserve"> </v>
      </c>
      <c r="AE133" s="249" t="str">
        <f>IF(AND(MONTH('Saving Accounts'!$E133)=MONTH(AE$7),YEAR('Saving Accounts'!$E133)=YEAR(AE$7)),('Saving Accounts'!$B133+'Saving Accounts'!$F133)*'Saving Accounts'!$G133*'Saving Accounts'!$H133/12+'Saving Accounts'!$F133," ")</f>
        <v xml:space="preserve"> </v>
      </c>
      <c r="AF133" s="249" t="str">
        <f>IF(AND(MONTH('Saving Accounts'!$E133)=MONTH(AF$7),YEAR('Saving Accounts'!$E133)=YEAR(AF$7)),('Saving Accounts'!$B133+'Saving Accounts'!$F133)*'Saving Accounts'!$G133*'Saving Accounts'!$H133/12+'Saving Accounts'!$F133," ")</f>
        <v xml:space="preserve"> </v>
      </c>
      <c r="AG133" s="249" t="str">
        <f>IF(AND(MONTH('Saving Accounts'!$E133)=MONTH(AG$7),YEAR('Saving Accounts'!$E133)=YEAR(AG$7)),('Saving Accounts'!$B133+'Saving Accounts'!$F133)*'Saving Accounts'!$G133*'Saving Accounts'!$H133/12+'Saving Accounts'!$F133," ")</f>
        <v xml:space="preserve"> </v>
      </c>
    </row>
    <row r="134" spans="2:33">
      <c r="B134" s="214"/>
      <c r="C134" s="215"/>
      <c r="D134" s="214"/>
      <c r="E134" s="215"/>
      <c r="F134" s="214"/>
      <c r="G134" s="216"/>
      <c r="H134" s="217"/>
      <c r="I134" s="251">
        <f t="shared" si="11"/>
        <v>0</v>
      </c>
      <c r="J134" s="249" t="str">
        <f>IF(AND(MONTH('Saving Accounts'!$E134)=MONTH(J$7),YEAR('Saving Accounts'!$E134)=YEAR(J$7)),('Saving Accounts'!$B134+'Saving Accounts'!$F134)*'Saving Accounts'!$G134*'Saving Accounts'!$H134/12+'Saving Accounts'!$F134," ")</f>
        <v xml:space="preserve"> </v>
      </c>
      <c r="K134" s="249" t="str">
        <f>IF(AND(MONTH('Saving Accounts'!$E134)=MONTH(K$7),YEAR('Saving Accounts'!$E134)=YEAR(K$7)),('Saving Accounts'!$B134+'Saving Accounts'!$F134)*'Saving Accounts'!$G134*'Saving Accounts'!$H134/12+'Saving Accounts'!$F134," ")</f>
        <v xml:space="preserve"> </v>
      </c>
      <c r="L134" s="249" t="str">
        <f>IF(AND(MONTH('Saving Accounts'!$E134)=MONTH(L$7),YEAR('Saving Accounts'!$E134)=YEAR(L$7)),('Saving Accounts'!$B134+'Saving Accounts'!$F134)*'Saving Accounts'!$G134*'Saving Accounts'!$H134/12+'Saving Accounts'!$F134," ")</f>
        <v xml:space="preserve"> </v>
      </c>
      <c r="M134" s="249" t="str">
        <f>IF(AND(MONTH('Saving Accounts'!$E134)=MONTH(M$7),YEAR('Saving Accounts'!$E134)=YEAR(M$7)),('Saving Accounts'!$B134+'Saving Accounts'!$F134)*'Saving Accounts'!$G134*'Saving Accounts'!$H134/12+'Saving Accounts'!$F134," ")</f>
        <v xml:space="preserve"> </v>
      </c>
      <c r="N134" s="249" t="str">
        <f>IF(AND(MONTH('Saving Accounts'!$E134)=MONTH(N$7),YEAR('Saving Accounts'!$E134)=YEAR(N$7)),('Saving Accounts'!$B134+'Saving Accounts'!$F134)*'Saving Accounts'!$G134*'Saving Accounts'!$H134/12+'Saving Accounts'!$F134," ")</f>
        <v xml:space="preserve"> </v>
      </c>
      <c r="O134" s="249" t="str">
        <f>IF(AND(MONTH('Saving Accounts'!$E134)=MONTH(O$7),YEAR('Saving Accounts'!$E134)=YEAR(O$7)),('Saving Accounts'!$B134+'Saving Accounts'!$F134)*'Saving Accounts'!$G134*'Saving Accounts'!$H134/12+'Saving Accounts'!$F134," ")</f>
        <v xml:space="preserve"> </v>
      </c>
      <c r="P134" s="249" t="str">
        <f>IF(AND(MONTH('Saving Accounts'!$E134)=MONTH(P$7),YEAR('Saving Accounts'!$E134)=YEAR(P$7)),('Saving Accounts'!$B134+'Saving Accounts'!$F134)*'Saving Accounts'!$G134*'Saving Accounts'!$H134/12+'Saving Accounts'!$F134," ")</f>
        <v xml:space="preserve"> </v>
      </c>
      <c r="Q134" s="249" t="str">
        <f>IF(AND(MONTH('Saving Accounts'!$E134)=MONTH(Q$7),YEAR('Saving Accounts'!$E134)=YEAR(Q$7)),('Saving Accounts'!$B134+'Saving Accounts'!$F134)*'Saving Accounts'!$G134*'Saving Accounts'!$H134/12+'Saving Accounts'!$F134," ")</f>
        <v xml:space="preserve"> </v>
      </c>
      <c r="R134" s="249" t="str">
        <f>IF(AND(MONTH('Saving Accounts'!$E134)=MONTH(R$7),YEAR('Saving Accounts'!$E134)=YEAR(R$7)),('Saving Accounts'!$B134+'Saving Accounts'!$F134)*'Saving Accounts'!$G134*'Saving Accounts'!$H134/12+'Saving Accounts'!$F134," ")</f>
        <v xml:space="preserve"> </v>
      </c>
      <c r="S134" s="249" t="str">
        <f>IF(AND(MONTH('Saving Accounts'!$E134)=MONTH(S$7),YEAR('Saving Accounts'!$E134)=YEAR(S$7)),('Saving Accounts'!$B134+'Saving Accounts'!$F134)*'Saving Accounts'!$G134*'Saving Accounts'!$H134/12+'Saving Accounts'!$F134," ")</f>
        <v xml:space="preserve"> </v>
      </c>
      <c r="T134" s="249" t="str">
        <f>IF(AND(MONTH('Saving Accounts'!$E134)=MONTH(T$7),YEAR('Saving Accounts'!$E134)=YEAR(T$7)),('Saving Accounts'!$B134+'Saving Accounts'!$F134)*'Saving Accounts'!$G134*'Saving Accounts'!$H134/12+'Saving Accounts'!$F134," ")</f>
        <v xml:space="preserve"> </v>
      </c>
      <c r="U134" s="328" t="str">
        <f>IF(AND(MONTH('Saving Accounts'!$E134)=MONTH(U$7),YEAR('Saving Accounts'!$E134)=YEAR(U$7)),('Saving Accounts'!$B134+'Saving Accounts'!$F134)*'Saving Accounts'!$G134*'Saving Accounts'!$H134/12+'Saving Accounts'!$F134," ")</f>
        <v xml:space="preserve"> </v>
      </c>
      <c r="V134" s="249" t="str">
        <f>IF(AND(MONTH('Saving Accounts'!$E134)=MONTH(V$7),YEAR('Saving Accounts'!$E134)=YEAR(V$7)),('Saving Accounts'!$B134+'Saving Accounts'!$F134)*'Saving Accounts'!$G134*'Saving Accounts'!$H134/12+'Saving Accounts'!$F134," ")</f>
        <v xml:space="preserve"> </v>
      </c>
      <c r="W134" s="249" t="str">
        <f>IF(AND(MONTH('Saving Accounts'!$E134)=MONTH(W$7),YEAR('Saving Accounts'!$E134)=YEAR(W$7)),('Saving Accounts'!$B134+'Saving Accounts'!$F134)*'Saving Accounts'!$G134*'Saving Accounts'!$H134/12+'Saving Accounts'!$F134," ")</f>
        <v xml:space="preserve"> </v>
      </c>
      <c r="X134" s="249" t="str">
        <f>IF(AND(MONTH('Saving Accounts'!$E134)=MONTH(X$7),YEAR('Saving Accounts'!$E134)=YEAR(X$7)),('Saving Accounts'!$B134+'Saving Accounts'!$F134)*'Saving Accounts'!$G134*'Saving Accounts'!$H134/12+'Saving Accounts'!$F134," ")</f>
        <v xml:space="preserve"> </v>
      </c>
      <c r="Y134" s="249" t="str">
        <f>IF(AND(MONTH('Saving Accounts'!$E134)=MONTH(Y$7),YEAR('Saving Accounts'!$E134)=YEAR(Y$7)),('Saving Accounts'!$B134+'Saving Accounts'!$F134)*'Saving Accounts'!$G134*'Saving Accounts'!$H134/12+'Saving Accounts'!$F134," ")</f>
        <v xml:space="preserve"> </v>
      </c>
      <c r="Z134" s="249" t="str">
        <f>IF(AND(MONTH('Saving Accounts'!$E134)=MONTH(Z$7),YEAR('Saving Accounts'!$E134)=YEAR(Z$7)),('Saving Accounts'!$B134+'Saving Accounts'!$F134)*'Saving Accounts'!$G134*'Saving Accounts'!$H134/12+'Saving Accounts'!$F134," ")</f>
        <v xml:space="preserve"> </v>
      </c>
      <c r="AA134" s="249" t="str">
        <f>IF(AND(MONTH('Saving Accounts'!$E134)=MONTH(AA$7),YEAR('Saving Accounts'!$E134)=YEAR(AA$7)),('Saving Accounts'!$B134+'Saving Accounts'!$F134)*'Saving Accounts'!$G134*'Saving Accounts'!$H134/12+'Saving Accounts'!$F134," ")</f>
        <v xml:space="preserve"> </v>
      </c>
      <c r="AB134" s="249" t="str">
        <f>IF(AND(MONTH('Saving Accounts'!$E134)=MONTH(AB$7),YEAR('Saving Accounts'!$E134)=YEAR(AB$7)),('Saving Accounts'!$B134+'Saving Accounts'!$F134)*'Saving Accounts'!$G134*'Saving Accounts'!$H134/12+'Saving Accounts'!$F134," ")</f>
        <v xml:space="preserve"> </v>
      </c>
      <c r="AC134" s="249" t="str">
        <f>IF(AND(MONTH('Saving Accounts'!$E134)=MONTH(AC$7),YEAR('Saving Accounts'!$E134)=YEAR(AC$7)),('Saving Accounts'!$B134+'Saving Accounts'!$F134)*'Saving Accounts'!$G134*'Saving Accounts'!$H134/12+'Saving Accounts'!$F134," ")</f>
        <v xml:space="preserve"> </v>
      </c>
      <c r="AD134" s="249" t="str">
        <f>IF(AND(MONTH('Saving Accounts'!$E134)=MONTH(AD$7),YEAR('Saving Accounts'!$E134)=YEAR(AD$7)),('Saving Accounts'!$B134+'Saving Accounts'!$F134)*'Saving Accounts'!$G134*'Saving Accounts'!$H134/12+'Saving Accounts'!$F134," ")</f>
        <v xml:space="preserve"> </v>
      </c>
      <c r="AE134" s="249" t="str">
        <f>IF(AND(MONTH('Saving Accounts'!$E134)=MONTH(AE$7),YEAR('Saving Accounts'!$E134)=YEAR(AE$7)),('Saving Accounts'!$B134+'Saving Accounts'!$F134)*'Saving Accounts'!$G134*'Saving Accounts'!$H134/12+'Saving Accounts'!$F134," ")</f>
        <v xml:space="preserve"> </v>
      </c>
      <c r="AF134" s="249" t="str">
        <f>IF(AND(MONTH('Saving Accounts'!$E134)=MONTH(AF$7),YEAR('Saving Accounts'!$E134)=YEAR(AF$7)),('Saving Accounts'!$B134+'Saving Accounts'!$F134)*'Saving Accounts'!$G134*'Saving Accounts'!$H134/12+'Saving Accounts'!$F134," ")</f>
        <v xml:space="preserve"> </v>
      </c>
      <c r="AG134" s="249" t="str">
        <f>IF(AND(MONTH('Saving Accounts'!$E134)=MONTH(AG$7),YEAR('Saving Accounts'!$E134)=YEAR(AG$7)),('Saving Accounts'!$B134+'Saving Accounts'!$F134)*'Saving Accounts'!$G134*'Saving Accounts'!$H134/12+'Saving Accounts'!$F134," ")</f>
        <v xml:space="preserve"> </v>
      </c>
    </row>
    <row r="135" spans="2:33">
      <c r="B135" s="214"/>
      <c r="C135" s="215"/>
      <c r="D135" s="214"/>
      <c r="E135" s="215"/>
      <c r="F135" s="214"/>
      <c r="G135" s="216"/>
      <c r="H135" s="217"/>
      <c r="I135" s="251">
        <f t="shared" si="11"/>
        <v>0</v>
      </c>
      <c r="J135" s="249" t="str">
        <f>IF(AND(MONTH('Saving Accounts'!$E135)=MONTH(J$7),YEAR('Saving Accounts'!$E135)=YEAR(J$7)),('Saving Accounts'!$B135+'Saving Accounts'!$F135)*'Saving Accounts'!$G135*'Saving Accounts'!$H135/12+'Saving Accounts'!$F135," ")</f>
        <v xml:space="preserve"> </v>
      </c>
      <c r="K135" s="249" t="str">
        <f>IF(AND(MONTH('Saving Accounts'!$E135)=MONTH(K$7),YEAR('Saving Accounts'!$E135)=YEAR(K$7)),('Saving Accounts'!$B135+'Saving Accounts'!$F135)*'Saving Accounts'!$G135*'Saving Accounts'!$H135/12+'Saving Accounts'!$F135," ")</f>
        <v xml:space="preserve"> </v>
      </c>
      <c r="L135" s="249" t="str">
        <f>IF(AND(MONTH('Saving Accounts'!$E135)=MONTH(L$7),YEAR('Saving Accounts'!$E135)=YEAR(L$7)),('Saving Accounts'!$B135+'Saving Accounts'!$F135)*'Saving Accounts'!$G135*'Saving Accounts'!$H135/12+'Saving Accounts'!$F135," ")</f>
        <v xml:space="preserve"> </v>
      </c>
      <c r="M135" s="249" t="str">
        <f>IF(AND(MONTH('Saving Accounts'!$E135)=MONTH(M$7),YEAR('Saving Accounts'!$E135)=YEAR(M$7)),('Saving Accounts'!$B135+'Saving Accounts'!$F135)*'Saving Accounts'!$G135*'Saving Accounts'!$H135/12+'Saving Accounts'!$F135," ")</f>
        <v xml:space="preserve"> </v>
      </c>
      <c r="N135" s="249" t="str">
        <f>IF(AND(MONTH('Saving Accounts'!$E135)=MONTH(N$7),YEAR('Saving Accounts'!$E135)=YEAR(N$7)),('Saving Accounts'!$B135+'Saving Accounts'!$F135)*'Saving Accounts'!$G135*'Saving Accounts'!$H135/12+'Saving Accounts'!$F135," ")</f>
        <v xml:space="preserve"> </v>
      </c>
      <c r="O135" s="249" t="str">
        <f>IF(AND(MONTH('Saving Accounts'!$E135)=MONTH(O$7),YEAR('Saving Accounts'!$E135)=YEAR(O$7)),('Saving Accounts'!$B135+'Saving Accounts'!$F135)*'Saving Accounts'!$G135*'Saving Accounts'!$H135/12+'Saving Accounts'!$F135," ")</f>
        <v xml:space="preserve"> </v>
      </c>
      <c r="P135" s="249" t="str">
        <f>IF(AND(MONTH('Saving Accounts'!$E135)=MONTH(P$7),YEAR('Saving Accounts'!$E135)=YEAR(P$7)),('Saving Accounts'!$B135+'Saving Accounts'!$F135)*'Saving Accounts'!$G135*'Saving Accounts'!$H135/12+'Saving Accounts'!$F135," ")</f>
        <v xml:space="preserve"> </v>
      </c>
      <c r="Q135" s="249" t="str">
        <f>IF(AND(MONTH('Saving Accounts'!$E135)=MONTH(Q$7),YEAR('Saving Accounts'!$E135)=YEAR(Q$7)),('Saving Accounts'!$B135+'Saving Accounts'!$F135)*'Saving Accounts'!$G135*'Saving Accounts'!$H135/12+'Saving Accounts'!$F135," ")</f>
        <v xml:space="preserve"> </v>
      </c>
      <c r="R135" s="249" t="str">
        <f>IF(AND(MONTH('Saving Accounts'!$E135)=MONTH(R$7),YEAR('Saving Accounts'!$E135)=YEAR(R$7)),('Saving Accounts'!$B135+'Saving Accounts'!$F135)*'Saving Accounts'!$G135*'Saving Accounts'!$H135/12+'Saving Accounts'!$F135," ")</f>
        <v xml:space="preserve"> </v>
      </c>
      <c r="S135" s="249" t="str">
        <f>IF(AND(MONTH('Saving Accounts'!$E135)=MONTH(S$7),YEAR('Saving Accounts'!$E135)=YEAR(S$7)),('Saving Accounts'!$B135+'Saving Accounts'!$F135)*'Saving Accounts'!$G135*'Saving Accounts'!$H135/12+'Saving Accounts'!$F135," ")</f>
        <v xml:space="preserve"> </v>
      </c>
      <c r="T135" s="249" t="str">
        <f>IF(AND(MONTH('Saving Accounts'!$E135)=MONTH(T$7),YEAR('Saving Accounts'!$E135)=YEAR(T$7)),('Saving Accounts'!$B135+'Saving Accounts'!$F135)*'Saving Accounts'!$G135*'Saving Accounts'!$H135/12+'Saving Accounts'!$F135," ")</f>
        <v xml:space="preserve"> </v>
      </c>
      <c r="U135" s="328" t="str">
        <f>IF(AND(MONTH('Saving Accounts'!$E135)=MONTH(U$7),YEAR('Saving Accounts'!$E135)=YEAR(U$7)),('Saving Accounts'!$B135+'Saving Accounts'!$F135)*'Saving Accounts'!$G135*'Saving Accounts'!$H135/12+'Saving Accounts'!$F135," ")</f>
        <v xml:space="preserve"> </v>
      </c>
      <c r="V135" s="249" t="str">
        <f>IF(AND(MONTH('Saving Accounts'!$E135)=MONTH(V$7),YEAR('Saving Accounts'!$E135)=YEAR(V$7)),('Saving Accounts'!$B135+'Saving Accounts'!$F135)*'Saving Accounts'!$G135*'Saving Accounts'!$H135/12+'Saving Accounts'!$F135," ")</f>
        <v xml:space="preserve"> </v>
      </c>
      <c r="W135" s="249" t="str">
        <f>IF(AND(MONTH('Saving Accounts'!$E135)=MONTH(W$7),YEAR('Saving Accounts'!$E135)=YEAR(W$7)),('Saving Accounts'!$B135+'Saving Accounts'!$F135)*'Saving Accounts'!$G135*'Saving Accounts'!$H135/12+'Saving Accounts'!$F135," ")</f>
        <v xml:space="preserve"> </v>
      </c>
      <c r="X135" s="249" t="str">
        <f>IF(AND(MONTH('Saving Accounts'!$E135)=MONTH(X$7),YEAR('Saving Accounts'!$E135)=YEAR(X$7)),('Saving Accounts'!$B135+'Saving Accounts'!$F135)*'Saving Accounts'!$G135*'Saving Accounts'!$H135/12+'Saving Accounts'!$F135," ")</f>
        <v xml:space="preserve"> </v>
      </c>
      <c r="Y135" s="249" t="str">
        <f>IF(AND(MONTH('Saving Accounts'!$E135)=MONTH(Y$7),YEAR('Saving Accounts'!$E135)=YEAR(Y$7)),('Saving Accounts'!$B135+'Saving Accounts'!$F135)*'Saving Accounts'!$G135*'Saving Accounts'!$H135/12+'Saving Accounts'!$F135," ")</f>
        <v xml:space="preserve"> </v>
      </c>
      <c r="Z135" s="249" t="str">
        <f>IF(AND(MONTH('Saving Accounts'!$E135)=MONTH(Z$7),YEAR('Saving Accounts'!$E135)=YEAR(Z$7)),('Saving Accounts'!$B135+'Saving Accounts'!$F135)*'Saving Accounts'!$G135*'Saving Accounts'!$H135/12+'Saving Accounts'!$F135," ")</f>
        <v xml:space="preserve"> </v>
      </c>
      <c r="AA135" s="249" t="str">
        <f>IF(AND(MONTH('Saving Accounts'!$E135)=MONTH(AA$7),YEAR('Saving Accounts'!$E135)=YEAR(AA$7)),('Saving Accounts'!$B135+'Saving Accounts'!$F135)*'Saving Accounts'!$G135*'Saving Accounts'!$H135/12+'Saving Accounts'!$F135," ")</f>
        <v xml:space="preserve"> </v>
      </c>
      <c r="AB135" s="249" t="str">
        <f>IF(AND(MONTH('Saving Accounts'!$E135)=MONTH(AB$7),YEAR('Saving Accounts'!$E135)=YEAR(AB$7)),('Saving Accounts'!$B135+'Saving Accounts'!$F135)*'Saving Accounts'!$G135*'Saving Accounts'!$H135/12+'Saving Accounts'!$F135," ")</f>
        <v xml:space="preserve"> </v>
      </c>
      <c r="AC135" s="249" t="str">
        <f>IF(AND(MONTH('Saving Accounts'!$E135)=MONTH(AC$7),YEAR('Saving Accounts'!$E135)=YEAR(AC$7)),('Saving Accounts'!$B135+'Saving Accounts'!$F135)*'Saving Accounts'!$G135*'Saving Accounts'!$H135/12+'Saving Accounts'!$F135," ")</f>
        <v xml:space="preserve"> </v>
      </c>
      <c r="AD135" s="249" t="str">
        <f>IF(AND(MONTH('Saving Accounts'!$E135)=MONTH(AD$7),YEAR('Saving Accounts'!$E135)=YEAR(AD$7)),('Saving Accounts'!$B135+'Saving Accounts'!$F135)*'Saving Accounts'!$G135*'Saving Accounts'!$H135/12+'Saving Accounts'!$F135," ")</f>
        <v xml:space="preserve"> </v>
      </c>
      <c r="AE135" s="249" t="str">
        <f>IF(AND(MONTH('Saving Accounts'!$E135)=MONTH(AE$7),YEAR('Saving Accounts'!$E135)=YEAR(AE$7)),('Saving Accounts'!$B135+'Saving Accounts'!$F135)*'Saving Accounts'!$G135*'Saving Accounts'!$H135/12+'Saving Accounts'!$F135," ")</f>
        <v xml:space="preserve"> </v>
      </c>
      <c r="AF135" s="249" t="str">
        <f>IF(AND(MONTH('Saving Accounts'!$E135)=MONTH(AF$7),YEAR('Saving Accounts'!$E135)=YEAR(AF$7)),('Saving Accounts'!$B135+'Saving Accounts'!$F135)*'Saving Accounts'!$G135*'Saving Accounts'!$H135/12+'Saving Accounts'!$F135," ")</f>
        <v xml:space="preserve"> </v>
      </c>
      <c r="AG135" s="249" t="str">
        <f>IF(AND(MONTH('Saving Accounts'!$E135)=MONTH(AG$7),YEAR('Saving Accounts'!$E135)=YEAR(AG$7)),('Saving Accounts'!$B135+'Saving Accounts'!$F135)*'Saving Accounts'!$G135*'Saving Accounts'!$H135/12+'Saving Accounts'!$F135," ")</f>
        <v xml:space="preserve"> </v>
      </c>
    </row>
    <row r="136" spans="2:33">
      <c r="B136" s="214"/>
      <c r="C136" s="215"/>
      <c r="D136" s="214"/>
      <c r="E136" s="215"/>
      <c r="F136" s="214"/>
      <c r="G136" s="216"/>
      <c r="H136" s="217"/>
      <c r="I136" s="251">
        <f t="shared" si="11"/>
        <v>0</v>
      </c>
      <c r="J136" s="249" t="str">
        <f>IF(AND(MONTH('Saving Accounts'!$E136)=MONTH(J$7),YEAR('Saving Accounts'!$E136)=YEAR(J$7)),('Saving Accounts'!$B136+'Saving Accounts'!$F136)*'Saving Accounts'!$G136*'Saving Accounts'!$H136/12+'Saving Accounts'!$F136," ")</f>
        <v xml:space="preserve"> </v>
      </c>
      <c r="K136" s="249" t="str">
        <f>IF(AND(MONTH('Saving Accounts'!$E136)=MONTH(K$7),YEAR('Saving Accounts'!$E136)=YEAR(K$7)),('Saving Accounts'!$B136+'Saving Accounts'!$F136)*'Saving Accounts'!$G136*'Saving Accounts'!$H136/12+'Saving Accounts'!$F136," ")</f>
        <v xml:space="preserve"> </v>
      </c>
      <c r="L136" s="249" t="str">
        <f>IF(AND(MONTH('Saving Accounts'!$E136)=MONTH(L$7),YEAR('Saving Accounts'!$E136)=YEAR(L$7)),('Saving Accounts'!$B136+'Saving Accounts'!$F136)*'Saving Accounts'!$G136*'Saving Accounts'!$H136/12+'Saving Accounts'!$F136," ")</f>
        <v xml:space="preserve"> </v>
      </c>
      <c r="M136" s="249" t="str">
        <f>IF(AND(MONTH('Saving Accounts'!$E136)=MONTH(M$7),YEAR('Saving Accounts'!$E136)=YEAR(M$7)),('Saving Accounts'!$B136+'Saving Accounts'!$F136)*'Saving Accounts'!$G136*'Saving Accounts'!$H136/12+'Saving Accounts'!$F136," ")</f>
        <v xml:space="preserve"> </v>
      </c>
      <c r="N136" s="249" t="str">
        <f>IF(AND(MONTH('Saving Accounts'!$E136)=MONTH(N$7),YEAR('Saving Accounts'!$E136)=YEAR(N$7)),('Saving Accounts'!$B136+'Saving Accounts'!$F136)*'Saving Accounts'!$G136*'Saving Accounts'!$H136/12+'Saving Accounts'!$F136," ")</f>
        <v xml:space="preserve"> </v>
      </c>
      <c r="O136" s="249" t="str">
        <f>IF(AND(MONTH('Saving Accounts'!$E136)=MONTH(O$7),YEAR('Saving Accounts'!$E136)=YEAR(O$7)),('Saving Accounts'!$B136+'Saving Accounts'!$F136)*'Saving Accounts'!$G136*'Saving Accounts'!$H136/12+'Saving Accounts'!$F136," ")</f>
        <v xml:space="preserve"> </v>
      </c>
      <c r="P136" s="249" t="str">
        <f>IF(AND(MONTH('Saving Accounts'!$E136)=MONTH(P$7),YEAR('Saving Accounts'!$E136)=YEAR(P$7)),('Saving Accounts'!$B136+'Saving Accounts'!$F136)*'Saving Accounts'!$G136*'Saving Accounts'!$H136/12+'Saving Accounts'!$F136," ")</f>
        <v xml:space="preserve"> </v>
      </c>
      <c r="Q136" s="249" t="str">
        <f>IF(AND(MONTH('Saving Accounts'!$E136)=MONTH(Q$7),YEAR('Saving Accounts'!$E136)=YEAR(Q$7)),('Saving Accounts'!$B136+'Saving Accounts'!$F136)*'Saving Accounts'!$G136*'Saving Accounts'!$H136/12+'Saving Accounts'!$F136," ")</f>
        <v xml:space="preserve"> </v>
      </c>
      <c r="R136" s="249" t="str">
        <f>IF(AND(MONTH('Saving Accounts'!$E136)=MONTH(R$7),YEAR('Saving Accounts'!$E136)=YEAR(R$7)),('Saving Accounts'!$B136+'Saving Accounts'!$F136)*'Saving Accounts'!$G136*'Saving Accounts'!$H136/12+'Saving Accounts'!$F136," ")</f>
        <v xml:space="preserve"> </v>
      </c>
      <c r="S136" s="249" t="str">
        <f>IF(AND(MONTH('Saving Accounts'!$E136)=MONTH(S$7),YEAR('Saving Accounts'!$E136)=YEAR(S$7)),('Saving Accounts'!$B136+'Saving Accounts'!$F136)*'Saving Accounts'!$G136*'Saving Accounts'!$H136/12+'Saving Accounts'!$F136," ")</f>
        <v xml:space="preserve"> </v>
      </c>
      <c r="T136" s="249" t="str">
        <f>IF(AND(MONTH('Saving Accounts'!$E136)=MONTH(T$7),YEAR('Saving Accounts'!$E136)=YEAR(T$7)),('Saving Accounts'!$B136+'Saving Accounts'!$F136)*'Saving Accounts'!$G136*'Saving Accounts'!$H136/12+'Saving Accounts'!$F136," ")</f>
        <v xml:space="preserve"> </v>
      </c>
      <c r="U136" s="328" t="str">
        <f>IF(AND(MONTH('Saving Accounts'!$E136)=MONTH(U$7),YEAR('Saving Accounts'!$E136)=YEAR(U$7)),('Saving Accounts'!$B136+'Saving Accounts'!$F136)*'Saving Accounts'!$G136*'Saving Accounts'!$H136/12+'Saving Accounts'!$F136," ")</f>
        <v xml:space="preserve"> </v>
      </c>
      <c r="V136" s="249" t="str">
        <f>IF(AND(MONTH('Saving Accounts'!$E136)=MONTH(V$7),YEAR('Saving Accounts'!$E136)=YEAR(V$7)),('Saving Accounts'!$B136+'Saving Accounts'!$F136)*'Saving Accounts'!$G136*'Saving Accounts'!$H136/12+'Saving Accounts'!$F136," ")</f>
        <v xml:space="preserve"> </v>
      </c>
      <c r="W136" s="249" t="str">
        <f>IF(AND(MONTH('Saving Accounts'!$E136)=MONTH(W$7),YEAR('Saving Accounts'!$E136)=YEAR(W$7)),('Saving Accounts'!$B136+'Saving Accounts'!$F136)*'Saving Accounts'!$G136*'Saving Accounts'!$H136/12+'Saving Accounts'!$F136," ")</f>
        <v xml:space="preserve"> </v>
      </c>
      <c r="X136" s="249" t="str">
        <f>IF(AND(MONTH('Saving Accounts'!$E136)=MONTH(X$7),YEAR('Saving Accounts'!$E136)=YEAR(X$7)),('Saving Accounts'!$B136+'Saving Accounts'!$F136)*'Saving Accounts'!$G136*'Saving Accounts'!$H136/12+'Saving Accounts'!$F136," ")</f>
        <v xml:space="preserve"> </v>
      </c>
      <c r="Y136" s="249" t="str">
        <f>IF(AND(MONTH('Saving Accounts'!$E136)=MONTH(Y$7),YEAR('Saving Accounts'!$E136)=YEAR(Y$7)),('Saving Accounts'!$B136+'Saving Accounts'!$F136)*'Saving Accounts'!$G136*'Saving Accounts'!$H136/12+'Saving Accounts'!$F136," ")</f>
        <v xml:space="preserve"> </v>
      </c>
      <c r="Z136" s="249" t="str">
        <f>IF(AND(MONTH('Saving Accounts'!$E136)=MONTH(Z$7),YEAR('Saving Accounts'!$E136)=YEAR(Z$7)),('Saving Accounts'!$B136+'Saving Accounts'!$F136)*'Saving Accounts'!$G136*'Saving Accounts'!$H136/12+'Saving Accounts'!$F136," ")</f>
        <v xml:space="preserve"> </v>
      </c>
      <c r="AA136" s="249" t="str">
        <f>IF(AND(MONTH('Saving Accounts'!$E136)=MONTH(AA$7),YEAR('Saving Accounts'!$E136)=YEAR(AA$7)),('Saving Accounts'!$B136+'Saving Accounts'!$F136)*'Saving Accounts'!$G136*'Saving Accounts'!$H136/12+'Saving Accounts'!$F136," ")</f>
        <v xml:space="preserve"> </v>
      </c>
      <c r="AB136" s="249" t="str">
        <f>IF(AND(MONTH('Saving Accounts'!$E136)=MONTH(AB$7),YEAR('Saving Accounts'!$E136)=YEAR(AB$7)),('Saving Accounts'!$B136+'Saving Accounts'!$F136)*'Saving Accounts'!$G136*'Saving Accounts'!$H136/12+'Saving Accounts'!$F136," ")</f>
        <v xml:space="preserve"> </v>
      </c>
      <c r="AC136" s="249" t="str">
        <f>IF(AND(MONTH('Saving Accounts'!$E136)=MONTH(AC$7),YEAR('Saving Accounts'!$E136)=YEAR(AC$7)),('Saving Accounts'!$B136+'Saving Accounts'!$F136)*'Saving Accounts'!$G136*'Saving Accounts'!$H136/12+'Saving Accounts'!$F136," ")</f>
        <v xml:space="preserve"> </v>
      </c>
      <c r="AD136" s="249" t="str">
        <f>IF(AND(MONTH('Saving Accounts'!$E136)=MONTH(AD$7),YEAR('Saving Accounts'!$E136)=YEAR(AD$7)),('Saving Accounts'!$B136+'Saving Accounts'!$F136)*'Saving Accounts'!$G136*'Saving Accounts'!$H136/12+'Saving Accounts'!$F136," ")</f>
        <v xml:space="preserve"> </v>
      </c>
      <c r="AE136" s="249" t="str">
        <f>IF(AND(MONTH('Saving Accounts'!$E136)=MONTH(AE$7),YEAR('Saving Accounts'!$E136)=YEAR(AE$7)),('Saving Accounts'!$B136+'Saving Accounts'!$F136)*'Saving Accounts'!$G136*'Saving Accounts'!$H136/12+'Saving Accounts'!$F136," ")</f>
        <v xml:space="preserve"> </v>
      </c>
      <c r="AF136" s="249" t="str">
        <f>IF(AND(MONTH('Saving Accounts'!$E136)=MONTH(AF$7),YEAR('Saving Accounts'!$E136)=YEAR(AF$7)),('Saving Accounts'!$B136+'Saving Accounts'!$F136)*'Saving Accounts'!$G136*'Saving Accounts'!$H136/12+'Saving Accounts'!$F136," ")</f>
        <v xml:space="preserve"> </v>
      </c>
      <c r="AG136" s="249" t="str">
        <f>IF(AND(MONTH('Saving Accounts'!$E136)=MONTH(AG$7),YEAR('Saving Accounts'!$E136)=YEAR(AG$7)),('Saving Accounts'!$B136+'Saving Accounts'!$F136)*'Saving Accounts'!$G136*'Saving Accounts'!$H136/12+'Saving Accounts'!$F136," ")</f>
        <v xml:space="preserve"> </v>
      </c>
    </row>
    <row r="137" spans="2:33">
      <c r="B137" s="214"/>
      <c r="C137" s="215"/>
      <c r="D137" s="214"/>
      <c r="E137" s="215"/>
      <c r="F137" s="214"/>
      <c r="G137" s="216"/>
      <c r="H137" s="217"/>
      <c r="I137" s="251">
        <f t="shared" si="11"/>
        <v>0</v>
      </c>
      <c r="J137" s="249" t="str">
        <f>IF(AND(MONTH('Saving Accounts'!$E137)=MONTH(J$7),YEAR('Saving Accounts'!$E137)=YEAR(J$7)),('Saving Accounts'!$B137+'Saving Accounts'!$F137)*'Saving Accounts'!$G137*'Saving Accounts'!$H137/12+'Saving Accounts'!$F137," ")</f>
        <v xml:space="preserve"> </v>
      </c>
      <c r="K137" s="249" t="str">
        <f>IF(AND(MONTH('Saving Accounts'!$E137)=MONTH(K$7),YEAR('Saving Accounts'!$E137)=YEAR(K$7)),('Saving Accounts'!$B137+'Saving Accounts'!$F137)*'Saving Accounts'!$G137*'Saving Accounts'!$H137/12+'Saving Accounts'!$F137," ")</f>
        <v xml:space="preserve"> </v>
      </c>
      <c r="L137" s="249" t="str">
        <f>IF(AND(MONTH('Saving Accounts'!$E137)=MONTH(L$7),YEAR('Saving Accounts'!$E137)=YEAR(L$7)),('Saving Accounts'!$B137+'Saving Accounts'!$F137)*'Saving Accounts'!$G137*'Saving Accounts'!$H137/12+'Saving Accounts'!$F137," ")</f>
        <v xml:space="preserve"> </v>
      </c>
      <c r="M137" s="249" t="str">
        <f>IF(AND(MONTH('Saving Accounts'!$E137)=MONTH(M$7),YEAR('Saving Accounts'!$E137)=YEAR(M$7)),('Saving Accounts'!$B137+'Saving Accounts'!$F137)*'Saving Accounts'!$G137*'Saving Accounts'!$H137/12+'Saving Accounts'!$F137," ")</f>
        <v xml:space="preserve"> </v>
      </c>
      <c r="N137" s="249" t="str">
        <f>IF(AND(MONTH('Saving Accounts'!$E137)=MONTH(N$7),YEAR('Saving Accounts'!$E137)=YEAR(N$7)),('Saving Accounts'!$B137+'Saving Accounts'!$F137)*'Saving Accounts'!$G137*'Saving Accounts'!$H137/12+'Saving Accounts'!$F137," ")</f>
        <v xml:space="preserve"> </v>
      </c>
      <c r="O137" s="249" t="str">
        <f>IF(AND(MONTH('Saving Accounts'!$E137)=MONTH(O$7),YEAR('Saving Accounts'!$E137)=YEAR(O$7)),('Saving Accounts'!$B137+'Saving Accounts'!$F137)*'Saving Accounts'!$G137*'Saving Accounts'!$H137/12+'Saving Accounts'!$F137," ")</f>
        <v xml:space="preserve"> </v>
      </c>
      <c r="P137" s="249" t="str">
        <f>IF(AND(MONTH('Saving Accounts'!$E137)=MONTH(P$7),YEAR('Saving Accounts'!$E137)=YEAR(P$7)),('Saving Accounts'!$B137+'Saving Accounts'!$F137)*'Saving Accounts'!$G137*'Saving Accounts'!$H137/12+'Saving Accounts'!$F137," ")</f>
        <v xml:space="preserve"> </v>
      </c>
      <c r="Q137" s="249" t="str">
        <f>IF(AND(MONTH('Saving Accounts'!$E137)=MONTH(Q$7),YEAR('Saving Accounts'!$E137)=YEAR(Q$7)),('Saving Accounts'!$B137+'Saving Accounts'!$F137)*'Saving Accounts'!$G137*'Saving Accounts'!$H137/12+'Saving Accounts'!$F137," ")</f>
        <v xml:space="preserve"> </v>
      </c>
      <c r="R137" s="249" t="str">
        <f>IF(AND(MONTH('Saving Accounts'!$E137)=MONTH(R$7),YEAR('Saving Accounts'!$E137)=YEAR(R$7)),('Saving Accounts'!$B137+'Saving Accounts'!$F137)*'Saving Accounts'!$G137*'Saving Accounts'!$H137/12+'Saving Accounts'!$F137," ")</f>
        <v xml:space="preserve"> </v>
      </c>
      <c r="S137" s="249" t="str">
        <f>IF(AND(MONTH('Saving Accounts'!$E137)=MONTH(S$7),YEAR('Saving Accounts'!$E137)=YEAR(S$7)),('Saving Accounts'!$B137+'Saving Accounts'!$F137)*'Saving Accounts'!$G137*'Saving Accounts'!$H137/12+'Saving Accounts'!$F137," ")</f>
        <v xml:space="preserve"> </v>
      </c>
      <c r="T137" s="249" t="str">
        <f>IF(AND(MONTH('Saving Accounts'!$E137)=MONTH(T$7),YEAR('Saving Accounts'!$E137)=YEAR(T$7)),('Saving Accounts'!$B137+'Saving Accounts'!$F137)*'Saving Accounts'!$G137*'Saving Accounts'!$H137/12+'Saving Accounts'!$F137," ")</f>
        <v xml:space="preserve"> </v>
      </c>
      <c r="U137" s="328" t="str">
        <f>IF(AND(MONTH('Saving Accounts'!$E137)=MONTH(U$7),YEAR('Saving Accounts'!$E137)=YEAR(U$7)),('Saving Accounts'!$B137+'Saving Accounts'!$F137)*'Saving Accounts'!$G137*'Saving Accounts'!$H137/12+'Saving Accounts'!$F137," ")</f>
        <v xml:space="preserve"> </v>
      </c>
      <c r="V137" s="249" t="str">
        <f>IF(AND(MONTH('Saving Accounts'!$E137)=MONTH(V$7),YEAR('Saving Accounts'!$E137)=YEAR(V$7)),('Saving Accounts'!$B137+'Saving Accounts'!$F137)*'Saving Accounts'!$G137*'Saving Accounts'!$H137/12+'Saving Accounts'!$F137," ")</f>
        <v xml:space="preserve"> </v>
      </c>
      <c r="W137" s="249" t="str">
        <f>IF(AND(MONTH('Saving Accounts'!$E137)=MONTH(W$7),YEAR('Saving Accounts'!$E137)=YEAR(W$7)),('Saving Accounts'!$B137+'Saving Accounts'!$F137)*'Saving Accounts'!$G137*'Saving Accounts'!$H137/12+'Saving Accounts'!$F137," ")</f>
        <v xml:space="preserve"> </v>
      </c>
      <c r="X137" s="249" t="str">
        <f>IF(AND(MONTH('Saving Accounts'!$E137)=MONTH(X$7),YEAR('Saving Accounts'!$E137)=YEAR(X$7)),('Saving Accounts'!$B137+'Saving Accounts'!$F137)*'Saving Accounts'!$G137*'Saving Accounts'!$H137/12+'Saving Accounts'!$F137," ")</f>
        <v xml:space="preserve"> </v>
      </c>
      <c r="Y137" s="249" t="str">
        <f>IF(AND(MONTH('Saving Accounts'!$E137)=MONTH(Y$7),YEAR('Saving Accounts'!$E137)=YEAR(Y$7)),('Saving Accounts'!$B137+'Saving Accounts'!$F137)*'Saving Accounts'!$G137*'Saving Accounts'!$H137/12+'Saving Accounts'!$F137," ")</f>
        <v xml:space="preserve"> </v>
      </c>
      <c r="Z137" s="249" t="str">
        <f>IF(AND(MONTH('Saving Accounts'!$E137)=MONTH(Z$7),YEAR('Saving Accounts'!$E137)=YEAR(Z$7)),('Saving Accounts'!$B137+'Saving Accounts'!$F137)*'Saving Accounts'!$G137*'Saving Accounts'!$H137/12+'Saving Accounts'!$F137," ")</f>
        <v xml:space="preserve"> </v>
      </c>
      <c r="AA137" s="249" t="str">
        <f>IF(AND(MONTH('Saving Accounts'!$E137)=MONTH(AA$7),YEAR('Saving Accounts'!$E137)=YEAR(AA$7)),('Saving Accounts'!$B137+'Saving Accounts'!$F137)*'Saving Accounts'!$G137*'Saving Accounts'!$H137/12+'Saving Accounts'!$F137," ")</f>
        <v xml:space="preserve"> </v>
      </c>
      <c r="AB137" s="249" t="str">
        <f>IF(AND(MONTH('Saving Accounts'!$E137)=MONTH(AB$7),YEAR('Saving Accounts'!$E137)=YEAR(AB$7)),('Saving Accounts'!$B137+'Saving Accounts'!$F137)*'Saving Accounts'!$G137*'Saving Accounts'!$H137/12+'Saving Accounts'!$F137," ")</f>
        <v xml:space="preserve"> </v>
      </c>
      <c r="AC137" s="249" t="str">
        <f>IF(AND(MONTH('Saving Accounts'!$E137)=MONTH(AC$7),YEAR('Saving Accounts'!$E137)=YEAR(AC$7)),('Saving Accounts'!$B137+'Saving Accounts'!$F137)*'Saving Accounts'!$G137*'Saving Accounts'!$H137/12+'Saving Accounts'!$F137," ")</f>
        <v xml:space="preserve"> </v>
      </c>
      <c r="AD137" s="249" t="str">
        <f>IF(AND(MONTH('Saving Accounts'!$E137)=MONTH(AD$7),YEAR('Saving Accounts'!$E137)=YEAR(AD$7)),('Saving Accounts'!$B137+'Saving Accounts'!$F137)*'Saving Accounts'!$G137*'Saving Accounts'!$H137/12+'Saving Accounts'!$F137," ")</f>
        <v xml:space="preserve"> </v>
      </c>
      <c r="AE137" s="249" t="str">
        <f>IF(AND(MONTH('Saving Accounts'!$E137)=MONTH(AE$7),YEAR('Saving Accounts'!$E137)=YEAR(AE$7)),('Saving Accounts'!$B137+'Saving Accounts'!$F137)*'Saving Accounts'!$G137*'Saving Accounts'!$H137/12+'Saving Accounts'!$F137," ")</f>
        <v xml:space="preserve"> </v>
      </c>
      <c r="AF137" s="249" t="str">
        <f>IF(AND(MONTH('Saving Accounts'!$E137)=MONTH(AF$7),YEAR('Saving Accounts'!$E137)=YEAR(AF$7)),('Saving Accounts'!$B137+'Saving Accounts'!$F137)*'Saving Accounts'!$G137*'Saving Accounts'!$H137/12+'Saving Accounts'!$F137," ")</f>
        <v xml:space="preserve"> </v>
      </c>
      <c r="AG137" s="249" t="str">
        <f>IF(AND(MONTH('Saving Accounts'!$E137)=MONTH(AG$7),YEAR('Saving Accounts'!$E137)=YEAR(AG$7)),('Saving Accounts'!$B137+'Saving Accounts'!$F137)*'Saving Accounts'!$G137*'Saving Accounts'!$H137/12+'Saving Accounts'!$F137," ")</f>
        <v xml:space="preserve"> </v>
      </c>
    </row>
    <row r="138" spans="2:33">
      <c r="B138" s="214"/>
      <c r="C138" s="215"/>
      <c r="D138" s="214"/>
      <c r="E138" s="215"/>
      <c r="F138" s="214"/>
      <c r="G138" s="216"/>
      <c r="H138" s="217"/>
      <c r="I138" s="251">
        <f t="shared" si="11"/>
        <v>0</v>
      </c>
      <c r="J138" s="249" t="str">
        <f>IF(AND(MONTH('Saving Accounts'!$E138)=MONTH(J$7),YEAR('Saving Accounts'!$E138)=YEAR(J$7)),('Saving Accounts'!$B138+'Saving Accounts'!$F138)*'Saving Accounts'!$G138*'Saving Accounts'!$H138/12+'Saving Accounts'!$F138," ")</f>
        <v xml:space="preserve"> </v>
      </c>
      <c r="K138" s="249" t="str">
        <f>IF(AND(MONTH('Saving Accounts'!$E138)=MONTH(K$7),YEAR('Saving Accounts'!$E138)=YEAR(K$7)),('Saving Accounts'!$B138+'Saving Accounts'!$F138)*'Saving Accounts'!$G138*'Saving Accounts'!$H138/12+'Saving Accounts'!$F138," ")</f>
        <v xml:space="preserve"> </v>
      </c>
      <c r="L138" s="249" t="str">
        <f>IF(AND(MONTH('Saving Accounts'!$E138)=MONTH(L$7),YEAR('Saving Accounts'!$E138)=YEAR(L$7)),('Saving Accounts'!$B138+'Saving Accounts'!$F138)*'Saving Accounts'!$G138*'Saving Accounts'!$H138/12+'Saving Accounts'!$F138," ")</f>
        <v xml:space="preserve"> </v>
      </c>
      <c r="M138" s="249" t="str">
        <f>IF(AND(MONTH('Saving Accounts'!$E138)=MONTH(M$7),YEAR('Saving Accounts'!$E138)=YEAR(M$7)),('Saving Accounts'!$B138+'Saving Accounts'!$F138)*'Saving Accounts'!$G138*'Saving Accounts'!$H138/12+'Saving Accounts'!$F138," ")</f>
        <v xml:space="preserve"> </v>
      </c>
      <c r="N138" s="249" t="str">
        <f>IF(AND(MONTH('Saving Accounts'!$E138)=MONTH(N$7),YEAR('Saving Accounts'!$E138)=YEAR(N$7)),('Saving Accounts'!$B138+'Saving Accounts'!$F138)*'Saving Accounts'!$G138*'Saving Accounts'!$H138/12+'Saving Accounts'!$F138," ")</f>
        <v xml:space="preserve"> </v>
      </c>
      <c r="O138" s="249" t="str">
        <f>IF(AND(MONTH('Saving Accounts'!$E138)=MONTH(O$7),YEAR('Saving Accounts'!$E138)=YEAR(O$7)),('Saving Accounts'!$B138+'Saving Accounts'!$F138)*'Saving Accounts'!$G138*'Saving Accounts'!$H138/12+'Saving Accounts'!$F138," ")</f>
        <v xml:space="preserve"> </v>
      </c>
      <c r="P138" s="249" t="str">
        <f>IF(AND(MONTH('Saving Accounts'!$E138)=MONTH(P$7),YEAR('Saving Accounts'!$E138)=YEAR(P$7)),('Saving Accounts'!$B138+'Saving Accounts'!$F138)*'Saving Accounts'!$G138*'Saving Accounts'!$H138/12+'Saving Accounts'!$F138," ")</f>
        <v xml:space="preserve"> </v>
      </c>
      <c r="Q138" s="249" t="str">
        <f>IF(AND(MONTH('Saving Accounts'!$E138)=MONTH(Q$7),YEAR('Saving Accounts'!$E138)=YEAR(Q$7)),('Saving Accounts'!$B138+'Saving Accounts'!$F138)*'Saving Accounts'!$G138*'Saving Accounts'!$H138/12+'Saving Accounts'!$F138," ")</f>
        <v xml:space="preserve"> </v>
      </c>
      <c r="R138" s="249" t="str">
        <f>IF(AND(MONTH('Saving Accounts'!$E138)=MONTH(R$7),YEAR('Saving Accounts'!$E138)=YEAR(R$7)),('Saving Accounts'!$B138+'Saving Accounts'!$F138)*'Saving Accounts'!$G138*'Saving Accounts'!$H138/12+'Saving Accounts'!$F138," ")</f>
        <v xml:space="preserve"> </v>
      </c>
      <c r="S138" s="249" t="str">
        <f>IF(AND(MONTH('Saving Accounts'!$E138)=MONTH(S$7),YEAR('Saving Accounts'!$E138)=YEAR(S$7)),('Saving Accounts'!$B138+'Saving Accounts'!$F138)*'Saving Accounts'!$G138*'Saving Accounts'!$H138/12+'Saving Accounts'!$F138," ")</f>
        <v xml:space="preserve"> </v>
      </c>
      <c r="T138" s="249" t="str">
        <f>IF(AND(MONTH('Saving Accounts'!$E138)=MONTH(T$7),YEAR('Saving Accounts'!$E138)=YEAR(T$7)),('Saving Accounts'!$B138+'Saving Accounts'!$F138)*'Saving Accounts'!$G138*'Saving Accounts'!$H138/12+'Saving Accounts'!$F138," ")</f>
        <v xml:space="preserve"> </v>
      </c>
      <c r="U138" s="328" t="str">
        <f>IF(AND(MONTH('Saving Accounts'!$E138)=MONTH(U$7),YEAR('Saving Accounts'!$E138)=YEAR(U$7)),('Saving Accounts'!$B138+'Saving Accounts'!$F138)*'Saving Accounts'!$G138*'Saving Accounts'!$H138/12+'Saving Accounts'!$F138," ")</f>
        <v xml:space="preserve"> </v>
      </c>
      <c r="V138" s="249" t="str">
        <f>IF(AND(MONTH('Saving Accounts'!$E138)=MONTH(V$7),YEAR('Saving Accounts'!$E138)=YEAR(V$7)),('Saving Accounts'!$B138+'Saving Accounts'!$F138)*'Saving Accounts'!$G138*'Saving Accounts'!$H138/12+'Saving Accounts'!$F138," ")</f>
        <v xml:space="preserve"> </v>
      </c>
      <c r="W138" s="249" t="str">
        <f>IF(AND(MONTH('Saving Accounts'!$E138)=MONTH(W$7),YEAR('Saving Accounts'!$E138)=YEAR(W$7)),('Saving Accounts'!$B138+'Saving Accounts'!$F138)*'Saving Accounts'!$G138*'Saving Accounts'!$H138/12+'Saving Accounts'!$F138," ")</f>
        <v xml:space="preserve"> </v>
      </c>
      <c r="X138" s="249" t="str">
        <f>IF(AND(MONTH('Saving Accounts'!$E138)=MONTH(X$7),YEAR('Saving Accounts'!$E138)=YEAR(X$7)),('Saving Accounts'!$B138+'Saving Accounts'!$F138)*'Saving Accounts'!$G138*'Saving Accounts'!$H138/12+'Saving Accounts'!$F138," ")</f>
        <v xml:space="preserve"> </v>
      </c>
      <c r="Y138" s="249" t="str">
        <f>IF(AND(MONTH('Saving Accounts'!$E138)=MONTH(Y$7),YEAR('Saving Accounts'!$E138)=YEAR(Y$7)),('Saving Accounts'!$B138+'Saving Accounts'!$F138)*'Saving Accounts'!$G138*'Saving Accounts'!$H138/12+'Saving Accounts'!$F138," ")</f>
        <v xml:space="preserve"> </v>
      </c>
      <c r="Z138" s="249" t="str">
        <f>IF(AND(MONTH('Saving Accounts'!$E138)=MONTH(Z$7),YEAR('Saving Accounts'!$E138)=YEAR(Z$7)),('Saving Accounts'!$B138+'Saving Accounts'!$F138)*'Saving Accounts'!$G138*'Saving Accounts'!$H138/12+'Saving Accounts'!$F138," ")</f>
        <v xml:space="preserve"> </v>
      </c>
      <c r="AA138" s="249" t="str">
        <f>IF(AND(MONTH('Saving Accounts'!$E138)=MONTH(AA$7),YEAR('Saving Accounts'!$E138)=YEAR(AA$7)),('Saving Accounts'!$B138+'Saving Accounts'!$F138)*'Saving Accounts'!$G138*'Saving Accounts'!$H138/12+'Saving Accounts'!$F138," ")</f>
        <v xml:space="preserve"> </v>
      </c>
      <c r="AB138" s="249" t="str">
        <f>IF(AND(MONTH('Saving Accounts'!$E138)=MONTH(AB$7),YEAR('Saving Accounts'!$E138)=YEAR(AB$7)),('Saving Accounts'!$B138+'Saving Accounts'!$F138)*'Saving Accounts'!$G138*'Saving Accounts'!$H138/12+'Saving Accounts'!$F138," ")</f>
        <v xml:space="preserve"> </v>
      </c>
      <c r="AC138" s="249" t="str">
        <f>IF(AND(MONTH('Saving Accounts'!$E138)=MONTH(AC$7),YEAR('Saving Accounts'!$E138)=YEAR(AC$7)),('Saving Accounts'!$B138+'Saving Accounts'!$F138)*'Saving Accounts'!$G138*'Saving Accounts'!$H138/12+'Saving Accounts'!$F138," ")</f>
        <v xml:space="preserve"> </v>
      </c>
      <c r="AD138" s="249" t="str">
        <f>IF(AND(MONTH('Saving Accounts'!$E138)=MONTH(AD$7),YEAR('Saving Accounts'!$E138)=YEAR(AD$7)),('Saving Accounts'!$B138+'Saving Accounts'!$F138)*'Saving Accounts'!$G138*'Saving Accounts'!$H138/12+'Saving Accounts'!$F138," ")</f>
        <v xml:space="preserve"> </v>
      </c>
      <c r="AE138" s="249" t="str">
        <f>IF(AND(MONTH('Saving Accounts'!$E138)=MONTH(AE$7),YEAR('Saving Accounts'!$E138)=YEAR(AE$7)),('Saving Accounts'!$B138+'Saving Accounts'!$F138)*'Saving Accounts'!$G138*'Saving Accounts'!$H138/12+'Saving Accounts'!$F138," ")</f>
        <v xml:space="preserve"> </v>
      </c>
      <c r="AF138" s="249" t="str">
        <f>IF(AND(MONTH('Saving Accounts'!$E138)=MONTH(AF$7),YEAR('Saving Accounts'!$E138)=YEAR(AF$7)),('Saving Accounts'!$B138+'Saving Accounts'!$F138)*'Saving Accounts'!$G138*'Saving Accounts'!$H138/12+'Saving Accounts'!$F138," ")</f>
        <v xml:space="preserve"> </v>
      </c>
      <c r="AG138" s="249" t="str">
        <f>IF(AND(MONTH('Saving Accounts'!$E138)=MONTH(AG$7),YEAR('Saving Accounts'!$E138)=YEAR(AG$7)),('Saving Accounts'!$B138+'Saving Accounts'!$F138)*'Saving Accounts'!$G138*'Saving Accounts'!$H138/12+'Saving Accounts'!$F138," ")</f>
        <v xml:space="preserve"> </v>
      </c>
    </row>
    <row r="139" spans="2:33">
      <c r="B139" s="214"/>
      <c r="C139" s="215"/>
      <c r="D139" s="214"/>
      <c r="E139" s="215"/>
      <c r="F139" s="214"/>
      <c r="G139" s="216"/>
      <c r="H139" s="217"/>
      <c r="I139" s="251">
        <f t="shared" si="11"/>
        <v>0</v>
      </c>
      <c r="J139" s="249" t="str">
        <f>IF(AND(MONTH('Saving Accounts'!$E139)=MONTH(J$7),YEAR('Saving Accounts'!$E139)=YEAR(J$7)),('Saving Accounts'!$B139+'Saving Accounts'!$F139)*'Saving Accounts'!$G139*'Saving Accounts'!$H139/12+'Saving Accounts'!$F139," ")</f>
        <v xml:space="preserve"> </v>
      </c>
      <c r="K139" s="249" t="str">
        <f>IF(AND(MONTH('Saving Accounts'!$E139)=MONTH(K$7),YEAR('Saving Accounts'!$E139)=YEAR(K$7)),('Saving Accounts'!$B139+'Saving Accounts'!$F139)*'Saving Accounts'!$G139*'Saving Accounts'!$H139/12+'Saving Accounts'!$F139," ")</f>
        <v xml:space="preserve"> </v>
      </c>
      <c r="L139" s="249" t="str">
        <f>IF(AND(MONTH('Saving Accounts'!$E139)=MONTH(L$7),YEAR('Saving Accounts'!$E139)=YEAR(L$7)),('Saving Accounts'!$B139+'Saving Accounts'!$F139)*'Saving Accounts'!$G139*'Saving Accounts'!$H139/12+'Saving Accounts'!$F139," ")</f>
        <v xml:space="preserve"> </v>
      </c>
      <c r="M139" s="249" t="str">
        <f>IF(AND(MONTH('Saving Accounts'!$E139)=MONTH(M$7),YEAR('Saving Accounts'!$E139)=YEAR(M$7)),('Saving Accounts'!$B139+'Saving Accounts'!$F139)*'Saving Accounts'!$G139*'Saving Accounts'!$H139/12+'Saving Accounts'!$F139," ")</f>
        <v xml:space="preserve"> </v>
      </c>
      <c r="N139" s="249" t="str">
        <f>IF(AND(MONTH('Saving Accounts'!$E139)=MONTH(N$7),YEAR('Saving Accounts'!$E139)=YEAR(N$7)),('Saving Accounts'!$B139+'Saving Accounts'!$F139)*'Saving Accounts'!$G139*'Saving Accounts'!$H139/12+'Saving Accounts'!$F139," ")</f>
        <v xml:space="preserve"> </v>
      </c>
      <c r="O139" s="249" t="str">
        <f>IF(AND(MONTH('Saving Accounts'!$E139)=MONTH(O$7),YEAR('Saving Accounts'!$E139)=YEAR(O$7)),('Saving Accounts'!$B139+'Saving Accounts'!$F139)*'Saving Accounts'!$G139*'Saving Accounts'!$H139/12+'Saving Accounts'!$F139," ")</f>
        <v xml:space="preserve"> </v>
      </c>
      <c r="P139" s="249" t="str">
        <f>IF(AND(MONTH('Saving Accounts'!$E139)=MONTH(P$7),YEAR('Saving Accounts'!$E139)=YEAR(P$7)),('Saving Accounts'!$B139+'Saving Accounts'!$F139)*'Saving Accounts'!$G139*'Saving Accounts'!$H139/12+'Saving Accounts'!$F139," ")</f>
        <v xml:space="preserve"> </v>
      </c>
      <c r="Q139" s="249" t="str">
        <f>IF(AND(MONTH('Saving Accounts'!$E139)=MONTH(Q$7),YEAR('Saving Accounts'!$E139)=YEAR(Q$7)),('Saving Accounts'!$B139+'Saving Accounts'!$F139)*'Saving Accounts'!$G139*'Saving Accounts'!$H139/12+'Saving Accounts'!$F139," ")</f>
        <v xml:space="preserve"> </v>
      </c>
      <c r="R139" s="249" t="str">
        <f>IF(AND(MONTH('Saving Accounts'!$E139)=MONTH(R$7),YEAR('Saving Accounts'!$E139)=YEAR(R$7)),('Saving Accounts'!$B139+'Saving Accounts'!$F139)*'Saving Accounts'!$G139*'Saving Accounts'!$H139/12+'Saving Accounts'!$F139," ")</f>
        <v xml:space="preserve"> </v>
      </c>
      <c r="S139" s="249" t="str">
        <f>IF(AND(MONTH('Saving Accounts'!$E139)=MONTH(S$7),YEAR('Saving Accounts'!$E139)=YEAR(S$7)),('Saving Accounts'!$B139+'Saving Accounts'!$F139)*'Saving Accounts'!$G139*'Saving Accounts'!$H139/12+'Saving Accounts'!$F139," ")</f>
        <v xml:space="preserve"> </v>
      </c>
      <c r="T139" s="249" t="str">
        <f>IF(AND(MONTH('Saving Accounts'!$E139)=MONTH(T$7),YEAR('Saving Accounts'!$E139)=YEAR(T$7)),('Saving Accounts'!$B139+'Saving Accounts'!$F139)*'Saving Accounts'!$G139*'Saving Accounts'!$H139/12+'Saving Accounts'!$F139," ")</f>
        <v xml:space="preserve"> </v>
      </c>
      <c r="U139" s="328" t="str">
        <f>IF(AND(MONTH('Saving Accounts'!$E139)=MONTH(U$7),YEAR('Saving Accounts'!$E139)=YEAR(U$7)),('Saving Accounts'!$B139+'Saving Accounts'!$F139)*'Saving Accounts'!$G139*'Saving Accounts'!$H139/12+'Saving Accounts'!$F139," ")</f>
        <v xml:space="preserve"> </v>
      </c>
      <c r="V139" s="249" t="str">
        <f>IF(AND(MONTH('Saving Accounts'!$E139)=MONTH(V$7),YEAR('Saving Accounts'!$E139)=YEAR(V$7)),('Saving Accounts'!$B139+'Saving Accounts'!$F139)*'Saving Accounts'!$G139*'Saving Accounts'!$H139/12+'Saving Accounts'!$F139," ")</f>
        <v xml:space="preserve"> </v>
      </c>
      <c r="W139" s="249" t="str">
        <f>IF(AND(MONTH('Saving Accounts'!$E139)=MONTH(W$7),YEAR('Saving Accounts'!$E139)=YEAR(W$7)),('Saving Accounts'!$B139+'Saving Accounts'!$F139)*'Saving Accounts'!$G139*'Saving Accounts'!$H139/12+'Saving Accounts'!$F139," ")</f>
        <v xml:space="preserve"> </v>
      </c>
      <c r="X139" s="249" t="str">
        <f>IF(AND(MONTH('Saving Accounts'!$E139)=MONTH(X$7),YEAR('Saving Accounts'!$E139)=YEAR(X$7)),('Saving Accounts'!$B139+'Saving Accounts'!$F139)*'Saving Accounts'!$G139*'Saving Accounts'!$H139/12+'Saving Accounts'!$F139," ")</f>
        <v xml:space="preserve"> </v>
      </c>
      <c r="Y139" s="249" t="str">
        <f>IF(AND(MONTH('Saving Accounts'!$E139)=MONTH(Y$7),YEAR('Saving Accounts'!$E139)=YEAR(Y$7)),('Saving Accounts'!$B139+'Saving Accounts'!$F139)*'Saving Accounts'!$G139*'Saving Accounts'!$H139/12+'Saving Accounts'!$F139," ")</f>
        <v xml:space="preserve"> </v>
      </c>
      <c r="Z139" s="249" t="str">
        <f>IF(AND(MONTH('Saving Accounts'!$E139)=MONTH(Z$7),YEAR('Saving Accounts'!$E139)=YEAR(Z$7)),('Saving Accounts'!$B139+'Saving Accounts'!$F139)*'Saving Accounts'!$G139*'Saving Accounts'!$H139/12+'Saving Accounts'!$F139," ")</f>
        <v xml:space="preserve"> </v>
      </c>
      <c r="AA139" s="249" t="str">
        <f>IF(AND(MONTH('Saving Accounts'!$E139)=MONTH(AA$7),YEAR('Saving Accounts'!$E139)=YEAR(AA$7)),('Saving Accounts'!$B139+'Saving Accounts'!$F139)*'Saving Accounts'!$G139*'Saving Accounts'!$H139/12+'Saving Accounts'!$F139," ")</f>
        <v xml:space="preserve"> </v>
      </c>
      <c r="AB139" s="249" t="str">
        <f>IF(AND(MONTH('Saving Accounts'!$E139)=MONTH(AB$7),YEAR('Saving Accounts'!$E139)=YEAR(AB$7)),('Saving Accounts'!$B139+'Saving Accounts'!$F139)*'Saving Accounts'!$G139*'Saving Accounts'!$H139/12+'Saving Accounts'!$F139," ")</f>
        <v xml:space="preserve"> </v>
      </c>
      <c r="AC139" s="249" t="str">
        <f>IF(AND(MONTH('Saving Accounts'!$E139)=MONTH(AC$7),YEAR('Saving Accounts'!$E139)=YEAR(AC$7)),('Saving Accounts'!$B139+'Saving Accounts'!$F139)*'Saving Accounts'!$G139*'Saving Accounts'!$H139/12+'Saving Accounts'!$F139," ")</f>
        <v xml:space="preserve"> </v>
      </c>
      <c r="AD139" s="249" t="str">
        <f>IF(AND(MONTH('Saving Accounts'!$E139)=MONTH(AD$7),YEAR('Saving Accounts'!$E139)=YEAR(AD$7)),('Saving Accounts'!$B139+'Saving Accounts'!$F139)*'Saving Accounts'!$G139*'Saving Accounts'!$H139/12+'Saving Accounts'!$F139," ")</f>
        <v xml:space="preserve"> </v>
      </c>
      <c r="AE139" s="249" t="str">
        <f>IF(AND(MONTH('Saving Accounts'!$E139)=MONTH(AE$7),YEAR('Saving Accounts'!$E139)=YEAR(AE$7)),('Saving Accounts'!$B139+'Saving Accounts'!$F139)*'Saving Accounts'!$G139*'Saving Accounts'!$H139/12+'Saving Accounts'!$F139," ")</f>
        <v xml:space="preserve"> </v>
      </c>
      <c r="AF139" s="249" t="str">
        <f>IF(AND(MONTH('Saving Accounts'!$E139)=MONTH(AF$7),YEAR('Saving Accounts'!$E139)=YEAR(AF$7)),('Saving Accounts'!$B139+'Saving Accounts'!$F139)*'Saving Accounts'!$G139*'Saving Accounts'!$H139/12+'Saving Accounts'!$F139," ")</f>
        <v xml:space="preserve"> </v>
      </c>
      <c r="AG139" s="249" t="str">
        <f>IF(AND(MONTH('Saving Accounts'!$E139)=MONTH(AG$7),YEAR('Saving Accounts'!$E139)=YEAR(AG$7)),('Saving Accounts'!$B139+'Saving Accounts'!$F139)*'Saving Accounts'!$G139*'Saving Accounts'!$H139/12+'Saving Accounts'!$F139," ")</f>
        <v xml:space="preserve"> </v>
      </c>
    </row>
    <row r="140" spans="2:33">
      <c r="B140" s="214"/>
      <c r="C140" s="215"/>
      <c r="D140" s="214"/>
      <c r="E140" s="215"/>
      <c r="F140" s="214"/>
      <c r="G140" s="216"/>
      <c r="H140" s="217"/>
      <c r="I140" s="251">
        <f t="shared" si="11"/>
        <v>0</v>
      </c>
      <c r="J140" s="249" t="str">
        <f>IF(AND(MONTH('Saving Accounts'!$E140)=MONTH(J$7),YEAR('Saving Accounts'!$E140)=YEAR(J$7)),('Saving Accounts'!$B140+'Saving Accounts'!$F140)*'Saving Accounts'!$G140*'Saving Accounts'!$H140/12+'Saving Accounts'!$F140," ")</f>
        <v xml:space="preserve"> </v>
      </c>
      <c r="K140" s="249" t="str">
        <f>IF(AND(MONTH('Saving Accounts'!$E140)=MONTH(K$7),YEAR('Saving Accounts'!$E140)=YEAR(K$7)),('Saving Accounts'!$B140+'Saving Accounts'!$F140)*'Saving Accounts'!$G140*'Saving Accounts'!$H140/12+'Saving Accounts'!$F140," ")</f>
        <v xml:space="preserve"> </v>
      </c>
      <c r="L140" s="249" t="str">
        <f>IF(AND(MONTH('Saving Accounts'!$E140)=MONTH(L$7),YEAR('Saving Accounts'!$E140)=YEAR(L$7)),('Saving Accounts'!$B140+'Saving Accounts'!$F140)*'Saving Accounts'!$G140*'Saving Accounts'!$H140/12+'Saving Accounts'!$F140," ")</f>
        <v xml:space="preserve"> </v>
      </c>
      <c r="M140" s="249" t="str">
        <f>IF(AND(MONTH('Saving Accounts'!$E140)=MONTH(M$7),YEAR('Saving Accounts'!$E140)=YEAR(M$7)),('Saving Accounts'!$B140+'Saving Accounts'!$F140)*'Saving Accounts'!$G140*'Saving Accounts'!$H140/12+'Saving Accounts'!$F140," ")</f>
        <v xml:space="preserve"> </v>
      </c>
      <c r="N140" s="249" t="str">
        <f>IF(AND(MONTH('Saving Accounts'!$E140)=MONTH(N$7),YEAR('Saving Accounts'!$E140)=YEAR(N$7)),('Saving Accounts'!$B140+'Saving Accounts'!$F140)*'Saving Accounts'!$G140*'Saving Accounts'!$H140/12+'Saving Accounts'!$F140," ")</f>
        <v xml:space="preserve"> </v>
      </c>
      <c r="O140" s="249" t="str">
        <f>IF(AND(MONTH('Saving Accounts'!$E140)=MONTH(O$7),YEAR('Saving Accounts'!$E140)=YEAR(O$7)),('Saving Accounts'!$B140+'Saving Accounts'!$F140)*'Saving Accounts'!$G140*'Saving Accounts'!$H140/12+'Saving Accounts'!$F140," ")</f>
        <v xml:space="preserve"> </v>
      </c>
      <c r="P140" s="249" t="str">
        <f>IF(AND(MONTH('Saving Accounts'!$E140)=MONTH(P$7),YEAR('Saving Accounts'!$E140)=YEAR(P$7)),('Saving Accounts'!$B140+'Saving Accounts'!$F140)*'Saving Accounts'!$G140*'Saving Accounts'!$H140/12+'Saving Accounts'!$F140," ")</f>
        <v xml:space="preserve"> </v>
      </c>
      <c r="Q140" s="249" t="str">
        <f>IF(AND(MONTH('Saving Accounts'!$E140)=MONTH(Q$7),YEAR('Saving Accounts'!$E140)=YEAR(Q$7)),('Saving Accounts'!$B140+'Saving Accounts'!$F140)*'Saving Accounts'!$G140*'Saving Accounts'!$H140/12+'Saving Accounts'!$F140," ")</f>
        <v xml:space="preserve"> </v>
      </c>
      <c r="R140" s="249" t="str">
        <f>IF(AND(MONTH('Saving Accounts'!$E140)=MONTH(R$7),YEAR('Saving Accounts'!$E140)=YEAR(R$7)),('Saving Accounts'!$B140+'Saving Accounts'!$F140)*'Saving Accounts'!$G140*'Saving Accounts'!$H140/12+'Saving Accounts'!$F140," ")</f>
        <v xml:space="preserve"> </v>
      </c>
      <c r="S140" s="249" t="str">
        <f>IF(AND(MONTH('Saving Accounts'!$E140)=MONTH(S$7),YEAR('Saving Accounts'!$E140)=YEAR(S$7)),('Saving Accounts'!$B140+'Saving Accounts'!$F140)*'Saving Accounts'!$G140*'Saving Accounts'!$H140/12+'Saving Accounts'!$F140," ")</f>
        <v xml:space="preserve"> </v>
      </c>
      <c r="T140" s="249" t="str">
        <f>IF(AND(MONTH('Saving Accounts'!$E140)=MONTH(T$7),YEAR('Saving Accounts'!$E140)=YEAR(T$7)),('Saving Accounts'!$B140+'Saving Accounts'!$F140)*'Saving Accounts'!$G140*'Saving Accounts'!$H140/12+'Saving Accounts'!$F140," ")</f>
        <v xml:space="preserve"> </v>
      </c>
      <c r="U140" s="328" t="str">
        <f>IF(AND(MONTH('Saving Accounts'!$E140)=MONTH(U$7),YEAR('Saving Accounts'!$E140)=YEAR(U$7)),('Saving Accounts'!$B140+'Saving Accounts'!$F140)*'Saving Accounts'!$G140*'Saving Accounts'!$H140/12+'Saving Accounts'!$F140," ")</f>
        <v xml:space="preserve"> </v>
      </c>
      <c r="V140" s="249" t="str">
        <f>IF(AND(MONTH('Saving Accounts'!$E140)=MONTH(V$7),YEAR('Saving Accounts'!$E140)=YEAR(V$7)),('Saving Accounts'!$B140+'Saving Accounts'!$F140)*'Saving Accounts'!$G140*'Saving Accounts'!$H140/12+'Saving Accounts'!$F140," ")</f>
        <v xml:space="preserve"> </v>
      </c>
      <c r="W140" s="249" t="str">
        <f>IF(AND(MONTH('Saving Accounts'!$E140)=MONTH(W$7),YEAR('Saving Accounts'!$E140)=YEAR(W$7)),('Saving Accounts'!$B140+'Saving Accounts'!$F140)*'Saving Accounts'!$G140*'Saving Accounts'!$H140/12+'Saving Accounts'!$F140," ")</f>
        <v xml:space="preserve"> </v>
      </c>
      <c r="X140" s="249" t="str">
        <f>IF(AND(MONTH('Saving Accounts'!$E140)=MONTH(X$7),YEAR('Saving Accounts'!$E140)=YEAR(X$7)),('Saving Accounts'!$B140+'Saving Accounts'!$F140)*'Saving Accounts'!$G140*'Saving Accounts'!$H140/12+'Saving Accounts'!$F140," ")</f>
        <v xml:space="preserve"> </v>
      </c>
      <c r="Y140" s="249" t="str">
        <f>IF(AND(MONTH('Saving Accounts'!$E140)=MONTH(Y$7),YEAR('Saving Accounts'!$E140)=YEAR(Y$7)),('Saving Accounts'!$B140+'Saving Accounts'!$F140)*'Saving Accounts'!$G140*'Saving Accounts'!$H140/12+'Saving Accounts'!$F140," ")</f>
        <v xml:space="preserve"> </v>
      </c>
      <c r="Z140" s="249" t="str">
        <f>IF(AND(MONTH('Saving Accounts'!$E140)=MONTH(Z$7),YEAR('Saving Accounts'!$E140)=YEAR(Z$7)),('Saving Accounts'!$B140+'Saving Accounts'!$F140)*'Saving Accounts'!$G140*'Saving Accounts'!$H140/12+'Saving Accounts'!$F140," ")</f>
        <v xml:space="preserve"> </v>
      </c>
      <c r="AA140" s="249" t="str">
        <f>IF(AND(MONTH('Saving Accounts'!$E140)=MONTH(AA$7),YEAR('Saving Accounts'!$E140)=YEAR(AA$7)),('Saving Accounts'!$B140+'Saving Accounts'!$F140)*'Saving Accounts'!$G140*'Saving Accounts'!$H140/12+'Saving Accounts'!$F140," ")</f>
        <v xml:space="preserve"> </v>
      </c>
      <c r="AB140" s="249" t="str">
        <f>IF(AND(MONTH('Saving Accounts'!$E140)=MONTH(AB$7),YEAR('Saving Accounts'!$E140)=YEAR(AB$7)),('Saving Accounts'!$B140+'Saving Accounts'!$F140)*'Saving Accounts'!$G140*'Saving Accounts'!$H140/12+'Saving Accounts'!$F140," ")</f>
        <v xml:space="preserve"> </v>
      </c>
      <c r="AC140" s="249" t="str">
        <f>IF(AND(MONTH('Saving Accounts'!$E140)=MONTH(AC$7),YEAR('Saving Accounts'!$E140)=YEAR(AC$7)),('Saving Accounts'!$B140+'Saving Accounts'!$F140)*'Saving Accounts'!$G140*'Saving Accounts'!$H140/12+'Saving Accounts'!$F140," ")</f>
        <v xml:space="preserve"> </v>
      </c>
      <c r="AD140" s="249" t="str">
        <f>IF(AND(MONTH('Saving Accounts'!$E140)=MONTH(AD$7),YEAR('Saving Accounts'!$E140)=YEAR(AD$7)),('Saving Accounts'!$B140+'Saving Accounts'!$F140)*'Saving Accounts'!$G140*'Saving Accounts'!$H140/12+'Saving Accounts'!$F140," ")</f>
        <v xml:space="preserve"> </v>
      </c>
      <c r="AE140" s="249" t="str">
        <f>IF(AND(MONTH('Saving Accounts'!$E140)=MONTH(AE$7),YEAR('Saving Accounts'!$E140)=YEAR(AE$7)),('Saving Accounts'!$B140+'Saving Accounts'!$F140)*'Saving Accounts'!$G140*'Saving Accounts'!$H140/12+'Saving Accounts'!$F140," ")</f>
        <v xml:space="preserve"> </v>
      </c>
      <c r="AF140" s="249" t="str">
        <f>IF(AND(MONTH('Saving Accounts'!$E140)=MONTH(AF$7),YEAR('Saving Accounts'!$E140)=YEAR(AF$7)),('Saving Accounts'!$B140+'Saving Accounts'!$F140)*'Saving Accounts'!$G140*'Saving Accounts'!$H140/12+'Saving Accounts'!$F140," ")</f>
        <v xml:space="preserve"> </v>
      </c>
      <c r="AG140" s="249" t="str">
        <f>IF(AND(MONTH('Saving Accounts'!$E140)=MONTH(AG$7),YEAR('Saving Accounts'!$E140)=YEAR(AG$7)),('Saving Accounts'!$B140+'Saving Accounts'!$F140)*'Saving Accounts'!$G140*'Saving Accounts'!$H140/12+'Saving Accounts'!$F140," ")</f>
        <v xml:space="preserve"> </v>
      </c>
    </row>
    <row r="141" spans="2:33">
      <c r="B141" s="214"/>
      <c r="C141" s="215"/>
      <c r="D141" s="214"/>
      <c r="E141" s="215"/>
      <c r="F141" s="214"/>
      <c r="G141" s="216"/>
      <c r="H141" s="217"/>
      <c r="I141" s="251">
        <f t="shared" si="11"/>
        <v>0</v>
      </c>
      <c r="J141" s="249" t="str">
        <f>IF(AND(MONTH('Saving Accounts'!$E141)=MONTH(J$7),YEAR('Saving Accounts'!$E141)=YEAR(J$7)),('Saving Accounts'!$B141+'Saving Accounts'!$F141)*'Saving Accounts'!$G141*'Saving Accounts'!$H141/12+'Saving Accounts'!$F141," ")</f>
        <v xml:space="preserve"> </v>
      </c>
      <c r="K141" s="249" t="str">
        <f>IF(AND(MONTH('Saving Accounts'!$E141)=MONTH(K$7),YEAR('Saving Accounts'!$E141)=YEAR(K$7)),('Saving Accounts'!$B141+'Saving Accounts'!$F141)*'Saving Accounts'!$G141*'Saving Accounts'!$H141/12+'Saving Accounts'!$F141," ")</f>
        <v xml:space="preserve"> </v>
      </c>
      <c r="L141" s="249" t="str">
        <f>IF(AND(MONTH('Saving Accounts'!$E141)=MONTH(L$7),YEAR('Saving Accounts'!$E141)=YEAR(L$7)),('Saving Accounts'!$B141+'Saving Accounts'!$F141)*'Saving Accounts'!$G141*'Saving Accounts'!$H141/12+'Saving Accounts'!$F141," ")</f>
        <v xml:space="preserve"> </v>
      </c>
      <c r="M141" s="249" t="str">
        <f>IF(AND(MONTH('Saving Accounts'!$E141)=MONTH(M$7),YEAR('Saving Accounts'!$E141)=YEAR(M$7)),('Saving Accounts'!$B141+'Saving Accounts'!$F141)*'Saving Accounts'!$G141*'Saving Accounts'!$H141/12+'Saving Accounts'!$F141," ")</f>
        <v xml:space="preserve"> </v>
      </c>
      <c r="N141" s="249" t="str">
        <f>IF(AND(MONTH('Saving Accounts'!$E141)=MONTH(N$7),YEAR('Saving Accounts'!$E141)=YEAR(N$7)),('Saving Accounts'!$B141+'Saving Accounts'!$F141)*'Saving Accounts'!$G141*'Saving Accounts'!$H141/12+'Saving Accounts'!$F141," ")</f>
        <v xml:space="preserve"> </v>
      </c>
      <c r="O141" s="249" t="str">
        <f>IF(AND(MONTH('Saving Accounts'!$E141)=MONTH(O$7),YEAR('Saving Accounts'!$E141)=YEAR(O$7)),('Saving Accounts'!$B141+'Saving Accounts'!$F141)*'Saving Accounts'!$G141*'Saving Accounts'!$H141/12+'Saving Accounts'!$F141," ")</f>
        <v xml:space="preserve"> </v>
      </c>
      <c r="P141" s="249" t="str">
        <f>IF(AND(MONTH('Saving Accounts'!$E141)=MONTH(P$7),YEAR('Saving Accounts'!$E141)=YEAR(P$7)),('Saving Accounts'!$B141+'Saving Accounts'!$F141)*'Saving Accounts'!$G141*'Saving Accounts'!$H141/12+'Saving Accounts'!$F141," ")</f>
        <v xml:space="preserve"> </v>
      </c>
      <c r="Q141" s="249" t="str">
        <f>IF(AND(MONTH('Saving Accounts'!$E141)=MONTH(Q$7),YEAR('Saving Accounts'!$E141)=YEAR(Q$7)),('Saving Accounts'!$B141+'Saving Accounts'!$F141)*'Saving Accounts'!$G141*'Saving Accounts'!$H141/12+'Saving Accounts'!$F141," ")</f>
        <v xml:space="preserve"> </v>
      </c>
      <c r="R141" s="249" t="str">
        <f>IF(AND(MONTH('Saving Accounts'!$E141)=MONTH(R$7),YEAR('Saving Accounts'!$E141)=YEAR(R$7)),('Saving Accounts'!$B141+'Saving Accounts'!$F141)*'Saving Accounts'!$G141*'Saving Accounts'!$H141/12+'Saving Accounts'!$F141," ")</f>
        <v xml:space="preserve"> </v>
      </c>
      <c r="S141" s="249" t="str">
        <f>IF(AND(MONTH('Saving Accounts'!$E141)=MONTH(S$7),YEAR('Saving Accounts'!$E141)=YEAR(S$7)),('Saving Accounts'!$B141+'Saving Accounts'!$F141)*'Saving Accounts'!$G141*'Saving Accounts'!$H141/12+'Saving Accounts'!$F141," ")</f>
        <v xml:space="preserve"> </v>
      </c>
      <c r="T141" s="249" t="str">
        <f>IF(AND(MONTH('Saving Accounts'!$E141)=MONTH(T$7),YEAR('Saving Accounts'!$E141)=YEAR(T$7)),('Saving Accounts'!$B141+'Saving Accounts'!$F141)*'Saving Accounts'!$G141*'Saving Accounts'!$H141/12+'Saving Accounts'!$F141," ")</f>
        <v xml:space="preserve"> </v>
      </c>
      <c r="U141" s="328" t="str">
        <f>IF(AND(MONTH('Saving Accounts'!$E141)=MONTH(U$7),YEAR('Saving Accounts'!$E141)=YEAR(U$7)),('Saving Accounts'!$B141+'Saving Accounts'!$F141)*'Saving Accounts'!$G141*'Saving Accounts'!$H141/12+'Saving Accounts'!$F141," ")</f>
        <v xml:space="preserve"> </v>
      </c>
      <c r="V141" s="249" t="str">
        <f>IF(AND(MONTH('Saving Accounts'!$E141)=MONTH(V$7),YEAR('Saving Accounts'!$E141)=YEAR(V$7)),('Saving Accounts'!$B141+'Saving Accounts'!$F141)*'Saving Accounts'!$G141*'Saving Accounts'!$H141/12+'Saving Accounts'!$F141," ")</f>
        <v xml:space="preserve"> </v>
      </c>
      <c r="W141" s="249" t="str">
        <f>IF(AND(MONTH('Saving Accounts'!$E141)=MONTH(W$7),YEAR('Saving Accounts'!$E141)=YEAR(W$7)),('Saving Accounts'!$B141+'Saving Accounts'!$F141)*'Saving Accounts'!$G141*'Saving Accounts'!$H141/12+'Saving Accounts'!$F141," ")</f>
        <v xml:space="preserve"> </v>
      </c>
      <c r="X141" s="249" t="str">
        <f>IF(AND(MONTH('Saving Accounts'!$E141)=MONTH(X$7),YEAR('Saving Accounts'!$E141)=YEAR(X$7)),('Saving Accounts'!$B141+'Saving Accounts'!$F141)*'Saving Accounts'!$G141*'Saving Accounts'!$H141/12+'Saving Accounts'!$F141," ")</f>
        <v xml:space="preserve"> </v>
      </c>
      <c r="Y141" s="249" t="str">
        <f>IF(AND(MONTH('Saving Accounts'!$E141)=MONTH(Y$7),YEAR('Saving Accounts'!$E141)=YEAR(Y$7)),('Saving Accounts'!$B141+'Saving Accounts'!$F141)*'Saving Accounts'!$G141*'Saving Accounts'!$H141/12+'Saving Accounts'!$F141," ")</f>
        <v xml:space="preserve"> </v>
      </c>
      <c r="Z141" s="249" t="str">
        <f>IF(AND(MONTH('Saving Accounts'!$E141)=MONTH(Z$7),YEAR('Saving Accounts'!$E141)=YEAR(Z$7)),('Saving Accounts'!$B141+'Saving Accounts'!$F141)*'Saving Accounts'!$G141*'Saving Accounts'!$H141/12+'Saving Accounts'!$F141," ")</f>
        <v xml:space="preserve"> </v>
      </c>
      <c r="AA141" s="249" t="str">
        <f>IF(AND(MONTH('Saving Accounts'!$E141)=MONTH(AA$7),YEAR('Saving Accounts'!$E141)=YEAR(AA$7)),('Saving Accounts'!$B141+'Saving Accounts'!$F141)*'Saving Accounts'!$G141*'Saving Accounts'!$H141/12+'Saving Accounts'!$F141," ")</f>
        <v xml:space="preserve"> </v>
      </c>
      <c r="AB141" s="249" t="str">
        <f>IF(AND(MONTH('Saving Accounts'!$E141)=MONTH(AB$7),YEAR('Saving Accounts'!$E141)=YEAR(AB$7)),('Saving Accounts'!$B141+'Saving Accounts'!$F141)*'Saving Accounts'!$G141*'Saving Accounts'!$H141/12+'Saving Accounts'!$F141," ")</f>
        <v xml:space="preserve"> </v>
      </c>
      <c r="AC141" s="249" t="str">
        <f>IF(AND(MONTH('Saving Accounts'!$E141)=MONTH(AC$7),YEAR('Saving Accounts'!$E141)=YEAR(AC$7)),('Saving Accounts'!$B141+'Saving Accounts'!$F141)*'Saving Accounts'!$G141*'Saving Accounts'!$H141/12+'Saving Accounts'!$F141," ")</f>
        <v xml:space="preserve"> </v>
      </c>
      <c r="AD141" s="249" t="str">
        <f>IF(AND(MONTH('Saving Accounts'!$E141)=MONTH(AD$7),YEAR('Saving Accounts'!$E141)=YEAR(AD$7)),('Saving Accounts'!$B141+'Saving Accounts'!$F141)*'Saving Accounts'!$G141*'Saving Accounts'!$H141/12+'Saving Accounts'!$F141," ")</f>
        <v xml:space="preserve"> </v>
      </c>
      <c r="AE141" s="249" t="str">
        <f>IF(AND(MONTH('Saving Accounts'!$E141)=MONTH(AE$7),YEAR('Saving Accounts'!$E141)=YEAR(AE$7)),('Saving Accounts'!$B141+'Saving Accounts'!$F141)*'Saving Accounts'!$G141*'Saving Accounts'!$H141/12+'Saving Accounts'!$F141," ")</f>
        <v xml:space="preserve"> </v>
      </c>
      <c r="AF141" s="249" t="str">
        <f>IF(AND(MONTH('Saving Accounts'!$E141)=MONTH(AF$7),YEAR('Saving Accounts'!$E141)=YEAR(AF$7)),('Saving Accounts'!$B141+'Saving Accounts'!$F141)*'Saving Accounts'!$G141*'Saving Accounts'!$H141/12+'Saving Accounts'!$F141," ")</f>
        <v xml:space="preserve"> </v>
      </c>
      <c r="AG141" s="249" t="str">
        <f>IF(AND(MONTH('Saving Accounts'!$E141)=MONTH(AG$7),YEAR('Saving Accounts'!$E141)=YEAR(AG$7)),('Saving Accounts'!$B141+'Saving Accounts'!$F141)*'Saving Accounts'!$G141*'Saving Accounts'!$H141/12+'Saving Accounts'!$F141," ")</f>
        <v xml:space="preserve"> </v>
      </c>
    </row>
    <row r="142" spans="2:33">
      <c r="B142" s="214"/>
      <c r="C142" s="215"/>
      <c r="D142" s="214"/>
      <c r="E142" s="215"/>
      <c r="F142" s="214"/>
      <c r="G142" s="216"/>
      <c r="H142" s="217"/>
      <c r="I142" s="251">
        <f t="shared" ref="I142:I156" si="12">SUM(J142:U142)</f>
        <v>0</v>
      </c>
      <c r="J142" s="249" t="str">
        <f>IF(AND(MONTH('Saving Accounts'!$E142)=MONTH(J$7),YEAR('Saving Accounts'!$E142)=YEAR(J$7)),('Saving Accounts'!$B142+'Saving Accounts'!$F142)*'Saving Accounts'!$G142*'Saving Accounts'!$H142/12+'Saving Accounts'!$F142," ")</f>
        <v xml:space="preserve"> </v>
      </c>
      <c r="K142" s="249" t="str">
        <f>IF(AND(MONTH('Saving Accounts'!$E142)=MONTH(K$7),YEAR('Saving Accounts'!$E142)=YEAR(K$7)),('Saving Accounts'!$B142+'Saving Accounts'!$F142)*'Saving Accounts'!$G142*'Saving Accounts'!$H142/12+'Saving Accounts'!$F142," ")</f>
        <v xml:space="preserve"> </v>
      </c>
      <c r="L142" s="249" t="str">
        <f>IF(AND(MONTH('Saving Accounts'!$E142)=MONTH(L$7),YEAR('Saving Accounts'!$E142)=YEAR(L$7)),('Saving Accounts'!$B142+'Saving Accounts'!$F142)*'Saving Accounts'!$G142*'Saving Accounts'!$H142/12+'Saving Accounts'!$F142," ")</f>
        <v xml:space="preserve"> </v>
      </c>
      <c r="M142" s="249" t="str">
        <f>IF(AND(MONTH('Saving Accounts'!$E142)=MONTH(M$7),YEAR('Saving Accounts'!$E142)=YEAR(M$7)),('Saving Accounts'!$B142+'Saving Accounts'!$F142)*'Saving Accounts'!$G142*'Saving Accounts'!$H142/12+'Saving Accounts'!$F142," ")</f>
        <v xml:space="preserve"> </v>
      </c>
      <c r="N142" s="249" t="str">
        <f>IF(AND(MONTH('Saving Accounts'!$E142)=MONTH(N$7),YEAR('Saving Accounts'!$E142)=YEAR(N$7)),('Saving Accounts'!$B142+'Saving Accounts'!$F142)*'Saving Accounts'!$G142*'Saving Accounts'!$H142/12+'Saving Accounts'!$F142," ")</f>
        <v xml:space="preserve"> </v>
      </c>
      <c r="O142" s="249" t="str">
        <f>IF(AND(MONTH('Saving Accounts'!$E142)=MONTH(O$7),YEAR('Saving Accounts'!$E142)=YEAR(O$7)),('Saving Accounts'!$B142+'Saving Accounts'!$F142)*'Saving Accounts'!$G142*'Saving Accounts'!$H142/12+'Saving Accounts'!$F142," ")</f>
        <v xml:space="preserve"> </v>
      </c>
      <c r="P142" s="249" t="str">
        <f>IF(AND(MONTH('Saving Accounts'!$E142)=MONTH(P$7),YEAR('Saving Accounts'!$E142)=YEAR(P$7)),('Saving Accounts'!$B142+'Saving Accounts'!$F142)*'Saving Accounts'!$G142*'Saving Accounts'!$H142/12+'Saving Accounts'!$F142," ")</f>
        <v xml:space="preserve"> </v>
      </c>
      <c r="Q142" s="249" t="str">
        <f>IF(AND(MONTH('Saving Accounts'!$E142)=MONTH(Q$7),YEAR('Saving Accounts'!$E142)=YEAR(Q$7)),('Saving Accounts'!$B142+'Saving Accounts'!$F142)*'Saving Accounts'!$G142*'Saving Accounts'!$H142/12+'Saving Accounts'!$F142," ")</f>
        <v xml:space="preserve"> </v>
      </c>
      <c r="R142" s="249" t="str">
        <f>IF(AND(MONTH('Saving Accounts'!$E142)=MONTH(R$7),YEAR('Saving Accounts'!$E142)=YEAR(R$7)),('Saving Accounts'!$B142+'Saving Accounts'!$F142)*'Saving Accounts'!$G142*'Saving Accounts'!$H142/12+'Saving Accounts'!$F142," ")</f>
        <v xml:space="preserve"> </v>
      </c>
      <c r="S142" s="249" t="str">
        <f>IF(AND(MONTH('Saving Accounts'!$E142)=MONTH(S$7),YEAR('Saving Accounts'!$E142)=YEAR(S$7)),('Saving Accounts'!$B142+'Saving Accounts'!$F142)*'Saving Accounts'!$G142*'Saving Accounts'!$H142/12+'Saving Accounts'!$F142," ")</f>
        <v xml:space="preserve"> </v>
      </c>
      <c r="T142" s="249" t="str">
        <f>IF(AND(MONTH('Saving Accounts'!$E142)=MONTH(T$7),YEAR('Saving Accounts'!$E142)=YEAR(T$7)),('Saving Accounts'!$B142+'Saving Accounts'!$F142)*'Saving Accounts'!$G142*'Saving Accounts'!$H142/12+'Saving Accounts'!$F142," ")</f>
        <v xml:space="preserve"> </v>
      </c>
      <c r="U142" s="328" t="str">
        <f>IF(AND(MONTH('Saving Accounts'!$E142)=MONTH(U$7),YEAR('Saving Accounts'!$E142)=YEAR(U$7)),('Saving Accounts'!$B142+'Saving Accounts'!$F142)*'Saving Accounts'!$G142*'Saving Accounts'!$H142/12+'Saving Accounts'!$F142," ")</f>
        <v xml:space="preserve"> </v>
      </c>
      <c r="V142" s="249" t="str">
        <f>IF(AND(MONTH('Saving Accounts'!$E142)=MONTH(V$7),YEAR('Saving Accounts'!$E142)=YEAR(V$7)),('Saving Accounts'!$B142+'Saving Accounts'!$F142)*'Saving Accounts'!$G142*'Saving Accounts'!$H142/12+'Saving Accounts'!$F142," ")</f>
        <v xml:space="preserve"> </v>
      </c>
      <c r="W142" s="249" t="str">
        <f>IF(AND(MONTH('Saving Accounts'!$E142)=MONTH(W$7),YEAR('Saving Accounts'!$E142)=YEAR(W$7)),('Saving Accounts'!$B142+'Saving Accounts'!$F142)*'Saving Accounts'!$G142*'Saving Accounts'!$H142/12+'Saving Accounts'!$F142," ")</f>
        <v xml:space="preserve"> </v>
      </c>
      <c r="X142" s="249" t="str">
        <f>IF(AND(MONTH('Saving Accounts'!$E142)=MONTH(X$7),YEAR('Saving Accounts'!$E142)=YEAR(X$7)),('Saving Accounts'!$B142+'Saving Accounts'!$F142)*'Saving Accounts'!$G142*'Saving Accounts'!$H142/12+'Saving Accounts'!$F142," ")</f>
        <v xml:space="preserve"> </v>
      </c>
      <c r="Y142" s="249" t="str">
        <f>IF(AND(MONTH('Saving Accounts'!$E142)=MONTH(Y$7),YEAR('Saving Accounts'!$E142)=YEAR(Y$7)),('Saving Accounts'!$B142+'Saving Accounts'!$F142)*'Saving Accounts'!$G142*'Saving Accounts'!$H142/12+'Saving Accounts'!$F142," ")</f>
        <v xml:space="preserve"> </v>
      </c>
      <c r="Z142" s="249" t="str">
        <f>IF(AND(MONTH('Saving Accounts'!$E142)=MONTH(Z$7),YEAR('Saving Accounts'!$E142)=YEAR(Z$7)),('Saving Accounts'!$B142+'Saving Accounts'!$F142)*'Saving Accounts'!$G142*'Saving Accounts'!$H142/12+'Saving Accounts'!$F142," ")</f>
        <v xml:space="preserve"> </v>
      </c>
      <c r="AA142" s="249" t="str">
        <f>IF(AND(MONTH('Saving Accounts'!$E142)=MONTH(AA$7),YEAR('Saving Accounts'!$E142)=YEAR(AA$7)),('Saving Accounts'!$B142+'Saving Accounts'!$F142)*'Saving Accounts'!$G142*'Saving Accounts'!$H142/12+'Saving Accounts'!$F142," ")</f>
        <v xml:space="preserve"> </v>
      </c>
      <c r="AB142" s="249" t="str">
        <f>IF(AND(MONTH('Saving Accounts'!$E142)=MONTH(AB$7),YEAR('Saving Accounts'!$E142)=YEAR(AB$7)),('Saving Accounts'!$B142+'Saving Accounts'!$F142)*'Saving Accounts'!$G142*'Saving Accounts'!$H142/12+'Saving Accounts'!$F142," ")</f>
        <v xml:space="preserve"> </v>
      </c>
      <c r="AC142" s="249" t="str">
        <f>IF(AND(MONTH('Saving Accounts'!$E142)=MONTH(AC$7),YEAR('Saving Accounts'!$E142)=YEAR(AC$7)),('Saving Accounts'!$B142+'Saving Accounts'!$F142)*'Saving Accounts'!$G142*'Saving Accounts'!$H142/12+'Saving Accounts'!$F142," ")</f>
        <v xml:space="preserve"> </v>
      </c>
      <c r="AD142" s="249" t="str">
        <f>IF(AND(MONTH('Saving Accounts'!$E142)=MONTH(AD$7),YEAR('Saving Accounts'!$E142)=YEAR(AD$7)),('Saving Accounts'!$B142+'Saving Accounts'!$F142)*'Saving Accounts'!$G142*'Saving Accounts'!$H142/12+'Saving Accounts'!$F142," ")</f>
        <v xml:space="preserve"> </v>
      </c>
      <c r="AE142" s="249" t="str">
        <f>IF(AND(MONTH('Saving Accounts'!$E142)=MONTH(AE$7),YEAR('Saving Accounts'!$E142)=YEAR(AE$7)),('Saving Accounts'!$B142+'Saving Accounts'!$F142)*'Saving Accounts'!$G142*'Saving Accounts'!$H142/12+'Saving Accounts'!$F142," ")</f>
        <v xml:space="preserve"> </v>
      </c>
      <c r="AF142" s="249" t="str">
        <f>IF(AND(MONTH('Saving Accounts'!$E142)=MONTH(AF$7),YEAR('Saving Accounts'!$E142)=YEAR(AF$7)),('Saving Accounts'!$B142+'Saving Accounts'!$F142)*'Saving Accounts'!$G142*'Saving Accounts'!$H142/12+'Saving Accounts'!$F142," ")</f>
        <v xml:space="preserve"> </v>
      </c>
      <c r="AG142" s="249" t="str">
        <f>IF(AND(MONTH('Saving Accounts'!$E142)=MONTH(AG$7),YEAR('Saving Accounts'!$E142)=YEAR(AG$7)),('Saving Accounts'!$B142+'Saving Accounts'!$F142)*'Saving Accounts'!$G142*'Saving Accounts'!$H142/12+'Saving Accounts'!$F142," ")</f>
        <v xml:space="preserve"> </v>
      </c>
    </row>
    <row r="143" spans="2:33">
      <c r="B143" s="214"/>
      <c r="C143" s="215"/>
      <c r="D143" s="214"/>
      <c r="E143" s="215"/>
      <c r="F143" s="214"/>
      <c r="G143" s="216"/>
      <c r="H143" s="217"/>
      <c r="I143" s="251">
        <f t="shared" si="12"/>
        <v>0</v>
      </c>
      <c r="J143" s="249" t="str">
        <f>IF(AND(MONTH('Saving Accounts'!$E143)=MONTH(J$7),YEAR('Saving Accounts'!$E143)=YEAR(J$7)),('Saving Accounts'!$B143+'Saving Accounts'!$F143)*'Saving Accounts'!$G143*'Saving Accounts'!$H143/12+'Saving Accounts'!$F143," ")</f>
        <v xml:space="preserve"> </v>
      </c>
      <c r="K143" s="249" t="str">
        <f>IF(AND(MONTH('Saving Accounts'!$E143)=MONTH(K$7),YEAR('Saving Accounts'!$E143)=YEAR(K$7)),('Saving Accounts'!$B143+'Saving Accounts'!$F143)*'Saving Accounts'!$G143*'Saving Accounts'!$H143/12+'Saving Accounts'!$F143," ")</f>
        <v xml:space="preserve"> </v>
      </c>
      <c r="L143" s="249" t="str">
        <f>IF(AND(MONTH('Saving Accounts'!$E143)=MONTH(L$7),YEAR('Saving Accounts'!$E143)=YEAR(L$7)),('Saving Accounts'!$B143+'Saving Accounts'!$F143)*'Saving Accounts'!$G143*'Saving Accounts'!$H143/12+'Saving Accounts'!$F143," ")</f>
        <v xml:space="preserve"> </v>
      </c>
      <c r="M143" s="249" t="str">
        <f>IF(AND(MONTH('Saving Accounts'!$E143)=MONTH(M$7),YEAR('Saving Accounts'!$E143)=YEAR(M$7)),('Saving Accounts'!$B143+'Saving Accounts'!$F143)*'Saving Accounts'!$G143*'Saving Accounts'!$H143/12+'Saving Accounts'!$F143," ")</f>
        <v xml:space="preserve"> </v>
      </c>
      <c r="N143" s="249" t="str">
        <f>IF(AND(MONTH('Saving Accounts'!$E143)=MONTH(N$7),YEAR('Saving Accounts'!$E143)=YEAR(N$7)),('Saving Accounts'!$B143+'Saving Accounts'!$F143)*'Saving Accounts'!$G143*'Saving Accounts'!$H143/12+'Saving Accounts'!$F143," ")</f>
        <v xml:space="preserve"> </v>
      </c>
      <c r="O143" s="249" t="str">
        <f>IF(AND(MONTH('Saving Accounts'!$E143)=MONTH(O$7),YEAR('Saving Accounts'!$E143)=YEAR(O$7)),('Saving Accounts'!$B143+'Saving Accounts'!$F143)*'Saving Accounts'!$G143*'Saving Accounts'!$H143/12+'Saving Accounts'!$F143," ")</f>
        <v xml:space="preserve"> </v>
      </c>
      <c r="P143" s="249" t="str">
        <f>IF(AND(MONTH('Saving Accounts'!$E143)=MONTH(P$7),YEAR('Saving Accounts'!$E143)=YEAR(P$7)),('Saving Accounts'!$B143+'Saving Accounts'!$F143)*'Saving Accounts'!$G143*'Saving Accounts'!$H143/12+'Saving Accounts'!$F143," ")</f>
        <v xml:space="preserve"> </v>
      </c>
      <c r="Q143" s="249" t="str">
        <f>IF(AND(MONTH('Saving Accounts'!$E143)=MONTH(Q$7),YEAR('Saving Accounts'!$E143)=YEAR(Q$7)),('Saving Accounts'!$B143+'Saving Accounts'!$F143)*'Saving Accounts'!$G143*'Saving Accounts'!$H143/12+'Saving Accounts'!$F143," ")</f>
        <v xml:space="preserve"> </v>
      </c>
      <c r="R143" s="249" t="str">
        <f>IF(AND(MONTH('Saving Accounts'!$E143)=MONTH(R$7),YEAR('Saving Accounts'!$E143)=YEAR(R$7)),('Saving Accounts'!$B143+'Saving Accounts'!$F143)*'Saving Accounts'!$G143*'Saving Accounts'!$H143/12+'Saving Accounts'!$F143," ")</f>
        <v xml:space="preserve"> </v>
      </c>
      <c r="S143" s="249" t="str">
        <f>IF(AND(MONTH('Saving Accounts'!$E143)=MONTH(S$7),YEAR('Saving Accounts'!$E143)=YEAR(S$7)),('Saving Accounts'!$B143+'Saving Accounts'!$F143)*'Saving Accounts'!$G143*'Saving Accounts'!$H143/12+'Saving Accounts'!$F143," ")</f>
        <v xml:space="preserve"> </v>
      </c>
      <c r="T143" s="249" t="str">
        <f>IF(AND(MONTH('Saving Accounts'!$E143)=MONTH(T$7),YEAR('Saving Accounts'!$E143)=YEAR(T$7)),('Saving Accounts'!$B143+'Saving Accounts'!$F143)*'Saving Accounts'!$G143*'Saving Accounts'!$H143/12+'Saving Accounts'!$F143," ")</f>
        <v xml:space="preserve"> </v>
      </c>
      <c r="U143" s="328" t="str">
        <f>IF(AND(MONTH('Saving Accounts'!$E143)=MONTH(U$7),YEAR('Saving Accounts'!$E143)=YEAR(U$7)),('Saving Accounts'!$B143+'Saving Accounts'!$F143)*'Saving Accounts'!$G143*'Saving Accounts'!$H143/12+'Saving Accounts'!$F143," ")</f>
        <v xml:space="preserve"> </v>
      </c>
      <c r="V143" s="249" t="str">
        <f>IF(AND(MONTH('Saving Accounts'!$E143)=MONTH(V$7),YEAR('Saving Accounts'!$E143)=YEAR(V$7)),('Saving Accounts'!$B143+'Saving Accounts'!$F143)*'Saving Accounts'!$G143*'Saving Accounts'!$H143/12+'Saving Accounts'!$F143," ")</f>
        <v xml:space="preserve"> </v>
      </c>
      <c r="W143" s="249" t="str">
        <f>IF(AND(MONTH('Saving Accounts'!$E143)=MONTH(W$7),YEAR('Saving Accounts'!$E143)=YEAR(W$7)),('Saving Accounts'!$B143+'Saving Accounts'!$F143)*'Saving Accounts'!$G143*'Saving Accounts'!$H143/12+'Saving Accounts'!$F143," ")</f>
        <v xml:space="preserve"> </v>
      </c>
      <c r="X143" s="249" t="str">
        <f>IF(AND(MONTH('Saving Accounts'!$E143)=MONTH(X$7),YEAR('Saving Accounts'!$E143)=YEAR(X$7)),('Saving Accounts'!$B143+'Saving Accounts'!$F143)*'Saving Accounts'!$G143*'Saving Accounts'!$H143/12+'Saving Accounts'!$F143," ")</f>
        <v xml:space="preserve"> </v>
      </c>
      <c r="Y143" s="249" t="str">
        <f>IF(AND(MONTH('Saving Accounts'!$E143)=MONTH(Y$7),YEAR('Saving Accounts'!$E143)=YEAR(Y$7)),('Saving Accounts'!$B143+'Saving Accounts'!$F143)*'Saving Accounts'!$G143*'Saving Accounts'!$H143/12+'Saving Accounts'!$F143," ")</f>
        <v xml:space="preserve"> </v>
      </c>
      <c r="Z143" s="249" t="str">
        <f>IF(AND(MONTH('Saving Accounts'!$E143)=MONTH(Z$7),YEAR('Saving Accounts'!$E143)=YEAR(Z$7)),('Saving Accounts'!$B143+'Saving Accounts'!$F143)*'Saving Accounts'!$G143*'Saving Accounts'!$H143/12+'Saving Accounts'!$F143," ")</f>
        <v xml:space="preserve"> </v>
      </c>
      <c r="AA143" s="249" t="str">
        <f>IF(AND(MONTH('Saving Accounts'!$E143)=MONTH(AA$7),YEAR('Saving Accounts'!$E143)=YEAR(AA$7)),('Saving Accounts'!$B143+'Saving Accounts'!$F143)*'Saving Accounts'!$G143*'Saving Accounts'!$H143/12+'Saving Accounts'!$F143," ")</f>
        <v xml:space="preserve"> </v>
      </c>
      <c r="AB143" s="249" t="str">
        <f>IF(AND(MONTH('Saving Accounts'!$E143)=MONTH(AB$7),YEAR('Saving Accounts'!$E143)=YEAR(AB$7)),('Saving Accounts'!$B143+'Saving Accounts'!$F143)*'Saving Accounts'!$G143*'Saving Accounts'!$H143/12+'Saving Accounts'!$F143," ")</f>
        <v xml:space="preserve"> </v>
      </c>
      <c r="AC143" s="249" t="str">
        <f>IF(AND(MONTH('Saving Accounts'!$E143)=MONTH(AC$7),YEAR('Saving Accounts'!$E143)=YEAR(AC$7)),('Saving Accounts'!$B143+'Saving Accounts'!$F143)*'Saving Accounts'!$G143*'Saving Accounts'!$H143/12+'Saving Accounts'!$F143," ")</f>
        <v xml:space="preserve"> </v>
      </c>
      <c r="AD143" s="249" t="str">
        <f>IF(AND(MONTH('Saving Accounts'!$E143)=MONTH(AD$7),YEAR('Saving Accounts'!$E143)=YEAR(AD$7)),('Saving Accounts'!$B143+'Saving Accounts'!$F143)*'Saving Accounts'!$G143*'Saving Accounts'!$H143/12+'Saving Accounts'!$F143," ")</f>
        <v xml:space="preserve"> </v>
      </c>
      <c r="AE143" s="249" t="str">
        <f>IF(AND(MONTH('Saving Accounts'!$E143)=MONTH(AE$7),YEAR('Saving Accounts'!$E143)=YEAR(AE$7)),('Saving Accounts'!$B143+'Saving Accounts'!$F143)*'Saving Accounts'!$G143*'Saving Accounts'!$H143/12+'Saving Accounts'!$F143," ")</f>
        <v xml:space="preserve"> </v>
      </c>
      <c r="AF143" s="249" t="str">
        <f>IF(AND(MONTH('Saving Accounts'!$E143)=MONTH(AF$7),YEAR('Saving Accounts'!$E143)=YEAR(AF$7)),('Saving Accounts'!$B143+'Saving Accounts'!$F143)*'Saving Accounts'!$G143*'Saving Accounts'!$H143/12+'Saving Accounts'!$F143," ")</f>
        <v xml:space="preserve"> </v>
      </c>
      <c r="AG143" s="249" t="str">
        <f>IF(AND(MONTH('Saving Accounts'!$E143)=MONTH(AG$7),YEAR('Saving Accounts'!$E143)=YEAR(AG$7)),('Saving Accounts'!$B143+'Saving Accounts'!$F143)*'Saving Accounts'!$G143*'Saving Accounts'!$H143/12+'Saving Accounts'!$F143," ")</f>
        <v xml:space="preserve"> </v>
      </c>
    </row>
    <row r="144" spans="2:33">
      <c r="B144" s="214"/>
      <c r="C144" s="215"/>
      <c r="D144" s="214"/>
      <c r="E144" s="215"/>
      <c r="F144" s="214"/>
      <c r="G144" s="216"/>
      <c r="H144" s="217"/>
      <c r="I144" s="251">
        <f t="shared" si="12"/>
        <v>0</v>
      </c>
      <c r="J144" s="249" t="str">
        <f>IF(AND(MONTH('Saving Accounts'!$E144)=MONTH(J$7),YEAR('Saving Accounts'!$E144)=YEAR(J$7)),('Saving Accounts'!$B144+'Saving Accounts'!$F144)*'Saving Accounts'!$G144*'Saving Accounts'!$H144/12+'Saving Accounts'!$F144," ")</f>
        <v xml:space="preserve"> </v>
      </c>
      <c r="K144" s="249" t="str">
        <f>IF(AND(MONTH('Saving Accounts'!$E144)=MONTH(K$7),YEAR('Saving Accounts'!$E144)=YEAR(K$7)),('Saving Accounts'!$B144+'Saving Accounts'!$F144)*'Saving Accounts'!$G144*'Saving Accounts'!$H144/12+'Saving Accounts'!$F144," ")</f>
        <v xml:space="preserve"> </v>
      </c>
      <c r="L144" s="249" t="str">
        <f>IF(AND(MONTH('Saving Accounts'!$E144)=MONTH(L$7),YEAR('Saving Accounts'!$E144)=YEAR(L$7)),('Saving Accounts'!$B144+'Saving Accounts'!$F144)*'Saving Accounts'!$G144*'Saving Accounts'!$H144/12+'Saving Accounts'!$F144," ")</f>
        <v xml:space="preserve"> </v>
      </c>
      <c r="M144" s="249" t="str">
        <f>IF(AND(MONTH('Saving Accounts'!$E144)=MONTH(M$7),YEAR('Saving Accounts'!$E144)=YEAR(M$7)),('Saving Accounts'!$B144+'Saving Accounts'!$F144)*'Saving Accounts'!$G144*'Saving Accounts'!$H144/12+'Saving Accounts'!$F144," ")</f>
        <v xml:space="preserve"> </v>
      </c>
      <c r="N144" s="249" t="str">
        <f>IF(AND(MONTH('Saving Accounts'!$E144)=MONTH(N$7),YEAR('Saving Accounts'!$E144)=YEAR(N$7)),('Saving Accounts'!$B144+'Saving Accounts'!$F144)*'Saving Accounts'!$G144*'Saving Accounts'!$H144/12+'Saving Accounts'!$F144," ")</f>
        <v xml:space="preserve"> </v>
      </c>
      <c r="O144" s="249" t="str">
        <f>IF(AND(MONTH('Saving Accounts'!$E144)=MONTH(O$7),YEAR('Saving Accounts'!$E144)=YEAR(O$7)),('Saving Accounts'!$B144+'Saving Accounts'!$F144)*'Saving Accounts'!$G144*'Saving Accounts'!$H144/12+'Saving Accounts'!$F144," ")</f>
        <v xml:space="preserve"> </v>
      </c>
      <c r="P144" s="249" t="str">
        <f>IF(AND(MONTH('Saving Accounts'!$E144)=MONTH(P$7),YEAR('Saving Accounts'!$E144)=YEAR(P$7)),('Saving Accounts'!$B144+'Saving Accounts'!$F144)*'Saving Accounts'!$G144*'Saving Accounts'!$H144/12+'Saving Accounts'!$F144," ")</f>
        <v xml:space="preserve"> </v>
      </c>
      <c r="Q144" s="249" t="str">
        <f>IF(AND(MONTH('Saving Accounts'!$E144)=MONTH(Q$7),YEAR('Saving Accounts'!$E144)=YEAR(Q$7)),('Saving Accounts'!$B144+'Saving Accounts'!$F144)*'Saving Accounts'!$G144*'Saving Accounts'!$H144/12+'Saving Accounts'!$F144," ")</f>
        <v xml:space="preserve"> </v>
      </c>
      <c r="R144" s="249" t="str">
        <f>IF(AND(MONTH('Saving Accounts'!$E144)=MONTH(R$7),YEAR('Saving Accounts'!$E144)=YEAR(R$7)),('Saving Accounts'!$B144+'Saving Accounts'!$F144)*'Saving Accounts'!$G144*'Saving Accounts'!$H144/12+'Saving Accounts'!$F144," ")</f>
        <v xml:space="preserve"> </v>
      </c>
      <c r="S144" s="249" t="str">
        <f>IF(AND(MONTH('Saving Accounts'!$E144)=MONTH(S$7),YEAR('Saving Accounts'!$E144)=YEAR(S$7)),('Saving Accounts'!$B144+'Saving Accounts'!$F144)*'Saving Accounts'!$G144*'Saving Accounts'!$H144/12+'Saving Accounts'!$F144," ")</f>
        <v xml:space="preserve"> </v>
      </c>
      <c r="T144" s="249" t="str">
        <f>IF(AND(MONTH('Saving Accounts'!$E144)=MONTH(T$7),YEAR('Saving Accounts'!$E144)=YEAR(T$7)),('Saving Accounts'!$B144+'Saving Accounts'!$F144)*'Saving Accounts'!$G144*'Saving Accounts'!$H144/12+'Saving Accounts'!$F144," ")</f>
        <v xml:space="preserve"> </v>
      </c>
      <c r="U144" s="328" t="str">
        <f>IF(AND(MONTH('Saving Accounts'!$E144)=MONTH(U$7),YEAR('Saving Accounts'!$E144)=YEAR(U$7)),('Saving Accounts'!$B144+'Saving Accounts'!$F144)*'Saving Accounts'!$G144*'Saving Accounts'!$H144/12+'Saving Accounts'!$F144," ")</f>
        <v xml:space="preserve"> </v>
      </c>
      <c r="V144" s="249" t="str">
        <f>IF(AND(MONTH('Saving Accounts'!$E144)=MONTH(V$7),YEAR('Saving Accounts'!$E144)=YEAR(V$7)),('Saving Accounts'!$B144+'Saving Accounts'!$F144)*'Saving Accounts'!$G144*'Saving Accounts'!$H144/12+'Saving Accounts'!$F144," ")</f>
        <v xml:space="preserve"> </v>
      </c>
      <c r="W144" s="249" t="str">
        <f>IF(AND(MONTH('Saving Accounts'!$E144)=MONTH(W$7),YEAR('Saving Accounts'!$E144)=YEAR(W$7)),('Saving Accounts'!$B144+'Saving Accounts'!$F144)*'Saving Accounts'!$G144*'Saving Accounts'!$H144/12+'Saving Accounts'!$F144," ")</f>
        <v xml:space="preserve"> </v>
      </c>
      <c r="X144" s="249" t="str">
        <f>IF(AND(MONTH('Saving Accounts'!$E144)=MONTH(X$7),YEAR('Saving Accounts'!$E144)=YEAR(X$7)),('Saving Accounts'!$B144+'Saving Accounts'!$F144)*'Saving Accounts'!$G144*'Saving Accounts'!$H144/12+'Saving Accounts'!$F144," ")</f>
        <v xml:space="preserve"> </v>
      </c>
      <c r="Y144" s="249" t="str">
        <f>IF(AND(MONTH('Saving Accounts'!$E144)=MONTH(Y$7),YEAR('Saving Accounts'!$E144)=YEAR(Y$7)),('Saving Accounts'!$B144+'Saving Accounts'!$F144)*'Saving Accounts'!$G144*'Saving Accounts'!$H144/12+'Saving Accounts'!$F144," ")</f>
        <v xml:space="preserve"> </v>
      </c>
      <c r="Z144" s="249" t="str">
        <f>IF(AND(MONTH('Saving Accounts'!$E144)=MONTH(Z$7),YEAR('Saving Accounts'!$E144)=YEAR(Z$7)),('Saving Accounts'!$B144+'Saving Accounts'!$F144)*'Saving Accounts'!$G144*'Saving Accounts'!$H144/12+'Saving Accounts'!$F144," ")</f>
        <v xml:space="preserve"> </v>
      </c>
      <c r="AA144" s="249" t="str">
        <f>IF(AND(MONTH('Saving Accounts'!$E144)=MONTH(AA$7),YEAR('Saving Accounts'!$E144)=YEAR(AA$7)),('Saving Accounts'!$B144+'Saving Accounts'!$F144)*'Saving Accounts'!$G144*'Saving Accounts'!$H144/12+'Saving Accounts'!$F144," ")</f>
        <v xml:space="preserve"> </v>
      </c>
      <c r="AB144" s="249" t="str">
        <f>IF(AND(MONTH('Saving Accounts'!$E144)=MONTH(AB$7),YEAR('Saving Accounts'!$E144)=YEAR(AB$7)),('Saving Accounts'!$B144+'Saving Accounts'!$F144)*'Saving Accounts'!$G144*'Saving Accounts'!$H144/12+'Saving Accounts'!$F144," ")</f>
        <v xml:space="preserve"> </v>
      </c>
      <c r="AC144" s="249" t="str">
        <f>IF(AND(MONTH('Saving Accounts'!$E144)=MONTH(AC$7),YEAR('Saving Accounts'!$E144)=YEAR(AC$7)),('Saving Accounts'!$B144+'Saving Accounts'!$F144)*'Saving Accounts'!$G144*'Saving Accounts'!$H144/12+'Saving Accounts'!$F144," ")</f>
        <v xml:space="preserve"> </v>
      </c>
      <c r="AD144" s="249" t="str">
        <f>IF(AND(MONTH('Saving Accounts'!$E144)=MONTH(AD$7),YEAR('Saving Accounts'!$E144)=YEAR(AD$7)),('Saving Accounts'!$B144+'Saving Accounts'!$F144)*'Saving Accounts'!$G144*'Saving Accounts'!$H144/12+'Saving Accounts'!$F144," ")</f>
        <v xml:space="preserve"> </v>
      </c>
      <c r="AE144" s="249" t="str">
        <f>IF(AND(MONTH('Saving Accounts'!$E144)=MONTH(AE$7),YEAR('Saving Accounts'!$E144)=YEAR(AE$7)),('Saving Accounts'!$B144+'Saving Accounts'!$F144)*'Saving Accounts'!$G144*'Saving Accounts'!$H144/12+'Saving Accounts'!$F144," ")</f>
        <v xml:space="preserve"> </v>
      </c>
      <c r="AF144" s="249" t="str">
        <f>IF(AND(MONTH('Saving Accounts'!$E144)=MONTH(AF$7),YEAR('Saving Accounts'!$E144)=YEAR(AF$7)),('Saving Accounts'!$B144+'Saving Accounts'!$F144)*'Saving Accounts'!$G144*'Saving Accounts'!$H144/12+'Saving Accounts'!$F144," ")</f>
        <v xml:space="preserve"> </v>
      </c>
      <c r="AG144" s="249" t="str">
        <f>IF(AND(MONTH('Saving Accounts'!$E144)=MONTH(AG$7),YEAR('Saving Accounts'!$E144)=YEAR(AG$7)),('Saving Accounts'!$B144+'Saving Accounts'!$F144)*'Saving Accounts'!$G144*'Saving Accounts'!$H144/12+'Saving Accounts'!$F144," ")</f>
        <v xml:space="preserve"> </v>
      </c>
    </row>
    <row r="145" spans="2:33">
      <c r="B145" s="214"/>
      <c r="C145" s="215"/>
      <c r="D145" s="214"/>
      <c r="E145" s="215"/>
      <c r="F145" s="214"/>
      <c r="G145" s="216"/>
      <c r="H145" s="217"/>
      <c r="I145" s="251">
        <f t="shared" si="12"/>
        <v>0</v>
      </c>
      <c r="J145" s="249" t="str">
        <f>IF(AND(MONTH('Saving Accounts'!$E145)=MONTH(J$7),YEAR('Saving Accounts'!$E145)=YEAR(J$7)),('Saving Accounts'!$B145+'Saving Accounts'!$F145)*'Saving Accounts'!$G145*'Saving Accounts'!$H145/12+'Saving Accounts'!$F145," ")</f>
        <v xml:space="preserve"> </v>
      </c>
      <c r="K145" s="249" t="str">
        <f>IF(AND(MONTH('Saving Accounts'!$E145)=MONTH(K$7),YEAR('Saving Accounts'!$E145)=YEAR(K$7)),('Saving Accounts'!$B145+'Saving Accounts'!$F145)*'Saving Accounts'!$G145*'Saving Accounts'!$H145/12+'Saving Accounts'!$F145," ")</f>
        <v xml:space="preserve"> </v>
      </c>
      <c r="L145" s="249" t="str">
        <f>IF(AND(MONTH('Saving Accounts'!$E145)=MONTH(L$7),YEAR('Saving Accounts'!$E145)=YEAR(L$7)),('Saving Accounts'!$B145+'Saving Accounts'!$F145)*'Saving Accounts'!$G145*'Saving Accounts'!$H145/12+'Saving Accounts'!$F145," ")</f>
        <v xml:space="preserve"> </v>
      </c>
      <c r="M145" s="249" t="str">
        <f>IF(AND(MONTH('Saving Accounts'!$E145)=MONTH(M$7),YEAR('Saving Accounts'!$E145)=YEAR(M$7)),('Saving Accounts'!$B145+'Saving Accounts'!$F145)*'Saving Accounts'!$G145*'Saving Accounts'!$H145/12+'Saving Accounts'!$F145," ")</f>
        <v xml:space="preserve"> </v>
      </c>
      <c r="N145" s="249" t="str">
        <f>IF(AND(MONTH('Saving Accounts'!$E145)=MONTH(N$7),YEAR('Saving Accounts'!$E145)=YEAR(N$7)),('Saving Accounts'!$B145+'Saving Accounts'!$F145)*'Saving Accounts'!$G145*'Saving Accounts'!$H145/12+'Saving Accounts'!$F145," ")</f>
        <v xml:space="preserve"> </v>
      </c>
      <c r="O145" s="249" t="str">
        <f>IF(AND(MONTH('Saving Accounts'!$E145)=MONTH(O$7),YEAR('Saving Accounts'!$E145)=YEAR(O$7)),('Saving Accounts'!$B145+'Saving Accounts'!$F145)*'Saving Accounts'!$G145*'Saving Accounts'!$H145/12+'Saving Accounts'!$F145," ")</f>
        <v xml:space="preserve"> </v>
      </c>
      <c r="P145" s="249" t="str">
        <f>IF(AND(MONTH('Saving Accounts'!$E145)=MONTH(P$7),YEAR('Saving Accounts'!$E145)=YEAR(P$7)),('Saving Accounts'!$B145+'Saving Accounts'!$F145)*'Saving Accounts'!$G145*'Saving Accounts'!$H145/12+'Saving Accounts'!$F145," ")</f>
        <v xml:space="preserve"> </v>
      </c>
      <c r="Q145" s="249" t="str">
        <f>IF(AND(MONTH('Saving Accounts'!$E145)=MONTH(Q$7),YEAR('Saving Accounts'!$E145)=YEAR(Q$7)),('Saving Accounts'!$B145+'Saving Accounts'!$F145)*'Saving Accounts'!$G145*'Saving Accounts'!$H145/12+'Saving Accounts'!$F145," ")</f>
        <v xml:space="preserve"> </v>
      </c>
      <c r="R145" s="249" t="str">
        <f>IF(AND(MONTH('Saving Accounts'!$E145)=MONTH(R$7),YEAR('Saving Accounts'!$E145)=YEAR(R$7)),('Saving Accounts'!$B145+'Saving Accounts'!$F145)*'Saving Accounts'!$G145*'Saving Accounts'!$H145/12+'Saving Accounts'!$F145," ")</f>
        <v xml:space="preserve"> </v>
      </c>
      <c r="S145" s="249" t="str">
        <f>IF(AND(MONTH('Saving Accounts'!$E145)=MONTH(S$7),YEAR('Saving Accounts'!$E145)=YEAR(S$7)),('Saving Accounts'!$B145+'Saving Accounts'!$F145)*'Saving Accounts'!$G145*'Saving Accounts'!$H145/12+'Saving Accounts'!$F145," ")</f>
        <v xml:space="preserve"> </v>
      </c>
      <c r="T145" s="249" t="str">
        <f>IF(AND(MONTH('Saving Accounts'!$E145)=MONTH(T$7),YEAR('Saving Accounts'!$E145)=YEAR(T$7)),('Saving Accounts'!$B145+'Saving Accounts'!$F145)*'Saving Accounts'!$G145*'Saving Accounts'!$H145/12+'Saving Accounts'!$F145," ")</f>
        <v xml:space="preserve"> </v>
      </c>
      <c r="U145" s="328" t="str">
        <f>IF(AND(MONTH('Saving Accounts'!$E145)=MONTH(U$7),YEAR('Saving Accounts'!$E145)=YEAR(U$7)),('Saving Accounts'!$B145+'Saving Accounts'!$F145)*'Saving Accounts'!$G145*'Saving Accounts'!$H145/12+'Saving Accounts'!$F145," ")</f>
        <v xml:space="preserve"> </v>
      </c>
      <c r="V145" s="249" t="str">
        <f>IF(AND(MONTH('Saving Accounts'!$E145)=MONTH(V$7),YEAR('Saving Accounts'!$E145)=YEAR(V$7)),('Saving Accounts'!$B145+'Saving Accounts'!$F145)*'Saving Accounts'!$G145*'Saving Accounts'!$H145/12+'Saving Accounts'!$F145," ")</f>
        <v xml:space="preserve"> </v>
      </c>
      <c r="W145" s="249" t="str">
        <f>IF(AND(MONTH('Saving Accounts'!$E145)=MONTH(W$7),YEAR('Saving Accounts'!$E145)=YEAR(W$7)),('Saving Accounts'!$B145+'Saving Accounts'!$F145)*'Saving Accounts'!$G145*'Saving Accounts'!$H145/12+'Saving Accounts'!$F145," ")</f>
        <v xml:space="preserve"> </v>
      </c>
      <c r="X145" s="249" t="str">
        <f>IF(AND(MONTH('Saving Accounts'!$E145)=MONTH(X$7),YEAR('Saving Accounts'!$E145)=YEAR(X$7)),('Saving Accounts'!$B145+'Saving Accounts'!$F145)*'Saving Accounts'!$G145*'Saving Accounts'!$H145/12+'Saving Accounts'!$F145," ")</f>
        <v xml:space="preserve"> </v>
      </c>
      <c r="Y145" s="249" t="str">
        <f>IF(AND(MONTH('Saving Accounts'!$E145)=MONTH(Y$7),YEAR('Saving Accounts'!$E145)=YEAR(Y$7)),('Saving Accounts'!$B145+'Saving Accounts'!$F145)*'Saving Accounts'!$G145*'Saving Accounts'!$H145/12+'Saving Accounts'!$F145," ")</f>
        <v xml:space="preserve"> </v>
      </c>
      <c r="Z145" s="249" t="str">
        <f>IF(AND(MONTH('Saving Accounts'!$E145)=MONTH(Z$7),YEAR('Saving Accounts'!$E145)=YEAR(Z$7)),('Saving Accounts'!$B145+'Saving Accounts'!$F145)*'Saving Accounts'!$G145*'Saving Accounts'!$H145/12+'Saving Accounts'!$F145," ")</f>
        <v xml:space="preserve"> </v>
      </c>
      <c r="AA145" s="249" t="str">
        <f>IF(AND(MONTH('Saving Accounts'!$E145)=MONTH(AA$7),YEAR('Saving Accounts'!$E145)=YEAR(AA$7)),('Saving Accounts'!$B145+'Saving Accounts'!$F145)*'Saving Accounts'!$G145*'Saving Accounts'!$H145/12+'Saving Accounts'!$F145," ")</f>
        <v xml:space="preserve"> </v>
      </c>
      <c r="AB145" s="249" t="str">
        <f>IF(AND(MONTH('Saving Accounts'!$E145)=MONTH(AB$7),YEAR('Saving Accounts'!$E145)=YEAR(AB$7)),('Saving Accounts'!$B145+'Saving Accounts'!$F145)*'Saving Accounts'!$G145*'Saving Accounts'!$H145/12+'Saving Accounts'!$F145," ")</f>
        <v xml:space="preserve"> </v>
      </c>
      <c r="AC145" s="249" t="str">
        <f>IF(AND(MONTH('Saving Accounts'!$E145)=MONTH(AC$7),YEAR('Saving Accounts'!$E145)=YEAR(AC$7)),('Saving Accounts'!$B145+'Saving Accounts'!$F145)*'Saving Accounts'!$G145*'Saving Accounts'!$H145/12+'Saving Accounts'!$F145," ")</f>
        <v xml:space="preserve"> </v>
      </c>
      <c r="AD145" s="249" t="str">
        <f>IF(AND(MONTH('Saving Accounts'!$E145)=MONTH(AD$7),YEAR('Saving Accounts'!$E145)=YEAR(AD$7)),('Saving Accounts'!$B145+'Saving Accounts'!$F145)*'Saving Accounts'!$G145*'Saving Accounts'!$H145/12+'Saving Accounts'!$F145," ")</f>
        <v xml:space="preserve"> </v>
      </c>
      <c r="AE145" s="249" t="str">
        <f>IF(AND(MONTH('Saving Accounts'!$E145)=MONTH(AE$7),YEAR('Saving Accounts'!$E145)=YEAR(AE$7)),('Saving Accounts'!$B145+'Saving Accounts'!$F145)*'Saving Accounts'!$G145*'Saving Accounts'!$H145/12+'Saving Accounts'!$F145," ")</f>
        <v xml:space="preserve"> </v>
      </c>
      <c r="AF145" s="249" t="str">
        <f>IF(AND(MONTH('Saving Accounts'!$E145)=MONTH(AF$7),YEAR('Saving Accounts'!$E145)=YEAR(AF$7)),('Saving Accounts'!$B145+'Saving Accounts'!$F145)*'Saving Accounts'!$G145*'Saving Accounts'!$H145/12+'Saving Accounts'!$F145," ")</f>
        <v xml:space="preserve"> </v>
      </c>
      <c r="AG145" s="249" t="str">
        <f>IF(AND(MONTH('Saving Accounts'!$E145)=MONTH(AG$7),YEAR('Saving Accounts'!$E145)=YEAR(AG$7)),('Saving Accounts'!$B145+'Saving Accounts'!$F145)*'Saving Accounts'!$G145*'Saving Accounts'!$H145/12+'Saving Accounts'!$F145," ")</f>
        <v xml:space="preserve"> </v>
      </c>
    </row>
    <row r="146" spans="2:33">
      <c r="B146" s="214"/>
      <c r="C146" s="215"/>
      <c r="D146" s="214"/>
      <c r="E146" s="215"/>
      <c r="F146" s="214"/>
      <c r="G146" s="216"/>
      <c r="H146" s="217"/>
      <c r="I146" s="251">
        <f t="shared" si="12"/>
        <v>0</v>
      </c>
      <c r="J146" s="249" t="str">
        <f>IF(AND(MONTH('Saving Accounts'!$E146)=MONTH(J$7),YEAR('Saving Accounts'!$E146)=YEAR(J$7)),('Saving Accounts'!$B146+'Saving Accounts'!$F146)*'Saving Accounts'!$G146*'Saving Accounts'!$H146/12+'Saving Accounts'!$F146," ")</f>
        <v xml:space="preserve"> </v>
      </c>
      <c r="K146" s="249" t="str">
        <f>IF(AND(MONTH('Saving Accounts'!$E146)=MONTH(K$7),YEAR('Saving Accounts'!$E146)=YEAR(K$7)),('Saving Accounts'!$B146+'Saving Accounts'!$F146)*'Saving Accounts'!$G146*'Saving Accounts'!$H146/12+'Saving Accounts'!$F146," ")</f>
        <v xml:space="preserve"> </v>
      </c>
      <c r="L146" s="249" t="str">
        <f>IF(AND(MONTH('Saving Accounts'!$E146)=MONTH(L$7),YEAR('Saving Accounts'!$E146)=YEAR(L$7)),('Saving Accounts'!$B146+'Saving Accounts'!$F146)*'Saving Accounts'!$G146*'Saving Accounts'!$H146/12+'Saving Accounts'!$F146," ")</f>
        <v xml:space="preserve"> </v>
      </c>
      <c r="M146" s="249" t="str">
        <f>IF(AND(MONTH('Saving Accounts'!$E146)=MONTH(M$7),YEAR('Saving Accounts'!$E146)=YEAR(M$7)),('Saving Accounts'!$B146+'Saving Accounts'!$F146)*'Saving Accounts'!$G146*'Saving Accounts'!$H146/12+'Saving Accounts'!$F146," ")</f>
        <v xml:space="preserve"> </v>
      </c>
      <c r="N146" s="249" t="str">
        <f>IF(AND(MONTH('Saving Accounts'!$E146)=MONTH(N$7),YEAR('Saving Accounts'!$E146)=YEAR(N$7)),('Saving Accounts'!$B146+'Saving Accounts'!$F146)*'Saving Accounts'!$G146*'Saving Accounts'!$H146/12+'Saving Accounts'!$F146," ")</f>
        <v xml:space="preserve"> </v>
      </c>
      <c r="O146" s="249" t="str">
        <f>IF(AND(MONTH('Saving Accounts'!$E146)=MONTH(O$7),YEAR('Saving Accounts'!$E146)=YEAR(O$7)),('Saving Accounts'!$B146+'Saving Accounts'!$F146)*'Saving Accounts'!$G146*'Saving Accounts'!$H146/12+'Saving Accounts'!$F146," ")</f>
        <v xml:space="preserve"> </v>
      </c>
      <c r="P146" s="249" t="str">
        <f>IF(AND(MONTH('Saving Accounts'!$E146)=MONTH(P$7),YEAR('Saving Accounts'!$E146)=YEAR(P$7)),('Saving Accounts'!$B146+'Saving Accounts'!$F146)*'Saving Accounts'!$G146*'Saving Accounts'!$H146/12+'Saving Accounts'!$F146," ")</f>
        <v xml:space="preserve"> </v>
      </c>
      <c r="Q146" s="249" t="str">
        <f>IF(AND(MONTH('Saving Accounts'!$E146)=MONTH(Q$7),YEAR('Saving Accounts'!$E146)=YEAR(Q$7)),('Saving Accounts'!$B146+'Saving Accounts'!$F146)*'Saving Accounts'!$G146*'Saving Accounts'!$H146/12+'Saving Accounts'!$F146," ")</f>
        <v xml:space="preserve"> </v>
      </c>
      <c r="R146" s="249" t="str">
        <f>IF(AND(MONTH('Saving Accounts'!$E146)=MONTH(R$7),YEAR('Saving Accounts'!$E146)=YEAR(R$7)),('Saving Accounts'!$B146+'Saving Accounts'!$F146)*'Saving Accounts'!$G146*'Saving Accounts'!$H146/12+'Saving Accounts'!$F146," ")</f>
        <v xml:space="preserve"> </v>
      </c>
      <c r="S146" s="249" t="str">
        <f>IF(AND(MONTH('Saving Accounts'!$E146)=MONTH(S$7),YEAR('Saving Accounts'!$E146)=YEAR(S$7)),('Saving Accounts'!$B146+'Saving Accounts'!$F146)*'Saving Accounts'!$G146*'Saving Accounts'!$H146/12+'Saving Accounts'!$F146," ")</f>
        <v xml:space="preserve"> </v>
      </c>
      <c r="T146" s="249" t="str">
        <f>IF(AND(MONTH('Saving Accounts'!$E146)=MONTH(T$7),YEAR('Saving Accounts'!$E146)=YEAR(T$7)),('Saving Accounts'!$B146+'Saving Accounts'!$F146)*'Saving Accounts'!$G146*'Saving Accounts'!$H146/12+'Saving Accounts'!$F146," ")</f>
        <v xml:space="preserve"> </v>
      </c>
      <c r="U146" s="328" t="str">
        <f>IF(AND(MONTH('Saving Accounts'!$E146)=MONTH(U$7),YEAR('Saving Accounts'!$E146)=YEAR(U$7)),('Saving Accounts'!$B146+'Saving Accounts'!$F146)*'Saving Accounts'!$G146*'Saving Accounts'!$H146/12+'Saving Accounts'!$F146," ")</f>
        <v xml:space="preserve"> </v>
      </c>
      <c r="V146" s="249" t="str">
        <f>IF(AND(MONTH('Saving Accounts'!$E146)=MONTH(V$7),YEAR('Saving Accounts'!$E146)=YEAR(V$7)),('Saving Accounts'!$B146+'Saving Accounts'!$F146)*'Saving Accounts'!$G146*'Saving Accounts'!$H146/12+'Saving Accounts'!$F146," ")</f>
        <v xml:space="preserve"> </v>
      </c>
      <c r="W146" s="249" t="str">
        <f>IF(AND(MONTH('Saving Accounts'!$E146)=MONTH(W$7),YEAR('Saving Accounts'!$E146)=YEAR(W$7)),('Saving Accounts'!$B146+'Saving Accounts'!$F146)*'Saving Accounts'!$G146*'Saving Accounts'!$H146/12+'Saving Accounts'!$F146," ")</f>
        <v xml:space="preserve"> </v>
      </c>
      <c r="X146" s="249" t="str">
        <f>IF(AND(MONTH('Saving Accounts'!$E146)=MONTH(X$7),YEAR('Saving Accounts'!$E146)=YEAR(X$7)),('Saving Accounts'!$B146+'Saving Accounts'!$F146)*'Saving Accounts'!$G146*'Saving Accounts'!$H146/12+'Saving Accounts'!$F146," ")</f>
        <v xml:space="preserve"> </v>
      </c>
      <c r="Y146" s="249" t="str">
        <f>IF(AND(MONTH('Saving Accounts'!$E146)=MONTH(Y$7),YEAR('Saving Accounts'!$E146)=YEAR(Y$7)),('Saving Accounts'!$B146+'Saving Accounts'!$F146)*'Saving Accounts'!$G146*'Saving Accounts'!$H146/12+'Saving Accounts'!$F146," ")</f>
        <v xml:space="preserve"> </v>
      </c>
      <c r="Z146" s="249" t="str">
        <f>IF(AND(MONTH('Saving Accounts'!$E146)=MONTH(Z$7),YEAR('Saving Accounts'!$E146)=YEAR(Z$7)),('Saving Accounts'!$B146+'Saving Accounts'!$F146)*'Saving Accounts'!$G146*'Saving Accounts'!$H146/12+'Saving Accounts'!$F146," ")</f>
        <v xml:space="preserve"> </v>
      </c>
      <c r="AA146" s="249" t="str">
        <f>IF(AND(MONTH('Saving Accounts'!$E146)=MONTH(AA$7),YEAR('Saving Accounts'!$E146)=YEAR(AA$7)),('Saving Accounts'!$B146+'Saving Accounts'!$F146)*'Saving Accounts'!$G146*'Saving Accounts'!$H146/12+'Saving Accounts'!$F146," ")</f>
        <v xml:space="preserve"> </v>
      </c>
      <c r="AB146" s="249" t="str">
        <f>IF(AND(MONTH('Saving Accounts'!$E146)=MONTH(AB$7),YEAR('Saving Accounts'!$E146)=YEAR(AB$7)),('Saving Accounts'!$B146+'Saving Accounts'!$F146)*'Saving Accounts'!$G146*'Saving Accounts'!$H146/12+'Saving Accounts'!$F146," ")</f>
        <v xml:space="preserve"> </v>
      </c>
      <c r="AC146" s="249" t="str">
        <f>IF(AND(MONTH('Saving Accounts'!$E146)=MONTH(AC$7),YEAR('Saving Accounts'!$E146)=YEAR(AC$7)),('Saving Accounts'!$B146+'Saving Accounts'!$F146)*'Saving Accounts'!$G146*'Saving Accounts'!$H146/12+'Saving Accounts'!$F146," ")</f>
        <v xml:space="preserve"> </v>
      </c>
      <c r="AD146" s="249" t="str">
        <f>IF(AND(MONTH('Saving Accounts'!$E146)=MONTH(AD$7),YEAR('Saving Accounts'!$E146)=YEAR(AD$7)),('Saving Accounts'!$B146+'Saving Accounts'!$F146)*'Saving Accounts'!$G146*'Saving Accounts'!$H146/12+'Saving Accounts'!$F146," ")</f>
        <v xml:space="preserve"> </v>
      </c>
      <c r="AE146" s="249" t="str">
        <f>IF(AND(MONTH('Saving Accounts'!$E146)=MONTH(AE$7),YEAR('Saving Accounts'!$E146)=YEAR(AE$7)),('Saving Accounts'!$B146+'Saving Accounts'!$F146)*'Saving Accounts'!$G146*'Saving Accounts'!$H146/12+'Saving Accounts'!$F146," ")</f>
        <v xml:space="preserve"> </v>
      </c>
      <c r="AF146" s="249" t="str">
        <f>IF(AND(MONTH('Saving Accounts'!$E146)=MONTH(AF$7),YEAR('Saving Accounts'!$E146)=YEAR(AF$7)),('Saving Accounts'!$B146+'Saving Accounts'!$F146)*'Saving Accounts'!$G146*'Saving Accounts'!$H146/12+'Saving Accounts'!$F146," ")</f>
        <v xml:space="preserve"> </v>
      </c>
      <c r="AG146" s="249" t="str">
        <f>IF(AND(MONTH('Saving Accounts'!$E146)=MONTH(AG$7),YEAR('Saving Accounts'!$E146)=YEAR(AG$7)),('Saving Accounts'!$B146+'Saving Accounts'!$F146)*'Saving Accounts'!$G146*'Saving Accounts'!$H146/12+'Saving Accounts'!$F146," ")</f>
        <v xml:space="preserve"> </v>
      </c>
    </row>
    <row r="147" spans="2:33">
      <c r="B147" s="214"/>
      <c r="C147" s="215"/>
      <c r="D147" s="214"/>
      <c r="E147" s="215"/>
      <c r="F147" s="214"/>
      <c r="G147" s="216"/>
      <c r="H147" s="217"/>
      <c r="I147" s="251">
        <f t="shared" si="12"/>
        <v>0</v>
      </c>
      <c r="J147" s="249" t="str">
        <f>IF(AND(MONTH('Saving Accounts'!$E147)=MONTH(J$7),YEAR('Saving Accounts'!$E147)=YEAR(J$7)),('Saving Accounts'!$B147+'Saving Accounts'!$F147)*'Saving Accounts'!$G147*'Saving Accounts'!$H147/12+'Saving Accounts'!$F147," ")</f>
        <v xml:space="preserve"> </v>
      </c>
      <c r="K147" s="249" t="str">
        <f>IF(AND(MONTH('Saving Accounts'!$E147)=MONTH(K$7),YEAR('Saving Accounts'!$E147)=YEAR(K$7)),('Saving Accounts'!$B147+'Saving Accounts'!$F147)*'Saving Accounts'!$G147*'Saving Accounts'!$H147/12+'Saving Accounts'!$F147," ")</f>
        <v xml:space="preserve"> </v>
      </c>
      <c r="L147" s="249" t="str">
        <f>IF(AND(MONTH('Saving Accounts'!$E147)=MONTH(L$7),YEAR('Saving Accounts'!$E147)=YEAR(L$7)),('Saving Accounts'!$B147+'Saving Accounts'!$F147)*'Saving Accounts'!$G147*'Saving Accounts'!$H147/12+'Saving Accounts'!$F147," ")</f>
        <v xml:space="preserve"> </v>
      </c>
      <c r="M147" s="249" t="str">
        <f>IF(AND(MONTH('Saving Accounts'!$E147)=MONTH(M$7),YEAR('Saving Accounts'!$E147)=YEAR(M$7)),('Saving Accounts'!$B147+'Saving Accounts'!$F147)*'Saving Accounts'!$G147*'Saving Accounts'!$H147/12+'Saving Accounts'!$F147," ")</f>
        <v xml:space="preserve"> </v>
      </c>
      <c r="N147" s="249" t="str">
        <f>IF(AND(MONTH('Saving Accounts'!$E147)=MONTH(N$7),YEAR('Saving Accounts'!$E147)=YEAR(N$7)),('Saving Accounts'!$B147+'Saving Accounts'!$F147)*'Saving Accounts'!$G147*'Saving Accounts'!$H147/12+'Saving Accounts'!$F147," ")</f>
        <v xml:space="preserve"> </v>
      </c>
      <c r="O147" s="249" t="str">
        <f>IF(AND(MONTH('Saving Accounts'!$E147)=MONTH(O$7),YEAR('Saving Accounts'!$E147)=YEAR(O$7)),('Saving Accounts'!$B147+'Saving Accounts'!$F147)*'Saving Accounts'!$G147*'Saving Accounts'!$H147/12+'Saving Accounts'!$F147," ")</f>
        <v xml:space="preserve"> </v>
      </c>
      <c r="P147" s="249" t="str">
        <f>IF(AND(MONTH('Saving Accounts'!$E147)=MONTH(P$7),YEAR('Saving Accounts'!$E147)=YEAR(P$7)),('Saving Accounts'!$B147+'Saving Accounts'!$F147)*'Saving Accounts'!$G147*'Saving Accounts'!$H147/12+'Saving Accounts'!$F147," ")</f>
        <v xml:space="preserve"> </v>
      </c>
      <c r="Q147" s="249" t="str">
        <f>IF(AND(MONTH('Saving Accounts'!$E147)=MONTH(Q$7),YEAR('Saving Accounts'!$E147)=YEAR(Q$7)),('Saving Accounts'!$B147+'Saving Accounts'!$F147)*'Saving Accounts'!$G147*'Saving Accounts'!$H147/12+'Saving Accounts'!$F147," ")</f>
        <v xml:space="preserve"> </v>
      </c>
      <c r="R147" s="249" t="str">
        <f>IF(AND(MONTH('Saving Accounts'!$E147)=MONTH(R$7),YEAR('Saving Accounts'!$E147)=YEAR(R$7)),('Saving Accounts'!$B147+'Saving Accounts'!$F147)*'Saving Accounts'!$G147*'Saving Accounts'!$H147/12+'Saving Accounts'!$F147," ")</f>
        <v xml:space="preserve"> </v>
      </c>
      <c r="S147" s="249" t="str">
        <f>IF(AND(MONTH('Saving Accounts'!$E147)=MONTH(S$7),YEAR('Saving Accounts'!$E147)=YEAR(S$7)),('Saving Accounts'!$B147+'Saving Accounts'!$F147)*'Saving Accounts'!$G147*'Saving Accounts'!$H147/12+'Saving Accounts'!$F147," ")</f>
        <v xml:space="preserve"> </v>
      </c>
      <c r="T147" s="249" t="str">
        <f>IF(AND(MONTH('Saving Accounts'!$E147)=MONTH(T$7),YEAR('Saving Accounts'!$E147)=YEAR(T$7)),('Saving Accounts'!$B147+'Saving Accounts'!$F147)*'Saving Accounts'!$G147*'Saving Accounts'!$H147/12+'Saving Accounts'!$F147," ")</f>
        <v xml:space="preserve"> </v>
      </c>
      <c r="U147" s="328" t="str">
        <f>IF(AND(MONTH('Saving Accounts'!$E147)=MONTH(U$7),YEAR('Saving Accounts'!$E147)=YEAR(U$7)),('Saving Accounts'!$B147+'Saving Accounts'!$F147)*'Saving Accounts'!$G147*'Saving Accounts'!$H147/12+'Saving Accounts'!$F147," ")</f>
        <v xml:space="preserve"> </v>
      </c>
      <c r="V147" s="249" t="str">
        <f>IF(AND(MONTH('Saving Accounts'!$E147)=MONTH(V$7),YEAR('Saving Accounts'!$E147)=YEAR(V$7)),('Saving Accounts'!$B147+'Saving Accounts'!$F147)*'Saving Accounts'!$G147*'Saving Accounts'!$H147/12+'Saving Accounts'!$F147," ")</f>
        <v xml:space="preserve"> </v>
      </c>
      <c r="W147" s="249" t="str">
        <f>IF(AND(MONTH('Saving Accounts'!$E147)=MONTH(W$7),YEAR('Saving Accounts'!$E147)=YEAR(W$7)),('Saving Accounts'!$B147+'Saving Accounts'!$F147)*'Saving Accounts'!$G147*'Saving Accounts'!$H147/12+'Saving Accounts'!$F147," ")</f>
        <v xml:space="preserve"> </v>
      </c>
      <c r="X147" s="249" t="str">
        <f>IF(AND(MONTH('Saving Accounts'!$E147)=MONTH(X$7),YEAR('Saving Accounts'!$E147)=YEAR(X$7)),('Saving Accounts'!$B147+'Saving Accounts'!$F147)*'Saving Accounts'!$G147*'Saving Accounts'!$H147/12+'Saving Accounts'!$F147," ")</f>
        <v xml:space="preserve"> </v>
      </c>
      <c r="Y147" s="249" t="str">
        <f>IF(AND(MONTH('Saving Accounts'!$E147)=MONTH(Y$7),YEAR('Saving Accounts'!$E147)=YEAR(Y$7)),('Saving Accounts'!$B147+'Saving Accounts'!$F147)*'Saving Accounts'!$G147*'Saving Accounts'!$H147/12+'Saving Accounts'!$F147," ")</f>
        <v xml:space="preserve"> </v>
      </c>
      <c r="Z147" s="249" t="str">
        <f>IF(AND(MONTH('Saving Accounts'!$E147)=MONTH(Z$7),YEAR('Saving Accounts'!$E147)=YEAR(Z$7)),('Saving Accounts'!$B147+'Saving Accounts'!$F147)*'Saving Accounts'!$G147*'Saving Accounts'!$H147/12+'Saving Accounts'!$F147," ")</f>
        <v xml:space="preserve"> </v>
      </c>
      <c r="AA147" s="249" t="str">
        <f>IF(AND(MONTH('Saving Accounts'!$E147)=MONTH(AA$7),YEAR('Saving Accounts'!$E147)=YEAR(AA$7)),('Saving Accounts'!$B147+'Saving Accounts'!$F147)*'Saving Accounts'!$G147*'Saving Accounts'!$H147/12+'Saving Accounts'!$F147," ")</f>
        <v xml:space="preserve"> </v>
      </c>
      <c r="AB147" s="249" t="str">
        <f>IF(AND(MONTH('Saving Accounts'!$E147)=MONTH(AB$7),YEAR('Saving Accounts'!$E147)=YEAR(AB$7)),('Saving Accounts'!$B147+'Saving Accounts'!$F147)*'Saving Accounts'!$G147*'Saving Accounts'!$H147/12+'Saving Accounts'!$F147," ")</f>
        <v xml:space="preserve"> </v>
      </c>
      <c r="AC147" s="249" t="str">
        <f>IF(AND(MONTH('Saving Accounts'!$E147)=MONTH(AC$7),YEAR('Saving Accounts'!$E147)=YEAR(AC$7)),('Saving Accounts'!$B147+'Saving Accounts'!$F147)*'Saving Accounts'!$G147*'Saving Accounts'!$H147/12+'Saving Accounts'!$F147," ")</f>
        <v xml:space="preserve"> </v>
      </c>
      <c r="AD147" s="249" t="str">
        <f>IF(AND(MONTH('Saving Accounts'!$E147)=MONTH(AD$7),YEAR('Saving Accounts'!$E147)=YEAR(AD$7)),('Saving Accounts'!$B147+'Saving Accounts'!$F147)*'Saving Accounts'!$G147*'Saving Accounts'!$H147/12+'Saving Accounts'!$F147," ")</f>
        <v xml:space="preserve"> </v>
      </c>
      <c r="AE147" s="249" t="str">
        <f>IF(AND(MONTH('Saving Accounts'!$E147)=MONTH(AE$7),YEAR('Saving Accounts'!$E147)=YEAR(AE$7)),('Saving Accounts'!$B147+'Saving Accounts'!$F147)*'Saving Accounts'!$G147*'Saving Accounts'!$H147/12+'Saving Accounts'!$F147," ")</f>
        <v xml:space="preserve"> </v>
      </c>
      <c r="AF147" s="249" t="str">
        <f>IF(AND(MONTH('Saving Accounts'!$E147)=MONTH(AF$7),YEAR('Saving Accounts'!$E147)=YEAR(AF$7)),('Saving Accounts'!$B147+'Saving Accounts'!$F147)*'Saving Accounts'!$G147*'Saving Accounts'!$H147/12+'Saving Accounts'!$F147," ")</f>
        <v xml:space="preserve"> </v>
      </c>
      <c r="AG147" s="249" t="str">
        <f>IF(AND(MONTH('Saving Accounts'!$E147)=MONTH(AG$7),YEAR('Saving Accounts'!$E147)=YEAR(AG$7)),('Saving Accounts'!$B147+'Saving Accounts'!$F147)*'Saving Accounts'!$G147*'Saving Accounts'!$H147/12+'Saving Accounts'!$F147," ")</f>
        <v xml:space="preserve"> </v>
      </c>
    </row>
    <row r="148" spans="2:33">
      <c r="B148" s="214"/>
      <c r="C148" s="215"/>
      <c r="D148" s="214"/>
      <c r="E148" s="215"/>
      <c r="F148" s="214"/>
      <c r="G148" s="216"/>
      <c r="H148" s="217"/>
      <c r="I148" s="251">
        <f t="shared" si="12"/>
        <v>0</v>
      </c>
      <c r="J148" s="249" t="str">
        <f>IF(AND(MONTH('Saving Accounts'!$E148)=MONTH(J$7),YEAR('Saving Accounts'!$E148)=YEAR(J$7)),('Saving Accounts'!$B148+'Saving Accounts'!$F148)*'Saving Accounts'!$G148*'Saving Accounts'!$H148/12+'Saving Accounts'!$F148," ")</f>
        <v xml:space="preserve"> </v>
      </c>
      <c r="K148" s="249" t="str">
        <f>IF(AND(MONTH('Saving Accounts'!$E148)=MONTH(K$7),YEAR('Saving Accounts'!$E148)=YEAR(K$7)),('Saving Accounts'!$B148+'Saving Accounts'!$F148)*'Saving Accounts'!$G148*'Saving Accounts'!$H148/12+'Saving Accounts'!$F148," ")</f>
        <v xml:space="preserve"> </v>
      </c>
      <c r="L148" s="249" t="str">
        <f>IF(AND(MONTH('Saving Accounts'!$E148)=MONTH(L$7),YEAR('Saving Accounts'!$E148)=YEAR(L$7)),('Saving Accounts'!$B148+'Saving Accounts'!$F148)*'Saving Accounts'!$G148*'Saving Accounts'!$H148/12+'Saving Accounts'!$F148," ")</f>
        <v xml:space="preserve"> </v>
      </c>
      <c r="M148" s="249" t="str">
        <f>IF(AND(MONTH('Saving Accounts'!$E148)=MONTH(M$7),YEAR('Saving Accounts'!$E148)=YEAR(M$7)),('Saving Accounts'!$B148+'Saving Accounts'!$F148)*'Saving Accounts'!$G148*'Saving Accounts'!$H148/12+'Saving Accounts'!$F148," ")</f>
        <v xml:space="preserve"> </v>
      </c>
      <c r="N148" s="249" t="str">
        <f>IF(AND(MONTH('Saving Accounts'!$E148)=MONTH(N$7),YEAR('Saving Accounts'!$E148)=YEAR(N$7)),('Saving Accounts'!$B148+'Saving Accounts'!$F148)*'Saving Accounts'!$G148*'Saving Accounts'!$H148/12+'Saving Accounts'!$F148," ")</f>
        <v xml:space="preserve"> </v>
      </c>
      <c r="O148" s="249" t="str">
        <f>IF(AND(MONTH('Saving Accounts'!$E148)=MONTH(O$7),YEAR('Saving Accounts'!$E148)=YEAR(O$7)),('Saving Accounts'!$B148+'Saving Accounts'!$F148)*'Saving Accounts'!$G148*'Saving Accounts'!$H148/12+'Saving Accounts'!$F148," ")</f>
        <v xml:space="preserve"> </v>
      </c>
      <c r="P148" s="249" t="str">
        <f>IF(AND(MONTH('Saving Accounts'!$E148)=MONTH(P$7),YEAR('Saving Accounts'!$E148)=YEAR(P$7)),('Saving Accounts'!$B148+'Saving Accounts'!$F148)*'Saving Accounts'!$G148*'Saving Accounts'!$H148/12+'Saving Accounts'!$F148," ")</f>
        <v xml:space="preserve"> </v>
      </c>
      <c r="Q148" s="249" t="str">
        <f>IF(AND(MONTH('Saving Accounts'!$E148)=MONTH(Q$7),YEAR('Saving Accounts'!$E148)=YEAR(Q$7)),('Saving Accounts'!$B148+'Saving Accounts'!$F148)*'Saving Accounts'!$G148*'Saving Accounts'!$H148/12+'Saving Accounts'!$F148," ")</f>
        <v xml:space="preserve"> </v>
      </c>
      <c r="R148" s="249" t="str">
        <f>IF(AND(MONTH('Saving Accounts'!$E148)=MONTH(R$7),YEAR('Saving Accounts'!$E148)=YEAR(R$7)),('Saving Accounts'!$B148+'Saving Accounts'!$F148)*'Saving Accounts'!$G148*'Saving Accounts'!$H148/12+'Saving Accounts'!$F148," ")</f>
        <v xml:space="preserve"> </v>
      </c>
      <c r="S148" s="249" t="str">
        <f>IF(AND(MONTH('Saving Accounts'!$E148)=MONTH(S$7),YEAR('Saving Accounts'!$E148)=YEAR(S$7)),('Saving Accounts'!$B148+'Saving Accounts'!$F148)*'Saving Accounts'!$G148*'Saving Accounts'!$H148/12+'Saving Accounts'!$F148," ")</f>
        <v xml:space="preserve"> </v>
      </c>
      <c r="T148" s="249" t="str">
        <f>IF(AND(MONTH('Saving Accounts'!$E148)=MONTH(T$7),YEAR('Saving Accounts'!$E148)=YEAR(T$7)),('Saving Accounts'!$B148+'Saving Accounts'!$F148)*'Saving Accounts'!$G148*'Saving Accounts'!$H148/12+'Saving Accounts'!$F148," ")</f>
        <v xml:space="preserve"> </v>
      </c>
      <c r="U148" s="328" t="str">
        <f>IF(AND(MONTH('Saving Accounts'!$E148)=MONTH(U$7),YEAR('Saving Accounts'!$E148)=YEAR(U$7)),('Saving Accounts'!$B148+'Saving Accounts'!$F148)*'Saving Accounts'!$G148*'Saving Accounts'!$H148/12+'Saving Accounts'!$F148," ")</f>
        <v xml:space="preserve"> </v>
      </c>
      <c r="V148" s="249" t="str">
        <f>IF(AND(MONTH('Saving Accounts'!$E148)=MONTH(V$7),YEAR('Saving Accounts'!$E148)=YEAR(V$7)),('Saving Accounts'!$B148+'Saving Accounts'!$F148)*'Saving Accounts'!$G148*'Saving Accounts'!$H148/12+'Saving Accounts'!$F148," ")</f>
        <v xml:space="preserve"> </v>
      </c>
      <c r="W148" s="249" t="str">
        <f>IF(AND(MONTH('Saving Accounts'!$E148)=MONTH(W$7),YEAR('Saving Accounts'!$E148)=YEAR(W$7)),('Saving Accounts'!$B148+'Saving Accounts'!$F148)*'Saving Accounts'!$G148*'Saving Accounts'!$H148/12+'Saving Accounts'!$F148," ")</f>
        <v xml:space="preserve"> </v>
      </c>
      <c r="X148" s="249" t="str">
        <f>IF(AND(MONTH('Saving Accounts'!$E148)=MONTH(X$7),YEAR('Saving Accounts'!$E148)=YEAR(X$7)),('Saving Accounts'!$B148+'Saving Accounts'!$F148)*'Saving Accounts'!$G148*'Saving Accounts'!$H148/12+'Saving Accounts'!$F148," ")</f>
        <v xml:space="preserve"> </v>
      </c>
      <c r="Y148" s="249" t="str">
        <f>IF(AND(MONTH('Saving Accounts'!$E148)=MONTH(Y$7),YEAR('Saving Accounts'!$E148)=YEAR(Y$7)),('Saving Accounts'!$B148+'Saving Accounts'!$F148)*'Saving Accounts'!$G148*'Saving Accounts'!$H148/12+'Saving Accounts'!$F148," ")</f>
        <v xml:space="preserve"> </v>
      </c>
      <c r="Z148" s="249" t="str">
        <f>IF(AND(MONTH('Saving Accounts'!$E148)=MONTH(Z$7),YEAR('Saving Accounts'!$E148)=YEAR(Z$7)),('Saving Accounts'!$B148+'Saving Accounts'!$F148)*'Saving Accounts'!$G148*'Saving Accounts'!$H148/12+'Saving Accounts'!$F148," ")</f>
        <v xml:space="preserve"> </v>
      </c>
      <c r="AA148" s="249" t="str">
        <f>IF(AND(MONTH('Saving Accounts'!$E148)=MONTH(AA$7),YEAR('Saving Accounts'!$E148)=YEAR(AA$7)),('Saving Accounts'!$B148+'Saving Accounts'!$F148)*'Saving Accounts'!$G148*'Saving Accounts'!$H148/12+'Saving Accounts'!$F148," ")</f>
        <v xml:space="preserve"> </v>
      </c>
      <c r="AB148" s="249" t="str">
        <f>IF(AND(MONTH('Saving Accounts'!$E148)=MONTH(AB$7),YEAR('Saving Accounts'!$E148)=YEAR(AB$7)),('Saving Accounts'!$B148+'Saving Accounts'!$F148)*'Saving Accounts'!$G148*'Saving Accounts'!$H148/12+'Saving Accounts'!$F148," ")</f>
        <v xml:space="preserve"> </v>
      </c>
      <c r="AC148" s="249" t="str">
        <f>IF(AND(MONTH('Saving Accounts'!$E148)=MONTH(AC$7),YEAR('Saving Accounts'!$E148)=YEAR(AC$7)),('Saving Accounts'!$B148+'Saving Accounts'!$F148)*'Saving Accounts'!$G148*'Saving Accounts'!$H148/12+'Saving Accounts'!$F148," ")</f>
        <v xml:space="preserve"> </v>
      </c>
      <c r="AD148" s="249" t="str">
        <f>IF(AND(MONTH('Saving Accounts'!$E148)=MONTH(AD$7),YEAR('Saving Accounts'!$E148)=YEAR(AD$7)),('Saving Accounts'!$B148+'Saving Accounts'!$F148)*'Saving Accounts'!$G148*'Saving Accounts'!$H148/12+'Saving Accounts'!$F148," ")</f>
        <v xml:space="preserve"> </v>
      </c>
      <c r="AE148" s="249" t="str">
        <f>IF(AND(MONTH('Saving Accounts'!$E148)=MONTH(AE$7),YEAR('Saving Accounts'!$E148)=YEAR(AE$7)),('Saving Accounts'!$B148+'Saving Accounts'!$F148)*'Saving Accounts'!$G148*'Saving Accounts'!$H148/12+'Saving Accounts'!$F148," ")</f>
        <v xml:space="preserve"> </v>
      </c>
      <c r="AF148" s="249" t="str">
        <f>IF(AND(MONTH('Saving Accounts'!$E148)=MONTH(AF$7),YEAR('Saving Accounts'!$E148)=YEAR(AF$7)),('Saving Accounts'!$B148+'Saving Accounts'!$F148)*'Saving Accounts'!$G148*'Saving Accounts'!$H148/12+'Saving Accounts'!$F148," ")</f>
        <v xml:space="preserve"> </v>
      </c>
      <c r="AG148" s="249" t="str">
        <f>IF(AND(MONTH('Saving Accounts'!$E148)=MONTH(AG$7),YEAR('Saving Accounts'!$E148)=YEAR(AG$7)),('Saving Accounts'!$B148+'Saving Accounts'!$F148)*'Saving Accounts'!$G148*'Saving Accounts'!$H148/12+'Saving Accounts'!$F148," ")</f>
        <v xml:space="preserve"> </v>
      </c>
    </row>
    <row r="149" spans="2:33">
      <c r="B149" s="214"/>
      <c r="C149" s="215"/>
      <c r="D149" s="214"/>
      <c r="E149" s="215"/>
      <c r="F149" s="214"/>
      <c r="G149" s="216"/>
      <c r="H149" s="217"/>
      <c r="I149" s="251">
        <f t="shared" si="12"/>
        <v>0</v>
      </c>
      <c r="J149" s="249" t="str">
        <f>IF(AND(MONTH('Saving Accounts'!$E149)=MONTH(J$7),YEAR('Saving Accounts'!$E149)=YEAR(J$7)),('Saving Accounts'!$B149+'Saving Accounts'!$F149)*'Saving Accounts'!$G149*'Saving Accounts'!$H149/12+'Saving Accounts'!$F149," ")</f>
        <v xml:space="preserve"> </v>
      </c>
      <c r="K149" s="249" t="str">
        <f>IF(AND(MONTH('Saving Accounts'!$E149)=MONTH(K$7),YEAR('Saving Accounts'!$E149)=YEAR(K$7)),('Saving Accounts'!$B149+'Saving Accounts'!$F149)*'Saving Accounts'!$G149*'Saving Accounts'!$H149/12+'Saving Accounts'!$F149," ")</f>
        <v xml:space="preserve"> </v>
      </c>
      <c r="L149" s="249" t="str">
        <f>IF(AND(MONTH('Saving Accounts'!$E149)=MONTH(L$7),YEAR('Saving Accounts'!$E149)=YEAR(L$7)),('Saving Accounts'!$B149+'Saving Accounts'!$F149)*'Saving Accounts'!$G149*'Saving Accounts'!$H149/12+'Saving Accounts'!$F149," ")</f>
        <v xml:space="preserve"> </v>
      </c>
      <c r="M149" s="249" t="str">
        <f>IF(AND(MONTH('Saving Accounts'!$E149)=MONTH(M$7),YEAR('Saving Accounts'!$E149)=YEAR(M$7)),('Saving Accounts'!$B149+'Saving Accounts'!$F149)*'Saving Accounts'!$G149*'Saving Accounts'!$H149/12+'Saving Accounts'!$F149," ")</f>
        <v xml:space="preserve"> </v>
      </c>
      <c r="N149" s="249" t="str">
        <f>IF(AND(MONTH('Saving Accounts'!$E149)=MONTH(N$7),YEAR('Saving Accounts'!$E149)=YEAR(N$7)),('Saving Accounts'!$B149+'Saving Accounts'!$F149)*'Saving Accounts'!$G149*'Saving Accounts'!$H149/12+'Saving Accounts'!$F149," ")</f>
        <v xml:space="preserve"> </v>
      </c>
      <c r="O149" s="249" t="str">
        <f>IF(AND(MONTH('Saving Accounts'!$E149)=MONTH(O$7),YEAR('Saving Accounts'!$E149)=YEAR(O$7)),('Saving Accounts'!$B149+'Saving Accounts'!$F149)*'Saving Accounts'!$G149*'Saving Accounts'!$H149/12+'Saving Accounts'!$F149," ")</f>
        <v xml:space="preserve"> </v>
      </c>
      <c r="P149" s="249" t="str">
        <f>IF(AND(MONTH('Saving Accounts'!$E149)=MONTH(P$7),YEAR('Saving Accounts'!$E149)=YEAR(P$7)),('Saving Accounts'!$B149+'Saving Accounts'!$F149)*'Saving Accounts'!$G149*'Saving Accounts'!$H149/12+'Saving Accounts'!$F149," ")</f>
        <v xml:space="preserve"> </v>
      </c>
      <c r="Q149" s="249" t="str">
        <f>IF(AND(MONTH('Saving Accounts'!$E149)=MONTH(Q$7),YEAR('Saving Accounts'!$E149)=YEAR(Q$7)),('Saving Accounts'!$B149+'Saving Accounts'!$F149)*'Saving Accounts'!$G149*'Saving Accounts'!$H149/12+'Saving Accounts'!$F149," ")</f>
        <v xml:space="preserve"> </v>
      </c>
      <c r="R149" s="249" t="str">
        <f>IF(AND(MONTH('Saving Accounts'!$E149)=MONTH(R$7),YEAR('Saving Accounts'!$E149)=YEAR(R$7)),('Saving Accounts'!$B149+'Saving Accounts'!$F149)*'Saving Accounts'!$G149*'Saving Accounts'!$H149/12+'Saving Accounts'!$F149," ")</f>
        <v xml:space="preserve"> </v>
      </c>
      <c r="S149" s="249" t="str">
        <f>IF(AND(MONTH('Saving Accounts'!$E149)=MONTH(S$7),YEAR('Saving Accounts'!$E149)=YEAR(S$7)),('Saving Accounts'!$B149+'Saving Accounts'!$F149)*'Saving Accounts'!$G149*'Saving Accounts'!$H149/12+'Saving Accounts'!$F149," ")</f>
        <v xml:space="preserve"> </v>
      </c>
      <c r="T149" s="249" t="str">
        <f>IF(AND(MONTH('Saving Accounts'!$E149)=MONTH(T$7),YEAR('Saving Accounts'!$E149)=YEAR(T$7)),('Saving Accounts'!$B149+'Saving Accounts'!$F149)*'Saving Accounts'!$G149*'Saving Accounts'!$H149/12+'Saving Accounts'!$F149," ")</f>
        <v xml:space="preserve"> </v>
      </c>
      <c r="U149" s="328" t="str">
        <f>IF(AND(MONTH('Saving Accounts'!$E149)=MONTH(U$7),YEAR('Saving Accounts'!$E149)=YEAR(U$7)),('Saving Accounts'!$B149+'Saving Accounts'!$F149)*'Saving Accounts'!$G149*'Saving Accounts'!$H149/12+'Saving Accounts'!$F149," ")</f>
        <v xml:space="preserve"> </v>
      </c>
      <c r="V149" s="249" t="str">
        <f>IF(AND(MONTH('Saving Accounts'!$E149)=MONTH(V$7),YEAR('Saving Accounts'!$E149)=YEAR(V$7)),('Saving Accounts'!$B149+'Saving Accounts'!$F149)*'Saving Accounts'!$G149*'Saving Accounts'!$H149/12+'Saving Accounts'!$F149," ")</f>
        <v xml:space="preserve"> </v>
      </c>
      <c r="W149" s="249" t="str">
        <f>IF(AND(MONTH('Saving Accounts'!$E149)=MONTH(W$7),YEAR('Saving Accounts'!$E149)=YEAR(W$7)),('Saving Accounts'!$B149+'Saving Accounts'!$F149)*'Saving Accounts'!$G149*'Saving Accounts'!$H149/12+'Saving Accounts'!$F149," ")</f>
        <v xml:space="preserve"> </v>
      </c>
      <c r="X149" s="249" t="str">
        <f>IF(AND(MONTH('Saving Accounts'!$E149)=MONTH(X$7),YEAR('Saving Accounts'!$E149)=YEAR(X$7)),('Saving Accounts'!$B149+'Saving Accounts'!$F149)*'Saving Accounts'!$G149*'Saving Accounts'!$H149/12+'Saving Accounts'!$F149," ")</f>
        <v xml:space="preserve"> </v>
      </c>
      <c r="Y149" s="249" t="str">
        <f>IF(AND(MONTH('Saving Accounts'!$E149)=MONTH(Y$7),YEAR('Saving Accounts'!$E149)=YEAR(Y$7)),('Saving Accounts'!$B149+'Saving Accounts'!$F149)*'Saving Accounts'!$G149*'Saving Accounts'!$H149/12+'Saving Accounts'!$F149," ")</f>
        <v xml:space="preserve"> </v>
      </c>
      <c r="Z149" s="249" t="str">
        <f>IF(AND(MONTH('Saving Accounts'!$E149)=MONTH(Z$7),YEAR('Saving Accounts'!$E149)=YEAR(Z$7)),('Saving Accounts'!$B149+'Saving Accounts'!$F149)*'Saving Accounts'!$G149*'Saving Accounts'!$H149/12+'Saving Accounts'!$F149," ")</f>
        <v xml:space="preserve"> </v>
      </c>
      <c r="AA149" s="249" t="str">
        <f>IF(AND(MONTH('Saving Accounts'!$E149)=MONTH(AA$7),YEAR('Saving Accounts'!$E149)=YEAR(AA$7)),('Saving Accounts'!$B149+'Saving Accounts'!$F149)*'Saving Accounts'!$G149*'Saving Accounts'!$H149/12+'Saving Accounts'!$F149," ")</f>
        <v xml:space="preserve"> </v>
      </c>
      <c r="AB149" s="249" t="str">
        <f>IF(AND(MONTH('Saving Accounts'!$E149)=MONTH(AB$7),YEAR('Saving Accounts'!$E149)=YEAR(AB$7)),('Saving Accounts'!$B149+'Saving Accounts'!$F149)*'Saving Accounts'!$G149*'Saving Accounts'!$H149/12+'Saving Accounts'!$F149," ")</f>
        <v xml:space="preserve"> </v>
      </c>
      <c r="AC149" s="249" t="str">
        <f>IF(AND(MONTH('Saving Accounts'!$E149)=MONTH(AC$7),YEAR('Saving Accounts'!$E149)=YEAR(AC$7)),('Saving Accounts'!$B149+'Saving Accounts'!$F149)*'Saving Accounts'!$G149*'Saving Accounts'!$H149/12+'Saving Accounts'!$F149," ")</f>
        <v xml:space="preserve"> </v>
      </c>
      <c r="AD149" s="249" t="str">
        <f>IF(AND(MONTH('Saving Accounts'!$E149)=MONTH(AD$7),YEAR('Saving Accounts'!$E149)=YEAR(AD$7)),('Saving Accounts'!$B149+'Saving Accounts'!$F149)*'Saving Accounts'!$G149*'Saving Accounts'!$H149/12+'Saving Accounts'!$F149," ")</f>
        <v xml:space="preserve"> </v>
      </c>
      <c r="AE149" s="249" t="str">
        <f>IF(AND(MONTH('Saving Accounts'!$E149)=MONTH(AE$7),YEAR('Saving Accounts'!$E149)=YEAR(AE$7)),('Saving Accounts'!$B149+'Saving Accounts'!$F149)*'Saving Accounts'!$G149*'Saving Accounts'!$H149/12+'Saving Accounts'!$F149," ")</f>
        <v xml:space="preserve"> </v>
      </c>
      <c r="AF149" s="249" t="str">
        <f>IF(AND(MONTH('Saving Accounts'!$E149)=MONTH(AF$7),YEAR('Saving Accounts'!$E149)=YEAR(AF$7)),('Saving Accounts'!$B149+'Saving Accounts'!$F149)*'Saving Accounts'!$G149*'Saving Accounts'!$H149/12+'Saving Accounts'!$F149," ")</f>
        <v xml:space="preserve"> </v>
      </c>
      <c r="AG149" s="249" t="str">
        <f>IF(AND(MONTH('Saving Accounts'!$E149)=MONTH(AG$7),YEAR('Saving Accounts'!$E149)=YEAR(AG$7)),('Saving Accounts'!$B149+'Saving Accounts'!$F149)*'Saving Accounts'!$G149*'Saving Accounts'!$H149/12+'Saving Accounts'!$F149," ")</f>
        <v xml:space="preserve"> </v>
      </c>
    </row>
    <row r="150" spans="2:33">
      <c r="B150" s="214"/>
      <c r="C150" s="215"/>
      <c r="D150" s="214"/>
      <c r="E150" s="215"/>
      <c r="F150" s="214"/>
      <c r="G150" s="216"/>
      <c r="H150" s="217"/>
      <c r="I150" s="251">
        <f t="shared" si="12"/>
        <v>0</v>
      </c>
      <c r="J150" s="249" t="str">
        <f>IF(AND(MONTH('Saving Accounts'!$E150)=MONTH(J$7),YEAR('Saving Accounts'!$E150)=YEAR(J$7)),('Saving Accounts'!$B150+'Saving Accounts'!$F150)*'Saving Accounts'!$G150*'Saving Accounts'!$H150/12+'Saving Accounts'!$F150," ")</f>
        <v xml:space="preserve"> </v>
      </c>
      <c r="K150" s="249" t="str">
        <f>IF(AND(MONTH('Saving Accounts'!$E150)=MONTH(K$7),YEAR('Saving Accounts'!$E150)=YEAR(K$7)),('Saving Accounts'!$B150+'Saving Accounts'!$F150)*'Saving Accounts'!$G150*'Saving Accounts'!$H150/12+'Saving Accounts'!$F150," ")</f>
        <v xml:space="preserve"> </v>
      </c>
      <c r="L150" s="249" t="str">
        <f>IF(AND(MONTH('Saving Accounts'!$E150)=MONTH(L$7),YEAR('Saving Accounts'!$E150)=YEAR(L$7)),('Saving Accounts'!$B150+'Saving Accounts'!$F150)*'Saving Accounts'!$G150*'Saving Accounts'!$H150/12+'Saving Accounts'!$F150," ")</f>
        <v xml:space="preserve"> </v>
      </c>
      <c r="M150" s="249" t="str">
        <f>IF(AND(MONTH('Saving Accounts'!$E150)=MONTH(M$7),YEAR('Saving Accounts'!$E150)=YEAR(M$7)),('Saving Accounts'!$B150+'Saving Accounts'!$F150)*'Saving Accounts'!$G150*'Saving Accounts'!$H150/12+'Saving Accounts'!$F150," ")</f>
        <v xml:space="preserve"> </v>
      </c>
      <c r="N150" s="249" t="str">
        <f>IF(AND(MONTH('Saving Accounts'!$E150)=MONTH(N$7),YEAR('Saving Accounts'!$E150)=YEAR(N$7)),('Saving Accounts'!$B150+'Saving Accounts'!$F150)*'Saving Accounts'!$G150*'Saving Accounts'!$H150/12+'Saving Accounts'!$F150," ")</f>
        <v xml:space="preserve"> </v>
      </c>
      <c r="O150" s="249" t="str">
        <f>IF(AND(MONTH('Saving Accounts'!$E150)=MONTH(O$7),YEAR('Saving Accounts'!$E150)=YEAR(O$7)),('Saving Accounts'!$B150+'Saving Accounts'!$F150)*'Saving Accounts'!$G150*'Saving Accounts'!$H150/12+'Saving Accounts'!$F150," ")</f>
        <v xml:space="preserve"> </v>
      </c>
      <c r="P150" s="249" t="str">
        <f>IF(AND(MONTH('Saving Accounts'!$E150)=MONTH(P$7),YEAR('Saving Accounts'!$E150)=YEAR(P$7)),('Saving Accounts'!$B150+'Saving Accounts'!$F150)*'Saving Accounts'!$G150*'Saving Accounts'!$H150/12+'Saving Accounts'!$F150," ")</f>
        <v xml:space="preserve"> </v>
      </c>
      <c r="Q150" s="249" t="str">
        <f>IF(AND(MONTH('Saving Accounts'!$E150)=MONTH(Q$7),YEAR('Saving Accounts'!$E150)=YEAR(Q$7)),('Saving Accounts'!$B150+'Saving Accounts'!$F150)*'Saving Accounts'!$G150*'Saving Accounts'!$H150/12+'Saving Accounts'!$F150," ")</f>
        <v xml:space="preserve"> </v>
      </c>
      <c r="R150" s="249" t="str">
        <f>IF(AND(MONTH('Saving Accounts'!$E150)=MONTH(R$7),YEAR('Saving Accounts'!$E150)=YEAR(R$7)),('Saving Accounts'!$B150+'Saving Accounts'!$F150)*'Saving Accounts'!$G150*'Saving Accounts'!$H150/12+'Saving Accounts'!$F150," ")</f>
        <v xml:space="preserve"> </v>
      </c>
      <c r="S150" s="249" t="str">
        <f>IF(AND(MONTH('Saving Accounts'!$E150)=MONTH(S$7),YEAR('Saving Accounts'!$E150)=YEAR(S$7)),('Saving Accounts'!$B150+'Saving Accounts'!$F150)*'Saving Accounts'!$G150*'Saving Accounts'!$H150/12+'Saving Accounts'!$F150," ")</f>
        <v xml:space="preserve"> </v>
      </c>
      <c r="T150" s="249" t="str">
        <f>IF(AND(MONTH('Saving Accounts'!$E150)=MONTH(T$7),YEAR('Saving Accounts'!$E150)=YEAR(T$7)),('Saving Accounts'!$B150+'Saving Accounts'!$F150)*'Saving Accounts'!$G150*'Saving Accounts'!$H150/12+'Saving Accounts'!$F150," ")</f>
        <v xml:space="preserve"> </v>
      </c>
      <c r="U150" s="328" t="str">
        <f>IF(AND(MONTH('Saving Accounts'!$E150)=MONTH(U$7),YEAR('Saving Accounts'!$E150)=YEAR(U$7)),('Saving Accounts'!$B150+'Saving Accounts'!$F150)*'Saving Accounts'!$G150*'Saving Accounts'!$H150/12+'Saving Accounts'!$F150," ")</f>
        <v xml:space="preserve"> </v>
      </c>
      <c r="V150" s="249" t="str">
        <f>IF(AND(MONTH('Saving Accounts'!$E150)=MONTH(V$7),YEAR('Saving Accounts'!$E150)=YEAR(V$7)),('Saving Accounts'!$B150+'Saving Accounts'!$F150)*'Saving Accounts'!$G150*'Saving Accounts'!$H150/12+'Saving Accounts'!$F150," ")</f>
        <v xml:space="preserve"> </v>
      </c>
      <c r="W150" s="249" t="str">
        <f>IF(AND(MONTH('Saving Accounts'!$E150)=MONTH(W$7),YEAR('Saving Accounts'!$E150)=YEAR(W$7)),('Saving Accounts'!$B150+'Saving Accounts'!$F150)*'Saving Accounts'!$G150*'Saving Accounts'!$H150/12+'Saving Accounts'!$F150," ")</f>
        <v xml:space="preserve"> </v>
      </c>
      <c r="X150" s="249" t="str">
        <f>IF(AND(MONTH('Saving Accounts'!$E150)=MONTH(X$7),YEAR('Saving Accounts'!$E150)=YEAR(X$7)),('Saving Accounts'!$B150+'Saving Accounts'!$F150)*'Saving Accounts'!$G150*'Saving Accounts'!$H150/12+'Saving Accounts'!$F150," ")</f>
        <v xml:space="preserve"> </v>
      </c>
      <c r="Y150" s="249" t="str">
        <f>IF(AND(MONTH('Saving Accounts'!$E150)=MONTH(Y$7),YEAR('Saving Accounts'!$E150)=YEAR(Y$7)),('Saving Accounts'!$B150+'Saving Accounts'!$F150)*'Saving Accounts'!$G150*'Saving Accounts'!$H150/12+'Saving Accounts'!$F150," ")</f>
        <v xml:space="preserve"> </v>
      </c>
      <c r="Z150" s="249" t="str">
        <f>IF(AND(MONTH('Saving Accounts'!$E150)=MONTH(Z$7),YEAR('Saving Accounts'!$E150)=YEAR(Z$7)),('Saving Accounts'!$B150+'Saving Accounts'!$F150)*'Saving Accounts'!$G150*'Saving Accounts'!$H150/12+'Saving Accounts'!$F150," ")</f>
        <v xml:space="preserve"> </v>
      </c>
      <c r="AA150" s="249" t="str">
        <f>IF(AND(MONTH('Saving Accounts'!$E150)=MONTH(AA$7),YEAR('Saving Accounts'!$E150)=YEAR(AA$7)),('Saving Accounts'!$B150+'Saving Accounts'!$F150)*'Saving Accounts'!$G150*'Saving Accounts'!$H150/12+'Saving Accounts'!$F150," ")</f>
        <v xml:space="preserve"> </v>
      </c>
      <c r="AB150" s="249" t="str">
        <f>IF(AND(MONTH('Saving Accounts'!$E150)=MONTH(AB$7),YEAR('Saving Accounts'!$E150)=YEAR(AB$7)),('Saving Accounts'!$B150+'Saving Accounts'!$F150)*'Saving Accounts'!$G150*'Saving Accounts'!$H150/12+'Saving Accounts'!$F150," ")</f>
        <v xml:space="preserve"> </v>
      </c>
      <c r="AC150" s="249" t="str">
        <f>IF(AND(MONTH('Saving Accounts'!$E150)=MONTH(AC$7),YEAR('Saving Accounts'!$E150)=YEAR(AC$7)),('Saving Accounts'!$B150+'Saving Accounts'!$F150)*'Saving Accounts'!$G150*'Saving Accounts'!$H150/12+'Saving Accounts'!$F150," ")</f>
        <v xml:space="preserve"> </v>
      </c>
      <c r="AD150" s="249" t="str">
        <f>IF(AND(MONTH('Saving Accounts'!$E150)=MONTH(AD$7),YEAR('Saving Accounts'!$E150)=YEAR(AD$7)),('Saving Accounts'!$B150+'Saving Accounts'!$F150)*'Saving Accounts'!$G150*'Saving Accounts'!$H150/12+'Saving Accounts'!$F150," ")</f>
        <v xml:space="preserve"> </v>
      </c>
      <c r="AE150" s="249" t="str">
        <f>IF(AND(MONTH('Saving Accounts'!$E150)=MONTH(AE$7),YEAR('Saving Accounts'!$E150)=YEAR(AE$7)),('Saving Accounts'!$B150+'Saving Accounts'!$F150)*'Saving Accounts'!$G150*'Saving Accounts'!$H150/12+'Saving Accounts'!$F150," ")</f>
        <v xml:space="preserve"> </v>
      </c>
      <c r="AF150" s="249" t="str">
        <f>IF(AND(MONTH('Saving Accounts'!$E150)=MONTH(AF$7),YEAR('Saving Accounts'!$E150)=YEAR(AF$7)),('Saving Accounts'!$B150+'Saving Accounts'!$F150)*'Saving Accounts'!$G150*'Saving Accounts'!$H150/12+'Saving Accounts'!$F150," ")</f>
        <v xml:space="preserve"> </v>
      </c>
      <c r="AG150" s="249" t="str">
        <f>IF(AND(MONTH('Saving Accounts'!$E150)=MONTH(AG$7),YEAR('Saving Accounts'!$E150)=YEAR(AG$7)),('Saving Accounts'!$B150+'Saving Accounts'!$F150)*'Saving Accounts'!$G150*'Saving Accounts'!$H150/12+'Saving Accounts'!$F150," ")</f>
        <v xml:space="preserve"> </v>
      </c>
    </row>
    <row r="151" spans="2:33">
      <c r="B151" s="214"/>
      <c r="C151" s="215"/>
      <c r="D151" s="214"/>
      <c r="E151" s="215"/>
      <c r="F151" s="214"/>
      <c r="G151" s="216"/>
      <c r="H151" s="217"/>
      <c r="I151" s="251">
        <f t="shared" si="12"/>
        <v>0</v>
      </c>
      <c r="J151" s="249" t="str">
        <f>IF(AND(MONTH('Saving Accounts'!$E151)=MONTH(J$7),YEAR('Saving Accounts'!$E151)=YEAR(J$7)),('Saving Accounts'!$B151+'Saving Accounts'!$F151)*'Saving Accounts'!$G151*'Saving Accounts'!$H151/12+'Saving Accounts'!$F151," ")</f>
        <v xml:space="preserve"> </v>
      </c>
      <c r="K151" s="249" t="str">
        <f>IF(AND(MONTH('Saving Accounts'!$E151)=MONTH(K$7),YEAR('Saving Accounts'!$E151)=YEAR(K$7)),('Saving Accounts'!$B151+'Saving Accounts'!$F151)*'Saving Accounts'!$G151*'Saving Accounts'!$H151/12+'Saving Accounts'!$F151," ")</f>
        <v xml:space="preserve"> </v>
      </c>
      <c r="L151" s="249" t="str">
        <f>IF(AND(MONTH('Saving Accounts'!$E151)=MONTH(L$7),YEAR('Saving Accounts'!$E151)=YEAR(L$7)),('Saving Accounts'!$B151+'Saving Accounts'!$F151)*'Saving Accounts'!$G151*'Saving Accounts'!$H151/12+'Saving Accounts'!$F151," ")</f>
        <v xml:space="preserve"> </v>
      </c>
      <c r="M151" s="249" t="str">
        <f>IF(AND(MONTH('Saving Accounts'!$E151)=MONTH(M$7),YEAR('Saving Accounts'!$E151)=YEAR(M$7)),('Saving Accounts'!$B151+'Saving Accounts'!$F151)*'Saving Accounts'!$G151*'Saving Accounts'!$H151/12+'Saving Accounts'!$F151," ")</f>
        <v xml:space="preserve"> </v>
      </c>
      <c r="N151" s="249" t="str">
        <f>IF(AND(MONTH('Saving Accounts'!$E151)=MONTH(N$7),YEAR('Saving Accounts'!$E151)=YEAR(N$7)),('Saving Accounts'!$B151+'Saving Accounts'!$F151)*'Saving Accounts'!$G151*'Saving Accounts'!$H151/12+'Saving Accounts'!$F151," ")</f>
        <v xml:space="preserve"> </v>
      </c>
      <c r="O151" s="249" t="str">
        <f>IF(AND(MONTH('Saving Accounts'!$E151)=MONTH(O$7),YEAR('Saving Accounts'!$E151)=YEAR(O$7)),('Saving Accounts'!$B151+'Saving Accounts'!$F151)*'Saving Accounts'!$G151*'Saving Accounts'!$H151/12+'Saving Accounts'!$F151," ")</f>
        <v xml:space="preserve"> </v>
      </c>
      <c r="P151" s="249" t="str">
        <f>IF(AND(MONTH('Saving Accounts'!$E151)=MONTH(P$7),YEAR('Saving Accounts'!$E151)=YEAR(P$7)),('Saving Accounts'!$B151+'Saving Accounts'!$F151)*'Saving Accounts'!$G151*'Saving Accounts'!$H151/12+'Saving Accounts'!$F151," ")</f>
        <v xml:space="preserve"> </v>
      </c>
      <c r="Q151" s="249" t="str">
        <f>IF(AND(MONTH('Saving Accounts'!$E151)=MONTH(Q$7),YEAR('Saving Accounts'!$E151)=YEAR(Q$7)),('Saving Accounts'!$B151+'Saving Accounts'!$F151)*'Saving Accounts'!$G151*'Saving Accounts'!$H151/12+'Saving Accounts'!$F151," ")</f>
        <v xml:space="preserve"> </v>
      </c>
      <c r="R151" s="249" t="str">
        <f>IF(AND(MONTH('Saving Accounts'!$E151)=MONTH(R$7),YEAR('Saving Accounts'!$E151)=YEAR(R$7)),('Saving Accounts'!$B151+'Saving Accounts'!$F151)*'Saving Accounts'!$G151*'Saving Accounts'!$H151/12+'Saving Accounts'!$F151," ")</f>
        <v xml:space="preserve"> </v>
      </c>
      <c r="S151" s="249" t="str">
        <f>IF(AND(MONTH('Saving Accounts'!$E151)=MONTH(S$7),YEAR('Saving Accounts'!$E151)=YEAR(S$7)),('Saving Accounts'!$B151+'Saving Accounts'!$F151)*'Saving Accounts'!$G151*'Saving Accounts'!$H151/12+'Saving Accounts'!$F151," ")</f>
        <v xml:space="preserve"> </v>
      </c>
      <c r="T151" s="249" t="str">
        <f>IF(AND(MONTH('Saving Accounts'!$E151)=MONTH(T$7),YEAR('Saving Accounts'!$E151)=YEAR(T$7)),('Saving Accounts'!$B151+'Saving Accounts'!$F151)*'Saving Accounts'!$G151*'Saving Accounts'!$H151/12+'Saving Accounts'!$F151," ")</f>
        <v xml:space="preserve"> </v>
      </c>
      <c r="U151" s="328" t="str">
        <f>IF(AND(MONTH('Saving Accounts'!$E151)=MONTH(U$7),YEAR('Saving Accounts'!$E151)=YEAR(U$7)),('Saving Accounts'!$B151+'Saving Accounts'!$F151)*'Saving Accounts'!$G151*'Saving Accounts'!$H151/12+'Saving Accounts'!$F151," ")</f>
        <v xml:space="preserve"> </v>
      </c>
      <c r="V151" s="249" t="str">
        <f>IF(AND(MONTH('Saving Accounts'!$E151)=MONTH(V$7),YEAR('Saving Accounts'!$E151)=YEAR(V$7)),('Saving Accounts'!$B151+'Saving Accounts'!$F151)*'Saving Accounts'!$G151*'Saving Accounts'!$H151/12+'Saving Accounts'!$F151," ")</f>
        <v xml:space="preserve"> </v>
      </c>
      <c r="W151" s="249" t="str">
        <f>IF(AND(MONTH('Saving Accounts'!$E151)=MONTH(W$7),YEAR('Saving Accounts'!$E151)=YEAR(W$7)),('Saving Accounts'!$B151+'Saving Accounts'!$F151)*'Saving Accounts'!$G151*'Saving Accounts'!$H151/12+'Saving Accounts'!$F151," ")</f>
        <v xml:space="preserve"> </v>
      </c>
      <c r="X151" s="249" t="str">
        <f>IF(AND(MONTH('Saving Accounts'!$E151)=MONTH(X$7),YEAR('Saving Accounts'!$E151)=YEAR(X$7)),('Saving Accounts'!$B151+'Saving Accounts'!$F151)*'Saving Accounts'!$G151*'Saving Accounts'!$H151/12+'Saving Accounts'!$F151," ")</f>
        <v xml:space="preserve"> </v>
      </c>
      <c r="Y151" s="249" t="str">
        <f>IF(AND(MONTH('Saving Accounts'!$E151)=MONTH(Y$7),YEAR('Saving Accounts'!$E151)=YEAR(Y$7)),('Saving Accounts'!$B151+'Saving Accounts'!$F151)*'Saving Accounts'!$G151*'Saving Accounts'!$H151/12+'Saving Accounts'!$F151," ")</f>
        <v xml:space="preserve"> </v>
      </c>
      <c r="Z151" s="249" t="str">
        <f>IF(AND(MONTH('Saving Accounts'!$E151)=MONTH(Z$7),YEAR('Saving Accounts'!$E151)=YEAR(Z$7)),('Saving Accounts'!$B151+'Saving Accounts'!$F151)*'Saving Accounts'!$G151*'Saving Accounts'!$H151/12+'Saving Accounts'!$F151," ")</f>
        <v xml:space="preserve"> </v>
      </c>
      <c r="AA151" s="249" t="str">
        <f>IF(AND(MONTH('Saving Accounts'!$E151)=MONTH(AA$7),YEAR('Saving Accounts'!$E151)=YEAR(AA$7)),('Saving Accounts'!$B151+'Saving Accounts'!$F151)*'Saving Accounts'!$G151*'Saving Accounts'!$H151/12+'Saving Accounts'!$F151," ")</f>
        <v xml:space="preserve"> </v>
      </c>
      <c r="AB151" s="249" t="str">
        <f>IF(AND(MONTH('Saving Accounts'!$E151)=MONTH(AB$7),YEAR('Saving Accounts'!$E151)=YEAR(AB$7)),('Saving Accounts'!$B151+'Saving Accounts'!$F151)*'Saving Accounts'!$G151*'Saving Accounts'!$H151/12+'Saving Accounts'!$F151," ")</f>
        <v xml:space="preserve"> </v>
      </c>
      <c r="AC151" s="249" t="str">
        <f>IF(AND(MONTH('Saving Accounts'!$E151)=MONTH(AC$7),YEAR('Saving Accounts'!$E151)=YEAR(AC$7)),('Saving Accounts'!$B151+'Saving Accounts'!$F151)*'Saving Accounts'!$G151*'Saving Accounts'!$H151/12+'Saving Accounts'!$F151," ")</f>
        <v xml:space="preserve"> </v>
      </c>
      <c r="AD151" s="249" t="str">
        <f>IF(AND(MONTH('Saving Accounts'!$E151)=MONTH(AD$7),YEAR('Saving Accounts'!$E151)=YEAR(AD$7)),('Saving Accounts'!$B151+'Saving Accounts'!$F151)*'Saving Accounts'!$G151*'Saving Accounts'!$H151/12+'Saving Accounts'!$F151," ")</f>
        <v xml:space="preserve"> </v>
      </c>
      <c r="AE151" s="249" t="str">
        <f>IF(AND(MONTH('Saving Accounts'!$E151)=MONTH(AE$7),YEAR('Saving Accounts'!$E151)=YEAR(AE$7)),('Saving Accounts'!$B151+'Saving Accounts'!$F151)*'Saving Accounts'!$G151*'Saving Accounts'!$H151/12+'Saving Accounts'!$F151," ")</f>
        <v xml:space="preserve"> </v>
      </c>
      <c r="AF151" s="249" t="str">
        <f>IF(AND(MONTH('Saving Accounts'!$E151)=MONTH(AF$7),YEAR('Saving Accounts'!$E151)=YEAR(AF$7)),('Saving Accounts'!$B151+'Saving Accounts'!$F151)*'Saving Accounts'!$G151*'Saving Accounts'!$H151/12+'Saving Accounts'!$F151," ")</f>
        <v xml:space="preserve"> </v>
      </c>
      <c r="AG151" s="249" t="str">
        <f>IF(AND(MONTH('Saving Accounts'!$E151)=MONTH(AG$7),YEAR('Saving Accounts'!$E151)=YEAR(AG$7)),('Saving Accounts'!$B151+'Saving Accounts'!$F151)*'Saving Accounts'!$G151*'Saving Accounts'!$H151/12+'Saving Accounts'!$F151," ")</f>
        <v xml:space="preserve"> </v>
      </c>
    </row>
    <row r="152" spans="2:33">
      <c r="B152" s="214"/>
      <c r="C152" s="215"/>
      <c r="D152" s="214"/>
      <c r="E152" s="215"/>
      <c r="F152" s="214"/>
      <c r="G152" s="216"/>
      <c r="H152" s="217"/>
      <c r="I152" s="251">
        <f t="shared" si="12"/>
        <v>0</v>
      </c>
      <c r="J152" s="249" t="str">
        <f>IF(AND(MONTH('Saving Accounts'!$E152)=MONTH(J$7),YEAR('Saving Accounts'!$E152)=YEAR(J$7)),('Saving Accounts'!$B152+'Saving Accounts'!$F152)*'Saving Accounts'!$G152*'Saving Accounts'!$H152/12+'Saving Accounts'!$F152," ")</f>
        <v xml:space="preserve"> </v>
      </c>
      <c r="K152" s="249" t="str">
        <f>IF(AND(MONTH('Saving Accounts'!$E152)=MONTH(K$7),YEAR('Saving Accounts'!$E152)=YEAR(K$7)),('Saving Accounts'!$B152+'Saving Accounts'!$F152)*'Saving Accounts'!$G152*'Saving Accounts'!$H152/12+'Saving Accounts'!$F152," ")</f>
        <v xml:space="preserve"> </v>
      </c>
      <c r="L152" s="249" t="str">
        <f>IF(AND(MONTH('Saving Accounts'!$E152)=MONTH(L$7),YEAR('Saving Accounts'!$E152)=YEAR(L$7)),('Saving Accounts'!$B152+'Saving Accounts'!$F152)*'Saving Accounts'!$G152*'Saving Accounts'!$H152/12+'Saving Accounts'!$F152," ")</f>
        <v xml:space="preserve"> </v>
      </c>
      <c r="M152" s="249" t="str">
        <f>IF(AND(MONTH('Saving Accounts'!$E152)=MONTH(M$7),YEAR('Saving Accounts'!$E152)=YEAR(M$7)),('Saving Accounts'!$B152+'Saving Accounts'!$F152)*'Saving Accounts'!$G152*'Saving Accounts'!$H152/12+'Saving Accounts'!$F152," ")</f>
        <v xml:space="preserve"> </v>
      </c>
      <c r="N152" s="249" t="str">
        <f>IF(AND(MONTH('Saving Accounts'!$E152)=MONTH(N$7),YEAR('Saving Accounts'!$E152)=YEAR(N$7)),('Saving Accounts'!$B152+'Saving Accounts'!$F152)*'Saving Accounts'!$G152*'Saving Accounts'!$H152/12+'Saving Accounts'!$F152," ")</f>
        <v xml:space="preserve"> </v>
      </c>
      <c r="O152" s="249" t="str">
        <f>IF(AND(MONTH('Saving Accounts'!$E152)=MONTH(O$7),YEAR('Saving Accounts'!$E152)=YEAR(O$7)),('Saving Accounts'!$B152+'Saving Accounts'!$F152)*'Saving Accounts'!$G152*'Saving Accounts'!$H152/12+'Saving Accounts'!$F152," ")</f>
        <v xml:space="preserve"> </v>
      </c>
      <c r="P152" s="249" t="str">
        <f>IF(AND(MONTH('Saving Accounts'!$E152)=MONTH(P$7),YEAR('Saving Accounts'!$E152)=YEAR(P$7)),('Saving Accounts'!$B152+'Saving Accounts'!$F152)*'Saving Accounts'!$G152*'Saving Accounts'!$H152/12+'Saving Accounts'!$F152," ")</f>
        <v xml:space="preserve"> </v>
      </c>
      <c r="Q152" s="249" t="str">
        <f>IF(AND(MONTH('Saving Accounts'!$E152)=MONTH(Q$7),YEAR('Saving Accounts'!$E152)=YEAR(Q$7)),('Saving Accounts'!$B152+'Saving Accounts'!$F152)*'Saving Accounts'!$G152*'Saving Accounts'!$H152/12+'Saving Accounts'!$F152," ")</f>
        <v xml:space="preserve"> </v>
      </c>
      <c r="R152" s="249" t="str">
        <f>IF(AND(MONTH('Saving Accounts'!$E152)=MONTH(R$7),YEAR('Saving Accounts'!$E152)=YEAR(R$7)),('Saving Accounts'!$B152+'Saving Accounts'!$F152)*'Saving Accounts'!$G152*'Saving Accounts'!$H152/12+'Saving Accounts'!$F152," ")</f>
        <v xml:space="preserve"> </v>
      </c>
      <c r="S152" s="249" t="str">
        <f>IF(AND(MONTH('Saving Accounts'!$E152)=MONTH(S$7),YEAR('Saving Accounts'!$E152)=YEAR(S$7)),('Saving Accounts'!$B152+'Saving Accounts'!$F152)*'Saving Accounts'!$G152*'Saving Accounts'!$H152/12+'Saving Accounts'!$F152," ")</f>
        <v xml:space="preserve"> </v>
      </c>
      <c r="T152" s="249" t="str">
        <f>IF(AND(MONTH('Saving Accounts'!$E152)=MONTH(T$7),YEAR('Saving Accounts'!$E152)=YEAR(T$7)),('Saving Accounts'!$B152+'Saving Accounts'!$F152)*'Saving Accounts'!$G152*'Saving Accounts'!$H152/12+'Saving Accounts'!$F152," ")</f>
        <v xml:space="preserve"> </v>
      </c>
      <c r="U152" s="328" t="str">
        <f>IF(AND(MONTH('Saving Accounts'!$E152)=MONTH(U$7),YEAR('Saving Accounts'!$E152)=YEAR(U$7)),('Saving Accounts'!$B152+'Saving Accounts'!$F152)*'Saving Accounts'!$G152*'Saving Accounts'!$H152/12+'Saving Accounts'!$F152," ")</f>
        <v xml:space="preserve"> </v>
      </c>
      <c r="V152" s="249" t="str">
        <f>IF(AND(MONTH('Saving Accounts'!$E152)=MONTH(V$7),YEAR('Saving Accounts'!$E152)=YEAR(V$7)),('Saving Accounts'!$B152+'Saving Accounts'!$F152)*'Saving Accounts'!$G152*'Saving Accounts'!$H152/12+'Saving Accounts'!$F152," ")</f>
        <v xml:space="preserve"> </v>
      </c>
      <c r="W152" s="249" t="str">
        <f>IF(AND(MONTH('Saving Accounts'!$E152)=MONTH(W$7),YEAR('Saving Accounts'!$E152)=YEAR(W$7)),('Saving Accounts'!$B152+'Saving Accounts'!$F152)*'Saving Accounts'!$G152*'Saving Accounts'!$H152/12+'Saving Accounts'!$F152," ")</f>
        <v xml:space="preserve"> </v>
      </c>
      <c r="X152" s="249" t="str">
        <f>IF(AND(MONTH('Saving Accounts'!$E152)=MONTH(X$7),YEAR('Saving Accounts'!$E152)=YEAR(X$7)),('Saving Accounts'!$B152+'Saving Accounts'!$F152)*'Saving Accounts'!$G152*'Saving Accounts'!$H152/12+'Saving Accounts'!$F152," ")</f>
        <v xml:space="preserve"> </v>
      </c>
      <c r="Y152" s="249" t="str">
        <f>IF(AND(MONTH('Saving Accounts'!$E152)=MONTH(Y$7),YEAR('Saving Accounts'!$E152)=YEAR(Y$7)),('Saving Accounts'!$B152+'Saving Accounts'!$F152)*'Saving Accounts'!$G152*'Saving Accounts'!$H152/12+'Saving Accounts'!$F152," ")</f>
        <v xml:space="preserve"> </v>
      </c>
      <c r="Z152" s="249" t="str">
        <f>IF(AND(MONTH('Saving Accounts'!$E152)=MONTH(Z$7),YEAR('Saving Accounts'!$E152)=YEAR(Z$7)),('Saving Accounts'!$B152+'Saving Accounts'!$F152)*'Saving Accounts'!$G152*'Saving Accounts'!$H152/12+'Saving Accounts'!$F152," ")</f>
        <v xml:space="preserve"> </v>
      </c>
      <c r="AA152" s="249" t="str">
        <f>IF(AND(MONTH('Saving Accounts'!$E152)=MONTH(AA$7),YEAR('Saving Accounts'!$E152)=YEAR(AA$7)),('Saving Accounts'!$B152+'Saving Accounts'!$F152)*'Saving Accounts'!$G152*'Saving Accounts'!$H152/12+'Saving Accounts'!$F152," ")</f>
        <v xml:space="preserve"> </v>
      </c>
      <c r="AB152" s="249" t="str">
        <f>IF(AND(MONTH('Saving Accounts'!$E152)=MONTH(AB$7),YEAR('Saving Accounts'!$E152)=YEAR(AB$7)),('Saving Accounts'!$B152+'Saving Accounts'!$F152)*'Saving Accounts'!$G152*'Saving Accounts'!$H152/12+'Saving Accounts'!$F152," ")</f>
        <v xml:space="preserve"> </v>
      </c>
      <c r="AC152" s="249" t="str">
        <f>IF(AND(MONTH('Saving Accounts'!$E152)=MONTH(AC$7),YEAR('Saving Accounts'!$E152)=YEAR(AC$7)),('Saving Accounts'!$B152+'Saving Accounts'!$F152)*'Saving Accounts'!$G152*'Saving Accounts'!$H152/12+'Saving Accounts'!$F152," ")</f>
        <v xml:space="preserve"> </v>
      </c>
      <c r="AD152" s="249" t="str">
        <f>IF(AND(MONTH('Saving Accounts'!$E152)=MONTH(AD$7),YEAR('Saving Accounts'!$E152)=YEAR(AD$7)),('Saving Accounts'!$B152+'Saving Accounts'!$F152)*'Saving Accounts'!$G152*'Saving Accounts'!$H152/12+'Saving Accounts'!$F152," ")</f>
        <v xml:space="preserve"> </v>
      </c>
      <c r="AE152" s="249" t="str">
        <f>IF(AND(MONTH('Saving Accounts'!$E152)=MONTH(AE$7),YEAR('Saving Accounts'!$E152)=YEAR(AE$7)),('Saving Accounts'!$B152+'Saving Accounts'!$F152)*'Saving Accounts'!$G152*'Saving Accounts'!$H152/12+'Saving Accounts'!$F152," ")</f>
        <v xml:space="preserve"> </v>
      </c>
      <c r="AF152" s="249" t="str">
        <f>IF(AND(MONTH('Saving Accounts'!$E152)=MONTH(AF$7),YEAR('Saving Accounts'!$E152)=YEAR(AF$7)),('Saving Accounts'!$B152+'Saving Accounts'!$F152)*'Saving Accounts'!$G152*'Saving Accounts'!$H152/12+'Saving Accounts'!$F152," ")</f>
        <v xml:space="preserve"> </v>
      </c>
      <c r="AG152" s="249" t="str">
        <f>IF(AND(MONTH('Saving Accounts'!$E152)=MONTH(AG$7),YEAR('Saving Accounts'!$E152)=YEAR(AG$7)),('Saving Accounts'!$B152+'Saving Accounts'!$F152)*'Saving Accounts'!$G152*'Saving Accounts'!$H152/12+'Saving Accounts'!$F152," ")</f>
        <v xml:space="preserve"> </v>
      </c>
    </row>
    <row r="153" spans="2:33">
      <c r="B153" s="214"/>
      <c r="C153" s="215"/>
      <c r="D153" s="214"/>
      <c r="E153" s="215"/>
      <c r="F153" s="214"/>
      <c r="G153" s="216"/>
      <c r="H153" s="217"/>
      <c r="I153" s="251">
        <f t="shared" si="12"/>
        <v>0</v>
      </c>
      <c r="J153" s="249" t="str">
        <f>IF(AND(MONTH('Saving Accounts'!$E153)=MONTH(J$7),YEAR('Saving Accounts'!$E153)=YEAR(J$7)),('Saving Accounts'!$B153+'Saving Accounts'!$F153)*'Saving Accounts'!$G153*'Saving Accounts'!$H153/12+'Saving Accounts'!$F153," ")</f>
        <v xml:space="preserve"> </v>
      </c>
      <c r="K153" s="249" t="str">
        <f>IF(AND(MONTH('Saving Accounts'!$E153)=MONTH(K$7),YEAR('Saving Accounts'!$E153)=YEAR(K$7)),('Saving Accounts'!$B153+'Saving Accounts'!$F153)*'Saving Accounts'!$G153*'Saving Accounts'!$H153/12+'Saving Accounts'!$F153," ")</f>
        <v xml:space="preserve"> </v>
      </c>
      <c r="L153" s="249" t="str">
        <f>IF(AND(MONTH('Saving Accounts'!$E153)=MONTH(L$7),YEAR('Saving Accounts'!$E153)=YEAR(L$7)),('Saving Accounts'!$B153+'Saving Accounts'!$F153)*'Saving Accounts'!$G153*'Saving Accounts'!$H153/12+'Saving Accounts'!$F153," ")</f>
        <v xml:space="preserve"> </v>
      </c>
      <c r="M153" s="249" t="str">
        <f>IF(AND(MONTH('Saving Accounts'!$E153)=MONTH(M$7),YEAR('Saving Accounts'!$E153)=YEAR(M$7)),('Saving Accounts'!$B153+'Saving Accounts'!$F153)*'Saving Accounts'!$G153*'Saving Accounts'!$H153/12+'Saving Accounts'!$F153," ")</f>
        <v xml:space="preserve"> </v>
      </c>
      <c r="N153" s="249" t="str">
        <f>IF(AND(MONTH('Saving Accounts'!$E153)=MONTH(N$7),YEAR('Saving Accounts'!$E153)=YEAR(N$7)),('Saving Accounts'!$B153+'Saving Accounts'!$F153)*'Saving Accounts'!$G153*'Saving Accounts'!$H153/12+'Saving Accounts'!$F153," ")</f>
        <v xml:space="preserve"> </v>
      </c>
      <c r="O153" s="249" t="str">
        <f>IF(AND(MONTH('Saving Accounts'!$E153)=MONTH(O$7),YEAR('Saving Accounts'!$E153)=YEAR(O$7)),('Saving Accounts'!$B153+'Saving Accounts'!$F153)*'Saving Accounts'!$G153*'Saving Accounts'!$H153/12+'Saving Accounts'!$F153," ")</f>
        <v xml:space="preserve"> </v>
      </c>
      <c r="P153" s="249" t="str">
        <f>IF(AND(MONTH('Saving Accounts'!$E153)=MONTH(P$7),YEAR('Saving Accounts'!$E153)=YEAR(P$7)),('Saving Accounts'!$B153+'Saving Accounts'!$F153)*'Saving Accounts'!$G153*'Saving Accounts'!$H153/12+'Saving Accounts'!$F153," ")</f>
        <v xml:space="preserve"> </v>
      </c>
      <c r="Q153" s="249" t="str">
        <f>IF(AND(MONTH('Saving Accounts'!$E153)=MONTH(Q$7),YEAR('Saving Accounts'!$E153)=YEAR(Q$7)),('Saving Accounts'!$B153+'Saving Accounts'!$F153)*'Saving Accounts'!$G153*'Saving Accounts'!$H153/12+'Saving Accounts'!$F153," ")</f>
        <v xml:space="preserve"> </v>
      </c>
      <c r="R153" s="249" t="str">
        <f>IF(AND(MONTH('Saving Accounts'!$E153)=MONTH(R$7),YEAR('Saving Accounts'!$E153)=YEAR(R$7)),('Saving Accounts'!$B153+'Saving Accounts'!$F153)*'Saving Accounts'!$G153*'Saving Accounts'!$H153/12+'Saving Accounts'!$F153," ")</f>
        <v xml:space="preserve"> </v>
      </c>
      <c r="S153" s="249" t="str">
        <f>IF(AND(MONTH('Saving Accounts'!$E153)=MONTH(S$7),YEAR('Saving Accounts'!$E153)=YEAR(S$7)),('Saving Accounts'!$B153+'Saving Accounts'!$F153)*'Saving Accounts'!$G153*'Saving Accounts'!$H153/12+'Saving Accounts'!$F153," ")</f>
        <v xml:space="preserve"> </v>
      </c>
      <c r="T153" s="249" t="str">
        <f>IF(AND(MONTH('Saving Accounts'!$E153)=MONTH(T$7),YEAR('Saving Accounts'!$E153)=YEAR(T$7)),('Saving Accounts'!$B153+'Saving Accounts'!$F153)*'Saving Accounts'!$G153*'Saving Accounts'!$H153/12+'Saving Accounts'!$F153," ")</f>
        <v xml:space="preserve"> </v>
      </c>
      <c r="U153" s="328" t="str">
        <f>IF(AND(MONTH('Saving Accounts'!$E153)=MONTH(U$7),YEAR('Saving Accounts'!$E153)=YEAR(U$7)),('Saving Accounts'!$B153+'Saving Accounts'!$F153)*'Saving Accounts'!$G153*'Saving Accounts'!$H153/12+'Saving Accounts'!$F153," ")</f>
        <v xml:space="preserve"> </v>
      </c>
      <c r="V153" s="249" t="str">
        <f>IF(AND(MONTH('Saving Accounts'!$E153)=MONTH(V$7),YEAR('Saving Accounts'!$E153)=YEAR(V$7)),('Saving Accounts'!$B153+'Saving Accounts'!$F153)*'Saving Accounts'!$G153*'Saving Accounts'!$H153/12+'Saving Accounts'!$F153," ")</f>
        <v xml:space="preserve"> </v>
      </c>
      <c r="W153" s="249" t="str">
        <f>IF(AND(MONTH('Saving Accounts'!$E153)=MONTH(W$7),YEAR('Saving Accounts'!$E153)=YEAR(W$7)),('Saving Accounts'!$B153+'Saving Accounts'!$F153)*'Saving Accounts'!$G153*'Saving Accounts'!$H153/12+'Saving Accounts'!$F153," ")</f>
        <v xml:space="preserve"> </v>
      </c>
      <c r="X153" s="249" t="str">
        <f>IF(AND(MONTH('Saving Accounts'!$E153)=MONTH(X$7),YEAR('Saving Accounts'!$E153)=YEAR(X$7)),('Saving Accounts'!$B153+'Saving Accounts'!$F153)*'Saving Accounts'!$G153*'Saving Accounts'!$H153/12+'Saving Accounts'!$F153," ")</f>
        <v xml:space="preserve"> </v>
      </c>
      <c r="Y153" s="249" t="str">
        <f>IF(AND(MONTH('Saving Accounts'!$E153)=MONTH(Y$7),YEAR('Saving Accounts'!$E153)=YEAR(Y$7)),('Saving Accounts'!$B153+'Saving Accounts'!$F153)*'Saving Accounts'!$G153*'Saving Accounts'!$H153/12+'Saving Accounts'!$F153," ")</f>
        <v xml:space="preserve"> </v>
      </c>
      <c r="Z153" s="249" t="str">
        <f>IF(AND(MONTH('Saving Accounts'!$E153)=MONTH(Z$7),YEAR('Saving Accounts'!$E153)=YEAR(Z$7)),('Saving Accounts'!$B153+'Saving Accounts'!$F153)*'Saving Accounts'!$G153*'Saving Accounts'!$H153/12+'Saving Accounts'!$F153," ")</f>
        <v xml:space="preserve"> </v>
      </c>
      <c r="AA153" s="249" t="str">
        <f>IF(AND(MONTH('Saving Accounts'!$E153)=MONTH(AA$7),YEAR('Saving Accounts'!$E153)=YEAR(AA$7)),('Saving Accounts'!$B153+'Saving Accounts'!$F153)*'Saving Accounts'!$G153*'Saving Accounts'!$H153/12+'Saving Accounts'!$F153," ")</f>
        <v xml:space="preserve"> </v>
      </c>
      <c r="AB153" s="249" t="str">
        <f>IF(AND(MONTH('Saving Accounts'!$E153)=MONTH(AB$7),YEAR('Saving Accounts'!$E153)=YEAR(AB$7)),('Saving Accounts'!$B153+'Saving Accounts'!$F153)*'Saving Accounts'!$G153*'Saving Accounts'!$H153/12+'Saving Accounts'!$F153," ")</f>
        <v xml:space="preserve"> </v>
      </c>
      <c r="AC153" s="249" t="str">
        <f>IF(AND(MONTH('Saving Accounts'!$E153)=MONTH(AC$7),YEAR('Saving Accounts'!$E153)=YEAR(AC$7)),('Saving Accounts'!$B153+'Saving Accounts'!$F153)*'Saving Accounts'!$G153*'Saving Accounts'!$H153/12+'Saving Accounts'!$F153," ")</f>
        <v xml:space="preserve"> </v>
      </c>
      <c r="AD153" s="249" t="str">
        <f>IF(AND(MONTH('Saving Accounts'!$E153)=MONTH(AD$7),YEAR('Saving Accounts'!$E153)=YEAR(AD$7)),('Saving Accounts'!$B153+'Saving Accounts'!$F153)*'Saving Accounts'!$G153*'Saving Accounts'!$H153/12+'Saving Accounts'!$F153," ")</f>
        <v xml:space="preserve"> </v>
      </c>
      <c r="AE153" s="249" t="str">
        <f>IF(AND(MONTH('Saving Accounts'!$E153)=MONTH(AE$7),YEAR('Saving Accounts'!$E153)=YEAR(AE$7)),('Saving Accounts'!$B153+'Saving Accounts'!$F153)*'Saving Accounts'!$G153*'Saving Accounts'!$H153/12+'Saving Accounts'!$F153," ")</f>
        <v xml:space="preserve"> </v>
      </c>
      <c r="AF153" s="249" t="str">
        <f>IF(AND(MONTH('Saving Accounts'!$E153)=MONTH(AF$7),YEAR('Saving Accounts'!$E153)=YEAR(AF$7)),('Saving Accounts'!$B153+'Saving Accounts'!$F153)*'Saving Accounts'!$G153*'Saving Accounts'!$H153/12+'Saving Accounts'!$F153," ")</f>
        <v xml:space="preserve"> </v>
      </c>
      <c r="AG153" s="249" t="str">
        <f>IF(AND(MONTH('Saving Accounts'!$E153)=MONTH(AG$7),YEAR('Saving Accounts'!$E153)=YEAR(AG$7)),('Saving Accounts'!$B153+'Saving Accounts'!$F153)*'Saving Accounts'!$G153*'Saving Accounts'!$H153/12+'Saving Accounts'!$F153," ")</f>
        <v xml:space="preserve"> </v>
      </c>
    </row>
    <row r="154" spans="2:33">
      <c r="B154" s="214"/>
      <c r="C154" s="215"/>
      <c r="D154" s="214"/>
      <c r="E154" s="215"/>
      <c r="F154" s="214"/>
      <c r="G154" s="216"/>
      <c r="H154" s="217"/>
      <c r="I154" s="251">
        <f t="shared" si="12"/>
        <v>0</v>
      </c>
      <c r="J154" s="249" t="str">
        <f>IF(AND(MONTH('Saving Accounts'!$E154)=MONTH(J$7),YEAR('Saving Accounts'!$E154)=YEAR(J$7)),('Saving Accounts'!$B154+'Saving Accounts'!$F154)*'Saving Accounts'!$G154*'Saving Accounts'!$H154/12+'Saving Accounts'!$F154," ")</f>
        <v xml:space="preserve"> </v>
      </c>
      <c r="K154" s="249" t="str">
        <f>IF(AND(MONTH('Saving Accounts'!$E154)=MONTH(K$7),YEAR('Saving Accounts'!$E154)=YEAR(K$7)),('Saving Accounts'!$B154+'Saving Accounts'!$F154)*'Saving Accounts'!$G154*'Saving Accounts'!$H154/12+'Saving Accounts'!$F154," ")</f>
        <v xml:space="preserve"> </v>
      </c>
      <c r="L154" s="249" t="str">
        <f>IF(AND(MONTH('Saving Accounts'!$E154)=MONTH(L$7),YEAR('Saving Accounts'!$E154)=YEAR(L$7)),('Saving Accounts'!$B154+'Saving Accounts'!$F154)*'Saving Accounts'!$G154*'Saving Accounts'!$H154/12+'Saving Accounts'!$F154," ")</f>
        <v xml:space="preserve"> </v>
      </c>
      <c r="M154" s="249" t="str">
        <f>IF(AND(MONTH('Saving Accounts'!$E154)=MONTH(M$7),YEAR('Saving Accounts'!$E154)=YEAR(M$7)),('Saving Accounts'!$B154+'Saving Accounts'!$F154)*'Saving Accounts'!$G154*'Saving Accounts'!$H154/12+'Saving Accounts'!$F154," ")</f>
        <v xml:space="preserve"> </v>
      </c>
      <c r="N154" s="249" t="str">
        <f>IF(AND(MONTH('Saving Accounts'!$E154)=MONTH(N$7),YEAR('Saving Accounts'!$E154)=YEAR(N$7)),('Saving Accounts'!$B154+'Saving Accounts'!$F154)*'Saving Accounts'!$G154*'Saving Accounts'!$H154/12+'Saving Accounts'!$F154," ")</f>
        <v xml:space="preserve"> </v>
      </c>
      <c r="O154" s="249" t="str">
        <f>IF(AND(MONTH('Saving Accounts'!$E154)=MONTH(O$7),YEAR('Saving Accounts'!$E154)=YEAR(O$7)),('Saving Accounts'!$B154+'Saving Accounts'!$F154)*'Saving Accounts'!$G154*'Saving Accounts'!$H154/12+'Saving Accounts'!$F154," ")</f>
        <v xml:space="preserve"> </v>
      </c>
      <c r="P154" s="249" t="str">
        <f>IF(AND(MONTH('Saving Accounts'!$E154)=MONTH(P$7),YEAR('Saving Accounts'!$E154)=YEAR(P$7)),('Saving Accounts'!$B154+'Saving Accounts'!$F154)*'Saving Accounts'!$G154*'Saving Accounts'!$H154/12+'Saving Accounts'!$F154," ")</f>
        <v xml:space="preserve"> </v>
      </c>
      <c r="Q154" s="249" t="str">
        <f>IF(AND(MONTH('Saving Accounts'!$E154)=MONTH(Q$7),YEAR('Saving Accounts'!$E154)=YEAR(Q$7)),('Saving Accounts'!$B154+'Saving Accounts'!$F154)*'Saving Accounts'!$G154*'Saving Accounts'!$H154/12+'Saving Accounts'!$F154," ")</f>
        <v xml:space="preserve"> </v>
      </c>
      <c r="R154" s="249" t="str">
        <f>IF(AND(MONTH('Saving Accounts'!$E154)=MONTH(R$7),YEAR('Saving Accounts'!$E154)=YEAR(R$7)),('Saving Accounts'!$B154+'Saving Accounts'!$F154)*'Saving Accounts'!$G154*'Saving Accounts'!$H154/12+'Saving Accounts'!$F154," ")</f>
        <v xml:space="preserve"> </v>
      </c>
      <c r="S154" s="249" t="str">
        <f>IF(AND(MONTH('Saving Accounts'!$E154)=MONTH(S$7),YEAR('Saving Accounts'!$E154)=YEAR(S$7)),('Saving Accounts'!$B154+'Saving Accounts'!$F154)*'Saving Accounts'!$G154*'Saving Accounts'!$H154/12+'Saving Accounts'!$F154," ")</f>
        <v xml:space="preserve"> </v>
      </c>
      <c r="T154" s="249" t="str">
        <f>IF(AND(MONTH('Saving Accounts'!$E154)=MONTH(T$7),YEAR('Saving Accounts'!$E154)=YEAR(T$7)),('Saving Accounts'!$B154+'Saving Accounts'!$F154)*'Saving Accounts'!$G154*'Saving Accounts'!$H154/12+'Saving Accounts'!$F154," ")</f>
        <v xml:space="preserve"> </v>
      </c>
      <c r="U154" s="328" t="str">
        <f>IF(AND(MONTH('Saving Accounts'!$E154)=MONTH(U$7),YEAR('Saving Accounts'!$E154)=YEAR(U$7)),('Saving Accounts'!$B154+'Saving Accounts'!$F154)*'Saving Accounts'!$G154*'Saving Accounts'!$H154/12+'Saving Accounts'!$F154," ")</f>
        <v xml:space="preserve"> </v>
      </c>
      <c r="V154" s="249" t="str">
        <f>IF(AND(MONTH('Saving Accounts'!$E154)=MONTH(V$7),YEAR('Saving Accounts'!$E154)=YEAR(V$7)),('Saving Accounts'!$B154+'Saving Accounts'!$F154)*'Saving Accounts'!$G154*'Saving Accounts'!$H154/12+'Saving Accounts'!$F154," ")</f>
        <v xml:space="preserve"> </v>
      </c>
      <c r="W154" s="249" t="str">
        <f>IF(AND(MONTH('Saving Accounts'!$E154)=MONTH(W$7),YEAR('Saving Accounts'!$E154)=YEAR(W$7)),('Saving Accounts'!$B154+'Saving Accounts'!$F154)*'Saving Accounts'!$G154*'Saving Accounts'!$H154/12+'Saving Accounts'!$F154," ")</f>
        <v xml:space="preserve"> </v>
      </c>
      <c r="X154" s="249" t="str">
        <f>IF(AND(MONTH('Saving Accounts'!$E154)=MONTH(X$7),YEAR('Saving Accounts'!$E154)=YEAR(X$7)),('Saving Accounts'!$B154+'Saving Accounts'!$F154)*'Saving Accounts'!$G154*'Saving Accounts'!$H154/12+'Saving Accounts'!$F154," ")</f>
        <v xml:space="preserve"> </v>
      </c>
      <c r="Y154" s="249" t="str">
        <f>IF(AND(MONTH('Saving Accounts'!$E154)=MONTH(Y$7),YEAR('Saving Accounts'!$E154)=YEAR(Y$7)),('Saving Accounts'!$B154+'Saving Accounts'!$F154)*'Saving Accounts'!$G154*'Saving Accounts'!$H154/12+'Saving Accounts'!$F154," ")</f>
        <v xml:space="preserve"> </v>
      </c>
      <c r="Z154" s="249" t="str">
        <f>IF(AND(MONTH('Saving Accounts'!$E154)=MONTH(Z$7),YEAR('Saving Accounts'!$E154)=YEAR(Z$7)),('Saving Accounts'!$B154+'Saving Accounts'!$F154)*'Saving Accounts'!$G154*'Saving Accounts'!$H154/12+'Saving Accounts'!$F154," ")</f>
        <v xml:space="preserve"> </v>
      </c>
      <c r="AA154" s="249" t="str">
        <f>IF(AND(MONTH('Saving Accounts'!$E154)=MONTH(AA$7),YEAR('Saving Accounts'!$E154)=YEAR(AA$7)),('Saving Accounts'!$B154+'Saving Accounts'!$F154)*'Saving Accounts'!$G154*'Saving Accounts'!$H154/12+'Saving Accounts'!$F154," ")</f>
        <v xml:space="preserve"> </v>
      </c>
      <c r="AB154" s="249" t="str">
        <f>IF(AND(MONTH('Saving Accounts'!$E154)=MONTH(AB$7),YEAR('Saving Accounts'!$E154)=YEAR(AB$7)),('Saving Accounts'!$B154+'Saving Accounts'!$F154)*'Saving Accounts'!$G154*'Saving Accounts'!$H154/12+'Saving Accounts'!$F154," ")</f>
        <v xml:space="preserve"> </v>
      </c>
      <c r="AC154" s="249" t="str">
        <f>IF(AND(MONTH('Saving Accounts'!$E154)=MONTH(AC$7),YEAR('Saving Accounts'!$E154)=YEAR(AC$7)),('Saving Accounts'!$B154+'Saving Accounts'!$F154)*'Saving Accounts'!$G154*'Saving Accounts'!$H154/12+'Saving Accounts'!$F154," ")</f>
        <v xml:space="preserve"> </v>
      </c>
      <c r="AD154" s="249" t="str">
        <f>IF(AND(MONTH('Saving Accounts'!$E154)=MONTH(AD$7),YEAR('Saving Accounts'!$E154)=YEAR(AD$7)),('Saving Accounts'!$B154+'Saving Accounts'!$F154)*'Saving Accounts'!$G154*'Saving Accounts'!$H154/12+'Saving Accounts'!$F154," ")</f>
        <v xml:space="preserve"> </v>
      </c>
      <c r="AE154" s="249" t="str">
        <f>IF(AND(MONTH('Saving Accounts'!$E154)=MONTH(AE$7),YEAR('Saving Accounts'!$E154)=YEAR(AE$7)),('Saving Accounts'!$B154+'Saving Accounts'!$F154)*'Saving Accounts'!$G154*'Saving Accounts'!$H154/12+'Saving Accounts'!$F154," ")</f>
        <v xml:space="preserve"> </v>
      </c>
      <c r="AF154" s="249" t="str">
        <f>IF(AND(MONTH('Saving Accounts'!$E154)=MONTH(AF$7),YEAR('Saving Accounts'!$E154)=YEAR(AF$7)),('Saving Accounts'!$B154+'Saving Accounts'!$F154)*'Saving Accounts'!$G154*'Saving Accounts'!$H154/12+'Saving Accounts'!$F154," ")</f>
        <v xml:space="preserve"> </v>
      </c>
      <c r="AG154" s="249" t="str">
        <f>IF(AND(MONTH('Saving Accounts'!$E154)=MONTH(AG$7),YEAR('Saving Accounts'!$E154)=YEAR(AG$7)),('Saving Accounts'!$B154+'Saving Accounts'!$F154)*'Saving Accounts'!$G154*'Saving Accounts'!$H154/12+'Saving Accounts'!$F154," ")</f>
        <v xml:space="preserve"> </v>
      </c>
    </row>
    <row r="155" spans="2:33">
      <c r="B155" s="214"/>
      <c r="C155" s="215"/>
      <c r="D155" s="214"/>
      <c r="E155" s="215"/>
      <c r="F155" s="214"/>
      <c r="G155" s="216"/>
      <c r="H155" s="217"/>
      <c r="I155" s="251">
        <f t="shared" si="12"/>
        <v>0</v>
      </c>
      <c r="J155" s="249" t="str">
        <f>IF(AND(MONTH('Saving Accounts'!$E155)=MONTH(J$7),YEAR('Saving Accounts'!$E155)=YEAR(J$7)),('Saving Accounts'!$B155+'Saving Accounts'!$F155)*'Saving Accounts'!$G155*'Saving Accounts'!$H155/12+'Saving Accounts'!$F155," ")</f>
        <v xml:space="preserve"> </v>
      </c>
      <c r="K155" s="249" t="str">
        <f>IF(AND(MONTH('Saving Accounts'!$E155)=MONTH(K$7),YEAR('Saving Accounts'!$E155)=YEAR(K$7)),('Saving Accounts'!$B155+'Saving Accounts'!$F155)*'Saving Accounts'!$G155*'Saving Accounts'!$H155/12+'Saving Accounts'!$F155," ")</f>
        <v xml:space="preserve"> </v>
      </c>
      <c r="L155" s="249" t="str">
        <f>IF(AND(MONTH('Saving Accounts'!$E155)=MONTH(L$7),YEAR('Saving Accounts'!$E155)=YEAR(L$7)),('Saving Accounts'!$B155+'Saving Accounts'!$F155)*'Saving Accounts'!$G155*'Saving Accounts'!$H155/12+'Saving Accounts'!$F155," ")</f>
        <v xml:space="preserve"> </v>
      </c>
      <c r="M155" s="249" t="str">
        <f>IF(AND(MONTH('Saving Accounts'!$E155)=MONTH(M$7),YEAR('Saving Accounts'!$E155)=YEAR(M$7)),('Saving Accounts'!$B155+'Saving Accounts'!$F155)*'Saving Accounts'!$G155*'Saving Accounts'!$H155/12+'Saving Accounts'!$F155," ")</f>
        <v xml:space="preserve"> </v>
      </c>
      <c r="N155" s="249" t="str">
        <f>IF(AND(MONTH('Saving Accounts'!$E155)=MONTH(N$7),YEAR('Saving Accounts'!$E155)=YEAR(N$7)),('Saving Accounts'!$B155+'Saving Accounts'!$F155)*'Saving Accounts'!$G155*'Saving Accounts'!$H155/12+'Saving Accounts'!$F155," ")</f>
        <v xml:space="preserve"> </v>
      </c>
      <c r="O155" s="249" t="str">
        <f>IF(AND(MONTH('Saving Accounts'!$E155)=MONTH(O$7),YEAR('Saving Accounts'!$E155)=YEAR(O$7)),('Saving Accounts'!$B155+'Saving Accounts'!$F155)*'Saving Accounts'!$G155*'Saving Accounts'!$H155/12+'Saving Accounts'!$F155," ")</f>
        <v xml:space="preserve"> </v>
      </c>
      <c r="P155" s="249" t="str">
        <f>IF(AND(MONTH('Saving Accounts'!$E155)=MONTH(P$7),YEAR('Saving Accounts'!$E155)=YEAR(P$7)),('Saving Accounts'!$B155+'Saving Accounts'!$F155)*'Saving Accounts'!$G155*'Saving Accounts'!$H155/12+'Saving Accounts'!$F155," ")</f>
        <v xml:space="preserve"> </v>
      </c>
      <c r="Q155" s="249" t="str">
        <f>IF(AND(MONTH('Saving Accounts'!$E155)=MONTH(Q$7),YEAR('Saving Accounts'!$E155)=YEAR(Q$7)),('Saving Accounts'!$B155+'Saving Accounts'!$F155)*'Saving Accounts'!$G155*'Saving Accounts'!$H155/12+'Saving Accounts'!$F155," ")</f>
        <v xml:space="preserve"> </v>
      </c>
      <c r="R155" s="249" t="str">
        <f>IF(AND(MONTH('Saving Accounts'!$E155)=MONTH(R$7),YEAR('Saving Accounts'!$E155)=YEAR(R$7)),('Saving Accounts'!$B155+'Saving Accounts'!$F155)*'Saving Accounts'!$G155*'Saving Accounts'!$H155/12+'Saving Accounts'!$F155," ")</f>
        <v xml:space="preserve"> </v>
      </c>
      <c r="S155" s="249" t="str">
        <f>IF(AND(MONTH('Saving Accounts'!$E155)=MONTH(S$7),YEAR('Saving Accounts'!$E155)=YEAR(S$7)),('Saving Accounts'!$B155+'Saving Accounts'!$F155)*'Saving Accounts'!$G155*'Saving Accounts'!$H155/12+'Saving Accounts'!$F155," ")</f>
        <v xml:space="preserve"> </v>
      </c>
      <c r="T155" s="249" t="str">
        <f>IF(AND(MONTH('Saving Accounts'!$E155)=MONTH(T$7),YEAR('Saving Accounts'!$E155)=YEAR(T$7)),('Saving Accounts'!$B155+'Saving Accounts'!$F155)*'Saving Accounts'!$G155*'Saving Accounts'!$H155/12+'Saving Accounts'!$F155," ")</f>
        <v xml:space="preserve"> </v>
      </c>
      <c r="U155" s="328" t="str">
        <f>IF(AND(MONTH('Saving Accounts'!$E155)=MONTH(U$7),YEAR('Saving Accounts'!$E155)=YEAR(U$7)),('Saving Accounts'!$B155+'Saving Accounts'!$F155)*'Saving Accounts'!$G155*'Saving Accounts'!$H155/12+'Saving Accounts'!$F155," ")</f>
        <v xml:space="preserve"> </v>
      </c>
      <c r="V155" s="249" t="str">
        <f>IF(AND(MONTH('Saving Accounts'!$E155)=MONTH(V$7),YEAR('Saving Accounts'!$E155)=YEAR(V$7)),('Saving Accounts'!$B155+'Saving Accounts'!$F155)*'Saving Accounts'!$G155*'Saving Accounts'!$H155/12+'Saving Accounts'!$F155," ")</f>
        <v xml:space="preserve"> </v>
      </c>
      <c r="W155" s="249" t="str">
        <f>IF(AND(MONTH('Saving Accounts'!$E155)=MONTH(W$7),YEAR('Saving Accounts'!$E155)=YEAR(W$7)),('Saving Accounts'!$B155+'Saving Accounts'!$F155)*'Saving Accounts'!$G155*'Saving Accounts'!$H155/12+'Saving Accounts'!$F155," ")</f>
        <v xml:space="preserve"> </v>
      </c>
      <c r="X155" s="249" t="str">
        <f>IF(AND(MONTH('Saving Accounts'!$E155)=MONTH(X$7),YEAR('Saving Accounts'!$E155)=YEAR(X$7)),('Saving Accounts'!$B155+'Saving Accounts'!$F155)*'Saving Accounts'!$G155*'Saving Accounts'!$H155/12+'Saving Accounts'!$F155," ")</f>
        <v xml:space="preserve"> </v>
      </c>
      <c r="Y155" s="249" t="str">
        <f>IF(AND(MONTH('Saving Accounts'!$E155)=MONTH(Y$7),YEAR('Saving Accounts'!$E155)=YEAR(Y$7)),('Saving Accounts'!$B155+'Saving Accounts'!$F155)*'Saving Accounts'!$G155*'Saving Accounts'!$H155/12+'Saving Accounts'!$F155," ")</f>
        <v xml:space="preserve"> </v>
      </c>
      <c r="Z155" s="249" t="str">
        <f>IF(AND(MONTH('Saving Accounts'!$E155)=MONTH(Z$7),YEAR('Saving Accounts'!$E155)=YEAR(Z$7)),('Saving Accounts'!$B155+'Saving Accounts'!$F155)*'Saving Accounts'!$G155*'Saving Accounts'!$H155/12+'Saving Accounts'!$F155," ")</f>
        <v xml:space="preserve"> </v>
      </c>
      <c r="AA155" s="249" t="str">
        <f>IF(AND(MONTH('Saving Accounts'!$E155)=MONTH(AA$7),YEAR('Saving Accounts'!$E155)=YEAR(AA$7)),('Saving Accounts'!$B155+'Saving Accounts'!$F155)*'Saving Accounts'!$G155*'Saving Accounts'!$H155/12+'Saving Accounts'!$F155," ")</f>
        <v xml:space="preserve"> </v>
      </c>
      <c r="AB155" s="249" t="str">
        <f>IF(AND(MONTH('Saving Accounts'!$E155)=MONTH(AB$7),YEAR('Saving Accounts'!$E155)=YEAR(AB$7)),('Saving Accounts'!$B155+'Saving Accounts'!$F155)*'Saving Accounts'!$G155*'Saving Accounts'!$H155/12+'Saving Accounts'!$F155," ")</f>
        <v xml:space="preserve"> </v>
      </c>
      <c r="AC155" s="249" t="str">
        <f>IF(AND(MONTH('Saving Accounts'!$E155)=MONTH(AC$7),YEAR('Saving Accounts'!$E155)=YEAR(AC$7)),('Saving Accounts'!$B155+'Saving Accounts'!$F155)*'Saving Accounts'!$G155*'Saving Accounts'!$H155/12+'Saving Accounts'!$F155," ")</f>
        <v xml:space="preserve"> </v>
      </c>
      <c r="AD155" s="249" t="str">
        <f>IF(AND(MONTH('Saving Accounts'!$E155)=MONTH(AD$7),YEAR('Saving Accounts'!$E155)=YEAR(AD$7)),('Saving Accounts'!$B155+'Saving Accounts'!$F155)*'Saving Accounts'!$G155*'Saving Accounts'!$H155/12+'Saving Accounts'!$F155," ")</f>
        <v xml:space="preserve"> </v>
      </c>
      <c r="AE155" s="249" t="str">
        <f>IF(AND(MONTH('Saving Accounts'!$E155)=MONTH(AE$7),YEAR('Saving Accounts'!$E155)=YEAR(AE$7)),('Saving Accounts'!$B155+'Saving Accounts'!$F155)*'Saving Accounts'!$G155*'Saving Accounts'!$H155/12+'Saving Accounts'!$F155," ")</f>
        <v xml:space="preserve"> </v>
      </c>
      <c r="AF155" s="249" t="str">
        <f>IF(AND(MONTH('Saving Accounts'!$E155)=MONTH(AF$7),YEAR('Saving Accounts'!$E155)=YEAR(AF$7)),('Saving Accounts'!$B155+'Saving Accounts'!$F155)*'Saving Accounts'!$G155*'Saving Accounts'!$H155/12+'Saving Accounts'!$F155," ")</f>
        <v xml:space="preserve"> </v>
      </c>
      <c r="AG155" s="249" t="str">
        <f>IF(AND(MONTH('Saving Accounts'!$E155)=MONTH(AG$7),YEAR('Saving Accounts'!$E155)=YEAR(AG$7)),('Saving Accounts'!$B155+'Saving Accounts'!$F155)*'Saving Accounts'!$G155*'Saving Accounts'!$H155/12+'Saving Accounts'!$F155," ")</f>
        <v xml:space="preserve"> </v>
      </c>
    </row>
    <row r="156" spans="2:33">
      <c r="B156" s="214"/>
      <c r="C156" s="215"/>
      <c r="D156" s="214"/>
      <c r="E156" s="215"/>
      <c r="F156" s="214"/>
      <c r="G156" s="216"/>
      <c r="H156" s="217"/>
      <c r="I156" s="251">
        <f t="shared" si="12"/>
        <v>0</v>
      </c>
      <c r="J156" s="249" t="str">
        <f>IF(AND(MONTH('Saving Accounts'!$E156)=MONTH(J$7),YEAR('Saving Accounts'!$E156)=YEAR(J$7)),('Saving Accounts'!$B156+'Saving Accounts'!$F156)*'Saving Accounts'!$G156*'Saving Accounts'!$H156/12+'Saving Accounts'!$F156," ")</f>
        <v xml:space="preserve"> </v>
      </c>
      <c r="K156" s="249" t="str">
        <f>IF(AND(MONTH('Saving Accounts'!$E156)=MONTH(K$7),YEAR('Saving Accounts'!$E156)=YEAR(K$7)),('Saving Accounts'!$B156+'Saving Accounts'!$F156)*'Saving Accounts'!$G156*'Saving Accounts'!$H156/12+'Saving Accounts'!$F156," ")</f>
        <v xml:space="preserve"> </v>
      </c>
      <c r="L156" s="249" t="str">
        <f>IF(AND(MONTH('Saving Accounts'!$E156)=MONTH(L$7),YEAR('Saving Accounts'!$E156)=YEAR(L$7)),('Saving Accounts'!$B156+'Saving Accounts'!$F156)*'Saving Accounts'!$G156*'Saving Accounts'!$H156/12+'Saving Accounts'!$F156," ")</f>
        <v xml:space="preserve"> </v>
      </c>
      <c r="M156" s="249" t="str">
        <f>IF(AND(MONTH('Saving Accounts'!$E156)=MONTH(M$7),YEAR('Saving Accounts'!$E156)=YEAR(M$7)),('Saving Accounts'!$B156+'Saving Accounts'!$F156)*'Saving Accounts'!$G156*'Saving Accounts'!$H156/12+'Saving Accounts'!$F156," ")</f>
        <v xml:space="preserve"> </v>
      </c>
      <c r="N156" s="249" t="str">
        <f>IF(AND(MONTH('Saving Accounts'!$E156)=MONTH(N$7),YEAR('Saving Accounts'!$E156)=YEAR(N$7)),('Saving Accounts'!$B156+'Saving Accounts'!$F156)*'Saving Accounts'!$G156*'Saving Accounts'!$H156/12+'Saving Accounts'!$F156," ")</f>
        <v xml:space="preserve"> </v>
      </c>
      <c r="O156" s="249" t="str">
        <f>IF(AND(MONTH('Saving Accounts'!$E156)=MONTH(O$7),YEAR('Saving Accounts'!$E156)=YEAR(O$7)),('Saving Accounts'!$B156+'Saving Accounts'!$F156)*'Saving Accounts'!$G156*'Saving Accounts'!$H156/12+'Saving Accounts'!$F156," ")</f>
        <v xml:space="preserve"> </v>
      </c>
      <c r="P156" s="249" t="str">
        <f>IF(AND(MONTH('Saving Accounts'!$E156)=MONTH(P$7),YEAR('Saving Accounts'!$E156)=YEAR(P$7)),('Saving Accounts'!$B156+'Saving Accounts'!$F156)*'Saving Accounts'!$G156*'Saving Accounts'!$H156/12+'Saving Accounts'!$F156," ")</f>
        <v xml:space="preserve"> </v>
      </c>
      <c r="Q156" s="249" t="str">
        <f>IF(AND(MONTH('Saving Accounts'!$E156)=MONTH(Q$7),YEAR('Saving Accounts'!$E156)=YEAR(Q$7)),('Saving Accounts'!$B156+'Saving Accounts'!$F156)*'Saving Accounts'!$G156*'Saving Accounts'!$H156/12+'Saving Accounts'!$F156," ")</f>
        <v xml:space="preserve"> </v>
      </c>
      <c r="R156" s="249" t="str">
        <f>IF(AND(MONTH('Saving Accounts'!$E156)=MONTH(R$7),YEAR('Saving Accounts'!$E156)=YEAR(R$7)),('Saving Accounts'!$B156+'Saving Accounts'!$F156)*'Saving Accounts'!$G156*'Saving Accounts'!$H156/12+'Saving Accounts'!$F156," ")</f>
        <v xml:space="preserve"> </v>
      </c>
      <c r="S156" s="249" t="str">
        <f>IF(AND(MONTH('Saving Accounts'!$E156)=MONTH(S$7),YEAR('Saving Accounts'!$E156)=YEAR(S$7)),('Saving Accounts'!$B156+'Saving Accounts'!$F156)*'Saving Accounts'!$G156*'Saving Accounts'!$H156/12+'Saving Accounts'!$F156," ")</f>
        <v xml:space="preserve"> </v>
      </c>
      <c r="T156" s="249" t="str">
        <f>IF(AND(MONTH('Saving Accounts'!$E156)=MONTH(T$7),YEAR('Saving Accounts'!$E156)=YEAR(T$7)),('Saving Accounts'!$B156+'Saving Accounts'!$F156)*'Saving Accounts'!$G156*'Saving Accounts'!$H156/12+'Saving Accounts'!$F156," ")</f>
        <v xml:space="preserve"> </v>
      </c>
      <c r="U156" s="328" t="str">
        <f>IF(AND(MONTH('Saving Accounts'!$E156)=MONTH(U$7),YEAR('Saving Accounts'!$E156)=YEAR(U$7)),('Saving Accounts'!$B156+'Saving Accounts'!$F156)*'Saving Accounts'!$G156*'Saving Accounts'!$H156/12+'Saving Accounts'!$F156," ")</f>
        <v xml:space="preserve"> </v>
      </c>
      <c r="V156" s="249" t="str">
        <f>IF(AND(MONTH('Saving Accounts'!$E156)=MONTH(V$7),YEAR('Saving Accounts'!$E156)=YEAR(V$7)),('Saving Accounts'!$B156+'Saving Accounts'!$F156)*'Saving Accounts'!$G156*'Saving Accounts'!$H156/12+'Saving Accounts'!$F156," ")</f>
        <v xml:space="preserve"> </v>
      </c>
      <c r="W156" s="249" t="str">
        <f>IF(AND(MONTH('Saving Accounts'!$E156)=MONTH(W$7),YEAR('Saving Accounts'!$E156)=YEAR(W$7)),('Saving Accounts'!$B156+'Saving Accounts'!$F156)*'Saving Accounts'!$G156*'Saving Accounts'!$H156/12+'Saving Accounts'!$F156," ")</f>
        <v xml:space="preserve"> </v>
      </c>
      <c r="X156" s="249" t="str">
        <f>IF(AND(MONTH('Saving Accounts'!$E156)=MONTH(X$7),YEAR('Saving Accounts'!$E156)=YEAR(X$7)),('Saving Accounts'!$B156+'Saving Accounts'!$F156)*'Saving Accounts'!$G156*'Saving Accounts'!$H156/12+'Saving Accounts'!$F156," ")</f>
        <v xml:space="preserve"> </v>
      </c>
      <c r="Y156" s="249" t="str">
        <f>IF(AND(MONTH('Saving Accounts'!$E156)=MONTH(Y$7),YEAR('Saving Accounts'!$E156)=YEAR(Y$7)),('Saving Accounts'!$B156+'Saving Accounts'!$F156)*'Saving Accounts'!$G156*'Saving Accounts'!$H156/12+'Saving Accounts'!$F156," ")</f>
        <v xml:space="preserve"> </v>
      </c>
      <c r="Z156" s="249" t="str">
        <f>IF(AND(MONTH('Saving Accounts'!$E156)=MONTH(Z$7),YEAR('Saving Accounts'!$E156)=YEAR(Z$7)),('Saving Accounts'!$B156+'Saving Accounts'!$F156)*'Saving Accounts'!$G156*'Saving Accounts'!$H156/12+'Saving Accounts'!$F156," ")</f>
        <v xml:space="preserve"> </v>
      </c>
      <c r="AA156" s="249" t="str">
        <f>IF(AND(MONTH('Saving Accounts'!$E156)=MONTH(AA$7),YEAR('Saving Accounts'!$E156)=YEAR(AA$7)),('Saving Accounts'!$B156+'Saving Accounts'!$F156)*'Saving Accounts'!$G156*'Saving Accounts'!$H156/12+'Saving Accounts'!$F156," ")</f>
        <v xml:space="preserve"> </v>
      </c>
      <c r="AB156" s="249" t="str">
        <f>IF(AND(MONTH('Saving Accounts'!$E156)=MONTH(AB$7),YEAR('Saving Accounts'!$E156)=YEAR(AB$7)),('Saving Accounts'!$B156+'Saving Accounts'!$F156)*'Saving Accounts'!$G156*'Saving Accounts'!$H156/12+'Saving Accounts'!$F156," ")</f>
        <v xml:space="preserve"> </v>
      </c>
      <c r="AC156" s="249" t="str">
        <f>IF(AND(MONTH('Saving Accounts'!$E156)=MONTH(AC$7),YEAR('Saving Accounts'!$E156)=YEAR(AC$7)),('Saving Accounts'!$B156+'Saving Accounts'!$F156)*'Saving Accounts'!$G156*'Saving Accounts'!$H156/12+'Saving Accounts'!$F156," ")</f>
        <v xml:space="preserve"> </v>
      </c>
      <c r="AD156" s="249" t="str">
        <f>IF(AND(MONTH('Saving Accounts'!$E156)=MONTH(AD$7),YEAR('Saving Accounts'!$E156)=YEAR(AD$7)),('Saving Accounts'!$B156+'Saving Accounts'!$F156)*'Saving Accounts'!$G156*'Saving Accounts'!$H156/12+'Saving Accounts'!$F156," ")</f>
        <v xml:space="preserve"> </v>
      </c>
      <c r="AE156" s="249" t="str">
        <f>IF(AND(MONTH('Saving Accounts'!$E156)=MONTH(AE$7),YEAR('Saving Accounts'!$E156)=YEAR(AE$7)),('Saving Accounts'!$B156+'Saving Accounts'!$F156)*'Saving Accounts'!$G156*'Saving Accounts'!$H156/12+'Saving Accounts'!$F156," ")</f>
        <v xml:space="preserve"> </v>
      </c>
      <c r="AF156" s="249" t="str">
        <f>IF(AND(MONTH('Saving Accounts'!$E156)=MONTH(AF$7),YEAR('Saving Accounts'!$E156)=YEAR(AF$7)),('Saving Accounts'!$B156+'Saving Accounts'!$F156)*'Saving Accounts'!$G156*'Saving Accounts'!$H156/12+'Saving Accounts'!$F156," ")</f>
        <v xml:space="preserve"> </v>
      </c>
      <c r="AG156" s="249" t="str">
        <f>IF(AND(MONTH('Saving Accounts'!$E156)=MONTH(AG$7),YEAR('Saving Accounts'!$E156)=YEAR(AG$7)),('Saving Accounts'!$B156+'Saving Accounts'!$F156)*'Saving Accounts'!$G156*'Saving Accounts'!$H156/12+'Saving Accounts'!$F156," ")</f>
        <v xml:space="preserve"> </v>
      </c>
    </row>
    <row r="157" spans="2:33">
      <c r="B157" s="214"/>
      <c r="C157" s="215"/>
      <c r="D157" s="214"/>
      <c r="E157" s="215"/>
      <c r="F157" s="214"/>
      <c r="G157" s="216"/>
      <c r="H157" s="217"/>
      <c r="I157" s="251">
        <f t="shared" ref="I157:I171" si="13">SUM(J157:U157)</f>
        <v>0</v>
      </c>
      <c r="J157" s="249" t="str">
        <f>IF(AND(MONTH('Saving Accounts'!$E157)=MONTH(J$7),YEAR('Saving Accounts'!$E157)=YEAR(J$7)),('Saving Accounts'!$B157+'Saving Accounts'!$F157)*'Saving Accounts'!$G157*'Saving Accounts'!$H157/12+'Saving Accounts'!$F157," ")</f>
        <v xml:space="preserve"> </v>
      </c>
      <c r="K157" s="249" t="str">
        <f>IF(AND(MONTH('Saving Accounts'!$E157)=MONTH(K$7),YEAR('Saving Accounts'!$E157)=YEAR(K$7)),('Saving Accounts'!$B157+'Saving Accounts'!$F157)*'Saving Accounts'!$G157*'Saving Accounts'!$H157/12+'Saving Accounts'!$F157," ")</f>
        <v xml:space="preserve"> </v>
      </c>
      <c r="L157" s="249" t="str">
        <f>IF(AND(MONTH('Saving Accounts'!$E157)=MONTH(L$7),YEAR('Saving Accounts'!$E157)=YEAR(L$7)),('Saving Accounts'!$B157+'Saving Accounts'!$F157)*'Saving Accounts'!$G157*'Saving Accounts'!$H157/12+'Saving Accounts'!$F157," ")</f>
        <v xml:space="preserve"> </v>
      </c>
      <c r="M157" s="249" t="str">
        <f>IF(AND(MONTH('Saving Accounts'!$E157)=MONTH(M$7),YEAR('Saving Accounts'!$E157)=YEAR(M$7)),('Saving Accounts'!$B157+'Saving Accounts'!$F157)*'Saving Accounts'!$G157*'Saving Accounts'!$H157/12+'Saving Accounts'!$F157," ")</f>
        <v xml:space="preserve"> </v>
      </c>
      <c r="N157" s="249" t="str">
        <f>IF(AND(MONTH('Saving Accounts'!$E157)=MONTH(N$7),YEAR('Saving Accounts'!$E157)=YEAR(N$7)),('Saving Accounts'!$B157+'Saving Accounts'!$F157)*'Saving Accounts'!$G157*'Saving Accounts'!$H157/12+'Saving Accounts'!$F157," ")</f>
        <v xml:space="preserve"> </v>
      </c>
      <c r="O157" s="249" t="str">
        <f>IF(AND(MONTH('Saving Accounts'!$E157)=MONTH(O$7),YEAR('Saving Accounts'!$E157)=YEAR(O$7)),('Saving Accounts'!$B157+'Saving Accounts'!$F157)*'Saving Accounts'!$G157*'Saving Accounts'!$H157/12+'Saving Accounts'!$F157," ")</f>
        <v xml:space="preserve"> </v>
      </c>
      <c r="P157" s="249" t="str">
        <f>IF(AND(MONTH('Saving Accounts'!$E157)=MONTH(P$7),YEAR('Saving Accounts'!$E157)=YEAR(P$7)),('Saving Accounts'!$B157+'Saving Accounts'!$F157)*'Saving Accounts'!$G157*'Saving Accounts'!$H157/12+'Saving Accounts'!$F157," ")</f>
        <v xml:space="preserve"> </v>
      </c>
      <c r="Q157" s="249" t="str">
        <f>IF(AND(MONTH('Saving Accounts'!$E157)=MONTH(Q$7),YEAR('Saving Accounts'!$E157)=YEAR(Q$7)),('Saving Accounts'!$B157+'Saving Accounts'!$F157)*'Saving Accounts'!$G157*'Saving Accounts'!$H157/12+'Saving Accounts'!$F157," ")</f>
        <v xml:space="preserve"> </v>
      </c>
      <c r="R157" s="249" t="str">
        <f>IF(AND(MONTH('Saving Accounts'!$E157)=MONTH(R$7),YEAR('Saving Accounts'!$E157)=YEAR(R$7)),('Saving Accounts'!$B157+'Saving Accounts'!$F157)*'Saving Accounts'!$G157*'Saving Accounts'!$H157/12+'Saving Accounts'!$F157," ")</f>
        <v xml:space="preserve"> </v>
      </c>
      <c r="S157" s="249" t="str">
        <f>IF(AND(MONTH('Saving Accounts'!$E157)=MONTH(S$7),YEAR('Saving Accounts'!$E157)=YEAR(S$7)),('Saving Accounts'!$B157+'Saving Accounts'!$F157)*'Saving Accounts'!$G157*'Saving Accounts'!$H157/12+'Saving Accounts'!$F157," ")</f>
        <v xml:space="preserve"> </v>
      </c>
      <c r="T157" s="249" t="str">
        <f>IF(AND(MONTH('Saving Accounts'!$E157)=MONTH(T$7),YEAR('Saving Accounts'!$E157)=YEAR(T$7)),('Saving Accounts'!$B157+'Saving Accounts'!$F157)*'Saving Accounts'!$G157*'Saving Accounts'!$H157/12+'Saving Accounts'!$F157," ")</f>
        <v xml:space="preserve"> </v>
      </c>
      <c r="U157" s="328" t="str">
        <f>IF(AND(MONTH('Saving Accounts'!$E157)=MONTH(U$7),YEAR('Saving Accounts'!$E157)=YEAR(U$7)),('Saving Accounts'!$B157+'Saving Accounts'!$F157)*'Saving Accounts'!$G157*'Saving Accounts'!$H157/12+'Saving Accounts'!$F157," ")</f>
        <v xml:space="preserve"> </v>
      </c>
      <c r="V157" s="249" t="str">
        <f>IF(AND(MONTH('Saving Accounts'!$E157)=MONTH(V$7),YEAR('Saving Accounts'!$E157)=YEAR(V$7)),('Saving Accounts'!$B157+'Saving Accounts'!$F157)*'Saving Accounts'!$G157*'Saving Accounts'!$H157/12+'Saving Accounts'!$F157," ")</f>
        <v xml:space="preserve"> </v>
      </c>
      <c r="W157" s="249" t="str">
        <f>IF(AND(MONTH('Saving Accounts'!$E157)=MONTH(W$7),YEAR('Saving Accounts'!$E157)=YEAR(W$7)),('Saving Accounts'!$B157+'Saving Accounts'!$F157)*'Saving Accounts'!$G157*'Saving Accounts'!$H157/12+'Saving Accounts'!$F157," ")</f>
        <v xml:space="preserve"> </v>
      </c>
      <c r="X157" s="249" t="str">
        <f>IF(AND(MONTH('Saving Accounts'!$E157)=MONTH(X$7),YEAR('Saving Accounts'!$E157)=YEAR(X$7)),('Saving Accounts'!$B157+'Saving Accounts'!$F157)*'Saving Accounts'!$G157*'Saving Accounts'!$H157/12+'Saving Accounts'!$F157," ")</f>
        <v xml:space="preserve"> </v>
      </c>
      <c r="Y157" s="249" t="str">
        <f>IF(AND(MONTH('Saving Accounts'!$E157)=MONTH(Y$7),YEAR('Saving Accounts'!$E157)=YEAR(Y$7)),('Saving Accounts'!$B157+'Saving Accounts'!$F157)*'Saving Accounts'!$G157*'Saving Accounts'!$H157/12+'Saving Accounts'!$F157," ")</f>
        <v xml:space="preserve"> </v>
      </c>
      <c r="Z157" s="249" t="str">
        <f>IF(AND(MONTH('Saving Accounts'!$E157)=MONTH(Z$7),YEAR('Saving Accounts'!$E157)=YEAR(Z$7)),('Saving Accounts'!$B157+'Saving Accounts'!$F157)*'Saving Accounts'!$G157*'Saving Accounts'!$H157/12+'Saving Accounts'!$F157," ")</f>
        <v xml:space="preserve"> </v>
      </c>
      <c r="AA157" s="249" t="str">
        <f>IF(AND(MONTH('Saving Accounts'!$E157)=MONTH(AA$7),YEAR('Saving Accounts'!$E157)=YEAR(AA$7)),('Saving Accounts'!$B157+'Saving Accounts'!$F157)*'Saving Accounts'!$G157*'Saving Accounts'!$H157/12+'Saving Accounts'!$F157," ")</f>
        <v xml:space="preserve"> </v>
      </c>
      <c r="AB157" s="249" t="str">
        <f>IF(AND(MONTH('Saving Accounts'!$E157)=MONTH(AB$7),YEAR('Saving Accounts'!$E157)=YEAR(AB$7)),('Saving Accounts'!$B157+'Saving Accounts'!$F157)*'Saving Accounts'!$G157*'Saving Accounts'!$H157/12+'Saving Accounts'!$F157," ")</f>
        <v xml:space="preserve"> </v>
      </c>
      <c r="AC157" s="249" t="str">
        <f>IF(AND(MONTH('Saving Accounts'!$E157)=MONTH(AC$7),YEAR('Saving Accounts'!$E157)=YEAR(AC$7)),('Saving Accounts'!$B157+'Saving Accounts'!$F157)*'Saving Accounts'!$G157*'Saving Accounts'!$H157/12+'Saving Accounts'!$F157," ")</f>
        <v xml:space="preserve"> </v>
      </c>
      <c r="AD157" s="249" t="str">
        <f>IF(AND(MONTH('Saving Accounts'!$E157)=MONTH(AD$7),YEAR('Saving Accounts'!$E157)=YEAR(AD$7)),('Saving Accounts'!$B157+'Saving Accounts'!$F157)*'Saving Accounts'!$G157*'Saving Accounts'!$H157/12+'Saving Accounts'!$F157," ")</f>
        <v xml:space="preserve"> </v>
      </c>
      <c r="AE157" s="249" t="str">
        <f>IF(AND(MONTH('Saving Accounts'!$E157)=MONTH(AE$7),YEAR('Saving Accounts'!$E157)=YEAR(AE$7)),('Saving Accounts'!$B157+'Saving Accounts'!$F157)*'Saving Accounts'!$G157*'Saving Accounts'!$H157/12+'Saving Accounts'!$F157," ")</f>
        <v xml:space="preserve"> </v>
      </c>
      <c r="AF157" s="249" t="str">
        <f>IF(AND(MONTH('Saving Accounts'!$E157)=MONTH(AF$7),YEAR('Saving Accounts'!$E157)=YEAR(AF$7)),('Saving Accounts'!$B157+'Saving Accounts'!$F157)*'Saving Accounts'!$G157*'Saving Accounts'!$H157/12+'Saving Accounts'!$F157," ")</f>
        <v xml:space="preserve"> </v>
      </c>
      <c r="AG157" s="249" t="str">
        <f>IF(AND(MONTH('Saving Accounts'!$E157)=MONTH(AG$7),YEAR('Saving Accounts'!$E157)=YEAR(AG$7)),('Saving Accounts'!$B157+'Saving Accounts'!$F157)*'Saving Accounts'!$G157*'Saving Accounts'!$H157/12+'Saving Accounts'!$F157," ")</f>
        <v xml:space="preserve"> </v>
      </c>
    </row>
    <row r="158" spans="2:33">
      <c r="B158" s="214"/>
      <c r="C158" s="215"/>
      <c r="D158" s="214"/>
      <c r="E158" s="215"/>
      <c r="F158" s="214"/>
      <c r="G158" s="216"/>
      <c r="H158" s="217"/>
      <c r="I158" s="251">
        <f t="shared" si="13"/>
        <v>0</v>
      </c>
      <c r="J158" s="249" t="str">
        <f>IF(AND(MONTH('Saving Accounts'!$E158)=MONTH(J$7),YEAR('Saving Accounts'!$E158)=YEAR(J$7)),('Saving Accounts'!$B158+'Saving Accounts'!$F158)*'Saving Accounts'!$G158*'Saving Accounts'!$H158/12+'Saving Accounts'!$F158," ")</f>
        <v xml:space="preserve"> </v>
      </c>
      <c r="K158" s="249" t="str">
        <f>IF(AND(MONTH('Saving Accounts'!$E158)=MONTH(K$7),YEAR('Saving Accounts'!$E158)=YEAR(K$7)),('Saving Accounts'!$B158+'Saving Accounts'!$F158)*'Saving Accounts'!$G158*'Saving Accounts'!$H158/12+'Saving Accounts'!$F158," ")</f>
        <v xml:space="preserve"> </v>
      </c>
      <c r="L158" s="249" t="str">
        <f>IF(AND(MONTH('Saving Accounts'!$E158)=MONTH(L$7),YEAR('Saving Accounts'!$E158)=YEAR(L$7)),('Saving Accounts'!$B158+'Saving Accounts'!$F158)*'Saving Accounts'!$G158*'Saving Accounts'!$H158/12+'Saving Accounts'!$F158," ")</f>
        <v xml:space="preserve"> </v>
      </c>
      <c r="M158" s="249" t="str">
        <f>IF(AND(MONTH('Saving Accounts'!$E158)=MONTH(M$7),YEAR('Saving Accounts'!$E158)=YEAR(M$7)),('Saving Accounts'!$B158+'Saving Accounts'!$F158)*'Saving Accounts'!$G158*'Saving Accounts'!$H158/12+'Saving Accounts'!$F158," ")</f>
        <v xml:space="preserve"> </v>
      </c>
      <c r="N158" s="249" t="str">
        <f>IF(AND(MONTH('Saving Accounts'!$E158)=MONTH(N$7),YEAR('Saving Accounts'!$E158)=YEAR(N$7)),('Saving Accounts'!$B158+'Saving Accounts'!$F158)*'Saving Accounts'!$G158*'Saving Accounts'!$H158/12+'Saving Accounts'!$F158," ")</f>
        <v xml:space="preserve"> </v>
      </c>
      <c r="O158" s="249" t="str">
        <f>IF(AND(MONTH('Saving Accounts'!$E158)=MONTH(O$7),YEAR('Saving Accounts'!$E158)=YEAR(O$7)),('Saving Accounts'!$B158+'Saving Accounts'!$F158)*'Saving Accounts'!$G158*'Saving Accounts'!$H158/12+'Saving Accounts'!$F158," ")</f>
        <v xml:space="preserve"> </v>
      </c>
      <c r="P158" s="249" t="str">
        <f>IF(AND(MONTH('Saving Accounts'!$E158)=MONTH(P$7),YEAR('Saving Accounts'!$E158)=YEAR(P$7)),('Saving Accounts'!$B158+'Saving Accounts'!$F158)*'Saving Accounts'!$G158*'Saving Accounts'!$H158/12+'Saving Accounts'!$F158," ")</f>
        <v xml:space="preserve"> </v>
      </c>
      <c r="Q158" s="249" t="str">
        <f>IF(AND(MONTH('Saving Accounts'!$E158)=MONTH(Q$7),YEAR('Saving Accounts'!$E158)=YEAR(Q$7)),('Saving Accounts'!$B158+'Saving Accounts'!$F158)*'Saving Accounts'!$G158*'Saving Accounts'!$H158/12+'Saving Accounts'!$F158," ")</f>
        <v xml:space="preserve"> </v>
      </c>
      <c r="R158" s="249" t="str">
        <f>IF(AND(MONTH('Saving Accounts'!$E158)=MONTH(R$7),YEAR('Saving Accounts'!$E158)=YEAR(R$7)),('Saving Accounts'!$B158+'Saving Accounts'!$F158)*'Saving Accounts'!$G158*'Saving Accounts'!$H158/12+'Saving Accounts'!$F158," ")</f>
        <v xml:space="preserve"> </v>
      </c>
      <c r="S158" s="249" t="str">
        <f>IF(AND(MONTH('Saving Accounts'!$E158)=MONTH(S$7),YEAR('Saving Accounts'!$E158)=YEAR(S$7)),('Saving Accounts'!$B158+'Saving Accounts'!$F158)*'Saving Accounts'!$G158*'Saving Accounts'!$H158/12+'Saving Accounts'!$F158," ")</f>
        <v xml:space="preserve"> </v>
      </c>
      <c r="T158" s="249" t="str">
        <f>IF(AND(MONTH('Saving Accounts'!$E158)=MONTH(T$7),YEAR('Saving Accounts'!$E158)=YEAR(T$7)),('Saving Accounts'!$B158+'Saving Accounts'!$F158)*'Saving Accounts'!$G158*'Saving Accounts'!$H158/12+'Saving Accounts'!$F158," ")</f>
        <v xml:space="preserve"> </v>
      </c>
      <c r="U158" s="328" t="str">
        <f>IF(AND(MONTH('Saving Accounts'!$E158)=MONTH(U$7),YEAR('Saving Accounts'!$E158)=YEAR(U$7)),('Saving Accounts'!$B158+'Saving Accounts'!$F158)*'Saving Accounts'!$G158*'Saving Accounts'!$H158/12+'Saving Accounts'!$F158," ")</f>
        <v xml:space="preserve"> </v>
      </c>
      <c r="V158" s="249" t="str">
        <f>IF(AND(MONTH('Saving Accounts'!$E158)=MONTH(V$7),YEAR('Saving Accounts'!$E158)=YEAR(V$7)),('Saving Accounts'!$B158+'Saving Accounts'!$F158)*'Saving Accounts'!$G158*'Saving Accounts'!$H158/12+'Saving Accounts'!$F158," ")</f>
        <v xml:space="preserve"> </v>
      </c>
      <c r="W158" s="249" t="str">
        <f>IF(AND(MONTH('Saving Accounts'!$E158)=MONTH(W$7),YEAR('Saving Accounts'!$E158)=YEAR(W$7)),('Saving Accounts'!$B158+'Saving Accounts'!$F158)*'Saving Accounts'!$G158*'Saving Accounts'!$H158/12+'Saving Accounts'!$F158," ")</f>
        <v xml:space="preserve"> </v>
      </c>
      <c r="X158" s="249" t="str">
        <f>IF(AND(MONTH('Saving Accounts'!$E158)=MONTH(X$7),YEAR('Saving Accounts'!$E158)=YEAR(X$7)),('Saving Accounts'!$B158+'Saving Accounts'!$F158)*'Saving Accounts'!$G158*'Saving Accounts'!$H158/12+'Saving Accounts'!$F158," ")</f>
        <v xml:space="preserve"> </v>
      </c>
      <c r="Y158" s="249" t="str">
        <f>IF(AND(MONTH('Saving Accounts'!$E158)=MONTH(Y$7),YEAR('Saving Accounts'!$E158)=YEAR(Y$7)),('Saving Accounts'!$B158+'Saving Accounts'!$F158)*'Saving Accounts'!$G158*'Saving Accounts'!$H158/12+'Saving Accounts'!$F158," ")</f>
        <v xml:space="preserve"> </v>
      </c>
      <c r="Z158" s="249" t="str">
        <f>IF(AND(MONTH('Saving Accounts'!$E158)=MONTH(Z$7),YEAR('Saving Accounts'!$E158)=YEAR(Z$7)),('Saving Accounts'!$B158+'Saving Accounts'!$F158)*'Saving Accounts'!$G158*'Saving Accounts'!$H158/12+'Saving Accounts'!$F158," ")</f>
        <v xml:space="preserve"> </v>
      </c>
      <c r="AA158" s="249" t="str">
        <f>IF(AND(MONTH('Saving Accounts'!$E158)=MONTH(AA$7),YEAR('Saving Accounts'!$E158)=YEAR(AA$7)),('Saving Accounts'!$B158+'Saving Accounts'!$F158)*'Saving Accounts'!$G158*'Saving Accounts'!$H158/12+'Saving Accounts'!$F158," ")</f>
        <v xml:space="preserve"> </v>
      </c>
      <c r="AB158" s="249" t="str">
        <f>IF(AND(MONTH('Saving Accounts'!$E158)=MONTH(AB$7),YEAR('Saving Accounts'!$E158)=YEAR(AB$7)),('Saving Accounts'!$B158+'Saving Accounts'!$F158)*'Saving Accounts'!$G158*'Saving Accounts'!$H158/12+'Saving Accounts'!$F158," ")</f>
        <v xml:space="preserve"> </v>
      </c>
      <c r="AC158" s="249" t="str">
        <f>IF(AND(MONTH('Saving Accounts'!$E158)=MONTH(AC$7),YEAR('Saving Accounts'!$E158)=YEAR(AC$7)),('Saving Accounts'!$B158+'Saving Accounts'!$F158)*'Saving Accounts'!$G158*'Saving Accounts'!$H158/12+'Saving Accounts'!$F158," ")</f>
        <v xml:space="preserve"> </v>
      </c>
      <c r="AD158" s="249" t="str">
        <f>IF(AND(MONTH('Saving Accounts'!$E158)=MONTH(AD$7),YEAR('Saving Accounts'!$E158)=YEAR(AD$7)),('Saving Accounts'!$B158+'Saving Accounts'!$F158)*'Saving Accounts'!$G158*'Saving Accounts'!$H158/12+'Saving Accounts'!$F158," ")</f>
        <v xml:space="preserve"> </v>
      </c>
      <c r="AE158" s="249" t="str">
        <f>IF(AND(MONTH('Saving Accounts'!$E158)=MONTH(AE$7),YEAR('Saving Accounts'!$E158)=YEAR(AE$7)),('Saving Accounts'!$B158+'Saving Accounts'!$F158)*'Saving Accounts'!$G158*'Saving Accounts'!$H158/12+'Saving Accounts'!$F158," ")</f>
        <v xml:space="preserve"> </v>
      </c>
      <c r="AF158" s="249" t="str">
        <f>IF(AND(MONTH('Saving Accounts'!$E158)=MONTH(AF$7),YEAR('Saving Accounts'!$E158)=YEAR(AF$7)),('Saving Accounts'!$B158+'Saving Accounts'!$F158)*'Saving Accounts'!$G158*'Saving Accounts'!$H158/12+'Saving Accounts'!$F158," ")</f>
        <v xml:space="preserve"> </v>
      </c>
      <c r="AG158" s="249" t="str">
        <f>IF(AND(MONTH('Saving Accounts'!$E158)=MONTH(AG$7),YEAR('Saving Accounts'!$E158)=YEAR(AG$7)),('Saving Accounts'!$B158+'Saving Accounts'!$F158)*'Saving Accounts'!$G158*'Saving Accounts'!$H158/12+'Saving Accounts'!$F158," ")</f>
        <v xml:space="preserve"> </v>
      </c>
    </row>
    <row r="159" spans="2:33">
      <c r="B159" s="214"/>
      <c r="C159" s="215"/>
      <c r="D159" s="214"/>
      <c r="E159" s="215"/>
      <c r="F159" s="214"/>
      <c r="G159" s="216"/>
      <c r="H159" s="217"/>
      <c r="I159" s="251">
        <f t="shared" si="13"/>
        <v>0</v>
      </c>
      <c r="J159" s="249" t="str">
        <f>IF(AND(MONTH('Saving Accounts'!$E159)=MONTH(J$7),YEAR('Saving Accounts'!$E159)=YEAR(J$7)),('Saving Accounts'!$B159+'Saving Accounts'!$F159)*'Saving Accounts'!$G159*'Saving Accounts'!$H159/12+'Saving Accounts'!$F159," ")</f>
        <v xml:space="preserve"> </v>
      </c>
      <c r="K159" s="249" t="str">
        <f>IF(AND(MONTH('Saving Accounts'!$E159)=MONTH(K$7),YEAR('Saving Accounts'!$E159)=YEAR(K$7)),('Saving Accounts'!$B159+'Saving Accounts'!$F159)*'Saving Accounts'!$G159*'Saving Accounts'!$H159/12+'Saving Accounts'!$F159," ")</f>
        <v xml:space="preserve"> </v>
      </c>
      <c r="L159" s="249" t="str">
        <f>IF(AND(MONTH('Saving Accounts'!$E159)=MONTH(L$7),YEAR('Saving Accounts'!$E159)=YEAR(L$7)),('Saving Accounts'!$B159+'Saving Accounts'!$F159)*'Saving Accounts'!$G159*'Saving Accounts'!$H159/12+'Saving Accounts'!$F159," ")</f>
        <v xml:space="preserve"> </v>
      </c>
      <c r="M159" s="249" t="str">
        <f>IF(AND(MONTH('Saving Accounts'!$E159)=MONTH(M$7),YEAR('Saving Accounts'!$E159)=YEAR(M$7)),('Saving Accounts'!$B159+'Saving Accounts'!$F159)*'Saving Accounts'!$G159*'Saving Accounts'!$H159/12+'Saving Accounts'!$F159," ")</f>
        <v xml:space="preserve"> </v>
      </c>
      <c r="N159" s="249" t="str">
        <f>IF(AND(MONTH('Saving Accounts'!$E159)=MONTH(N$7),YEAR('Saving Accounts'!$E159)=YEAR(N$7)),('Saving Accounts'!$B159+'Saving Accounts'!$F159)*'Saving Accounts'!$G159*'Saving Accounts'!$H159/12+'Saving Accounts'!$F159," ")</f>
        <v xml:space="preserve"> </v>
      </c>
      <c r="O159" s="249" t="str">
        <f>IF(AND(MONTH('Saving Accounts'!$E159)=MONTH(O$7),YEAR('Saving Accounts'!$E159)=YEAR(O$7)),('Saving Accounts'!$B159+'Saving Accounts'!$F159)*'Saving Accounts'!$G159*'Saving Accounts'!$H159/12+'Saving Accounts'!$F159," ")</f>
        <v xml:space="preserve"> </v>
      </c>
      <c r="P159" s="249" t="str">
        <f>IF(AND(MONTH('Saving Accounts'!$E159)=MONTH(P$7),YEAR('Saving Accounts'!$E159)=YEAR(P$7)),('Saving Accounts'!$B159+'Saving Accounts'!$F159)*'Saving Accounts'!$G159*'Saving Accounts'!$H159/12+'Saving Accounts'!$F159," ")</f>
        <v xml:space="preserve"> </v>
      </c>
      <c r="Q159" s="249" t="str">
        <f>IF(AND(MONTH('Saving Accounts'!$E159)=MONTH(Q$7),YEAR('Saving Accounts'!$E159)=YEAR(Q$7)),('Saving Accounts'!$B159+'Saving Accounts'!$F159)*'Saving Accounts'!$G159*'Saving Accounts'!$H159/12+'Saving Accounts'!$F159," ")</f>
        <v xml:space="preserve"> </v>
      </c>
      <c r="R159" s="249" t="str">
        <f>IF(AND(MONTH('Saving Accounts'!$E159)=MONTH(R$7),YEAR('Saving Accounts'!$E159)=YEAR(R$7)),('Saving Accounts'!$B159+'Saving Accounts'!$F159)*'Saving Accounts'!$G159*'Saving Accounts'!$H159/12+'Saving Accounts'!$F159," ")</f>
        <v xml:space="preserve"> </v>
      </c>
      <c r="S159" s="249" t="str">
        <f>IF(AND(MONTH('Saving Accounts'!$E159)=MONTH(S$7),YEAR('Saving Accounts'!$E159)=YEAR(S$7)),('Saving Accounts'!$B159+'Saving Accounts'!$F159)*'Saving Accounts'!$G159*'Saving Accounts'!$H159/12+'Saving Accounts'!$F159," ")</f>
        <v xml:space="preserve"> </v>
      </c>
      <c r="T159" s="249" t="str">
        <f>IF(AND(MONTH('Saving Accounts'!$E159)=MONTH(T$7),YEAR('Saving Accounts'!$E159)=YEAR(T$7)),('Saving Accounts'!$B159+'Saving Accounts'!$F159)*'Saving Accounts'!$G159*'Saving Accounts'!$H159/12+'Saving Accounts'!$F159," ")</f>
        <v xml:space="preserve"> </v>
      </c>
      <c r="U159" s="328" t="str">
        <f>IF(AND(MONTH('Saving Accounts'!$E159)=MONTH(U$7),YEAR('Saving Accounts'!$E159)=YEAR(U$7)),('Saving Accounts'!$B159+'Saving Accounts'!$F159)*'Saving Accounts'!$G159*'Saving Accounts'!$H159/12+'Saving Accounts'!$F159," ")</f>
        <v xml:space="preserve"> </v>
      </c>
      <c r="V159" s="249" t="str">
        <f>IF(AND(MONTH('Saving Accounts'!$E159)=MONTH(V$7),YEAR('Saving Accounts'!$E159)=YEAR(V$7)),('Saving Accounts'!$B159+'Saving Accounts'!$F159)*'Saving Accounts'!$G159*'Saving Accounts'!$H159/12+'Saving Accounts'!$F159," ")</f>
        <v xml:space="preserve"> </v>
      </c>
      <c r="W159" s="249" t="str">
        <f>IF(AND(MONTH('Saving Accounts'!$E159)=MONTH(W$7),YEAR('Saving Accounts'!$E159)=YEAR(W$7)),('Saving Accounts'!$B159+'Saving Accounts'!$F159)*'Saving Accounts'!$G159*'Saving Accounts'!$H159/12+'Saving Accounts'!$F159," ")</f>
        <v xml:space="preserve"> </v>
      </c>
      <c r="X159" s="249" t="str">
        <f>IF(AND(MONTH('Saving Accounts'!$E159)=MONTH(X$7),YEAR('Saving Accounts'!$E159)=YEAR(X$7)),('Saving Accounts'!$B159+'Saving Accounts'!$F159)*'Saving Accounts'!$G159*'Saving Accounts'!$H159/12+'Saving Accounts'!$F159," ")</f>
        <v xml:space="preserve"> </v>
      </c>
      <c r="Y159" s="249" t="str">
        <f>IF(AND(MONTH('Saving Accounts'!$E159)=MONTH(Y$7),YEAR('Saving Accounts'!$E159)=YEAR(Y$7)),('Saving Accounts'!$B159+'Saving Accounts'!$F159)*'Saving Accounts'!$G159*'Saving Accounts'!$H159/12+'Saving Accounts'!$F159," ")</f>
        <v xml:space="preserve"> </v>
      </c>
      <c r="Z159" s="249" t="str">
        <f>IF(AND(MONTH('Saving Accounts'!$E159)=MONTH(Z$7),YEAR('Saving Accounts'!$E159)=YEAR(Z$7)),('Saving Accounts'!$B159+'Saving Accounts'!$F159)*'Saving Accounts'!$G159*'Saving Accounts'!$H159/12+'Saving Accounts'!$F159," ")</f>
        <v xml:space="preserve"> </v>
      </c>
      <c r="AA159" s="249" t="str">
        <f>IF(AND(MONTH('Saving Accounts'!$E159)=MONTH(AA$7),YEAR('Saving Accounts'!$E159)=YEAR(AA$7)),('Saving Accounts'!$B159+'Saving Accounts'!$F159)*'Saving Accounts'!$G159*'Saving Accounts'!$H159/12+'Saving Accounts'!$F159," ")</f>
        <v xml:space="preserve"> </v>
      </c>
      <c r="AB159" s="249" t="str">
        <f>IF(AND(MONTH('Saving Accounts'!$E159)=MONTH(AB$7),YEAR('Saving Accounts'!$E159)=YEAR(AB$7)),('Saving Accounts'!$B159+'Saving Accounts'!$F159)*'Saving Accounts'!$G159*'Saving Accounts'!$H159/12+'Saving Accounts'!$F159," ")</f>
        <v xml:space="preserve"> </v>
      </c>
      <c r="AC159" s="249" t="str">
        <f>IF(AND(MONTH('Saving Accounts'!$E159)=MONTH(AC$7),YEAR('Saving Accounts'!$E159)=YEAR(AC$7)),('Saving Accounts'!$B159+'Saving Accounts'!$F159)*'Saving Accounts'!$G159*'Saving Accounts'!$H159/12+'Saving Accounts'!$F159," ")</f>
        <v xml:space="preserve"> </v>
      </c>
      <c r="AD159" s="249" t="str">
        <f>IF(AND(MONTH('Saving Accounts'!$E159)=MONTH(AD$7),YEAR('Saving Accounts'!$E159)=YEAR(AD$7)),('Saving Accounts'!$B159+'Saving Accounts'!$F159)*'Saving Accounts'!$G159*'Saving Accounts'!$H159/12+'Saving Accounts'!$F159," ")</f>
        <v xml:space="preserve"> </v>
      </c>
      <c r="AE159" s="249" t="str">
        <f>IF(AND(MONTH('Saving Accounts'!$E159)=MONTH(AE$7),YEAR('Saving Accounts'!$E159)=YEAR(AE$7)),('Saving Accounts'!$B159+'Saving Accounts'!$F159)*'Saving Accounts'!$G159*'Saving Accounts'!$H159/12+'Saving Accounts'!$F159," ")</f>
        <v xml:space="preserve"> </v>
      </c>
      <c r="AF159" s="249" t="str">
        <f>IF(AND(MONTH('Saving Accounts'!$E159)=MONTH(AF$7),YEAR('Saving Accounts'!$E159)=YEAR(AF$7)),('Saving Accounts'!$B159+'Saving Accounts'!$F159)*'Saving Accounts'!$G159*'Saving Accounts'!$H159/12+'Saving Accounts'!$F159," ")</f>
        <v xml:space="preserve"> </v>
      </c>
      <c r="AG159" s="249" t="str">
        <f>IF(AND(MONTH('Saving Accounts'!$E159)=MONTH(AG$7),YEAR('Saving Accounts'!$E159)=YEAR(AG$7)),('Saving Accounts'!$B159+'Saving Accounts'!$F159)*'Saving Accounts'!$G159*'Saving Accounts'!$H159/12+'Saving Accounts'!$F159," ")</f>
        <v xml:space="preserve"> </v>
      </c>
    </row>
    <row r="160" spans="2:33">
      <c r="B160" s="214"/>
      <c r="C160" s="215"/>
      <c r="D160" s="214"/>
      <c r="E160" s="215"/>
      <c r="F160" s="214"/>
      <c r="G160" s="216"/>
      <c r="H160" s="217"/>
      <c r="I160" s="251">
        <f t="shared" si="13"/>
        <v>0</v>
      </c>
      <c r="J160" s="249" t="str">
        <f>IF(AND(MONTH('Saving Accounts'!$E160)=MONTH(J$7),YEAR('Saving Accounts'!$E160)=YEAR(J$7)),('Saving Accounts'!$B160+'Saving Accounts'!$F160)*'Saving Accounts'!$G160*'Saving Accounts'!$H160/12+'Saving Accounts'!$F160," ")</f>
        <v xml:space="preserve"> </v>
      </c>
      <c r="K160" s="249" t="str">
        <f>IF(AND(MONTH('Saving Accounts'!$E160)=MONTH(K$7),YEAR('Saving Accounts'!$E160)=YEAR(K$7)),('Saving Accounts'!$B160+'Saving Accounts'!$F160)*'Saving Accounts'!$G160*'Saving Accounts'!$H160/12+'Saving Accounts'!$F160," ")</f>
        <v xml:space="preserve"> </v>
      </c>
      <c r="L160" s="249" t="str">
        <f>IF(AND(MONTH('Saving Accounts'!$E160)=MONTH(L$7),YEAR('Saving Accounts'!$E160)=YEAR(L$7)),('Saving Accounts'!$B160+'Saving Accounts'!$F160)*'Saving Accounts'!$G160*'Saving Accounts'!$H160/12+'Saving Accounts'!$F160," ")</f>
        <v xml:space="preserve"> </v>
      </c>
      <c r="M160" s="249" t="str">
        <f>IF(AND(MONTH('Saving Accounts'!$E160)=MONTH(M$7),YEAR('Saving Accounts'!$E160)=YEAR(M$7)),('Saving Accounts'!$B160+'Saving Accounts'!$F160)*'Saving Accounts'!$G160*'Saving Accounts'!$H160/12+'Saving Accounts'!$F160," ")</f>
        <v xml:space="preserve"> </v>
      </c>
      <c r="N160" s="249" t="str">
        <f>IF(AND(MONTH('Saving Accounts'!$E160)=MONTH(N$7),YEAR('Saving Accounts'!$E160)=YEAR(N$7)),('Saving Accounts'!$B160+'Saving Accounts'!$F160)*'Saving Accounts'!$G160*'Saving Accounts'!$H160/12+'Saving Accounts'!$F160," ")</f>
        <v xml:space="preserve"> </v>
      </c>
      <c r="O160" s="249" t="str">
        <f>IF(AND(MONTH('Saving Accounts'!$E160)=MONTH(O$7),YEAR('Saving Accounts'!$E160)=YEAR(O$7)),('Saving Accounts'!$B160+'Saving Accounts'!$F160)*'Saving Accounts'!$G160*'Saving Accounts'!$H160/12+'Saving Accounts'!$F160," ")</f>
        <v xml:space="preserve"> </v>
      </c>
      <c r="P160" s="249" t="str">
        <f>IF(AND(MONTH('Saving Accounts'!$E160)=MONTH(P$7),YEAR('Saving Accounts'!$E160)=YEAR(P$7)),('Saving Accounts'!$B160+'Saving Accounts'!$F160)*'Saving Accounts'!$G160*'Saving Accounts'!$H160/12+'Saving Accounts'!$F160," ")</f>
        <v xml:space="preserve"> </v>
      </c>
      <c r="Q160" s="249" t="str">
        <f>IF(AND(MONTH('Saving Accounts'!$E160)=MONTH(Q$7),YEAR('Saving Accounts'!$E160)=YEAR(Q$7)),('Saving Accounts'!$B160+'Saving Accounts'!$F160)*'Saving Accounts'!$G160*'Saving Accounts'!$H160/12+'Saving Accounts'!$F160," ")</f>
        <v xml:space="preserve"> </v>
      </c>
      <c r="R160" s="249" t="str">
        <f>IF(AND(MONTH('Saving Accounts'!$E160)=MONTH(R$7),YEAR('Saving Accounts'!$E160)=YEAR(R$7)),('Saving Accounts'!$B160+'Saving Accounts'!$F160)*'Saving Accounts'!$G160*'Saving Accounts'!$H160/12+'Saving Accounts'!$F160," ")</f>
        <v xml:space="preserve"> </v>
      </c>
      <c r="S160" s="249" t="str">
        <f>IF(AND(MONTH('Saving Accounts'!$E160)=MONTH(S$7),YEAR('Saving Accounts'!$E160)=YEAR(S$7)),('Saving Accounts'!$B160+'Saving Accounts'!$F160)*'Saving Accounts'!$G160*'Saving Accounts'!$H160/12+'Saving Accounts'!$F160," ")</f>
        <v xml:space="preserve"> </v>
      </c>
      <c r="T160" s="249" t="str">
        <f>IF(AND(MONTH('Saving Accounts'!$E160)=MONTH(T$7),YEAR('Saving Accounts'!$E160)=YEAR(T$7)),('Saving Accounts'!$B160+'Saving Accounts'!$F160)*'Saving Accounts'!$G160*'Saving Accounts'!$H160/12+'Saving Accounts'!$F160," ")</f>
        <v xml:space="preserve"> </v>
      </c>
      <c r="U160" s="328" t="str">
        <f>IF(AND(MONTH('Saving Accounts'!$E160)=MONTH(U$7),YEAR('Saving Accounts'!$E160)=YEAR(U$7)),('Saving Accounts'!$B160+'Saving Accounts'!$F160)*'Saving Accounts'!$G160*'Saving Accounts'!$H160/12+'Saving Accounts'!$F160," ")</f>
        <v xml:space="preserve"> </v>
      </c>
      <c r="V160" s="249" t="str">
        <f>IF(AND(MONTH('Saving Accounts'!$E160)=MONTH(V$7),YEAR('Saving Accounts'!$E160)=YEAR(V$7)),('Saving Accounts'!$B160+'Saving Accounts'!$F160)*'Saving Accounts'!$G160*'Saving Accounts'!$H160/12+'Saving Accounts'!$F160," ")</f>
        <v xml:space="preserve"> </v>
      </c>
      <c r="W160" s="249" t="str">
        <f>IF(AND(MONTH('Saving Accounts'!$E160)=MONTH(W$7),YEAR('Saving Accounts'!$E160)=YEAR(W$7)),('Saving Accounts'!$B160+'Saving Accounts'!$F160)*'Saving Accounts'!$G160*'Saving Accounts'!$H160/12+'Saving Accounts'!$F160," ")</f>
        <v xml:space="preserve"> </v>
      </c>
      <c r="X160" s="249" t="str">
        <f>IF(AND(MONTH('Saving Accounts'!$E160)=MONTH(X$7),YEAR('Saving Accounts'!$E160)=YEAR(X$7)),('Saving Accounts'!$B160+'Saving Accounts'!$F160)*'Saving Accounts'!$G160*'Saving Accounts'!$H160/12+'Saving Accounts'!$F160," ")</f>
        <v xml:space="preserve"> </v>
      </c>
      <c r="Y160" s="249" t="str">
        <f>IF(AND(MONTH('Saving Accounts'!$E160)=MONTH(Y$7),YEAR('Saving Accounts'!$E160)=YEAR(Y$7)),('Saving Accounts'!$B160+'Saving Accounts'!$F160)*'Saving Accounts'!$G160*'Saving Accounts'!$H160/12+'Saving Accounts'!$F160," ")</f>
        <v xml:space="preserve"> </v>
      </c>
      <c r="Z160" s="249" t="str">
        <f>IF(AND(MONTH('Saving Accounts'!$E160)=MONTH(Z$7),YEAR('Saving Accounts'!$E160)=YEAR(Z$7)),('Saving Accounts'!$B160+'Saving Accounts'!$F160)*'Saving Accounts'!$G160*'Saving Accounts'!$H160/12+'Saving Accounts'!$F160," ")</f>
        <v xml:space="preserve"> </v>
      </c>
      <c r="AA160" s="249" t="str">
        <f>IF(AND(MONTH('Saving Accounts'!$E160)=MONTH(AA$7),YEAR('Saving Accounts'!$E160)=YEAR(AA$7)),('Saving Accounts'!$B160+'Saving Accounts'!$F160)*'Saving Accounts'!$G160*'Saving Accounts'!$H160/12+'Saving Accounts'!$F160," ")</f>
        <v xml:space="preserve"> </v>
      </c>
      <c r="AB160" s="249" t="str">
        <f>IF(AND(MONTH('Saving Accounts'!$E160)=MONTH(AB$7),YEAR('Saving Accounts'!$E160)=YEAR(AB$7)),('Saving Accounts'!$B160+'Saving Accounts'!$F160)*'Saving Accounts'!$G160*'Saving Accounts'!$H160/12+'Saving Accounts'!$F160," ")</f>
        <v xml:space="preserve"> </v>
      </c>
      <c r="AC160" s="249" t="str">
        <f>IF(AND(MONTH('Saving Accounts'!$E160)=MONTH(AC$7),YEAR('Saving Accounts'!$E160)=YEAR(AC$7)),('Saving Accounts'!$B160+'Saving Accounts'!$F160)*'Saving Accounts'!$G160*'Saving Accounts'!$H160/12+'Saving Accounts'!$F160," ")</f>
        <v xml:space="preserve"> </v>
      </c>
      <c r="AD160" s="249" t="str">
        <f>IF(AND(MONTH('Saving Accounts'!$E160)=MONTH(AD$7),YEAR('Saving Accounts'!$E160)=YEAR(AD$7)),('Saving Accounts'!$B160+'Saving Accounts'!$F160)*'Saving Accounts'!$G160*'Saving Accounts'!$H160/12+'Saving Accounts'!$F160," ")</f>
        <v xml:space="preserve"> </v>
      </c>
      <c r="AE160" s="249" t="str">
        <f>IF(AND(MONTH('Saving Accounts'!$E160)=MONTH(AE$7),YEAR('Saving Accounts'!$E160)=YEAR(AE$7)),('Saving Accounts'!$B160+'Saving Accounts'!$F160)*'Saving Accounts'!$G160*'Saving Accounts'!$H160/12+'Saving Accounts'!$F160," ")</f>
        <v xml:space="preserve"> </v>
      </c>
      <c r="AF160" s="249" t="str">
        <f>IF(AND(MONTH('Saving Accounts'!$E160)=MONTH(AF$7),YEAR('Saving Accounts'!$E160)=YEAR(AF$7)),('Saving Accounts'!$B160+'Saving Accounts'!$F160)*'Saving Accounts'!$G160*'Saving Accounts'!$H160/12+'Saving Accounts'!$F160," ")</f>
        <v xml:space="preserve"> </v>
      </c>
      <c r="AG160" s="249" t="str">
        <f>IF(AND(MONTH('Saving Accounts'!$E160)=MONTH(AG$7),YEAR('Saving Accounts'!$E160)=YEAR(AG$7)),('Saving Accounts'!$B160+'Saving Accounts'!$F160)*'Saving Accounts'!$G160*'Saving Accounts'!$H160/12+'Saving Accounts'!$F160," ")</f>
        <v xml:space="preserve"> </v>
      </c>
    </row>
    <row r="161" spans="2:33">
      <c r="B161" s="214"/>
      <c r="C161" s="215"/>
      <c r="D161" s="214"/>
      <c r="E161" s="215"/>
      <c r="F161" s="214"/>
      <c r="G161" s="216"/>
      <c r="H161" s="217"/>
      <c r="I161" s="251">
        <f t="shared" si="13"/>
        <v>0</v>
      </c>
      <c r="J161" s="249" t="str">
        <f>IF(AND(MONTH('Saving Accounts'!$E161)=MONTH(J$7),YEAR('Saving Accounts'!$E161)=YEAR(J$7)),('Saving Accounts'!$B161+'Saving Accounts'!$F161)*'Saving Accounts'!$G161*'Saving Accounts'!$H161/12+'Saving Accounts'!$F161," ")</f>
        <v xml:space="preserve"> </v>
      </c>
      <c r="K161" s="249" t="str">
        <f>IF(AND(MONTH('Saving Accounts'!$E161)=MONTH(K$7),YEAR('Saving Accounts'!$E161)=YEAR(K$7)),('Saving Accounts'!$B161+'Saving Accounts'!$F161)*'Saving Accounts'!$G161*'Saving Accounts'!$H161/12+'Saving Accounts'!$F161," ")</f>
        <v xml:space="preserve"> </v>
      </c>
      <c r="L161" s="249" t="str">
        <f>IF(AND(MONTH('Saving Accounts'!$E161)=MONTH(L$7),YEAR('Saving Accounts'!$E161)=YEAR(L$7)),('Saving Accounts'!$B161+'Saving Accounts'!$F161)*'Saving Accounts'!$G161*'Saving Accounts'!$H161/12+'Saving Accounts'!$F161," ")</f>
        <v xml:space="preserve"> </v>
      </c>
      <c r="M161" s="249" t="str">
        <f>IF(AND(MONTH('Saving Accounts'!$E161)=MONTH(M$7),YEAR('Saving Accounts'!$E161)=YEAR(M$7)),('Saving Accounts'!$B161+'Saving Accounts'!$F161)*'Saving Accounts'!$G161*'Saving Accounts'!$H161/12+'Saving Accounts'!$F161," ")</f>
        <v xml:space="preserve"> </v>
      </c>
      <c r="N161" s="249" t="str">
        <f>IF(AND(MONTH('Saving Accounts'!$E161)=MONTH(N$7),YEAR('Saving Accounts'!$E161)=YEAR(N$7)),('Saving Accounts'!$B161+'Saving Accounts'!$F161)*'Saving Accounts'!$G161*'Saving Accounts'!$H161/12+'Saving Accounts'!$F161," ")</f>
        <v xml:space="preserve"> </v>
      </c>
      <c r="O161" s="249" t="str">
        <f>IF(AND(MONTH('Saving Accounts'!$E161)=MONTH(O$7),YEAR('Saving Accounts'!$E161)=YEAR(O$7)),('Saving Accounts'!$B161+'Saving Accounts'!$F161)*'Saving Accounts'!$G161*'Saving Accounts'!$H161/12+'Saving Accounts'!$F161," ")</f>
        <v xml:space="preserve"> </v>
      </c>
      <c r="P161" s="249" t="str">
        <f>IF(AND(MONTH('Saving Accounts'!$E161)=MONTH(P$7),YEAR('Saving Accounts'!$E161)=YEAR(P$7)),('Saving Accounts'!$B161+'Saving Accounts'!$F161)*'Saving Accounts'!$G161*'Saving Accounts'!$H161/12+'Saving Accounts'!$F161," ")</f>
        <v xml:space="preserve"> </v>
      </c>
      <c r="Q161" s="249" t="str">
        <f>IF(AND(MONTH('Saving Accounts'!$E161)=MONTH(Q$7),YEAR('Saving Accounts'!$E161)=YEAR(Q$7)),('Saving Accounts'!$B161+'Saving Accounts'!$F161)*'Saving Accounts'!$G161*'Saving Accounts'!$H161/12+'Saving Accounts'!$F161," ")</f>
        <v xml:space="preserve"> </v>
      </c>
      <c r="R161" s="249" t="str">
        <f>IF(AND(MONTH('Saving Accounts'!$E161)=MONTH(R$7),YEAR('Saving Accounts'!$E161)=YEAR(R$7)),('Saving Accounts'!$B161+'Saving Accounts'!$F161)*'Saving Accounts'!$G161*'Saving Accounts'!$H161/12+'Saving Accounts'!$F161," ")</f>
        <v xml:space="preserve"> </v>
      </c>
      <c r="S161" s="249" t="str">
        <f>IF(AND(MONTH('Saving Accounts'!$E161)=MONTH(S$7),YEAR('Saving Accounts'!$E161)=YEAR(S$7)),('Saving Accounts'!$B161+'Saving Accounts'!$F161)*'Saving Accounts'!$G161*'Saving Accounts'!$H161/12+'Saving Accounts'!$F161," ")</f>
        <v xml:space="preserve"> </v>
      </c>
      <c r="T161" s="249" t="str">
        <f>IF(AND(MONTH('Saving Accounts'!$E161)=MONTH(T$7),YEAR('Saving Accounts'!$E161)=YEAR(T$7)),('Saving Accounts'!$B161+'Saving Accounts'!$F161)*'Saving Accounts'!$G161*'Saving Accounts'!$H161/12+'Saving Accounts'!$F161," ")</f>
        <v xml:space="preserve"> </v>
      </c>
      <c r="U161" s="328" t="str">
        <f>IF(AND(MONTH('Saving Accounts'!$E161)=MONTH(U$7),YEAR('Saving Accounts'!$E161)=YEAR(U$7)),('Saving Accounts'!$B161+'Saving Accounts'!$F161)*'Saving Accounts'!$G161*'Saving Accounts'!$H161/12+'Saving Accounts'!$F161," ")</f>
        <v xml:space="preserve"> </v>
      </c>
      <c r="V161" s="249" t="str">
        <f>IF(AND(MONTH('Saving Accounts'!$E161)=MONTH(V$7),YEAR('Saving Accounts'!$E161)=YEAR(V$7)),('Saving Accounts'!$B161+'Saving Accounts'!$F161)*'Saving Accounts'!$G161*'Saving Accounts'!$H161/12+'Saving Accounts'!$F161," ")</f>
        <v xml:space="preserve"> </v>
      </c>
      <c r="W161" s="249" t="str">
        <f>IF(AND(MONTH('Saving Accounts'!$E161)=MONTH(W$7),YEAR('Saving Accounts'!$E161)=YEAR(W$7)),('Saving Accounts'!$B161+'Saving Accounts'!$F161)*'Saving Accounts'!$G161*'Saving Accounts'!$H161/12+'Saving Accounts'!$F161," ")</f>
        <v xml:space="preserve"> </v>
      </c>
      <c r="X161" s="249" t="str">
        <f>IF(AND(MONTH('Saving Accounts'!$E161)=MONTH(X$7),YEAR('Saving Accounts'!$E161)=YEAR(X$7)),('Saving Accounts'!$B161+'Saving Accounts'!$F161)*'Saving Accounts'!$G161*'Saving Accounts'!$H161/12+'Saving Accounts'!$F161," ")</f>
        <v xml:space="preserve"> </v>
      </c>
      <c r="Y161" s="249" t="str">
        <f>IF(AND(MONTH('Saving Accounts'!$E161)=MONTH(Y$7),YEAR('Saving Accounts'!$E161)=YEAR(Y$7)),('Saving Accounts'!$B161+'Saving Accounts'!$F161)*'Saving Accounts'!$G161*'Saving Accounts'!$H161/12+'Saving Accounts'!$F161," ")</f>
        <v xml:space="preserve"> </v>
      </c>
      <c r="Z161" s="249" t="str">
        <f>IF(AND(MONTH('Saving Accounts'!$E161)=MONTH(Z$7),YEAR('Saving Accounts'!$E161)=YEAR(Z$7)),('Saving Accounts'!$B161+'Saving Accounts'!$F161)*'Saving Accounts'!$G161*'Saving Accounts'!$H161/12+'Saving Accounts'!$F161," ")</f>
        <v xml:space="preserve"> </v>
      </c>
      <c r="AA161" s="249" t="str">
        <f>IF(AND(MONTH('Saving Accounts'!$E161)=MONTH(AA$7),YEAR('Saving Accounts'!$E161)=YEAR(AA$7)),('Saving Accounts'!$B161+'Saving Accounts'!$F161)*'Saving Accounts'!$G161*'Saving Accounts'!$H161/12+'Saving Accounts'!$F161," ")</f>
        <v xml:space="preserve"> </v>
      </c>
      <c r="AB161" s="249" t="str">
        <f>IF(AND(MONTH('Saving Accounts'!$E161)=MONTH(AB$7),YEAR('Saving Accounts'!$E161)=YEAR(AB$7)),('Saving Accounts'!$B161+'Saving Accounts'!$F161)*'Saving Accounts'!$G161*'Saving Accounts'!$H161/12+'Saving Accounts'!$F161," ")</f>
        <v xml:space="preserve"> </v>
      </c>
      <c r="AC161" s="249" t="str">
        <f>IF(AND(MONTH('Saving Accounts'!$E161)=MONTH(AC$7),YEAR('Saving Accounts'!$E161)=YEAR(AC$7)),('Saving Accounts'!$B161+'Saving Accounts'!$F161)*'Saving Accounts'!$G161*'Saving Accounts'!$H161/12+'Saving Accounts'!$F161," ")</f>
        <v xml:space="preserve"> </v>
      </c>
      <c r="AD161" s="249" t="str">
        <f>IF(AND(MONTH('Saving Accounts'!$E161)=MONTH(AD$7),YEAR('Saving Accounts'!$E161)=YEAR(AD$7)),('Saving Accounts'!$B161+'Saving Accounts'!$F161)*'Saving Accounts'!$G161*'Saving Accounts'!$H161/12+'Saving Accounts'!$F161," ")</f>
        <v xml:space="preserve"> </v>
      </c>
      <c r="AE161" s="249" t="str">
        <f>IF(AND(MONTH('Saving Accounts'!$E161)=MONTH(AE$7),YEAR('Saving Accounts'!$E161)=YEAR(AE$7)),('Saving Accounts'!$B161+'Saving Accounts'!$F161)*'Saving Accounts'!$G161*'Saving Accounts'!$H161/12+'Saving Accounts'!$F161," ")</f>
        <v xml:space="preserve"> </v>
      </c>
      <c r="AF161" s="249" t="str">
        <f>IF(AND(MONTH('Saving Accounts'!$E161)=MONTH(AF$7),YEAR('Saving Accounts'!$E161)=YEAR(AF$7)),('Saving Accounts'!$B161+'Saving Accounts'!$F161)*'Saving Accounts'!$G161*'Saving Accounts'!$H161/12+'Saving Accounts'!$F161," ")</f>
        <v xml:space="preserve"> </v>
      </c>
      <c r="AG161" s="249" t="str">
        <f>IF(AND(MONTH('Saving Accounts'!$E161)=MONTH(AG$7),YEAR('Saving Accounts'!$E161)=YEAR(AG$7)),('Saving Accounts'!$B161+'Saving Accounts'!$F161)*'Saving Accounts'!$G161*'Saving Accounts'!$H161/12+'Saving Accounts'!$F161," ")</f>
        <v xml:space="preserve"> </v>
      </c>
    </row>
    <row r="162" spans="2:33">
      <c r="B162" s="214"/>
      <c r="C162" s="215"/>
      <c r="D162" s="214"/>
      <c r="E162" s="215"/>
      <c r="F162" s="214"/>
      <c r="G162" s="216"/>
      <c r="H162" s="217"/>
      <c r="I162" s="251">
        <f t="shared" si="13"/>
        <v>0</v>
      </c>
      <c r="J162" s="249" t="str">
        <f>IF(AND(MONTH('Saving Accounts'!$E162)=MONTH(J$7),YEAR('Saving Accounts'!$E162)=YEAR(J$7)),('Saving Accounts'!$B162+'Saving Accounts'!$F162)*'Saving Accounts'!$G162*'Saving Accounts'!$H162/12+'Saving Accounts'!$F162," ")</f>
        <v xml:space="preserve"> </v>
      </c>
      <c r="K162" s="249" t="str">
        <f>IF(AND(MONTH('Saving Accounts'!$E162)=MONTH(K$7),YEAR('Saving Accounts'!$E162)=YEAR(K$7)),('Saving Accounts'!$B162+'Saving Accounts'!$F162)*'Saving Accounts'!$G162*'Saving Accounts'!$H162/12+'Saving Accounts'!$F162," ")</f>
        <v xml:space="preserve"> </v>
      </c>
      <c r="L162" s="249" t="str">
        <f>IF(AND(MONTH('Saving Accounts'!$E162)=MONTH(L$7),YEAR('Saving Accounts'!$E162)=YEAR(L$7)),('Saving Accounts'!$B162+'Saving Accounts'!$F162)*'Saving Accounts'!$G162*'Saving Accounts'!$H162/12+'Saving Accounts'!$F162," ")</f>
        <v xml:space="preserve"> </v>
      </c>
      <c r="M162" s="249" t="str">
        <f>IF(AND(MONTH('Saving Accounts'!$E162)=MONTH(M$7),YEAR('Saving Accounts'!$E162)=YEAR(M$7)),('Saving Accounts'!$B162+'Saving Accounts'!$F162)*'Saving Accounts'!$G162*'Saving Accounts'!$H162/12+'Saving Accounts'!$F162," ")</f>
        <v xml:space="preserve"> </v>
      </c>
      <c r="N162" s="249" t="str">
        <f>IF(AND(MONTH('Saving Accounts'!$E162)=MONTH(N$7),YEAR('Saving Accounts'!$E162)=YEAR(N$7)),('Saving Accounts'!$B162+'Saving Accounts'!$F162)*'Saving Accounts'!$G162*'Saving Accounts'!$H162/12+'Saving Accounts'!$F162," ")</f>
        <v xml:space="preserve"> </v>
      </c>
      <c r="O162" s="249" t="str">
        <f>IF(AND(MONTH('Saving Accounts'!$E162)=MONTH(O$7),YEAR('Saving Accounts'!$E162)=YEAR(O$7)),('Saving Accounts'!$B162+'Saving Accounts'!$F162)*'Saving Accounts'!$G162*'Saving Accounts'!$H162/12+'Saving Accounts'!$F162," ")</f>
        <v xml:space="preserve"> </v>
      </c>
      <c r="P162" s="249" t="str">
        <f>IF(AND(MONTH('Saving Accounts'!$E162)=MONTH(P$7),YEAR('Saving Accounts'!$E162)=YEAR(P$7)),('Saving Accounts'!$B162+'Saving Accounts'!$F162)*'Saving Accounts'!$G162*'Saving Accounts'!$H162/12+'Saving Accounts'!$F162," ")</f>
        <v xml:space="preserve"> </v>
      </c>
      <c r="Q162" s="249" t="str">
        <f>IF(AND(MONTH('Saving Accounts'!$E162)=MONTH(Q$7),YEAR('Saving Accounts'!$E162)=YEAR(Q$7)),('Saving Accounts'!$B162+'Saving Accounts'!$F162)*'Saving Accounts'!$G162*'Saving Accounts'!$H162/12+'Saving Accounts'!$F162," ")</f>
        <v xml:space="preserve"> </v>
      </c>
      <c r="R162" s="249" t="str">
        <f>IF(AND(MONTH('Saving Accounts'!$E162)=MONTH(R$7),YEAR('Saving Accounts'!$E162)=YEAR(R$7)),('Saving Accounts'!$B162+'Saving Accounts'!$F162)*'Saving Accounts'!$G162*'Saving Accounts'!$H162/12+'Saving Accounts'!$F162," ")</f>
        <v xml:space="preserve"> </v>
      </c>
      <c r="S162" s="249" t="str">
        <f>IF(AND(MONTH('Saving Accounts'!$E162)=MONTH(S$7),YEAR('Saving Accounts'!$E162)=YEAR(S$7)),('Saving Accounts'!$B162+'Saving Accounts'!$F162)*'Saving Accounts'!$G162*'Saving Accounts'!$H162/12+'Saving Accounts'!$F162," ")</f>
        <v xml:space="preserve"> </v>
      </c>
      <c r="T162" s="249" t="str">
        <f>IF(AND(MONTH('Saving Accounts'!$E162)=MONTH(T$7),YEAR('Saving Accounts'!$E162)=YEAR(T$7)),('Saving Accounts'!$B162+'Saving Accounts'!$F162)*'Saving Accounts'!$G162*'Saving Accounts'!$H162/12+'Saving Accounts'!$F162," ")</f>
        <v xml:space="preserve"> </v>
      </c>
      <c r="U162" s="328" t="str">
        <f>IF(AND(MONTH('Saving Accounts'!$E162)=MONTH(U$7),YEAR('Saving Accounts'!$E162)=YEAR(U$7)),('Saving Accounts'!$B162+'Saving Accounts'!$F162)*'Saving Accounts'!$G162*'Saving Accounts'!$H162/12+'Saving Accounts'!$F162," ")</f>
        <v xml:space="preserve"> </v>
      </c>
      <c r="V162" s="249" t="str">
        <f>IF(AND(MONTH('Saving Accounts'!$E162)=MONTH(V$7),YEAR('Saving Accounts'!$E162)=YEAR(V$7)),('Saving Accounts'!$B162+'Saving Accounts'!$F162)*'Saving Accounts'!$G162*'Saving Accounts'!$H162/12+'Saving Accounts'!$F162," ")</f>
        <v xml:space="preserve"> </v>
      </c>
      <c r="W162" s="249" t="str">
        <f>IF(AND(MONTH('Saving Accounts'!$E162)=MONTH(W$7),YEAR('Saving Accounts'!$E162)=YEAR(W$7)),('Saving Accounts'!$B162+'Saving Accounts'!$F162)*'Saving Accounts'!$G162*'Saving Accounts'!$H162/12+'Saving Accounts'!$F162," ")</f>
        <v xml:space="preserve"> </v>
      </c>
      <c r="X162" s="249" t="str">
        <f>IF(AND(MONTH('Saving Accounts'!$E162)=MONTH(X$7),YEAR('Saving Accounts'!$E162)=YEAR(X$7)),('Saving Accounts'!$B162+'Saving Accounts'!$F162)*'Saving Accounts'!$G162*'Saving Accounts'!$H162/12+'Saving Accounts'!$F162," ")</f>
        <v xml:space="preserve"> </v>
      </c>
      <c r="Y162" s="249" t="str">
        <f>IF(AND(MONTH('Saving Accounts'!$E162)=MONTH(Y$7),YEAR('Saving Accounts'!$E162)=YEAR(Y$7)),('Saving Accounts'!$B162+'Saving Accounts'!$F162)*'Saving Accounts'!$G162*'Saving Accounts'!$H162/12+'Saving Accounts'!$F162," ")</f>
        <v xml:space="preserve"> </v>
      </c>
      <c r="Z162" s="249" t="str">
        <f>IF(AND(MONTH('Saving Accounts'!$E162)=MONTH(Z$7),YEAR('Saving Accounts'!$E162)=YEAR(Z$7)),('Saving Accounts'!$B162+'Saving Accounts'!$F162)*'Saving Accounts'!$G162*'Saving Accounts'!$H162/12+'Saving Accounts'!$F162," ")</f>
        <v xml:space="preserve"> </v>
      </c>
      <c r="AA162" s="249" t="str">
        <f>IF(AND(MONTH('Saving Accounts'!$E162)=MONTH(AA$7),YEAR('Saving Accounts'!$E162)=YEAR(AA$7)),('Saving Accounts'!$B162+'Saving Accounts'!$F162)*'Saving Accounts'!$G162*'Saving Accounts'!$H162/12+'Saving Accounts'!$F162," ")</f>
        <v xml:space="preserve"> </v>
      </c>
      <c r="AB162" s="249" t="str">
        <f>IF(AND(MONTH('Saving Accounts'!$E162)=MONTH(AB$7),YEAR('Saving Accounts'!$E162)=YEAR(AB$7)),('Saving Accounts'!$B162+'Saving Accounts'!$F162)*'Saving Accounts'!$G162*'Saving Accounts'!$H162/12+'Saving Accounts'!$F162," ")</f>
        <v xml:space="preserve"> </v>
      </c>
      <c r="AC162" s="249" t="str">
        <f>IF(AND(MONTH('Saving Accounts'!$E162)=MONTH(AC$7),YEAR('Saving Accounts'!$E162)=YEAR(AC$7)),('Saving Accounts'!$B162+'Saving Accounts'!$F162)*'Saving Accounts'!$G162*'Saving Accounts'!$H162/12+'Saving Accounts'!$F162," ")</f>
        <v xml:space="preserve"> </v>
      </c>
      <c r="AD162" s="249" t="str">
        <f>IF(AND(MONTH('Saving Accounts'!$E162)=MONTH(AD$7),YEAR('Saving Accounts'!$E162)=YEAR(AD$7)),('Saving Accounts'!$B162+'Saving Accounts'!$F162)*'Saving Accounts'!$G162*'Saving Accounts'!$H162/12+'Saving Accounts'!$F162," ")</f>
        <v xml:space="preserve"> </v>
      </c>
      <c r="AE162" s="249" t="str">
        <f>IF(AND(MONTH('Saving Accounts'!$E162)=MONTH(AE$7),YEAR('Saving Accounts'!$E162)=YEAR(AE$7)),('Saving Accounts'!$B162+'Saving Accounts'!$F162)*'Saving Accounts'!$G162*'Saving Accounts'!$H162/12+'Saving Accounts'!$F162," ")</f>
        <v xml:space="preserve"> </v>
      </c>
      <c r="AF162" s="249" t="str">
        <f>IF(AND(MONTH('Saving Accounts'!$E162)=MONTH(AF$7),YEAR('Saving Accounts'!$E162)=YEAR(AF$7)),('Saving Accounts'!$B162+'Saving Accounts'!$F162)*'Saving Accounts'!$G162*'Saving Accounts'!$H162/12+'Saving Accounts'!$F162," ")</f>
        <v xml:space="preserve"> </v>
      </c>
      <c r="AG162" s="249" t="str">
        <f>IF(AND(MONTH('Saving Accounts'!$E162)=MONTH(AG$7),YEAR('Saving Accounts'!$E162)=YEAR(AG$7)),('Saving Accounts'!$B162+'Saving Accounts'!$F162)*'Saving Accounts'!$G162*'Saving Accounts'!$H162/12+'Saving Accounts'!$F162," ")</f>
        <v xml:space="preserve"> </v>
      </c>
    </row>
    <row r="163" spans="2:33">
      <c r="B163" s="214"/>
      <c r="C163" s="215"/>
      <c r="D163" s="214"/>
      <c r="E163" s="215"/>
      <c r="F163" s="214"/>
      <c r="G163" s="216"/>
      <c r="H163" s="217"/>
      <c r="I163" s="251">
        <f t="shared" si="13"/>
        <v>0</v>
      </c>
      <c r="J163" s="249" t="str">
        <f>IF(AND(MONTH('Saving Accounts'!$E163)=MONTH(J$7),YEAR('Saving Accounts'!$E163)=YEAR(J$7)),('Saving Accounts'!$B163+'Saving Accounts'!$F163)*'Saving Accounts'!$G163*'Saving Accounts'!$H163/12+'Saving Accounts'!$F163," ")</f>
        <v xml:space="preserve"> </v>
      </c>
      <c r="K163" s="249" t="str">
        <f>IF(AND(MONTH('Saving Accounts'!$E163)=MONTH(K$7),YEAR('Saving Accounts'!$E163)=YEAR(K$7)),('Saving Accounts'!$B163+'Saving Accounts'!$F163)*'Saving Accounts'!$G163*'Saving Accounts'!$H163/12+'Saving Accounts'!$F163," ")</f>
        <v xml:space="preserve"> </v>
      </c>
      <c r="L163" s="249" t="str">
        <f>IF(AND(MONTH('Saving Accounts'!$E163)=MONTH(L$7),YEAR('Saving Accounts'!$E163)=YEAR(L$7)),('Saving Accounts'!$B163+'Saving Accounts'!$F163)*'Saving Accounts'!$G163*'Saving Accounts'!$H163/12+'Saving Accounts'!$F163," ")</f>
        <v xml:space="preserve"> </v>
      </c>
      <c r="M163" s="249" t="str">
        <f>IF(AND(MONTH('Saving Accounts'!$E163)=MONTH(M$7),YEAR('Saving Accounts'!$E163)=YEAR(M$7)),('Saving Accounts'!$B163+'Saving Accounts'!$F163)*'Saving Accounts'!$G163*'Saving Accounts'!$H163/12+'Saving Accounts'!$F163," ")</f>
        <v xml:space="preserve"> </v>
      </c>
      <c r="N163" s="249" t="str">
        <f>IF(AND(MONTH('Saving Accounts'!$E163)=MONTH(N$7),YEAR('Saving Accounts'!$E163)=YEAR(N$7)),('Saving Accounts'!$B163+'Saving Accounts'!$F163)*'Saving Accounts'!$G163*'Saving Accounts'!$H163/12+'Saving Accounts'!$F163," ")</f>
        <v xml:space="preserve"> </v>
      </c>
      <c r="O163" s="249" t="str">
        <f>IF(AND(MONTH('Saving Accounts'!$E163)=MONTH(O$7),YEAR('Saving Accounts'!$E163)=YEAR(O$7)),('Saving Accounts'!$B163+'Saving Accounts'!$F163)*'Saving Accounts'!$G163*'Saving Accounts'!$H163/12+'Saving Accounts'!$F163," ")</f>
        <v xml:space="preserve"> </v>
      </c>
      <c r="P163" s="249" t="str">
        <f>IF(AND(MONTH('Saving Accounts'!$E163)=MONTH(P$7),YEAR('Saving Accounts'!$E163)=YEAR(P$7)),('Saving Accounts'!$B163+'Saving Accounts'!$F163)*'Saving Accounts'!$G163*'Saving Accounts'!$H163/12+'Saving Accounts'!$F163," ")</f>
        <v xml:space="preserve"> </v>
      </c>
      <c r="Q163" s="249" t="str">
        <f>IF(AND(MONTH('Saving Accounts'!$E163)=MONTH(Q$7),YEAR('Saving Accounts'!$E163)=YEAR(Q$7)),('Saving Accounts'!$B163+'Saving Accounts'!$F163)*'Saving Accounts'!$G163*'Saving Accounts'!$H163/12+'Saving Accounts'!$F163," ")</f>
        <v xml:space="preserve"> </v>
      </c>
      <c r="R163" s="249" t="str">
        <f>IF(AND(MONTH('Saving Accounts'!$E163)=MONTH(R$7),YEAR('Saving Accounts'!$E163)=YEAR(R$7)),('Saving Accounts'!$B163+'Saving Accounts'!$F163)*'Saving Accounts'!$G163*'Saving Accounts'!$H163/12+'Saving Accounts'!$F163," ")</f>
        <v xml:space="preserve"> </v>
      </c>
      <c r="S163" s="249" t="str">
        <f>IF(AND(MONTH('Saving Accounts'!$E163)=MONTH(S$7),YEAR('Saving Accounts'!$E163)=YEAR(S$7)),('Saving Accounts'!$B163+'Saving Accounts'!$F163)*'Saving Accounts'!$G163*'Saving Accounts'!$H163/12+'Saving Accounts'!$F163," ")</f>
        <v xml:space="preserve"> </v>
      </c>
      <c r="T163" s="249" t="str">
        <f>IF(AND(MONTH('Saving Accounts'!$E163)=MONTH(T$7),YEAR('Saving Accounts'!$E163)=YEAR(T$7)),('Saving Accounts'!$B163+'Saving Accounts'!$F163)*'Saving Accounts'!$G163*'Saving Accounts'!$H163/12+'Saving Accounts'!$F163," ")</f>
        <v xml:space="preserve"> </v>
      </c>
      <c r="U163" s="328" t="str">
        <f>IF(AND(MONTH('Saving Accounts'!$E163)=MONTH(U$7),YEAR('Saving Accounts'!$E163)=YEAR(U$7)),('Saving Accounts'!$B163+'Saving Accounts'!$F163)*'Saving Accounts'!$G163*'Saving Accounts'!$H163/12+'Saving Accounts'!$F163," ")</f>
        <v xml:space="preserve"> </v>
      </c>
      <c r="V163" s="249" t="str">
        <f>IF(AND(MONTH('Saving Accounts'!$E163)=MONTH(V$7),YEAR('Saving Accounts'!$E163)=YEAR(V$7)),('Saving Accounts'!$B163+'Saving Accounts'!$F163)*'Saving Accounts'!$G163*'Saving Accounts'!$H163/12+'Saving Accounts'!$F163," ")</f>
        <v xml:space="preserve"> </v>
      </c>
      <c r="W163" s="249" t="str">
        <f>IF(AND(MONTH('Saving Accounts'!$E163)=MONTH(W$7),YEAR('Saving Accounts'!$E163)=YEAR(W$7)),('Saving Accounts'!$B163+'Saving Accounts'!$F163)*'Saving Accounts'!$G163*'Saving Accounts'!$H163/12+'Saving Accounts'!$F163," ")</f>
        <v xml:space="preserve"> </v>
      </c>
      <c r="X163" s="249" t="str">
        <f>IF(AND(MONTH('Saving Accounts'!$E163)=MONTH(X$7),YEAR('Saving Accounts'!$E163)=YEAR(X$7)),('Saving Accounts'!$B163+'Saving Accounts'!$F163)*'Saving Accounts'!$G163*'Saving Accounts'!$H163/12+'Saving Accounts'!$F163," ")</f>
        <v xml:space="preserve"> </v>
      </c>
      <c r="Y163" s="249" t="str">
        <f>IF(AND(MONTH('Saving Accounts'!$E163)=MONTH(Y$7),YEAR('Saving Accounts'!$E163)=YEAR(Y$7)),('Saving Accounts'!$B163+'Saving Accounts'!$F163)*'Saving Accounts'!$G163*'Saving Accounts'!$H163/12+'Saving Accounts'!$F163," ")</f>
        <v xml:space="preserve"> </v>
      </c>
      <c r="Z163" s="249" t="str">
        <f>IF(AND(MONTH('Saving Accounts'!$E163)=MONTH(Z$7),YEAR('Saving Accounts'!$E163)=YEAR(Z$7)),('Saving Accounts'!$B163+'Saving Accounts'!$F163)*'Saving Accounts'!$G163*'Saving Accounts'!$H163/12+'Saving Accounts'!$F163," ")</f>
        <v xml:space="preserve"> </v>
      </c>
      <c r="AA163" s="249" t="str">
        <f>IF(AND(MONTH('Saving Accounts'!$E163)=MONTH(AA$7),YEAR('Saving Accounts'!$E163)=YEAR(AA$7)),('Saving Accounts'!$B163+'Saving Accounts'!$F163)*'Saving Accounts'!$G163*'Saving Accounts'!$H163/12+'Saving Accounts'!$F163," ")</f>
        <v xml:space="preserve"> </v>
      </c>
      <c r="AB163" s="249" t="str">
        <f>IF(AND(MONTH('Saving Accounts'!$E163)=MONTH(AB$7),YEAR('Saving Accounts'!$E163)=YEAR(AB$7)),('Saving Accounts'!$B163+'Saving Accounts'!$F163)*'Saving Accounts'!$G163*'Saving Accounts'!$H163/12+'Saving Accounts'!$F163," ")</f>
        <v xml:space="preserve"> </v>
      </c>
      <c r="AC163" s="249" t="str">
        <f>IF(AND(MONTH('Saving Accounts'!$E163)=MONTH(AC$7),YEAR('Saving Accounts'!$E163)=YEAR(AC$7)),('Saving Accounts'!$B163+'Saving Accounts'!$F163)*'Saving Accounts'!$G163*'Saving Accounts'!$H163/12+'Saving Accounts'!$F163," ")</f>
        <v xml:space="preserve"> </v>
      </c>
      <c r="AD163" s="249" t="str">
        <f>IF(AND(MONTH('Saving Accounts'!$E163)=MONTH(AD$7),YEAR('Saving Accounts'!$E163)=YEAR(AD$7)),('Saving Accounts'!$B163+'Saving Accounts'!$F163)*'Saving Accounts'!$G163*'Saving Accounts'!$H163/12+'Saving Accounts'!$F163," ")</f>
        <v xml:space="preserve"> </v>
      </c>
      <c r="AE163" s="249" t="str">
        <f>IF(AND(MONTH('Saving Accounts'!$E163)=MONTH(AE$7),YEAR('Saving Accounts'!$E163)=YEAR(AE$7)),('Saving Accounts'!$B163+'Saving Accounts'!$F163)*'Saving Accounts'!$G163*'Saving Accounts'!$H163/12+'Saving Accounts'!$F163," ")</f>
        <v xml:space="preserve"> </v>
      </c>
      <c r="AF163" s="249" t="str">
        <f>IF(AND(MONTH('Saving Accounts'!$E163)=MONTH(AF$7),YEAR('Saving Accounts'!$E163)=YEAR(AF$7)),('Saving Accounts'!$B163+'Saving Accounts'!$F163)*'Saving Accounts'!$G163*'Saving Accounts'!$H163/12+'Saving Accounts'!$F163," ")</f>
        <v xml:space="preserve"> </v>
      </c>
      <c r="AG163" s="249" t="str">
        <f>IF(AND(MONTH('Saving Accounts'!$E163)=MONTH(AG$7),YEAR('Saving Accounts'!$E163)=YEAR(AG$7)),('Saving Accounts'!$B163+'Saving Accounts'!$F163)*'Saving Accounts'!$G163*'Saving Accounts'!$H163/12+'Saving Accounts'!$F163," ")</f>
        <v xml:space="preserve"> </v>
      </c>
    </row>
    <row r="164" spans="2:33">
      <c r="B164" s="214"/>
      <c r="C164" s="215"/>
      <c r="D164" s="214"/>
      <c r="E164" s="215"/>
      <c r="F164" s="214"/>
      <c r="G164" s="216"/>
      <c r="H164" s="217"/>
      <c r="I164" s="251">
        <f t="shared" si="13"/>
        <v>0</v>
      </c>
      <c r="J164" s="249" t="str">
        <f>IF(AND(MONTH('Saving Accounts'!$E164)=MONTH(J$7),YEAR('Saving Accounts'!$E164)=YEAR(J$7)),('Saving Accounts'!$B164+'Saving Accounts'!$F164)*'Saving Accounts'!$G164*'Saving Accounts'!$H164/12+'Saving Accounts'!$F164," ")</f>
        <v xml:space="preserve"> </v>
      </c>
      <c r="K164" s="249" t="str">
        <f>IF(AND(MONTH('Saving Accounts'!$E164)=MONTH(K$7),YEAR('Saving Accounts'!$E164)=YEAR(K$7)),('Saving Accounts'!$B164+'Saving Accounts'!$F164)*'Saving Accounts'!$G164*'Saving Accounts'!$H164/12+'Saving Accounts'!$F164," ")</f>
        <v xml:space="preserve"> </v>
      </c>
      <c r="L164" s="249" t="str">
        <f>IF(AND(MONTH('Saving Accounts'!$E164)=MONTH(L$7),YEAR('Saving Accounts'!$E164)=YEAR(L$7)),('Saving Accounts'!$B164+'Saving Accounts'!$F164)*'Saving Accounts'!$G164*'Saving Accounts'!$H164/12+'Saving Accounts'!$F164," ")</f>
        <v xml:space="preserve"> </v>
      </c>
      <c r="M164" s="249" t="str">
        <f>IF(AND(MONTH('Saving Accounts'!$E164)=MONTH(M$7),YEAR('Saving Accounts'!$E164)=YEAR(M$7)),('Saving Accounts'!$B164+'Saving Accounts'!$F164)*'Saving Accounts'!$G164*'Saving Accounts'!$H164/12+'Saving Accounts'!$F164," ")</f>
        <v xml:space="preserve"> </v>
      </c>
      <c r="N164" s="249" t="str">
        <f>IF(AND(MONTH('Saving Accounts'!$E164)=MONTH(N$7),YEAR('Saving Accounts'!$E164)=YEAR(N$7)),('Saving Accounts'!$B164+'Saving Accounts'!$F164)*'Saving Accounts'!$G164*'Saving Accounts'!$H164/12+'Saving Accounts'!$F164," ")</f>
        <v xml:space="preserve"> </v>
      </c>
      <c r="O164" s="249" t="str">
        <f>IF(AND(MONTH('Saving Accounts'!$E164)=MONTH(O$7),YEAR('Saving Accounts'!$E164)=YEAR(O$7)),('Saving Accounts'!$B164+'Saving Accounts'!$F164)*'Saving Accounts'!$G164*'Saving Accounts'!$H164/12+'Saving Accounts'!$F164," ")</f>
        <v xml:space="preserve"> </v>
      </c>
      <c r="P164" s="249" t="str">
        <f>IF(AND(MONTH('Saving Accounts'!$E164)=MONTH(P$7),YEAR('Saving Accounts'!$E164)=YEAR(P$7)),('Saving Accounts'!$B164+'Saving Accounts'!$F164)*'Saving Accounts'!$G164*'Saving Accounts'!$H164/12+'Saving Accounts'!$F164," ")</f>
        <v xml:space="preserve"> </v>
      </c>
      <c r="Q164" s="249" t="str">
        <f>IF(AND(MONTH('Saving Accounts'!$E164)=MONTH(Q$7),YEAR('Saving Accounts'!$E164)=YEAR(Q$7)),('Saving Accounts'!$B164+'Saving Accounts'!$F164)*'Saving Accounts'!$G164*'Saving Accounts'!$H164/12+'Saving Accounts'!$F164," ")</f>
        <v xml:space="preserve"> </v>
      </c>
      <c r="R164" s="249" t="str">
        <f>IF(AND(MONTH('Saving Accounts'!$E164)=MONTH(R$7),YEAR('Saving Accounts'!$E164)=YEAR(R$7)),('Saving Accounts'!$B164+'Saving Accounts'!$F164)*'Saving Accounts'!$G164*'Saving Accounts'!$H164/12+'Saving Accounts'!$F164," ")</f>
        <v xml:space="preserve"> </v>
      </c>
      <c r="S164" s="249" t="str">
        <f>IF(AND(MONTH('Saving Accounts'!$E164)=MONTH(S$7),YEAR('Saving Accounts'!$E164)=YEAR(S$7)),('Saving Accounts'!$B164+'Saving Accounts'!$F164)*'Saving Accounts'!$G164*'Saving Accounts'!$H164/12+'Saving Accounts'!$F164," ")</f>
        <v xml:space="preserve"> </v>
      </c>
      <c r="T164" s="249" t="str">
        <f>IF(AND(MONTH('Saving Accounts'!$E164)=MONTH(T$7),YEAR('Saving Accounts'!$E164)=YEAR(T$7)),('Saving Accounts'!$B164+'Saving Accounts'!$F164)*'Saving Accounts'!$G164*'Saving Accounts'!$H164/12+'Saving Accounts'!$F164," ")</f>
        <v xml:space="preserve"> </v>
      </c>
      <c r="U164" s="328" t="str">
        <f>IF(AND(MONTH('Saving Accounts'!$E164)=MONTH(U$7),YEAR('Saving Accounts'!$E164)=YEAR(U$7)),('Saving Accounts'!$B164+'Saving Accounts'!$F164)*'Saving Accounts'!$G164*'Saving Accounts'!$H164/12+'Saving Accounts'!$F164," ")</f>
        <v xml:space="preserve"> </v>
      </c>
      <c r="V164" s="249" t="str">
        <f>IF(AND(MONTH('Saving Accounts'!$E164)=MONTH(V$7),YEAR('Saving Accounts'!$E164)=YEAR(V$7)),('Saving Accounts'!$B164+'Saving Accounts'!$F164)*'Saving Accounts'!$G164*'Saving Accounts'!$H164/12+'Saving Accounts'!$F164," ")</f>
        <v xml:space="preserve"> </v>
      </c>
      <c r="W164" s="249" t="str">
        <f>IF(AND(MONTH('Saving Accounts'!$E164)=MONTH(W$7),YEAR('Saving Accounts'!$E164)=YEAR(W$7)),('Saving Accounts'!$B164+'Saving Accounts'!$F164)*'Saving Accounts'!$G164*'Saving Accounts'!$H164/12+'Saving Accounts'!$F164," ")</f>
        <v xml:space="preserve"> </v>
      </c>
      <c r="X164" s="249" t="str">
        <f>IF(AND(MONTH('Saving Accounts'!$E164)=MONTH(X$7),YEAR('Saving Accounts'!$E164)=YEAR(X$7)),('Saving Accounts'!$B164+'Saving Accounts'!$F164)*'Saving Accounts'!$G164*'Saving Accounts'!$H164/12+'Saving Accounts'!$F164," ")</f>
        <v xml:space="preserve"> </v>
      </c>
      <c r="Y164" s="249" t="str">
        <f>IF(AND(MONTH('Saving Accounts'!$E164)=MONTH(Y$7),YEAR('Saving Accounts'!$E164)=YEAR(Y$7)),('Saving Accounts'!$B164+'Saving Accounts'!$F164)*'Saving Accounts'!$G164*'Saving Accounts'!$H164/12+'Saving Accounts'!$F164," ")</f>
        <v xml:space="preserve"> </v>
      </c>
      <c r="Z164" s="249" t="str">
        <f>IF(AND(MONTH('Saving Accounts'!$E164)=MONTH(Z$7),YEAR('Saving Accounts'!$E164)=YEAR(Z$7)),('Saving Accounts'!$B164+'Saving Accounts'!$F164)*'Saving Accounts'!$G164*'Saving Accounts'!$H164/12+'Saving Accounts'!$F164," ")</f>
        <v xml:space="preserve"> </v>
      </c>
      <c r="AA164" s="249" t="str">
        <f>IF(AND(MONTH('Saving Accounts'!$E164)=MONTH(AA$7),YEAR('Saving Accounts'!$E164)=YEAR(AA$7)),('Saving Accounts'!$B164+'Saving Accounts'!$F164)*'Saving Accounts'!$G164*'Saving Accounts'!$H164/12+'Saving Accounts'!$F164," ")</f>
        <v xml:space="preserve"> </v>
      </c>
      <c r="AB164" s="249" t="str">
        <f>IF(AND(MONTH('Saving Accounts'!$E164)=MONTH(AB$7),YEAR('Saving Accounts'!$E164)=YEAR(AB$7)),('Saving Accounts'!$B164+'Saving Accounts'!$F164)*'Saving Accounts'!$G164*'Saving Accounts'!$H164/12+'Saving Accounts'!$F164," ")</f>
        <v xml:space="preserve"> </v>
      </c>
      <c r="AC164" s="249" t="str">
        <f>IF(AND(MONTH('Saving Accounts'!$E164)=MONTH(AC$7),YEAR('Saving Accounts'!$E164)=YEAR(AC$7)),('Saving Accounts'!$B164+'Saving Accounts'!$F164)*'Saving Accounts'!$G164*'Saving Accounts'!$H164/12+'Saving Accounts'!$F164," ")</f>
        <v xml:space="preserve"> </v>
      </c>
      <c r="AD164" s="249" t="str">
        <f>IF(AND(MONTH('Saving Accounts'!$E164)=MONTH(AD$7),YEAR('Saving Accounts'!$E164)=YEAR(AD$7)),('Saving Accounts'!$B164+'Saving Accounts'!$F164)*'Saving Accounts'!$G164*'Saving Accounts'!$H164/12+'Saving Accounts'!$F164," ")</f>
        <v xml:space="preserve"> </v>
      </c>
      <c r="AE164" s="249" t="str">
        <f>IF(AND(MONTH('Saving Accounts'!$E164)=MONTH(AE$7),YEAR('Saving Accounts'!$E164)=YEAR(AE$7)),('Saving Accounts'!$B164+'Saving Accounts'!$F164)*'Saving Accounts'!$G164*'Saving Accounts'!$H164/12+'Saving Accounts'!$F164," ")</f>
        <v xml:space="preserve"> </v>
      </c>
      <c r="AF164" s="249" t="str">
        <f>IF(AND(MONTH('Saving Accounts'!$E164)=MONTH(AF$7),YEAR('Saving Accounts'!$E164)=YEAR(AF$7)),('Saving Accounts'!$B164+'Saving Accounts'!$F164)*'Saving Accounts'!$G164*'Saving Accounts'!$H164/12+'Saving Accounts'!$F164," ")</f>
        <v xml:space="preserve"> </v>
      </c>
      <c r="AG164" s="249" t="str">
        <f>IF(AND(MONTH('Saving Accounts'!$E164)=MONTH(AG$7),YEAR('Saving Accounts'!$E164)=YEAR(AG$7)),('Saving Accounts'!$B164+'Saving Accounts'!$F164)*'Saving Accounts'!$G164*'Saving Accounts'!$H164/12+'Saving Accounts'!$F164," ")</f>
        <v xml:space="preserve"> </v>
      </c>
    </row>
    <row r="165" spans="2:33">
      <c r="B165" s="214"/>
      <c r="C165" s="215"/>
      <c r="D165" s="214"/>
      <c r="E165" s="215"/>
      <c r="F165" s="214"/>
      <c r="G165" s="216"/>
      <c r="H165" s="217"/>
      <c r="I165" s="251">
        <f t="shared" si="13"/>
        <v>0</v>
      </c>
      <c r="J165" s="249" t="str">
        <f>IF(AND(MONTH('Saving Accounts'!$E165)=MONTH(J$7),YEAR('Saving Accounts'!$E165)=YEAR(J$7)),('Saving Accounts'!$B165+'Saving Accounts'!$F165)*'Saving Accounts'!$G165*'Saving Accounts'!$H165/12+'Saving Accounts'!$F165," ")</f>
        <v xml:space="preserve"> </v>
      </c>
      <c r="K165" s="249" t="str">
        <f>IF(AND(MONTH('Saving Accounts'!$E165)=MONTH(K$7),YEAR('Saving Accounts'!$E165)=YEAR(K$7)),('Saving Accounts'!$B165+'Saving Accounts'!$F165)*'Saving Accounts'!$G165*'Saving Accounts'!$H165/12+'Saving Accounts'!$F165," ")</f>
        <v xml:space="preserve"> </v>
      </c>
      <c r="L165" s="249" t="str">
        <f>IF(AND(MONTH('Saving Accounts'!$E165)=MONTH(L$7),YEAR('Saving Accounts'!$E165)=YEAR(L$7)),('Saving Accounts'!$B165+'Saving Accounts'!$F165)*'Saving Accounts'!$G165*'Saving Accounts'!$H165/12+'Saving Accounts'!$F165," ")</f>
        <v xml:space="preserve"> </v>
      </c>
      <c r="M165" s="249" t="str">
        <f>IF(AND(MONTH('Saving Accounts'!$E165)=MONTH(M$7),YEAR('Saving Accounts'!$E165)=YEAR(M$7)),('Saving Accounts'!$B165+'Saving Accounts'!$F165)*'Saving Accounts'!$G165*'Saving Accounts'!$H165/12+'Saving Accounts'!$F165," ")</f>
        <v xml:space="preserve"> </v>
      </c>
      <c r="N165" s="249" t="str">
        <f>IF(AND(MONTH('Saving Accounts'!$E165)=MONTH(N$7),YEAR('Saving Accounts'!$E165)=YEAR(N$7)),('Saving Accounts'!$B165+'Saving Accounts'!$F165)*'Saving Accounts'!$G165*'Saving Accounts'!$H165/12+'Saving Accounts'!$F165," ")</f>
        <v xml:space="preserve"> </v>
      </c>
      <c r="O165" s="249" t="str">
        <f>IF(AND(MONTH('Saving Accounts'!$E165)=MONTH(O$7),YEAR('Saving Accounts'!$E165)=YEAR(O$7)),('Saving Accounts'!$B165+'Saving Accounts'!$F165)*'Saving Accounts'!$G165*'Saving Accounts'!$H165/12+'Saving Accounts'!$F165," ")</f>
        <v xml:space="preserve"> </v>
      </c>
      <c r="P165" s="249" t="str">
        <f>IF(AND(MONTH('Saving Accounts'!$E165)=MONTH(P$7),YEAR('Saving Accounts'!$E165)=YEAR(P$7)),('Saving Accounts'!$B165+'Saving Accounts'!$F165)*'Saving Accounts'!$G165*'Saving Accounts'!$H165/12+'Saving Accounts'!$F165," ")</f>
        <v xml:space="preserve"> </v>
      </c>
      <c r="Q165" s="249" t="str">
        <f>IF(AND(MONTH('Saving Accounts'!$E165)=MONTH(Q$7),YEAR('Saving Accounts'!$E165)=YEAR(Q$7)),('Saving Accounts'!$B165+'Saving Accounts'!$F165)*'Saving Accounts'!$G165*'Saving Accounts'!$H165/12+'Saving Accounts'!$F165," ")</f>
        <v xml:space="preserve"> </v>
      </c>
      <c r="R165" s="249" t="str">
        <f>IF(AND(MONTH('Saving Accounts'!$E165)=MONTH(R$7),YEAR('Saving Accounts'!$E165)=YEAR(R$7)),('Saving Accounts'!$B165+'Saving Accounts'!$F165)*'Saving Accounts'!$G165*'Saving Accounts'!$H165/12+'Saving Accounts'!$F165," ")</f>
        <v xml:space="preserve"> </v>
      </c>
      <c r="S165" s="249" t="str">
        <f>IF(AND(MONTH('Saving Accounts'!$E165)=MONTH(S$7),YEAR('Saving Accounts'!$E165)=YEAR(S$7)),('Saving Accounts'!$B165+'Saving Accounts'!$F165)*'Saving Accounts'!$G165*'Saving Accounts'!$H165/12+'Saving Accounts'!$F165," ")</f>
        <v xml:space="preserve"> </v>
      </c>
      <c r="T165" s="249" t="str">
        <f>IF(AND(MONTH('Saving Accounts'!$E165)=MONTH(T$7),YEAR('Saving Accounts'!$E165)=YEAR(T$7)),('Saving Accounts'!$B165+'Saving Accounts'!$F165)*'Saving Accounts'!$G165*'Saving Accounts'!$H165/12+'Saving Accounts'!$F165," ")</f>
        <v xml:space="preserve"> </v>
      </c>
      <c r="U165" s="328" t="str">
        <f>IF(AND(MONTH('Saving Accounts'!$E165)=MONTH(U$7),YEAR('Saving Accounts'!$E165)=YEAR(U$7)),('Saving Accounts'!$B165+'Saving Accounts'!$F165)*'Saving Accounts'!$G165*'Saving Accounts'!$H165/12+'Saving Accounts'!$F165," ")</f>
        <v xml:space="preserve"> </v>
      </c>
      <c r="V165" s="249" t="str">
        <f>IF(AND(MONTH('Saving Accounts'!$E165)=MONTH(V$7),YEAR('Saving Accounts'!$E165)=YEAR(V$7)),('Saving Accounts'!$B165+'Saving Accounts'!$F165)*'Saving Accounts'!$G165*'Saving Accounts'!$H165/12+'Saving Accounts'!$F165," ")</f>
        <v xml:space="preserve"> </v>
      </c>
      <c r="W165" s="249" t="str">
        <f>IF(AND(MONTH('Saving Accounts'!$E165)=MONTH(W$7),YEAR('Saving Accounts'!$E165)=YEAR(W$7)),('Saving Accounts'!$B165+'Saving Accounts'!$F165)*'Saving Accounts'!$G165*'Saving Accounts'!$H165/12+'Saving Accounts'!$F165," ")</f>
        <v xml:space="preserve"> </v>
      </c>
      <c r="X165" s="249" t="str">
        <f>IF(AND(MONTH('Saving Accounts'!$E165)=MONTH(X$7),YEAR('Saving Accounts'!$E165)=YEAR(X$7)),('Saving Accounts'!$B165+'Saving Accounts'!$F165)*'Saving Accounts'!$G165*'Saving Accounts'!$H165/12+'Saving Accounts'!$F165," ")</f>
        <v xml:space="preserve"> </v>
      </c>
      <c r="Y165" s="249" t="str">
        <f>IF(AND(MONTH('Saving Accounts'!$E165)=MONTH(Y$7),YEAR('Saving Accounts'!$E165)=YEAR(Y$7)),('Saving Accounts'!$B165+'Saving Accounts'!$F165)*'Saving Accounts'!$G165*'Saving Accounts'!$H165/12+'Saving Accounts'!$F165," ")</f>
        <v xml:space="preserve"> </v>
      </c>
      <c r="Z165" s="249" t="str">
        <f>IF(AND(MONTH('Saving Accounts'!$E165)=MONTH(Z$7),YEAR('Saving Accounts'!$E165)=YEAR(Z$7)),('Saving Accounts'!$B165+'Saving Accounts'!$F165)*'Saving Accounts'!$G165*'Saving Accounts'!$H165/12+'Saving Accounts'!$F165," ")</f>
        <v xml:space="preserve"> </v>
      </c>
      <c r="AA165" s="249" t="str">
        <f>IF(AND(MONTH('Saving Accounts'!$E165)=MONTH(AA$7),YEAR('Saving Accounts'!$E165)=YEAR(AA$7)),('Saving Accounts'!$B165+'Saving Accounts'!$F165)*'Saving Accounts'!$G165*'Saving Accounts'!$H165/12+'Saving Accounts'!$F165," ")</f>
        <v xml:space="preserve"> </v>
      </c>
      <c r="AB165" s="249" t="str">
        <f>IF(AND(MONTH('Saving Accounts'!$E165)=MONTH(AB$7),YEAR('Saving Accounts'!$E165)=YEAR(AB$7)),('Saving Accounts'!$B165+'Saving Accounts'!$F165)*'Saving Accounts'!$G165*'Saving Accounts'!$H165/12+'Saving Accounts'!$F165," ")</f>
        <v xml:space="preserve"> </v>
      </c>
      <c r="AC165" s="249" t="str">
        <f>IF(AND(MONTH('Saving Accounts'!$E165)=MONTH(AC$7),YEAR('Saving Accounts'!$E165)=YEAR(AC$7)),('Saving Accounts'!$B165+'Saving Accounts'!$F165)*'Saving Accounts'!$G165*'Saving Accounts'!$H165/12+'Saving Accounts'!$F165," ")</f>
        <v xml:space="preserve"> </v>
      </c>
      <c r="AD165" s="249" t="str">
        <f>IF(AND(MONTH('Saving Accounts'!$E165)=MONTH(AD$7),YEAR('Saving Accounts'!$E165)=YEAR(AD$7)),('Saving Accounts'!$B165+'Saving Accounts'!$F165)*'Saving Accounts'!$G165*'Saving Accounts'!$H165/12+'Saving Accounts'!$F165," ")</f>
        <v xml:space="preserve"> </v>
      </c>
      <c r="AE165" s="249" t="str">
        <f>IF(AND(MONTH('Saving Accounts'!$E165)=MONTH(AE$7),YEAR('Saving Accounts'!$E165)=YEAR(AE$7)),('Saving Accounts'!$B165+'Saving Accounts'!$F165)*'Saving Accounts'!$G165*'Saving Accounts'!$H165/12+'Saving Accounts'!$F165," ")</f>
        <v xml:space="preserve"> </v>
      </c>
      <c r="AF165" s="249" t="str">
        <f>IF(AND(MONTH('Saving Accounts'!$E165)=MONTH(AF$7),YEAR('Saving Accounts'!$E165)=YEAR(AF$7)),('Saving Accounts'!$B165+'Saving Accounts'!$F165)*'Saving Accounts'!$G165*'Saving Accounts'!$H165/12+'Saving Accounts'!$F165," ")</f>
        <v xml:space="preserve"> </v>
      </c>
      <c r="AG165" s="249" t="str">
        <f>IF(AND(MONTH('Saving Accounts'!$E165)=MONTH(AG$7),YEAR('Saving Accounts'!$E165)=YEAR(AG$7)),('Saving Accounts'!$B165+'Saving Accounts'!$F165)*'Saving Accounts'!$G165*'Saving Accounts'!$H165/12+'Saving Accounts'!$F165," ")</f>
        <v xml:space="preserve"> </v>
      </c>
    </row>
    <row r="166" spans="2:33">
      <c r="B166" s="214"/>
      <c r="C166" s="215"/>
      <c r="D166" s="214"/>
      <c r="E166" s="215"/>
      <c r="F166" s="214"/>
      <c r="G166" s="216"/>
      <c r="H166" s="217"/>
      <c r="I166" s="251">
        <f t="shared" si="13"/>
        <v>0</v>
      </c>
      <c r="J166" s="249" t="str">
        <f>IF(AND(MONTH('Saving Accounts'!$E166)=MONTH(J$7),YEAR('Saving Accounts'!$E166)=YEAR(J$7)),('Saving Accounts'!$B166+'Saving Accounts'!$F166)*'Saving Accounts'!$G166*'Saving Accounts'!$H166/12+'Saving Accounts'!$F166," ")</f>
        <v xml:space="preserve"> </v>
      </c>
      <c r="K166" s="249" t="str">
        <f>IF(AND(MONTH('Saving Accounts'!$E166)=MONTH(K$7),YEAR('Saving Accounts'!$E166)=YEAR(K$7)),('Saving Accounts'!$B166+'Saving Accounts'!$F166)*'Saving Accounts'!$G166*'Saving Accounts'!$H166/12+'Saving Accounts'!$F166," ")</f>
        <v xml:space="preserve"> </v>
      </c>
      <c r="L166" s="249" t="str">
        <f>IF(AND(MONTH('Saving Accounts'!$E166)=MONTH(L$7),YEAR('Saving Accounts'!$E166)=YEAR(L$7)),('Saving Accounts'!$B166+'Saving Accounts'!$F166)*'Saving Accounts'!$G166*'Saving Accounts'!$H166/12+'Saving Accounts'!$F166," ")</f>
        <v xml:space="preserve"> </v>
      </c>
      <c r="M166" s="249" t="str">
        <f>IF(AND(MONTH('Saving Accounts'!$E166)=MONTH(M$7),YEAR('Saving Accounts'!$E166)=YEAR(M$7)),('Saving Accounts'!$B166+'Saving Accounts'!$F166)*'Saving Accounts'!$G166*'Saving Accounts'!$H166/12+'Saving Accounts'!$F166," ")</f>
        <v xml:space="preserve"> </v>
      </c>
      <c r="N166" s="249" t="str">
        <f>IF(AND(MONTH('Saving Accounts'!$E166)=MONTH(N$7),YEAR('Saving Accounts'!$E166)=YEAR(N$7)),('Saving Accounts'!$B166+'Saving Accounts'!$F166)*'Saving Accounts'!$G166*'Saving Accounts'!$H166/12+'Saving Accounts'!$F166," ")</f>
        <v xml:space="preserve"> </v>
      </c>
      <c r="O166" s="249" t="str">
        <f>IF(AND(MONTH('Saving Accounts'!$E166)=MONTH(O$7),YEAR('Saving Accounts'!$E166)=YEAR(O$7)),('Saving Accounts'!$B166+'Saving Accounts'!$F166)*'Saving Accounts'!$G166*'Saving Accounts'!$H166/12+'Saving Accounts'!$F166," ")</f>
        <v xml:space="preserve"> </v>
      </c>
      <c r="P166" s="249" t="str">
        <f>IF(AND(MONTH('Saving Accounts'!$E166)=MONTH(P$7),YEAR('Saving Accounts'!$E166)=YEAR(P$7)),('Saving Accounts'!$B166+'Saving Accounts'!$F166)*'Saving Accounts'!$G166*'Saving Accounts'!$H166/12+'Saving Accounts'!$F166," ")</f>
        <v xml:space="preserve"> </v>
      </c>
      <c r="Q166" s="249" t="str">
        <f>IF(AND(MONTH('Saving Accounts'!$E166)=MONTH(Q$7),YEAR('Saving Accounts'!$E166)=YEAR(Q$7)),('Saving Accounts'!$B166+'Saving Accounts'!$F166)*'Saving Accounts'!$G166*'Saving Accounts'!$H166/12+'Saving Accounts'!$F166," ")</f>
        <v xml:space="preserve"> </v>
      </c>
      <c r="R166" s="249" t="str">
        <f>IF(AND(MONTH('Saving Accounts'!$E166)=MONTH(R$7),YEAR('Saving Accounts'!$E166)=YEAR(R$7)),('Saving Accounts'!$B166+'Saving Accounts'!$F166)*'Saving Accounts'!$G166*'Saving Accounts'!$H166/12+'Saving Accounts'!$F166," ")</f>
        <v xml:space="preserve"> </v>
      </c>
      <c r="S166" s="249" t="str">
        <f>IF(AND(MONTH('Saving Accounts'!$E166)=MONTH(S$7),YEAR('Saving Accounts'!$E166)=YEAR(S$7)),('Saving Accounts'!$B166+'Saving Accounts'!$F166)*'Saving Accounts'!$G166*'Saving Accounts'!$H166/12+'Saving Accounts'!$F166," ")</f>
        <v xml:space="preserve"> </v>
      </c>
      <c r="T166" s="249" t="str">
        <f>IF(AND(MONTH('Saving Accounts'!$E166)=MONTH(T$7),YEAR('Saving Accounts'!$E166)=YEAR(T$7)),('Saving Accounts'!$B166+'Saving Accounts'!$F166)*'Saving Accounts'!$G166*'Saving Accounts'!$H166/12+'Saving Accounts'!$F166," ")</f>
        <v xml:space="preserve"> </v>
      </c>
      <c r="U166" s="328" t="str">
        <f>IF(AND(MONTH('Saving Accounts'!$E166)=MONTH(U$7),YEAR('Saving Accounts'!$E166)=YEAR(U$7)),('Saving Accounts'!$B166+'Saving Accounts'!$F166)*'Saving Accounts'!$G166*'Saving Accounts'!$H166/12+'Saving Accounts'!$F166," ")</f>
        <v xml:space="preserve"> </v>
      </c>
      <c r="V166" s="249" t="str">
        <f>IF(AND(MONTH('Saving Accounts'!$E166)=MONTH(V$7),YEAR('Saving Accounts'!$E166)=YEAR(V$7)),('Saving Accounts'!$B166+'Saving Accounts'!$F166)*'Saving Accounts'!$G166*'Saving Accounts'!$H166/12+'Saving Accounts'!$F166," ")</f>
        <v xml:space="preserve"> </v>
      </c>
      <c r="W166" s="249" t="str">
        <f>IF(AND(MONTH('Saving Accounts'!$E166)=MONTH(W$7),YEAR('Saving Accounts'!$E166)=YEAR(W$7)),('Saving Accounts'!$B166+'Saving Accounts'!$F166)*'Saving Accounts'!$G166*'Saving Accounts'!$H166/12+'Saving Accounts'!$F166," ")</f>
        <v xml:space="preserve"> </v>
      </c>
      <c r="X166" s="249" t="str">
        <f>IF(AND(MONTH('Saving Accounts'!$E166)=MONTH(X$7),YEAR('Saving Accounts'!$E166)=YEAR(X$7)),('Saving Accounts'!$B166+'Saving Accounts'!$F166)*'Saving Accounts'!$G166*'Saving Accounts'!$H166/12+'Saving Accounts'!$F166," ")</f>
        <v xml:space="preserve"> </v>
      </c>
      <c r="Y166" s="249" t="str">
        <f>IF(AND(MONTH('Saving Accounts'!$E166)=MONTH(Y$7),YEAR('Saving Accounts'!$E166)=YEAR(Y$7)),('Saving Accounts'!$B166+'Saving Accounts'!$F166)*'Saving Accounts'!$G166*'Saving Accounts'!$H166/12+'Saving Accounts'!$F166," ")</f>
        <v xml:space="preserve"> </v>
      </c>
      <c r="Z166" s="249" t="str">
        <f>IF(AND(MONTH('Saving Accounts'!$E166)=MONTH(Z$7),YEAR('Saving Accounts'!$E166)=YEAR(Z$7)),('Saving Accounts'!$B166+'Saving Accounts'!$F166)*'Saving Accounts'!$G166*'Saving Accounts'!$H166/12+'Saving Accounts'!$F166," ")</f>
        <v xml:space="preserve"> </v>
      </c>
      <c r="AA166" s="249" t="str">
        <f>IF(AND(MONTH('Saving Accounts'!$E166)=MONTH(AA$7),YEAR('Saving Accounts'!$E166)=YEAR(AA$7)),('Saving Accounts'!$B166+'Saving Accounts'!$F166)*'Saving Accounts'!$G166*'Saving Accounts'!$H166/12+'Saving Accounts'!$F166," ")</f>
        <v xml:space="preserve"> </v>
      </c>
      <c r="AB166" s="249" t="str">
        <f>IF(AND(MONTH('Saving Accounts'!$E166)=MONTH(AB$7),YEAR('Saving Accounts'!$E166)=YEAR(AB$7)),('Saving Accounts'!$B166+'Saving Accounts'!$F166)*'Saving Accounts'!$G166*'Saving Accounts'!$H166/12+'Saving Accounts'!$F166," ")</f>
        <v xml:space="preserve"> </v>
      </c>
      <c r="AC166" s="249" t="str">
        <f>IF(AND(MONTH('Saving Accounts'!$E166)=MONTH(AC$7),YEAR('Saving Accounts'!$E166)=YEAR(AC$7)),('Saving Accounts'!$B166+'Saving Accounts'!$F166)*'Saving Accounts'!$G166*'Saving Accounts'!$H166/12+'Saving Accounts'!$F166," ")</f>
        <v xml:space="preserve"> </v>
      </c>
      <c r="AD166" s="249" t="str">
        <f>IF(AND(MONTH('Saving Accounts'!$E166)=MONTH(AD$7),YEAR('Saving Accounts'!$E166)=YEAR(AD$7)),('Saving Accounts'!$B166+'Saving Accounts'!$F166)*'Saving Accounts'!$G166*'Saving Accounts'!$H166/12+'Saving Accounts'!$F166," ")</f>
        <v xml:space="preserve"> </v>
      </c>
      <c r="AE166" s="249" t="str">
        <f>IF(AND(MONTH('Saving Accounts'!$E166)=MONTH(AE$7),YEAR('Saving Accounts'!$E166)=YEAR(AE$7)),('Saving Accounts'!$B166+'Saving Accounts'!$F166)*'Saving Accounts'!$G166*'Saving Accounts'!$H166/12+'Saving Accounts'!$F166," ")</f>
        <v xml:space="preserve"> </v>
      </c>
      <c r="AF166" s="249" t="str">
        <f>IF(AND(MONTH('Saving Accounts'!$E166)=MONTH(AF$7),YEAR('Saving Accounts'!$E166)=YEAR(AF$7)),('Saving Accounts'!$B166+'Saving Accounts'!$F166)*'Saving Accounts'!$G166*'Saving Accounts'!$H166/12+'Saving Accounts'!$F166," ")</f>
        <v xml:space="preserve"> </v>
      </c>
      <c r="AG166" s="249" t="str">
        <f>IF(AND(MONTH('Saving Accounts'!$E166)=MONTH(AG$7),YEAR('Saving Accounts'!$E166)=YEAR(AG$7)),('Saving Accounts'!$B166+'Saving Accounts'!$F166)*'Saving Accounts'!$G166*'Saving Accounts'!$H166/12+'Saving Accounts'!$F166," ")</f>
        <v xml:space="preserve"> </v>
      </c>
    </row>
    <row r="167" spans="2:33">
      <c r="B167" s="214"/>
      <c r="C167" s="215"/>
      <c r="D167" s="214"/>
      <c r="E167" s="215"/>
      <c r="F167" s="214"/>
      <c r="G167" s="216"/>
      <c r="H167" s="217"/>
      <c r="I167" s="251">
        <f t="shared" si="13"/>
        <v>0</v>
      </c>
      <c r="J167" s="249" t="str">
        <f>IF(AND(MONTH('Saving Accounts'!$E167)=MONTH(J$7),YEAR('Saving Accounts'!$E167)=YEAR(J$7)),('Saving Accounts'!$B167+'Saving Accounts'!$F167)*'Saving Accounts'!$G167*'Saving Accounts'!$H167/12+'Saving Accounts'!$F167," ")</f>
        <v xml:space="preserve"> </v>
      </c>
      <c r="K167" s="249" t="str">
        <f>IF(AND(MONTH('Saving Accounts'!$E167)=MONTH(K$7),YEAR('Saving Accounts'!$E167)=YEAR(K$7)),('Saving Accounts'!$B167+'Saving Accounts'!$F167)*'Saving Accounts'!$G167*'Saving Accounts'!$H167/12+'Saving Accounts'!$F167," ")</f>
        <v xml:space="preserve"> </v>
      </c>
      <c r="L167" s="249" t="str">
        <f>IF(AND(MONTH('Saving Accounts'!$E167)=MONTH(L$7),YEAR('Saving Accounts'!$E167)=YEAR(L$7)),('Saving Accounts'!$B167+'Saving Accounts'!$F167)*'Saving Accounts'!$G167*'Saving Accounts'!$H167/12+'Saving Accounts'!$F167," ")</f>
        <v xml:space="preserve"> </v>
      </c>
      <c r="M167" s="249" t="str">
        <f>IF(AND(MONTH('Saving Accounts'!$E167)=MONTH(M$7),YEAR('Saving Accounts'!$E167)=YEAR(M$7)),('Saving Accounts'!$B167+'Saving Accounts'!$F167)*'Saving Accounts'!$G167*'Saving Accounts'!$H167/12+'Saving Accounts'!$F167," ")</f>
        <v xml:space="preserve"> </v>
      </c>
      <c r="N167" s="249" t="str">
        <f>IF(AND(MONTH('Saving Accounts'!$E167)=MONTH(N$7),YEAR('Saving Accounts'!$E167)=YEAR(N$7)),('Saving Accounts'!$B167+'Saving Accounts'!$F167)*'Saving Accounts'!$G167*'Saving Accounts'!$H167/12+'Saving Accounts'!$F167," ")</f>
        <v xml:space="preserve"> </v>
      </c>
      <c r="O167" s="249" t="str">
        <f>IF(AND(MONTH('Saving Accounts'!$E167)=MONTH(O$7),YEAR('Saving Accounts'!$E167)=YEAR(O$7)),('Saving Accounts'!$B167+'Saving Accounts'!$F167)*'Saving Accounts'!$G167*'Saving Accounts'!$H167/12+'Saving Accounts'!$F167," ")</f>
        <v xml:space="preserve"> </v>
      </c>
      <c r="P167" s="249" t="str">
        <f>IF(AND(MONTH('Saving Accounts'!$E167)=MONTH(P$7),YEAR('Saving Accounts'!$E167)=YEAR(P$7)),('Saving Accounts'!$B167+'Saving Accounts'!$F167)*'Saving Accounts'!$G167*'Saving Accounts'!$H167/12+'Saving Accounts'!$F167," ")</f>
        <v xml:space="preserve"> </v>
      </c>
      <c r="Q167" s="249" t="str">
        <f>IF(AND(MONTH('Saving Accounts'!$E167)=MONTH(Q$7),YEAR('Saving Accounts'!$E167)=YEAR(Q$7)),('Saving Accounts'!$B167+'Saving Accounts'!$F167)*'Saving Accounts'!$G167*'Saving Accounts'!$H167/12+'Saving Accounts'!$F167," ")</f>
        <v xml:space="preserve"> </v>
      </c>
      <c r="R167" s="249" t="str">
        <f>IF(AND(MONTH('Saving Accounts'!$E167)=MONTH(R$7),YEAR('Saving Accounts'!$E167)=YEAR(R$7)),('Saving Accounts'!$B167+'Saving Accounts'!$F167)*'Saving Accounts'!$G167*'Saving Accounts'!$H167/12+'Saving Accounts'!$F167," ")</f>
        <v xml:space="preserve"> </v>
      </c>
      <c r="S167" s="249" t="str">
        <f>IF(AND(MONTH('Saving Accounts'!$E167)=MONTH(S$7),YEAR('Saving Accounts'!$E167)=YEAR(S$7)),('Saving Accounts'!$B167+'Saving Accounts'!$F167)*'Saving Accounts'!$G167*'Saving Accounts'!$H167/12+'Saving Accounts'!$F167," ")</f>
        <v xml:space="preserve"> </v>
      </c>
      <c r="T167" s="249" t="str">
        <f>IF(AND(MONTH('Saving Accounts'!$E167)=MONTH(T$7),YEAR('Saving Accounts'!$E167)=YEAR(T$7)),('Saving Accounts'!$B167+'Saving Accounts'!$F167)*'Saving Accounts'!$G167*'Saving Accounts'!$H167/12+'Saving Accounts'!$F167," ")</f>
        <v xml:space="preserve"> </v>
      </c>
      <c r="U167" s="328" t="str">
        <f>IF(AND(MONTH('Saving Accounts'!$E167)=MONTH(U$7),YEAR('Saving Accounts'!$E167)=YEAR(U$7)),('Saving Accounts'!$B167+'Saving Accounts'!$F167)*'Saving Accounts'!$G167*'Saving Accounts'!$H167/12+'Saving Accounts'!$F167," ")</f>
        <v xml:space="preserve"> </v>
      </c>
      <c r="V167" s="249" t="str">
        <f>IF(AND(MONTH('Saving Accounts'!$E167)=MONTH(V$7),YEAR('Saving Accounts'!$E167)=YEAR(V$7)),('Saving Accounts'!$B167+'Saving Accounts'!$F167)*'Saving Accounts'!$G167*'Saving Accounts'!$H167/12+'Saving Accounts'!$F167," ")</f>
        <v xml:space="preserve"> </v>
      </c>
      <c r="W167" s="249" t="str">
        <f>IF(AND(MONTH('Saving Accounts'!$E167)=MONTH(W$7),YEAR('Saving Accounts'!$E167)=YEAR(W$7)),('Saving Accounts'!$B167+'Saving Accounts'!$F167)*'Saving Accounts'!$G167*'Saving Accounts'!$H167/12+'Saving Accounts'!$F167," ")</f>
        <v xml:space="preserve"> </v>
      </c>
      <c r="X167" s="249" t="str">
        <f>IF(AND(MONTH('Saving Accounts'!$E167)=MONTH(X$7),YEAR('Saving Accounts'!$E167)=YEAR(X$7)),('Saving Accounts'!$B167+'Saving Accounts'!$F167)*'Saving Accounts'!$G167*'Saving Accounts'!$H167/12+'Saving Accounts'!$F167," ")</f>
        <v xml:space="preserve"> </v>
      </c>
      <c r="Y167" s="249" t="str">
        <f>IF(AND(MONTH('Saving Accounts'!$E167)=MONTH(Y$7),YEAR('Saving Accounts'!$E167)=YEAR(Y$7)),('Saving Accounts'!$B167+'Saving Accounts'!$F167)*'Saving Accounts'!$G167*'Saving Accounts'!$H167/12+'Saving Accounts'!$F167," ")</f>
        <v xml:space="preserve"> </v>
      </c>
      <c r="Z167" s="249" t="str">
        <f>IF(AND(MONTH('Saving Accounts'!$E167)=MONTH(Z$7),YEAR('Saving Accounts'!$E167)=YEAR(Z$7)),('Saving Accounts'!$B167+'Saving Accounts'!$F167)*'Saving Accounts'!$G167*'Saving Accounts'!$H167/12+'Saving Accounts'!$F167," ")</f>
        <v xml:space="preserve"> </v>
      </c>
      <c r="AA167" s="249" t="str">
        <f>IF(AND(MONTH('Saving Accounts'!$E167)=MONTH(AA$7),YEAR('Saving Accounts'!$E167)=YEAR(AA$7)),('Saving Accounts'!$B167+'Saving Accounts'!$F167)*'Saving Accounts'!$G167*'Saving Accounts'!$H167/12+'Saving Accounts'!$F167," ")</f>
        <v xml:space="preserve"> </v>
      </c>
      <c r="AB167" s="249" t="str">
        <f>IF(AND(MONTH('Saving Accounts'!$E167)=MONTH(AB$7),YEAR('Saving Accounts'!$E167)=YEAR(AB$7)),('Saving Accounts'!$B167+'Saving Accounts'!$F167)*'Saving Accounts'!$G167*'Saving Accounts'!$H167/12+'Saving Accounts'!$F167," ")</f>
        <v xml:space="preserve"> </v>
      </c>
      <c r="AC167" s="249" t="str">
        <f>IF(AND(MONTH('Saving Accounts'!$E167)=MONTH(AC$7),YEAR('Saving Accounts'!$E167)=YEAR(AC$7)),('Saving Accounts'!$B167+'Saving Accounts'!$F167)*'Saving Accounts'!$G167*'Saving Accounts'!$H167/12+'Saving Accounts'!$F167," ")</f>
        <v xml:space="preserve"> </v>
      </c>
      <c r="AD167" s="249" t="str">
        <f>IF(AND(MONTH('Saving Accounts'!$E167)=MONTH(AD$7),YEAR('Saving Accounts'!$E167)=YEAR(AD$7)),('Saving Accounts'!$B167+'Saving Accounts'!$F167)*'Saving Accounts'!$G167*'Saving Accounts'!$H167/12+'Saving Accounts'!$F167," ")</f>
        <v xml:space="preserve"> </v>
      </c>
      <c r="AE167" s="249" t="str">
        <f>IF(AND(MONTH('Saving Accounts'!$E167)=MONTH(AE$7),YEAR('Saving Accounts'!$E167)=YEAR(AE$7)),('Saving Accounts'!$B167+'Saving Accounts'!$F167)*'Saving Accounts'!$G167*'Saving Accounts'!$H167/12+'Saving Accounts'!$F167," ")</f>
        <v xml:space="preserve"> </v>
      </c>
      <c r="AF167" s="249" t="str">
        <f>IF(AND(MONTH('Saving Accounts'!$E167)=MONTH(AF$7),YEAR('Saving Accounts'!$E167)=YEAR(AF$7)),('Saving Accounts'!$B167+'Saving Accounts'!$F167)*'Saving Accounts'!$G167*'Saving Accounts'!$H167/12+'Saving Accounts'!$F167," ")</f>
        <v xml:space="preserve"> </v>
      </c>
      <c r="AG167" s="249" t="str">
        <f>IF(AND(MONTH('Saving Accounts'!$E167)=MONTH(AG$7),YEAR('Saving Accounts'!$E167)=YEAR(AG$7)),('Saving Accounts'!$B167+'Saving Accounts'!$F167)*'Saving Accounts'!$G167*'Saving Accounts'!$H167/12+'Saving Accounts'!$F167," ")</f>
        <v xml:space="preserve"> </v>
      </c>
    </row>
    <row r="168" spans="2:33">
      <c r="B168" s="214"/>
      <c r="C168" s="215"/>
      <c r="D168" s="214"/>
      <c r="E168" s="215"/>
      <c r="F168" s="214"/>
      <c r="G168" s="216"/>
      <c r="H168" s="217"/>
      <c r="I168" s="251">
        <f t="shared" si="13"/>
        <v>0</v>
      </c>
      <c r="J168" s="249" t="str">
        <f>IF(AND(MONTH('Saving Accounts'!$E168)=MONTH(J$7),YEAR('Saving Accounts'!$E168)=YEAR(J$7)),('Saving Accounts'!$B168+'Saving Accounts'!$F168)*'Saving Accounts'!$G168*'Saving Accounts'!$H168/12+'Saving Accounts'!$F168," ")</f>
        <v xml:space="preserve"> </v>
      </c>
      <c r="K168" s="249" t="str">
        <f>IF(AND(MONTH('Saving Accounts'!$E168)=MONTH(K$7),YEAR('Saving Accounts'!$E168)=YEAR(K$7)),('Saving Accounts'!$B168+'Saving Accounts'!$F168)*'Saving Accounts'!$G168*'Saving Accounts'!$H168/12+'Saving Accounts'!$F168," ")</f>
        <v xml:space="preserve"> </v>
      </c>
      <c r="L168" s="249" t="str">
        <f>IF(AND(MONTH('Saving Accounts'!$E168)=MONTH(L$7),YEAR('Saving Accounts'!$E168)=YEAR(L$7)),('Saving Accounts'!$B168+'Saving Accounts'!$F168)*'Saving Accounts'!$G168*'Saving Accounts'!$H168/12+'Saving Accounts'!$F168," ")</f>
        <v xml:space="preserve"> </v>
      </c>
      <c r="M168" s="249" t="str">
        <f>IF(AND(MONTH('Saving Accounts'!$E168)=MONTH(M$7),YEAR('Saving Accounts'!$E168)=YEAR(M$7)),('Saving Accounts'!$B168+'Saving Accounts'!$F168)*'Saving Accounts'!$G168*'Saving Accounts'!$H168/12+'Saving Accounts'!$F168," ")</f>
        <v xml:space="preserve"> </v>
      </c>
      <c r="N168" s="249" t="str">
        <f>IF(AND(MONTH('Saving Accounts'!$E168)=MONTH(N$7),YEAR('Saving Accounts'!$E168)=YEAR(N$7)),('Saving Accounts'!$B168+'Saving Accounts'!$F168)*'Saving Accounts'!$G168*'Saving Accounts'!$H168/12+'Saving Accounts'!$F168," ")</f>
        <v xml:space="preserve"> </v>
      </c>
      <c r="O168" s="249" t="str">
        <f>IF(AND(MONTH('Saving Accounts'!$E168)=MONTH(O$7),YEAR('Saving Accounts'!$E168)=YEAR(O$7)),('Saving Accounts'!$B168+'Saving Accounts'!$F168)*'Saving Accounts'!$G168*'Saving Accounts'!$H168/12+'Saving Accounts'!$F168," ")</f>
        <v xml:space="preserve"> </v>
      </c>
      <c r="P168" s="249" t="str">
        <f>IF(AND(MONTH('Saving Accounts'!$E168)=MONTH(P$7),YEAR('Saving Accounts'!$E168)=YEAR(P$7)),('Saving Accounts'!$B168+'Saving Accounts'!$F168)*'Saving Accounts'!$G168*'Saving Accounts'!$H168/12+'Saving Accounts'!$F168," ")</f>
        <v xml:space="preserve"> </v>
      </c>
      <c r="Q168" s="249" t="str">
        <f>IF(AND(MONTH('Saving Accounts'!$E168)=MONTH(Q$7),YEAR('Saving Accounts'!$E168)=YEAR(Q$7)),('Saving Accounts'!$B168+'Saving Accounts'!$F168)*'Saving Accounts'!$G168*'Saving Accounts'!$H168/12+'Saving Accounts'!$F168," ")</f>
        <v xml:space="preserve"> </v>
      </c>
      <c r="R168" s="249" t="str">
        <f>IF(AND(MONTH('Saving Accounts'!$E168)=MONTH(R$7),YEAR('Saving Accounts'!$E168)=YEAR(R$7)),('Saving Accounts'!$B168+'Saving Accounts'!$F168)*'Saving Accounts'!$G168*'Saving Accounts'!$H168/12+'Saving Accounts'!$F168," ")</f>
        <v xml:space="preserve"> </v>
      </c>
      <c r="S168" s="249" t="str">
        <f>IF(AND(MONTH('Saving Accounts'!$E168)=MONTH(S$7),YEAR('Saving Accounts'!$E168)=YEAR(S$7)),('Saving Accounts'!$B168+'Saving Accounts'!$F168)*'Saving Accounts'!$G168*'Saving Accounts'!$H168/12+'Saving Accounts'!$F168," ")</f>
        <v xml:space="preserve"> </v>
      </c>
      <c r="T168" s="249" t="str">
        <f>IF(AND(MONTH('Saving Accounts'!$E168)=MONTH(T$7),YEAR('Saving Accounts'!$E168)=YEAR(T$7)),('Saving Accounts'!$B168+'Saving Accounts'!$F168)*'Saving Accounts'!$G168*'Saving Accounts'!$H168/12+'Saving Accounts'!$F168," ")</f>
        <v xml:space="preserve"> </v>
      </c>
      <c r="U168" s="328" t="str">
        <f>IF(AND(MONTH('Saving Accounts'!$E168)=MONTH(U$7),YEAR('Saving Accounts'!$E168)=YEAR(U$7)),('Saving Accounts'!$B168+'Saving Accounts'!$F168)*'Saving Accounts'!$G168*'Saving Accounts'!$H168/12+'Saving Accounts'!$F168," ")</f>
        <v xml:space="preserve"> </v>
      </c>
      <c r="V168" s="249" t="str">
        <f>IF(AND(MONTH('Saving Accounts'!$E168)=MONTH(V$7),YEAR('Saving Accounts'!$E168)=YEAR(V$7)),('Saving Accounts'!$B168+'Saving Accounts'!$F168)*'Saving Accounts'!$G168*'Saving Accounts'!$H168/12+'Saving Accounts'!$F168," ")</f>
        <v xml:space="preserve"> </v>
      </c>
      <c r="W168" s="249" t="str">
        <f>IF(AND(MONTH('Saving Accounts'!$E168)=MONTH(W$7),YEAR('Saving Accounts'!$E168)=YEAR(W$7)),('Saving Accounts'!$B168+'Saving Accounts'!$F168)*'Saving Accounts'!$G168*'Saving Accounts'!$H168/12+'Saving Accounts'!$F168," ")</f>
        <v xml:space="preserve"> </v>
      </c>
      <c r="X168" s="249" t="str">
        <f>IF(AND(MONTH('Saving Accounts'!$E168)=MONTH(X$7),YEAR('Saving Accounts'!$E168)=YEAR(X$7)),('Saving Accounts'!$B168+'Saving Accounts'!$F168)*'Saving Accounts'!$G168*'Saving Accounts'!$H168/12+'Saving Accounts'!$F168," ")</f>
        <v xml:space="preserve"> </v>
      </c>
      <c r="Y168" s="249" t="str">
        <f>IF(AND(MONTH('Saving Accounts'!$E168)=MONTH(Y$7),YEAR('Saving Accounts'!$E168)=YEAR(Y$7)),('Saving Accounts'!$B168+'Saving Accounts'!$F168)*'Saving Accounts'!$G168*'Saving Accounts'!$H168/12+'Saving Accounts'!$F168," ")</f>
        <v xml:space="preserve"> </v>
      </c>
      <c r="Z168" s="249" t="str">
        <f>IF(AND(MONTH('Saving Accounts'!$E168)=MONTH(Z$7),YEAR('Saving Accounts'!$E168)=YEAR(Z$7)),('Saving Accounts'!$B168+'Saving Accounts'!$F168)*'Saving Accounts'!$G168*'Saving Accounts'!$H168/12+'Saving Accounts'!$F168," ")</f>
        <v xml:space="preserve"> </v>
      </c>
      <c r="AA168" s="249" t="str">
        <f>IF(AND(MONTH('Saving Accounts'!$E168)=MONTH(AA$7),YEAR('Saving Accounts'!$E168)=YEAR(AA$7)),('Saving Accounts'!$B168+'Saving Accounts'!$F168)*'Saving Accounts'!$G168*'Saving Accounts'!$H168/12+'Saving Accounts'!$F168," ")</f>
        <v xml:space="preserve"> </v>
      </c>
      <c r="AB168" s="249" t="str">
        <f>IF(AND(MONTH('Saving Accounts'!$E168)=MONTH(AB$7),YEAR('Saving Accounts'!$E168)=YEAR(AB$7)),('Saving Accounts'!$B168+'Saving Accounts'!$F168)*'Saving Accounts'!$G168*'Saving Accounts'!$H168/12+'Saving Accounts'!$F168," ")</f>
        <v xml:space="preserve"> </v>
      </c>
      <c r="AC168" s="249" t="str">
        <f>IF(AND(MONTH('Saving Accounts'!$E168)=MONTH(AC$7),YEAR('Saving Accounts'!$E168)=YEAR(AC$7)),('Saving Accounts'!$B168+'Saving Accounts'!$F168)*'Saving Accounts'!$G168*'Saving Accounts'!$H168/12+'Saving Accounts'!$F168," ")</f>
        <v xml:space="preserve"> </v>
      </c>
      <c r="AD168" s="249" t="str">
        <f>IF(AND(MONTH('Saving Accounts'!$E168)=MONTH(AD$7),YEAR('Saving Accounts'!$E168)=YEAR(AD$7)),('Saving Accounts'!$B168+'Saving Accounts'!$F168)*'Saving Accounts'!$G168*'Saving Accounts'!$H168/12+'Saving Accounts'!$F168," ")</f>
        <v xml:space="preserve"> </v>
      </c>
      <c r="AE168" s="249" t="str">
        <f>IF(AND(MONTH('Saving Accounts'!$E168)=MONTH(AE$7),YEAR('Saving Accounts'!$E168)=YEAR(AE$7)),('Saving Accounts'!$B168+'Saving Accounts'!$F168)*'Saving Accounts'!$G168*'Saving Accounts'!$H168/12+'Saving Accounts'!$F168," ")</f>
        <v xml:space="preserve"> </v>
      </c>
      <c r="AF168" s="249" t="str">
        <f>IF(AND(MONTH('Saving Accounts'!$E168)=MONTH(AF$7),YEAR('Saving Accounts'!$E168)=YEAR(AF$7)),('Saving Accounts'!$B168+'Saving Accounts'!$F168)*'Saving Accounts'!$G168*'Saving Accounts'!$H168/12+'Saving Accounts'!$F168," ")</f>
        <v xml:space="preserve"> </v>
      </c>
      <c r="AG168" s="249" t="str">
        <f>IF(AND(MONTH('Saving Accounts'!$E168)=MONTH(AG$7),YEAR('Saving Accounts'!$E168)=YEAR(AG$7)),('Saving Accounts'!$B168+'Saving Accounts'!$F168)*'Saving Accounts'!$G168*'Saving Accounts'!$H168/12+'Saving Accounts'!$F168," ")</f>
        <v xml:space="preserve"> </v>
      </c>
    </row>
    <row r="169" spans="2:33">
      <c r="B169" s="214"/>
      <c r="C169" s="215"/>
      <c r="D169" s="214"/>
      <c r="E169" s="215"/>
      <c r="F169" s="214"/>
      <c r="G169" s="216"/>
      <c r="H169" s="217"/>
      <c r="I169" s="251">
        <f t="shared" si="13"/>
        <v>0</v>
      </c>
      <c r="J169" s="249" t="str">
        <f>IF(AND(MONTH('Saving Accounts'!$E169)=MONTH(J$7),YEAR('Saving Accounts'!$E169)=YEAR(J$7)),('Saving Accounts'!$B169+'Saving Accounts'!$F169)*'Saving Accounts'!$G169*'Saving Accounts'!$H169/12+'Saving Accounts'!$F169," ")</f>
        <v xml:space="preserve"> </v>
      </c>
      <c r="K169" s="249" t="str">
        <f>IF(AND(MONTH('Saving Accounts'!$E169)=MONTH(K$7),YEAR('Saving Accounts'!$E169)=YEAR(K$7)),('Saving Accounts'!$B169+'Saving Accounts'!$F169)*'Saving Accounts'!$G169*'Saving Accounts'!$H169/12+'Saving Accounts'!$F169," ")</f>
        <v xml:space="preserve"> </v>
      </c>
      <c r="L169" s="249" t="str">
        <f>IF(AND(MONTH('Saving Accounts'!$E169)=MONTH(L$7),YEAR('Saving Accounts'!$E169)=YEAR(L$7)),('Saving Accounts'!$B169+'Saving Accounts'!$F169)*'Saving Accounts'!$G169*'Saving Accounts'!$H169/12+'Saving Accounts'!$F169," ")</f>
        <v xml:space="preserve"> </v>
      </c>
      <c r="M169" s="249" t="str">
        <f>IF(AND(MONTH('Saving Accounts'!$E169)=MONTH(M$7),YEAR('Saving Accounts'!$E169)=YEAR(M$7)),('Saving Accounts'!$B169+'Saving Accounts'!$F169)*'Saving Accounts'!$G169*'Saving Accounts'!$H169/12+'Saving Accounts'!$F169," ")</f>
        <v xml:space="preserve"> </v>
      </c>
      <c r="N169" s="249" t="str">
        <f>IF(AND(MONTH('Saving Accounts'!$E169)=MONTH(N$7),YEAR('Saving Accounts'!$E169)=YEAR(N$7)),('Saving Accounts'!$B169+'Saving Accounts'!$F169)*'Saving Accounts'!$G169*'Saving Accounts'!$H169/12+'Saving Accounts'!$F169," ")</f>
        <v xml:space="preserve"> </v>
      </c>
      <c r="O169" s="249" t="str">
        <f>IF(AND(MONTH('Saving Accounts'!$E169)=MONTH(O$7),YEAR('Saving Accounts'!$E169)=YEAR(O$7)),('Saving Accounts'!$B169+'Saving Accounts'!$F169)*'Saving Accounts'!$G169*'Saving Accounts'!$H169/12+'Saving Accounts'!$F169," ")</f>
        <v xml:space="preserve"> </v>
      </c>
      <c r="P169" s="249" t="str">
        <f>IF(AND(MONTH('Saving Accounts'!$E169)=MONTH(P$7),YEAR('Saving Accounts'!$E169)=YEAR(P$7)),('Saving Accounts'!$B169+'Saving Accounts'!$F169)*'Saving Accounts'!$G169*'Saving Accounts'!$H169/12+'Saving Accounts'!$F169," ")</f>
        <v xml:space="preserve"> </v>
      </c>
      <c r="Q169" s="249" t="str">
        <f>IF(AND(MONTH('Saving Accounts'!$E169)=MONTH(Q$7),YEAR('Saving Accounts'!$E169)=YEAR(Q$7)),('Saving Accounts'!$B169+'Saving Accounts'!$F169)*'Saving Accounts'!$G169*'Saving Accounts'!$H169/12+'Saving Accounts'!$F169," ")</f>
        <v xml:space="preserve"> </v>
      </c>
      <c r="R169" s="249" t="str">
        <f>IF(AND(MONTH('Saving Accounts'!$E169)=MONTH(R$7),YEAR('Saving Accounts'!$E169)=YEAR(R$7)),('Saving Accounts'!$B169+'Saving Accounts'!$F169)*'Saving Accounts'!$G169*'Saving Accounts'!$H169/12+'Saving Accounts'!$F169," ")</f>
        <v xml:space="preserve"> </v>
      </c>
      <c r="S169" s="249" t="str">
        <f>IF(AND(MONTH('Saving Accounts'!$E169)=MONTH(S$7),YEAR('Saving Accounts'!$E169)=YEAR(S$7)),('Saving Accounts'!$B169+'Saving Accounts'!$F169)*'Saving Accounts'!$G169*'Saving Accounts'!$H169/12+'Saving Accounts'!$F169," ")</f>
        <v xml:space="preserve"> </v>
      </c>
      <c r="T169" s="249" t="str">
        <f>IF(AND(MONTH('Saving Accounts'!$E169)=MONTH(T$7),YEAR('Saving Accounts'!$E169)=YEAR(T$7)),('Saving Accounts'!$B169+'Saving Accounts'!$F169)*'Saving Accounts'!$G169*'Saving Accounts'!$H169/12+'Saving Accounts'!$F169," ")</f>
        <v xml:space="preserve"> </v>
      </c>
      <c r="U169" s="328" t="str">
        <f>IF(AND(MONTH('Saving Accounts'!$E169)=MONTH(U$7),YEAR('Saving Accounts'!$E169)=YEAR(U$7)),('Saving Accounts'!$B169+'Saving Accounts'!$F169)*'Saving Accounts'!$G169*'Saving Accounts'!$H169/12+'Saving Accounts'!$F169," ")</f>
        <v xml:space="preserve"> </v>
      </c>
      <c r="V169" s="249" t="str">
        <f>IF(AND(MONTH('Saving Accounts'!$E169)=MONTH(V$7),YEAR('Saving Accounts'!$E169)=YEAR(V$7)),('Saving Accounts'!$B169+'Saving Accounts'!$F169)*'Saving Accounts'!$G169*'Saving Accounts'!$H169/12+'Saving Accounts'!$F169," ")</f>
        <v xml:space="preserve"> </v>
      </c>
      <c r="W169" s="249" t="str">
        <f>IF(AND(MONTH('Saving Accounts'!$E169)=MONTH(W$7),YEAR('Saving Accounts'!$E169)=YEAR(W$7)),('Saving Accounts'!$B169+'Saving Accounts'!$F169)*'Saving Accounts'!$G169*'Saving Accounts'!$H169/12+'Saving Accounts'!$F169," ")</f>
        <v xml:space="preserve"> </v>
      </c>
      <c r="X169" s="249" t="str">
        <f>IF(AND(MONTH('Saving Accounts'!$E169)=MONTH(X$7),YEAR('Saving Accounts'!$E169)=YEAR(X$7)),('Saving Accounts'!$B169+'Saving Accounts'!$F169)*'Saving Accounts'!$G169*'Saving Accounts'!$H169/12+'Saving Accounts'!$F169," ")</f>
        <v xml:space="preserve"> </v>
      </c>
      <c r="Y169" s="249" t="str">
        <f>IF(AND(MONTH('Saving Accounts'!$E169)=MONTH(Y$7),YEAR('Saving Accounts'!$E169)=YEAR(Y$7)),('Saving Accounts'!$B169+'Saving Accounts'!$F169)*'Saving Accounts'!$G169*'Saving Accounts'!$H169/12+'Saving Accounts'!$F169," ")</f>
        <v xml:space="preserve"> </v>
      </c>
      <c r="Z169" s="249" t="str">
        <f>IF(AND(MONTH('Saving Accounts'!$E169)=MONTH(Z$7),YEAR('Saving Accounts'!$E169)=YEAR(Z$7)),('Saving Accounts'!$B169+'Saving Accounts'!$F169)*'Saving Accounts'!$G169*'Saving Accounts'!$H169/12+'Saving Accounts'!$F169," ")</f>
        <v xml:space="preserve"> </v>
      </c>
      <c r="AA169" s="249" t="str">
        <f>IF(AND(MONTH('Saving Accounts'!$E169)=MONTH(AA$7),YEAR('Saving Accounts'!$E169)=YEAR(AA$7)),('Saving Accounts'!$B169+'Saving Accounts'!$F169)*'Saving Accounts'!$G169*'Saving Accounts'!$H169/12+'Saving Accounts'!$F169," ")</f>
        <v xml:space="preserve"> </v>
      </c>
      <c r="AB169" s="249" t="str">
        <f>IF(AND(MONTH('Saving Accounts'!$E169)=MONTH(AB$7),YEAR('Saving Accounts'!$E169)=YEAR(AB$7)),('Saving Accounts'!$B169+'Saving Accounts'!$F169)*'Saving Accounts'!$G169*'Saving Accounts'!$H169/12+'Saving Accounts'!$F169," ")</f>
        <v xml:space="preserve"> </v>
      </c>
      <c r="AC169" s="249" t="str">
        <f>IF(AND(MONTH('Saving Accounts'!$E169)=MONTH(AC$7),YEAR('Saving Accounts'!$E169)=YEAR(AC$7)),('Saving Accounts'!$B169+'Saving Accounts'!$F169)*'Saving Accounts'!$G169*'Saving Accounts'!$H169/12+'Saving Accounts'!$F169," ")</f>
        <v xml:space="preserve"> </v>
      </c>
      <c r="AD169" s="249" t="str">
        <f>IF(AND(MONTH('Saving Accounts'!$E169)=MONTH(AD$7),YEAR('Saving Accounts'!$E169)=YEAR(AD$7)),('Saving Accounts'!$B169+'Saving Accounts'!$F169)*'Saving Accounts'!$G169*'Saving Accounts'!$H169/12+'Saving Accounts'!$F169," ")</f>
        <v xml:space="preserve"> </v>
      </c>
      <c r="AE169" s="249" t="str">
        <f>IF(AND(MONTH('Saving Accounts'!$E169)=MONTH(AE$7),YEAR('Saving Accounts'!$E169)=YEAR(AE$7)),('Saving Accounts'!$B169+'Saving Accounts'!$F169)*'Saving Accounts'!$G169*'Saving Accounts'!$H169/12+'Saving Accounts'!$F169," ")</f>
        <v xml:space="preserve"> </v>
      </c>
      <c r="AF169" s="249" t="str">
        <f>IF(AND(MONTH('Saving Accounts'!$E169)=MONTH(AF$7),YEAR('Saving Accounts'!$E169)=YEAR(AF$7)),('Saving Accounts'!$B169+'Saving Accounts'!$F169)*'Saving Accounts'!$G169*'Saving Accounts'!$H169/12+'Saving Accounts'!$F169," ")</f>
        <v xml:space="preserve"> </v>
      </c>
      <c r="AG169" s="249" t="str">
        <f>IF(AND(MONTH('Saving Accounts'!$E169)=MONTH(AG$7),YEAR('Saving Accounts'!$E169)=YEAR(AG$7)),('Saving Accounts'!$B169+'Saving Accounts'!$F169)*'Saving Accounts'!$G169*'Saving Accounts'!$H169/12+'Saving Accounts'!$F169," ")</f>
        <v xml:space="preserve"> </v>
      </c>
    </row>
    <row r="170" spans="2:33">
      <c r="B170" s="214"/>
      <c r="C170" s="215"/>
      <c r="D170" s="214"/>
      <c r="E170" s="215"/>
      <c r="F170" s="214"/>
      <c r="G170" s="216"/>
      <c r="H170" s="217"/>
      <c r="I170" s="251">
        <f t="shared" si="13"/>
        <v>0</v>
      </c>
      <c r="J170" s="249" t="str">
        <f>IF(AND(MONTH('Saving Accounts'!$E170)=MONTH(J$7),YEAR('Saving Accounts'!$E170)=YEAR(J$7)),('Saving Accounts'!$B170+'Saving Accounts'!$F170)*'Saving Accounts'!$G170*'Saving Accounts'!$H170/12+'Saving Accounts'!$F170," ")</f>
        <v xml:space="preserve"> </v>
      </c>
      <c r="K170" s="249" t="str">
        <f>IF(AND(MONTH('Saving Accounts'!$E170)=MONTH(K$7),YEAR('Saving Accounts'!$E170)=YEAR(K$7)),('Saving Accounts'!$B170+'Saving Accounts'!$F170)*'Saving Accounts'!$G170*'Saving Accounts'!$H170/12+'Saving Accounts'!$F170," ")</f>
        <v xml:space="preserve"> </v>
      </c>
      <c r="L170" s="249" t="str">
        <f>IF(AND(MONTH('Saving Accounts'!$E170)=MONTH(L$7),YEAR('Saving Accounts'!$E170)=YEAR(L$7)),('Saving Accounts'!$B170+'Saving Accounts'!$F170)*'Saving Accounts'!$G170*'Saving Accounts'!$H170/12+'Saving Accounts'!$F170," ")</f>
        <v xml:space="preserve"> </v>
      </c>
      <c r="M170" s="249" t="str">
        <f>IF(AND(MONTH('Saving Accounts'!$E170)=MONTH(M$7),YEAR('Saving Accounts'!$E170)=YEAR(M$7)),('Saving Accounts'!$B170+'Saving Accounts'!$F170)*'Saving Accounts'!$G170*'Saving Accounts'!$H170/12+'Saving Accounts'!$F170," ")</f>
        <v xml:space="preserve"> </v>
      </c>
      <c r="N170" s="249" t="str">
        <f>IF(AND(MONTH('Saving Accounts'!$E170)=MONTH(N$7),YEAR('Saving Accounts'!$E170)=YEAR(N$7)),('Saving Accounts'!$B170+'Saving Accounts'!$F170)*'Saving Accounts'!$G170*'Saving Accounts'!$H170/12+'Saving Accounts'!$F170," ")</f>
        <v xml:space="preserve"> </v>
      </c>
      <c r="O170" s="249" t="str">
        <f>IF(AND(MONTH('Saving Accounts'!$E170)=MONTH(O$7),YEAR('Saving Accounts'!$E170)=YEAR(O$7)),('Saving Accounts'!$B170+'Saving Accounts'!$F170)*'Saving Accounts'!$G170*'Saving Accounts'!$H170/12+'Saving Accounts'!$F170," ")</f>
        <v xml:space="preserve"> </v>
      </c>
      <c r="P170" s="249" t="str">
        <f>IF(AND(MONTH('Saving Accounts'!$E170)=MONTH(P$7),YEAR('Saving Accounts'!$E170)=YEAR(P$7)),('Saving Accounts'!$B170+'Saving Accounts'!$F170)*'Saving Accounts'!$G170*'Saving Accounts'!$H170/12+'Saving Accounts'!$F170," ")</f>
        <v xml:space="preserve"> </v>
      </c>
      <c r="Q170" s="249" t="str">
        <f>IF(AND(MONTH('Saving Accounts'!$E170)=MONTH(Q$7),YEAR('Saving Accounts'!$E170)=YEAR(Q$7)),('Saving Accounts'!$B170+'Saving Accounts'!$F170)*'Saving Accounts'!$G170*'Saving Accounts'!$H170/12+'Saving Accounts'!$F170," ")</f>
        <v xml:space="preserve"> </v>
      </c>
      <c r="R170" s="249" t="str">
        <f>IF(AND(MONTH('Saving Accounts'!$E170)=MONTH(R$7),YEAR('Saving Accounts'!$E170)=YEAR(R$7)),('Saving Accounts'!$B170+'Saving Accounts'!$F170)*'Saving Accounts'!$G170*'Saving Accounts'!$H170/12+'Saving Accounts'!$F170," ")</f>
        <v xml:space="preserve"> </v>
      </c>
      <c r="S170" s="249" t="str">
        <f>IF(AND(MONTH('Saving Accounts'!$E170)=MONTH(S$7),YEAR('Saving Accounts'!$E170)=YEAR(S$7)),('Saving Accounts'!$B170+'Saving Accounts'!$F170)*'Saving Accounts'!$G170*'Saving Accounts'!$H170/12+'Saving Accounts'!$F170," ")</f>
        <v xml:space="preserve"> </v>
      </c>
      <c r="T170" s="249" t="str">
        <f>IF(AND(MONTH('Saving Accounts'!$E170)=MONTH(T$7),YEAR('Saving Accounts'!$E170)=YEAR(T$7)),('Saving Accounts'!$B170+'Saving Accounts'!$F170)*'Saving Accounts'!$G170*'Saving Accounts'!$H170/12+'Saving Accounts'!$F170," ")</f>
        <v xml:space="preserve"> </v>
      </c>
      <c r="U170" s="328" t="str">
        <f>IF(AND(MONTH('Saving Accounts'!$E170)=MONTH(U$7),YEAR('Saving Accounts'!$E170)=YEAR(U$7)),('Saving Accounts'!$B170+'Saving Accounts'!$F170)*'Saving Accounts'!$G170*'Saving Accounts'!$H170/12+'Saving Accounts'!$F170," ")</f>
        <v xml:space="preserve"> </v>
      </c>
      <c r="V170" s="249" t="str">
        <f>IF(AND(MONTH('Saving Accounts'!$E170)=MONTH(V$7),YEAR('Saving Accounts'!$E170)=YEAR(V$7)),('Saving Accounts'!$B170+'Saving Accounts'!$F170)*'Saving Accounts'!$G170*'Saving Accounts'!$H170/12+'Saving Accounts'!$F170," ")</f>
        <v xml:space="preserve"> </v>
      </c>
      <c r="W170" s="249" t="str">
        <f>IF(AND(MONTH('Saving Accounts'!$E170)=MONTH(W$7),YEAR('Saving Accounts'!$E170)=YEAR(W$7)),('Saving Accounts'!$B170+'Saving Accounts'!$F170)*'Saving Accounts'!$G170*'Saving Accounts'!$H170/12+'Saving Accounts'!$F170," ")</f>
        <v xml:space="preserve"> </v>
      </c>
      <c r="X170" s="249" t="str">
        <f>IF(AND(MONTH('Saving Accounts'!$E170)=MONTH(X$7),YEAR('Saving Accounts'!$E170)=YEAR(X$7)),('Saving Accounts'!$B170+'Saving Accounts'!$F170)*'Saving Accounts'!$G170*'Saving Accounts'!$H170/12+'Saving Accounts'!$F170," ")</f>
        <v xml:space="preserve"> </v>
      </c>
      <c r="Y170" s="249" t="str">
        <f>IF(AND(MONTH('Saving Accounts'!$E170)=MONTH(Y$7),YEAR('Saving Accounts'!$E170)=YEAR(Y$7)),('Saving Accounts'!$B170+'Saving Accounts'!$F170)*'Saving Accounts'!$G170*'Saving Accounts'!$H170/12+'Saving Accounts'!$F170," ")</f>
        <v xml:space="preserve"> </v>
      </c>
      <c r="Z170" s="249" t="str">
        <f>IF(AND(MONTH('Saving Accounts'!$E170)=MONTH(Z$7),YEAR('Saving Accounts'!$E170)=YEAR(Z$7)),('Saving Accounts'!$B170+'Saving Accounts'!$F170)*'Saving Accounts'!$G170*'Saving Accounts'!$H170/12+'Saving Accounts'!$F170," ")</f>
        <v xml:space="preserve"> </v>
      </c>
      <c r="AA170" s="249" t="str">
        <f>IF(AND(MONTH('Saving Accounts'!$E170)=MONTH(AA$7),YEAR('Saving Accounts'!$E170)=YEAR(AA$7)),('Saving Accounts'!$B170+'Saving Accounts'!$F170)*'Saving Accounts'!$G170*'Saving Accounts'!$H170/12+'Saving Accounts'!$F170," ")</f>
        <v xml:space="preserve"> </v>
      </c>
      <c r="AB170" s="249" t="str">
        <f>IF(AND(MONTH('Saving Accounts'!$E170)=MONTH(AB$7),YEAR('Saving Accounts'!$E170)=YEAR(AB$7)),('Saving Accounts'!$B170+'Saving Accounts'!$F170)*'Saving Accounts'!$G170*'Saving Accounts'!$H170/12+'Saving Accounts'!$F170," ")</f>
        <v xml:space="preserve"> </v>
      </c>
      <c r="AC170" s="249" t="str">
        <f>IF(AND(MONTH('Saving Accounts'!$E170)=MONTH(AC$7),YEAR('Saving Accounts'!$E170)=YEAR(AC$7)),('Saving Accounts'!$B170+'Saving Accounts'!$F170)*'Saving Accounts'!$G170*'Saving Accounts'!$H170/12+'Saving Accounts'!$F170," ")</f>
        <v xml:space="preserve"> </v>
      </c>
      <c r="AD170" s="249" t="str">
        <f>IF(AND(MONTH('Saving Accounts'!$E170)=MONTH(AD$7),YEAR('Saving Accounts'!$E170)=YEAR(AD$7)),('Saving Accounts'!$B170+'Saving Accounts'!$F170)*'Saving Accounts'!$G170*'Saving Accounts'!$H170/12+'Saving Accounts'!$F170," ")</f>
        <v xml:space="preserve"> </v>
      </c>
      <c r="AE170" s="249" t="str">
        <f>IF(AND(MONTH('Saving Accounts'!$E170)=MONTH(AE$7),YEAR('Saving Accounts'!$E170)=YEAR(AE$7)),('Saving Accounts'!$B170+'Saving Accounts'!$F170)*'Saving Accounts'!$G170*'Saving Accounts'!$H170/12+'Saving Accounts'!$F170," ")</f>
        <v xml:space="preserve"> </v>
      </c>
      <c r="AF170" s="249" t="str">
        <f>IF(AND(MONTH('Saving Accounts'!$E170)=MONTH(AF$7),YEAR('Saving Accounts'!$E170)=YEAR(AF$7)),('Saving Accounts'!$B170+'Saving Accounts'!$F170)*'Saving Accounts'!$G170*'Saving Accounts'!$H170/12+'Saving Accounts'!$F170," ")</f>
        <v xml:space="preserve"> </v>
      </c>
      <c r="AG170" s="249" t="str">
        <f>IF(AND(MONTH('Saving Accounts'!$E170)=MONTH(AG$7),YEAR('Saving Accounts'!$E170)=YEAR(AG$7)),('Saving Accounts'!$B170+'Saving Accounts'!$F170)*'Saving Accounts'!$G170*'Saving Accounts'!$H170/12+'Saving Accounts'!$F170," ")</f>
        <v xml:space="preserve"> </v>
      </c>
    </row>
    <row r="171" spans="2:33">
      <c r="B171" s="214"/>
      <c r="C171" s="215"/>
      <c r="D171" s="214"/>
      <c r="E171" s="215"/>
      <c r="F171" s="214"/>
      <c r="G171" s="216"/>
      <c r="H171" s="217"/>
      <c r="I171" s="251">
        <f t="shared" si="13"/>
        <v>0</v>
      </c>
      <c r="J171" s="249" t="str">
        <f>IF(AND(MONTH('Saving Accounts'!$E171)=MONTH(J$7),YEAR('Saving Accounts'!$E171)=YEAR(J$7)),('Saving Accounts'!$B171+'Saving Accounts'!$F171)*'Saving Accounts'!$G171*'Saving Accounts'!$H171/12+'Saving Accounts'!$F171," ")</f>
        <v xml:space="preserve"> </v>
      </c>
      <c r="K171" s="249" t="str">
        <f>IF(AND(MONTH('Saving Accounts'!$E171)=MONTH(K$7),YEAR('Saving Accounts'!$E171)=YEAR(K$7)),('Saving Accounts'!$B171+'Saving Accounts'!$F171)*'Saving Accounts'!$G171*'Saving Accounts'!$H171/12+'Saving Accounts'!$F171," ")</f>
        <v xml:space="preserve"> </v>
      </c>
      <c r="L171" s="249" t="str">
        <f>IF(AND(MONTH('Saving Accounts'!$E171)=MONTH(L$7),YEAR('Saving Accounts'!$E171)=YEAR(L$7)),('Saving Accounts'!$B171+'Saving Accounts'!$F171)*'Saving Accounts'!$G171*'Saving Accounts'!$H171/12+'Saving Accounts'!$F171," ")</f>
        <v xml:space="preserve"> </v>
      </c>
      <c r="M171" s="249" t="str">
        <f>IF(AND(MONTH('Saving Accounts'!$E171)=MONTH(M$7),YEAR('Saving Accounts'!$E171)=YEAR(M$7)),('Saving Accounts'!$B171+'Saving Accounts'!$F171)*'Saving Accounts'!$G171*'Saving Accounts'!$H171/12+'Saving Accounts'!$F171," ")</f>
        <v xml:space="preserve"> </v>
      </c>
      <c r="N171" s="249" t="str">
        <f>IF(AND(MONTH('Saving Accounts'!$E171)=MONTH(N$7),YEAR('Saving Accounts'!$E171)=YEAR(N$7)),('Saving Accounts'!$B171+'Saving Accounts'!$F171)*'Saving Accounts'!$G171*'Saving Accounts'!$H171/12+'Saving Accounts'!$F171," ")</f>
        <v xml:space="preserve"> </v>
      </c>
      <c r="O171" s="249" t="str">
        <f>IF(AND(MONTH('Saving Accounts'!$E171)=MONTH(O$7),YEAR('Saving Accounts'!$E171)=YEAR(O$7)),('Saving Accounts'!$B171+'Saving Accounts'!$F171)*'Saving Accounts'!$G171*'Saving Accounts'!$H171/12+'Saving Accounts'!$F171," ")</f>
        <v xml:space="preserve"> </v>
      </c>
      <c r="P171" s="249" t="str">
        <f>IF(AND(MONTH('Saving Accounts'!$E171)=MONTH(P$7),YEAR('Saving Accounts'!$E171)=YEAR(P$7)),('Saving Accounts'!$B171+'Saving Accounts'!$F171)*'Saving Accounts'!$G171*'Saving Accounts'!$H171/12+'Saving Accounts'!$F171," ")</f>
        <v xml:space="preserve"> </v>
      </c>
      <c r="Q171" s="249" t="str">
        <f>IF(AND(MONTH('Saving Accounts'!$E171)=MONTH(Q$7),YEAR('Saving Accounts'!$E171)=YEAR(Q$7)),('Saving Accounts'!$B171+'Saving Accounts'!$F171)*'Saving Accounts'!$G171*'Saving Accounts'!$H171/12+'Saving Accounts'!$F171," ")</f>
        <v xml:space="preserve"> </v>
      </c>
      <c r="R171" s="249" t="str">
        <f>IF(AND(MONTH('Saving Accounts'!$E171)=MONTH(R$7),YEAR('Saving Accounts'!$E171)=YEAR(R$7)),('Saving Accounts'!$B171+'Saving Accounts'!$F171)*'Saving Accounts'!$G171*'Saving Accounts'!$H171/12+'Saving Accounts'!$F171," ")</f>
        <v xml:space="preserve"> </v>
      </c>
      <c r="S171" s="249" t="str">
        <f>IF(AND(MONTH('Saving Accounts'!$E171)=MONTH(S$7),YEAR('Saving Accounts'!$E171)=YEAR(S$7)),('Saving Accounts'!$B171+'Saving Accounts'!$F171)*'Saving Accounts'!$G171*'Saving Accounts'!$H171/12+'Saving Accounts'!$F171," ")</f>
        <v xml:space="preserve"> </v>
      </c>
      <c r="T171" s="249" t="str">
        <f>IF(AND(MONTH('Saving Accounts'!$E171)=MONTH(T$7),YEAR('Saving Accounts'!$E171)=YEAR(T$7)),('Saving Accounts'!$B171+'Saving Accounts'!$F171)*'Saving Accounts'!$G171*'Saving Accounts'!$H171/12+'Saving Accounts'!$F171," ")</f>
        <v xml:space="preserve"> </v>
      </c>
      <c r="U171" s="328" t="str">
        <f>IF(AND(MONTH('Saving Accounts'!$E171)=MONTH(U$7),YEAR('Saving Accounts'!$E171)=YEAR(U$7)),('Saving Accounts'!$B171+'Saving Accounts'!$F171)*'Saving Accounts'!$G171*'Saving Accounts'!$H171/12+'Saving Accounts'!$F171," ")</f>
        <v xml:space="preserve"> </v>
      </c>
      <c r="V171" s="249" t="str">
        <f>IF(AND(MONTH('Saving Accounts'!$E171)=MONTH(V$7),YEAR('Saving Accounts'!$E171)=YEAR(V$7)),('Saving Accounts'!$B171+'Saving Accounts'!$F171)*'Saving Accounts'!$G171*'Saving Accounts'!$H171/12+'Saving Accounts'!$F171," ")</f>
        <v xml:space="preserve"> </v>
      </c>
      <c r="W171" s="249" t="str">
        <f>IF(AND(MONTH('Saving Accounts'!$E171)=MONTH(W$7),YEAR('Saving Accounts'!$E171)=YEAR(W$7)),('Saving Accounts'!$B171+'Saving Accounts'!$F171)*'Saving Accounts'!$G171*'Saving Accounts'!$H171/12+'Saving Accounts'!$F171," ")</f>
        <v xml:space="preserve"> </v>
      </c>
      <c r="X171" s="249" t="str">
        <f>IF(AND(MONTH('Saving Accounts'!$E171)=MONTH(X$7),YEAR('Saving Accounts'!$E171)=YEAR(X$7)),('Saving Accounts'!$B171+'Saving Accounts'!$F171)*'Saving Accounts'!$G171*'Saving Accounts'!$H171/12+'Saving Accounts'!$F171," ")</f>
        <v xml:space="preserve"> </v>
      </c>
      <c r="Y171" s="249" t="str">
        <f>IF(AND(MONTH('Saving Accounts'!$E171)=MONTH(Y$7),YEAR('Saving Accounts'!$E171)=YEAR(Y$7)),('Saving Accounts'!$B171+'Saving Accounts'!$F171)*'Saving Accounts'!$G171*'Saving Accounts'!$H171/12+'Saving Accounts'!$F171," ")</f>
        <v xml:space="preserve"> </v>
      </c>
      <c r="Z171" s="249" t="str">
        <f>IF(AND(MONTH('Saving Accounts'!$E171)=MONTH(Z$7),YEAR('Saving Accounts'!$E171)=YEAR(Z$7)),('Saving Accounts'!$B171+'Saving Accounts'!$F171)*'Saving Accounts'!$G171*'Saving Accounts'!$H171/12+'Saving Accounts'!$F171," ")</f>
        <v xml:space="preserve"> </v>
      </c>
      <c r="AA171" s="249" t="str">
        <f>IF(AND(MONTH('Saving Accounts'!$E171)=MONTH(AA$7),YEAR('Saving Accounts'!$E171)=YEAR(AA$7)),('Saving Accounts'!$B171+'Saving Accounts'!$F171)*'Saving Accounts'!$G171*'Saving Accounts'!$H171/12+'Saving Accounts'!$F171," ")</f>
        <v xml:space="preserve"> </v>
      </c>
      <c r="AB171" s="249" t="str">
        <f>IF(AND(MONTH('Saving Accounts'!$E171)=MONTH(AB$7),YEAR('Saving Accounts'!$E171)=YEAR(AB$7)),('Saving Accounts'!$B171+'Saving Accounts'!$F171)*'Saving Accounts'!$G171*'Saving Accounts'!$H171/12+'Saving Accounts'!$F171," ")</f>
        <v xml:space="preserve"> </v>
      </c>
      <c r="AC171" s="249" t="str">
        <f>IF(AND(MONTH('Saving Accounts'!$E171)=MONTH(AC$7),YEAR('Saving Accounts'!$E171)=YEAR(AC$7)),('Saving Accounts'!$B171+'Saving Accounts'!$F171)*'Saving Accounts'!$G171*'Saving Accounts'!$H171/12+'Saving Accounts'!$F171," ")</f>
        <v xml:space="preserve"> </v>
      </c>
      <c r="AD171" s="249" t="str">
        <f>IF(AND(MONTH('Saving Accounts'!$E171)=MONTH(AD$7),YEAR('Saving Accounts'!$E171)=YEAR(AD$7)),('Saving Accounts'!$B171+'Saving Accounts'!$F171)*'Saving Accounts'!$G171*'Saving Accounts'!$H171/12+'Saving Accounts'!$F171," ")</f>
        <v xml:space="preserve"> </v>
      </c>
      <c r="AE171" s="249" t="str">
        <f>IF(AND(MONTH('Saving Accounts'!$E171)=MONTH(AE$7),YEAR('Saving Accounts'!$E171)=YEAR(AE$7)),('Saving Accounts'!$B171+'Saving Accounts'!$F171)*'Saving Accounts'!$G171*'Saving Accounts'!$H171/12+'Saving Accounts'!$F171," ")</f>
        <v xml:space="preserve"> </v>
      </c>
      <c r="AF171" s="249" t="str">
        <f>IF(AND(MONTH('Saving Accounts'!$E171)=MONTH(AF$7),YEAR('Saving Accounts'!$E171)=YEAR(AF$7)),('Saving Accounts'!$B171+'Saving Accounts'!$F171)*'Saving Accounts'!$G171*'Saving Accounts'!$H171/12+'Saving Accounts'!$F171," ")</f>
        <v xml:space="preserve"> </v>
      </c>
      <c r="AG171" s="249" t="str">
        <f>IF(AND(MONTH('Saving Accounts'!$E171)=MONTH(AG$7),YEAR('Saving Accounts'!$E171)=YEAR(AG$7)),('Saving Accounts'!$B171+'Saving Accounts'!$F171)*'Saving Accounts'!$G171*'Saving Accounts'!$H171/12+'Saving Accounts'!$F171," ")</f>
        <v xml:space="preserve"> </v>
      </c>
    </row>
    <row r="172" spans="2:33">
      <c r="B172" s="214"/>
      <c r="C172" s="215"/>
      <c r="D172" s="214"/>
      <c r="E172" s="215"/>
      <c r="F172" s="214"/>
      <c r="G172" s="216"/>
      <c r="H172" s="217"/>
      <c r="I172" s="251">
        <f t="shared" si="2"/>
        <v>0</v>
      </c>
      <c r="J172" s="249" t="str">
        <f>IF(AND(MONTH('Saving Accounts'!$E172)=MONTH(J$7),YEAR('Saving Accounts'!$E172)=YEAR(J$7)),('Saving Accounts'!$B172+'Saving Accounts'!$F172)*'Saving Accounts'!$G172*'Saving Accounts'!$H172/12+'Saving Accounts'!$F172," ")</f>
        <v xml:space="preserve"> </v>
      </c>
      <c r="K172" s="249" t="str">
        <f>IF(AND(MONTH('Saving Accounts'!$E172)=MONTH(K$7),YEAR('Saving Accounts'!$E172)=YEAR(K$7)),('Saving Accounts'!$B172+'Saving Accounts'!$F172)*'Saving Accounts'!$G172*'Saving Accounts'!$H172/12+'Saving Accounts'!$F172," ")</f>
        <v xml:space="preserve"> </v>
      </c>
      <c r="L172" s="249" t="str">
        <f>IF(AND(MONTH('Saving Accounts'!$E172)=MONTH(L$7),YEAR('Saving Accounts'!$E172)=YEAR(L$7)),('Saving Accounts'!$B172+'Saving Accounts'!$F172)*'Saving Accounts'!$G172*'Saving Accounts'!$H172/12+'Saving Accounts'!$F172," ")</f>
        <v xml:space="preserve"> </v>
      </c>
      <c r="M172" s="249" t="str">
        <f>IF(AND(MONTH('Saving Accounts'!$E172)=MONTH(M$7),YEAR('Saving Accounts'!$E172)=YEAR(M$7)),('Saving Accounts'!$B172+'Saving Accounts'!$F172)*'Saving Accounts'!$G172*'Saving Accounts'!$H172/12+'Saving Accounts'!$F172," ")</f>
        <v xml:space="preserve"> </v>
      </c>
      <c r="N172" s="249" t="str">
        <f>IF(AND(MONTH('Saving Accounts'!$E172)=MONTH(N$7),YEAR('Saving Accounts'!$E172)=YEAR(N$7)),('Saving Accounts'!$B172+'Saving Accounts'!$F172)*'Saving Accounts'!$G172*'Saving Accounts'!$H172/12+'Saving Accounts'!$F172," ")</f>
        <v xml:space="preserve"> </v>
      </c>
      <c r="O172" s="249" t="str">
        <f>IF(AND(MONTH('Saving Accounts'!$E172)=MONTH(O$7),YEAR('Saving Accounts'!$E172)=YEAR(O$7)),('Saving Accounts'!$B172+'Saving Accounts'!$F172)*'Saving Accounts'!$G172*'Saving Accounts'!$H172/12+'Saving Accounts'!$F172," ")</f>
        <v xml:space="preserve"> </v>
      </c>
      <c r="P172" s="249" t="str">
        <f>IF(AND(MONTH('Saving Accounts'!$E172)=MONTH(P$7),YEAR('Saving Accounts'!$E172)=YEAR(P$7)),('Saving Accounts'!$B172+'Saving Accounts'!$F172)*'Saving Accounts'!$G172*'Saving Accounts'!$H172/12+'Saving Accounts'!$F172," ")</f>
        <v xml:space="preserve"> </v>
      </c>
      <c r="Q172" s="249" t="str">
        <f>IF(AND(MONTH('Saving Accounts'!$E172)=MONTH(Q$7),YEAR('Saving Accounts'!$E172)=YEAR(Q$7)),('Saving Accounts'!$B172+'Saving Accounts'!$F172)*'Saving Accounts'!$G172*'Saving Accounts'!$H172/12+'Saving Accounts'!$F172," ")</f>
        <v xml:space="preserve"> </v>
      </c>
      <c r="R172" s="249" t="str">
        <f>IF(AND(MONTH('Saving Accounts'!$E172)=MONTH(R$7),YEAR('Saving Accounts'!$E172)=YEAR(R$7)),('Saving Accounts'!$B172+'Saving Accounts'!$F172)*'Saving Accounts'!$G172*'Saving Accounts'!$H172/12+'Saving Accounts'!$F172," ")</f>
        <v xml:space="preserve"> </v>
      </c>
      <c r="S172" s="249" t="str">
        <f>IF(AND(MONTH('Saving Accounts'!$E172)=MONTH(S$7),YEAR('Saving Accounts'!$E172)=YEAR(S$7)),('Saving Accounts'!$B172+'Saving Accounts'!$F172)*'Saving Accounts'!$G172*'Saving Accounts'!$H172/12+'Saving Accounts'!$F172," ")</f>
        <v xml:space="preserve"> </v>
      </c>
      <c r="T172" s="249" t="str">
        <f>IF(AND(MONTH('Saving Accounts'!$E172)=MONTH(T$7),YEAR('Saving Accounts'!$E172)=YEAR(T$7)),('Saving Accounts'!$B172+'Saving Accounts'!$F172)*'Saving Accounts'!$G172*'Saving Accounts'!$H172/12+'Saving Accounts'!$F172," ")</f>
        <v xml:space="preserve"> </v>
      </c>
      <c r="U172" s="328" t="str">
        <f>IF(AND(MONTH('Saving Accounts'!$E172)=MONTH(U$7),YEAR('Saving Accounts'!$E172)=YEAR(U$7)),('Saving Accounts'!$B172+'Saving Accounts'!$F172)*'Saving Accounts'!$G172*'Saving Accounts'!$H172/12+'Saving Accounts'!$F172," ")</f>
        <v xml:space="preserve"> </v>
      </c>
      <c r="V172" s="249" t="str">
        <f>IF(AND(MONTH('Saving Accounts'!$E172)=MONTH(V$7),YEAR('Saving Accounts'!$E172)=YEAR(V$7)),('Saving Accounts'!$B172+'Saving Accounts'!$F172)*'Saving Accounts'!$G172*'Saving Accounts'!$H172/12+'Saving Accounts'!$F172," ")</f>
        <v xml:space="preserve"> </v>
      </c>
      <c r="W172" s="249" t="str">
        <f>IF(AND(MONTH('Saving Accounts'!$E172)=MONTH(W$7),YEAR('Saving Accounts'!$E172)=YEAR(W$7)),('Saving Accounts'!$B172+'Saving Accounts'!$F172)*'Saving Accounts'!$G172*'Saving Accounts'!$H172/12+'Saving Accounts'!$F172," ")</f>
        <v xml:space="preserve"> </v>
      </c>
      <c r="X172" s="249" t="str">
        <f>IF(AND(MONTH('Saving Accounts'!$E172)=MONTH(X$7),YEAR('Saving Accounts'!$E172)=YEAR(X$7)),('Saving Accounts'!$B172+'Saving Accounts'!$F172)*'Saving Accounts'!$G172*'Saving Accounts'!$H172/12+'Saving Accounts'!$F172," ")</f>
        <v xml:space="preserve"> </v>
      </c>
      <c r="Y172" s="249" t="str">
        <f>IF(AND(MONTH('Saving Accounts'!$E172)=MONTH(Y$7),YEAR('Saving Accounts'!$E172)=YEAR(Y$7)),('Saving Accounts'!$B172+'Saving Accounts'!$F172)*'Saving Accounts'!$G172*'Saving Accounts'!$H172/12+'Saving Accounts'!$F172," ")</f>
        <v xml:space="preserve"> </v>
      </c>
      <c r="Z172" s="249" t="str">
        <f>IF(AND(MONTH('Saving Accounts'!$E172)=MONTH(Z$7),YEAR('Saving Accounts'!$E172)=YEAR(Z$7)),('Saving Accounts'!$B172+'Saving Accounts'!$F172)*'Saving Accounts'!$G172*'Saving Accounts'!$H172/12+'Saving Accounts'!$F172," ")</f>
        <v xml:space="preserve"> </v>
      </c>
      <c r="AA172" s="249" t="str">
        <f>IF(AND(MONTH('Saving Accounts'!$E172)=MONTH(AA$7),YEAR('Saving Accounts'!$E172)=YEAR(AA$7)),('Saving Accounts'!$B172+'Saving Accounts'!$F172)*'Saving Accounts'!$G172*'Saving Accounts'!$H172/12+'Saving Accounts'!$F172," ")</f>
        <v xml:space="preserve"> </v>
      </c>
      <c r="AB172" s="249" t="str">
        <f>IF(AND(MONTH('Saving Accounts'!$E172)=MONTH(AB$7),YEAR('Saving Accounts'!$E172)=YEAR(AB$7)),('Saving Accounts'!$B172+'Saving Accounts'!$F172)*'Saving Accounts'!$G172*'Saving Accounts'!$H172/12+'Saving Accounts'!$F172," ")</f>
        <v xml:space="preserve"> </v>
      </c>
      <c r="AC172" s="249" t="str">
        <f>IF(AND(MONTH('Saving Accounts'!$E172)=MONTH(AC$7),YEAR('Saving Accounts'!$E172)=YEAR(AC$7)),('Saving Accounts'!$B172+'Saving Accounts'!$F172)*'Saving Accounts'!$G172*'Saving Accounts'!$H172/12+'Saving Accounts'!$F172," ")</f>
        <v xml:space="preserve"> </v>
      </c>
      <c r="AD172" s="249" t="str">
        <f>IF(AND(MONTH('Saving Accounts'!$E172)=MONTH(AD$7),YEAR('Saving Accounts'!$E172)=YEAR(AD$7)),('Saving Accounts'!$B172+'Saving Accounts'!$F172)*'Saving Accounts'!$G172*'Saving Accounts'!$H172/12+'Saving Accounts'!$F172," ")</f>
        <v xml:space="preserve"> </v>
      </c>
      <c r="AE172" s="249" t="str">
        <f>IF(AND(MONTH('Saving Accounts'!$E172)=MONTH(AE$7),YEAR('Saving Accounts'!$E172)=YEAR(AE$7)),('Saving Accounts'!$B172+'Saving Accounts'!$F172)*'Saving Accounts'!$G172*'Saving Accounts'!$H172/12+'Saving Accounts'!$F172," ")</f>
        <v xml:space="preserve"> </v>
      </c>
      <c r="AF172" s="249" t="str">
        <f>IF(AND(MONTH('Saving Accounts'!$E172)=MONTH(AF$7),YEAR('Saving Accounts'!$E172)=YEAR(AF$7)),('Saving Accounts'!$B172+'Saving Accounts'!$F172)*'Saving Accounts'!$G172*'Saving Accounts'!$H172/12+'Saving Accounts'!$F172," ")</f>
        <v xml:space="preserve"> </v>
      </c>
      <c r="AG172" s="249" t="str">
        <f>IF(AND(MONTH('Saving Accounts'!$E172)=MONTH(AG$7),YEAR('Saving Accounts'!$E172)=YEAR(AG$7)),('Saving Accounts'!$B172+'Saving Accounts'!$F172)*'Saving Accounts'!$G172*'Saving Accounts'!$H172/12+'Saving Accounts'!$F172," ")</f>
        <v xml:space="preserve"> </v>
      </c>
    </row>
    <row r="173" spans="2:33">
      <c r="B173" s="214"/>
      <c r="C173" s="215"/>
      <c r="D173" s="214"/>
      <c r="E173" s="215"/>
      <c r="F173" s="214"/>
      <c r="G173" s="216"/>
      <c r="H173" s="217"/>
      <c r="I173" s="251">
        <f t="shared" si="2"/>
        <v>0</v>
      </c>
      <c r="J173" s="249" t="str">
        <f>IF(AND(MONTH('Saving Accounts'!$E173)=MONTH(J$7),YEAR('Saving Accounts'!$E173)=YEAR(J$7)),('Saving Accounts'!$B173+'Saving Accounts'!$F173)*'Saving Accounts'!$G173*'Saving Accounts'!$H173/12+'Saving Accounts'!$F173," ")</f>
        <v xml:space="preserve"> </v>
      </c>
      <c r="K173" s="249" t="str">
        <f>IF(AND(MONTH('Saving Accounts'!$E173)=MONTH(K$7),YEAR('Saving Accounts'!$E173)=YEAR(K$7)),('Saving Accounts'!$B173+'Saving Accounts'!$F173)*'Saving Accounts'!$G173*'Saving Accounts'!$H173/12+'Saving Accounts'!$F173," ")</f>
        <v xml:space="preserve"> </v>
      </c>
      <c r="L173" s="249" t="str">
        <f>IF(AND(MONTH('Saving Accounts'!$E173)=MONTH(L$7),YEAR('Saving Accounts'!$E173)=YEAR(L$7)),('Saving Accounts'!$B173+'Saving Accounts'!$F173)*'Saving Accounts'!$G173*'Saving Accounts'!$H173/12+'Saving Accounts'!$F173," ")</f>
        <v xml:space="preserve"> </v>
      </c>
      <c r="M173" s="249" t="str">
        <f>IF(AND(MONTH('Saving Accounts'!$E173)=MONTH(M$7),YEAR('Saving Accounts'!$E173)=YEAR(M$7)),('Saving Accounts'!$B173+'Saving Accounts'!$F173)*'Saving Accounts'!$G173*'Saving Accounts'!$H173/12+'Saving Accounts'!$F173," ")</f>
        <v xml:space="preserve"> </v>
      </c>
      <c r="N173" s="249" t="str">
        <f>IF(AND(MONTH('Saving Accounts'!$E173)=MONTH(N$7),YEAR('Saving Accounts'!$E173)=YEAR(N$7)),('Saving Accounts'!$B173+'Saving Accounts'!$F173)*'Saving Accounts'!$G173*'Saving Accounts'!$H173/12+'Saving Accounts'!$F173," ")</f>
        <v xml:space="preserve"> </v>
      </c>
      <c r="O173" s="249" t="str">
        <f>IF(AND(MONTH('Saving Accounts'!$E173)=MONTH(O$7),YEAR('Saving Accounts'!$E173)=YEAR(O$7)),('Saving Accounts'!$B173+'Saving Accounts'!$F173)*'Saving Accounts'!$G173*'Saving Accounts'!$H173/12+'Saving Accounts'!$F173," ")</f>
        <v xml:space="preserve"> </v>
      </c>
      <c r="P173" s="249" t="str">
        <f>IF(AND(MONTH('Saving Accounts'!$E173)=MONTH(P$7),YEAR('Saving Accounts'!$E173)=YEAR(P$7)),('Saving Accounts'!$B173+'Saving Accounts'!$F173)*'Saving Accounts'!$G173*'Saving Accounts'!$H173/12+'Saving Accounts'!$F173," ")</f>
        <v xml:space="preserve"> </v>
      </c>
      <c r="Q173" s="249" t="str">
        <f>IF(AND(MONTH('Saving Accounts'!$E173)=MONTH(Q$7),YEAR('Saving Accounts'!$E173)=YEAR(Q$7)),('Saving Accounts'!$B173+'Saving Accounts'!$F173)*'Saving Accounts'!$G173*'Saving Accounts'!$H173/12+'Saving Accounts'!$F173," ")</f>
        <v xml:space="preserve"> </v>
      </c>
      <c r="R173" s="249" t="str">
        <f>IF(AND(MONTH('Saving Accounts'!$E173)=MONTH(R$7),YEAR('Saving Accounts'!$E173)=YEAR(R$7)),('Saving Accounts'!$B173+'Saving Accounts'!$F173)*'Saving Accounts'!$G173*'Saving Accounts'!$H173/12+'Saving Accounts'!$F173," ")</f>
        <v xml:space="preserve"> </v>
      </c>
      <c r="S173" s="249" t="str">
        <f>IF(AND(MONTH('Saving Accounts'!$E173)=MONTH(S$7),YEAR('Saving Accounts'!$E173)=YEAR(S$7)),('Saving Accounts'!$B173+'Saving Accounts'!$F173)*'Saving Accounts'!$G173*'Saving Accounts'!$H173/12+'Saving Accounts'!$F173," ")</f>
        <v xml:space="preserve"> </v>
      </c>
      <c r="T173" s="249" t="str">
        <f>IF(AND(MONTH('Saving Accounts'!$E173)=MONTH(T$7),YEAR('Saving Accounts'!$E173)=YEAR(T$7)),('Saving Accounts'!$B173+'Saving Accounts'!$F173)*'Saving Accounts'!$G173*'Saving Accounts'!$H173/12+'Saving Accounts'!$F173," ")</f>
        <v xml:space="preserve"> </v>
      </c>
      <c r="U173" s="328" t="str">
        <f>IF(AND(MONTH('Saving Accounts'!$E173)=MONTH(U$7),YEAR('Saving Accounts'!$E173)=YEAR(U$7)),('Saving Accounts'!$B173+'Saving Accounts'!$F173)*'Saving Accounts'!$G173*'Saving Accounts'!$H173/12+'Saving Accounts'!$F173," ")</f>
        <v xml:space="preserve"> </v>
      </c>
      <c r="V173" s="249" t="str">
        <f>IF(AND(MONTH('Saving Accounts'!$E173)=MONTH(V$7),YEAR('Saving Accounts'!$E173)=YEAR(V$7)),('Saving Accounts'!$B173+'Saving Accounts'!$F173)*'Saving Accounts'!$G173*'Saving Accounts'!$H173/12+'Saving Accounts'!$F173," ")</f>
        <v xml:space="preserve"> </v>
      </c>
      <c r="W173" s="249" t="str">
        <f>IF(AND(MONTH('Saving Accounts'!$E173)=MONTH(W$7),YEAR('Saving Accounts'!$E173)=YEAR(W$7)),('Saving Accounts'!$B173+'Saving Accounts'!$F173)*'Saving Accounts'!$G173*'Saving Accounts'!$H173/12+'Saving Accounts'!$F173," ")</f>
        <v xml:space="preserve"> </v>
      </c>
      <c r="X173" s="249" t="str">
        <f>IF(AND(MONTH('Saving Accounts'!$E173)=MONTH(X$7),YEAR('Saving Accounts'!$E173)=YEAR(X$7)),('Saving Accounts'!$B173+'Saving Accounts'!$F173)*'Saving Accounts'!$G173*'Saving Accounts'!$H173/12+'Saving Accounts'!$F173," ")</f>
        <v xml:space="preserve"> </v>
      </c>
      <c r="Y173" s="249" t="str">
        <f>IF(AND(MONTH('Saving Accounts'!$E173)=MONTH(Y$7),YEAR('Saving Accounts'!$E173)=YEAR(Y$7)),('Saving Accounts'!$B173+'Saving Accounts'!$F173)*'Saving Accounts'!$G173*'Saving Accounts'!$H173/12+'Saving Accounts'!$F173," ")</f>
        <v xml:space="preserve"> </v>
      </c>
      <c r="Z173" s="249" t="str">
        <f>IF(AND(MONTH('Saving Accounts'!$E173)=MONTH(Z$7),YEAR('Saving Accounts'!$E173)=YEAR(Z$7)),('Saving Accounts'!$B173+'Saving Accounts'!$F173)*'Saving Accounts'!$G173*'Saving Accounts'!$H173/12+'Saving Accounts'!$F173," ")</f>
        <v xml:space="preserve"> </v>
      </c>
      <c r="AA173" s="249" t="str">
        <f>IF(AND(MONTH('Saving Accounts'!$E173)=MONTH(AA$7),YEAR('Saving Accounts'!$E173)=YEAR(AA$7)),('Saving Accounts'!$B173+'Saving Accounts'!$F173)*'Saving Accounts'!$G173*'Saving Accounts'!$H173/12+'Saving Accounts'!$F173," ")</f>
        <v xml:space="preserve"> </v>
      </c>
      <c r="AB173" s="249" t="str">
        <f>IF(AND(MONTH('Saving Accounts'!$E173)=MONTH(AB$7),YEAR('Saving Accounts'!$E173)=YEAR(AB$7)),('Saving Accounts'!$B173+'Saving Accounts'!$F173)*'Saving Accounts'!$G173*'Saving Accounts'!$H173/12+'Saving Accounts'!$F173," ")</f>
        <v xml:space="preserve"> </v>
      </c>
      <c r="AC173" s="249" t="str">
        <f>IF(AND(MONTH('Saving Accounts'!$E173)=MONTH(AC$7),YEAR('Saving Accounts'!$E173)=YEAR(AC$7)),('Saving Accounts'!$B173+'Saving Accounts'!$F173)*'Saving Accounts'!$G173*'Saving Accounts'!$H173/12+'Saving Accounts'!$F173," ")</f>
        <v xml:space="preserve"> </v>
      </c>
      <c r="AD173" s="249" t="str">
        <f>IF(AND(MONTH('Saving Accounts'!$E173)=MONTH(AD$7),YEAR('Saving Accounts'!$E173)=YEAR(AD$7)),('Saving Accounts'!$B173+'Saving Accounts'!$F173)*'Saving Accounts'!$G173*'Saving Accounts'!$H173/12+'Saving Accounts'!$F173," ")</f>
        <v xml:space="preserve"> </v>
      </c>
      <c r="AE173" s="249" t="str">
        <f>IF(AND(MONTH('Saving Accounts'!$E173)=MONTH(AE$7),YEAR('Saving Accounts'!$E173)=YEAR(AE$7)),('Saving Accounts'!$B173+'Saving Accounts'!$F173)*'Saving Accounts'!$G173*'Saving Accounts'!$H173/12+'Saving Accounts'!$F173," ")</f>
        <v xml:space="preserve"> </v>
      </c>
      <c r="AF173" s="249" t="str">
        <f>IF(AND(MONTH('Saving Accounts'!$E173)=MONTH(AF$7),YEAR('Saving Accounts'!$E173)=YEAR(AF$7)),('Saving Accounts'!$B173+'Saving Accounts'!$F173)*'Saving Accounts'!$G173*'Saving Accounts'!$H173/12+'Saving Accounts'!$F173," ")</f>
        <v xml:space="preserve"> </v>
      </c>
      <c r="AG173" s="249" t="str">
        <f>IF(AND(MONTH('Saving Accounts'!$E173)=MONTH(AG$7),YEAR('Saving Accounts'!$E173)=YEAR(AG$7)),('Saving Accounts'!$B173+'Saving Accounts'!$F173)*'Saving Accounts'!$G173*'Saving Accounts'!$H173/12+'Saving Accounts'!$F173," ")</f>
        <v xml:space="preserve"> </v>
      </c>
    </row>
    <row r="174" spans="2:33">
      <c r="B174" s="214"/>
      <c r="C174" s="215"/>
      <c r="D174" s="214"/>
      <c r="E174" s="215"/>
      <c r="F174" s="214"/>
      <c r="G174" s="216"/>
      <c r="H174" s="217"/>
      <c r="I174" s="251">
        <f t="shared" ref="I174:I181" si="14">SUM(J174:U174)</f>
        <v>0</v>
      </c>
      <c r="J174" s="249" t="str">
        <f>IF(AND(MONTH('Saving Accounts'!$E174)=MONTH(J$7),YEAR('Saving Accounts'!$E174)=YEAR(J$7)),('Saving Accounts'!$B174+'Saving Accounts'!$F174)*'Saving Accounts'!$G174*'Saving Accounts'!$H174/12+'Saving Accounts'!$F174," ")</f>
        <v xml:space="preserve"> </v>
      </c>
      <c r="K174" s="249" t="str">
        <f>IF(AND(MONTH('Saving Accounts'!$E174)=MONTH(K$7),YEAR('Saving Accounts'!$E174)=YEAR(K$7)),('Saving Accounts'!$B174+'Saving Accounts'!$F174)*'Saving Accounts'!$G174*'Saving Accounts'!$H174/12+'Saving Accounts'!$F174," ")</f>
        <v xml:space="preserve"> </v>
      </c>
      <c r="L174" s="249" t="str">
        <f>IF(AND(MONTH('Saving Accounts'!$E174)=MONTH(L$7),YEAR('Saving Accounts'!$E174)=YEAR(L$7)),('Saving Accounts'!$B174+'Saving Accounts'!$F174)*'Saving Accounts'!$G174*'Saving Accounts'!$H174/12+'Saving Accounts'!$F174," ")</f>
        <v xml:space="preserve"> </v>
      </c>
      <c r="M174" s="249" t="str">
        <f>IF(AND(MONTH('Saving Accounts'!$E174)=MONTH(M$7),YEAR('Saving Accounts'!$E174)=YEAR(M$7)),('Saving Accounts'!$B174+'Saving Accounts'!$F174)*'Saving Accounts'!$G174*'Saving Accounts'!$H174/12+'Saving Accounts'!$F174," ")</f>
        <v xml:space="preserve"> </v>
      </c>
      <c r="N174" s="249" t="str">
        <f>IF(AND(MONTH('Saving Accounts'!$E174)=MONTH(N$7),YEAR('Saving Accounts'!$E174)=YEAR(N$7)),('Saving Accounts'!$B174+'Saving Accounts'!$F174)*'Saving Accounts'!$G174*'Saving Accounts'!$H174/12+'Saving Accounts'!$F174," ")</f>
        <v xml:space="preserve"> </v>
      </c>
      <c r="O174" s="249" t="str">
        <f>IF(AND(MONTH('Saving Accounts'!$E174)=MONTH(O$7),YEAR('Saving Accounts'!$E174)=YEAR(O$7)),('Saving Accounts'!$B174+'Saving Accounts'!$F174)*'Saving Accounts'!$G174*'Saving Accounts'!$H174/12+'Saving Accounts'!$F174," ")</f>
        <v xml:space="preserve"> </v>
      </c>
      <c r="P174" s="249" t="str">
        <f>IF(AND(MONTH('Saving Accounts'!$E174)=MONTH(P$7),YEAR('Saving Accounts'!$E174)=YEAR(P$7)),('Saving Accounts'!$B174+'Saving Accounts'!$F174)*'Saving Accounts'!$G174*'Saving Accounts'!$H174/12+'Saving Accounts'!$F174," ")</f>
        <v xml:space="preserve"> </v>
      </c>
      <c r="Q174" s="249" t="str">
        <f>IF(AND(MONTH('Saving Accounts'!$E174)=MONTH(Q$7),YEAR('Saving Accounts'!$E174)=YEAR(Q$7)),('Saving Accounts'!$B174+'Saving Accounts'!$F174)*'Saving Accounts'!$G174*'Saving Accounts'!$H174/12+'Saving Accounts'!$F174," ")</f>
        <v xml:space="preserve"> </v>
      </c>
      <c r="R174" s="249" t="str">
        <f>IF(AND(MONTH('Saving Accounts'!$E174)=MONTH(R$7),YEAR('Saving Accounts'!$E174)=YEAR(R$7)),('Saving Accounts'!$B174+'Saving Accounts'!$F174)*'Saving Accounts'!$G174*'Saving Accounts'!$H174/12+'Saving Accounts'!$F174," ")</f>
        <v xml:space="preserve"> </v>
      </c>
      <c r="S174" s="249" t="str">
        <f>IF(AND(MONTH('Saving Accounts'!$E174)=MONTH(S$7),YEAR('Saving Accounts'!$E174)=YEAR(S$7)),('Saving Accounts'!$B174+'Saving Accounts'!$F174)*'Saving Accounts'!$G174*'Saving Accounts'!$H174/12+'Saving Accounts'!$F174," ")</f>
        <v xml:space="preserve"> </v>
      </c>
      <c r="T174" s="249" t="str">
        <f>IF(AND(MONTH('Saving Accounts'!$E174)=MONTH(T$7),YEAR('Saving Accounts'!$E174)=YEAR(T$7)),('Saving Accounts'!$B174+'Saving Accounts'!$F174)*'Saving Accounts'!$G174*'Saving Accounts'!$H174/12+'Saving Accounts'!$F174," ")</f>
        <v xml:space="preserve"> </v>
      </c>
      <c r="U174" s="328" t="str">
        <f>IF(AND(MONTH('Saving Accounts'!$E174)=MONTH(U$7),YEAR('Saving Accounts'!$E174)=YEAR(U$7)),('Saving Accounts'!$B174+'Saving Accounts'!$F174)*'Saving Accounts'!$G174*'Saving Accounts'!$H174/12+'Saving Accounts'!$F174," ")</f>
        <v xml:space="preserve"> </v>
      </c>
      <c r="V174" s="249" t="str">
        <f>IF(AND(MONTH('Saving Accounts'!$E174)=MONTH(V$7),YEAR('Saving Accounts'!$E174)=YEAR(V$7)),('Saving Accounts'!$B174+'Saving Accounts'!$F174)*'Saving Accounts'!$G174*'Saving Accounts'!$H174/12+'Saving Accounts'!$F174," ")</f>
        <v xml:space="preserve"> </v>
      </c>
      <c r="W174" s="249" t="str">
        <f>IF(AND(MONTH('Saving Accounts'!$E174)=MONTH(W$7),YEAR('Saving Accounts'!$E174)=YEAR(W$7)),('Saving Accounts'!$B174+'Saving Accounts'!$F174)*'Saving Accounts'!$G174*'Saving Accounts'!$H174/12+'Saving Accounts'!$F174," ")</f>
        <v xml:space="preserve"> </v>
      </c>
      <c r="X174" s="249" t="str">
        <f>IF(AND(MONTH('Saving Accounts'!$E174)=MONTH(X$7),YEAR('Saving Accounts'!$E174)=YEAR(X$7)),('Saving Accounts'!$B174+'Saving Accounts'!$F174)*'Saving Accounts'!$G174*'Saving Accounts'!$H174/12+'Saving Accounts'!$F174," ")</f>
        <v xml:space="preserve"> </v>
      </c>
      <c r="Y174" s="249" t="str">
        <f>IF(AND(MONTH('Saving Accounts'!$E174)=MONTH(Y$7),YEAR('Saving Accounts'!$E174)=YEAR(Y$7)),('Saving Accounts'!$B174+'Saving Accounts'!$F174)*'Saving Accounts'!$G174*'Saving Accounts'!$H174/12+'Saving Accounts'!$F174," ")</f>
        <v xml:space="preserve"> </v>
      </c>
      <c r="Z174" s="249" t="str">
        <f>IF(AND(MONTH('Saving Accounts'!$E174)=MONTH(Z$7),YEAR('Saving Accounts'!$E174)=YEAR(Z$7)),('Saving Accounts'!$B174+'Saving Accounts'!$F174)*'Saving Accounts'!$G174*'Saving Accounts'!$H174/12+'Saving Accounts'!$F174," ")</f>
        <v xml:space="preserve"> </v>
      </c>
      <c r="AA174" s="249" t="str">
        <f>IF(AND(MONTH('Saving Accounts'!$E174)=MONTH(AA$7),YEAR('Saving Accounts'!$E174)=YEAR(AA$7)),('Saving Accounts'!$B174+'Saving Accounts'!$F174)*'Saving Accounts'!$G174*'Saving Accounts'!$H174/12+'Saving Accounts'!$F174," ")</f>
        <v xml:space="preserve"> </v>
      </c>
      <c r="AB174" s="249" t="str">
        <f>IF(AND(MONTH('Saving Accounts'!$E174)=MONTH(AB$7),YEAR('Saving Accounts'!$E174)=YEAR(AB$7)),('Saving Accounts'!$B174+'Saving Accounts'!$F174)*'Saving Accounts'!$G174*'Saving Accounts'!$H174/12+'Saving Accounts'!$F174," ")</f>
        <v xml:space="preserve"> </v>
      </c>
      <c r="AC174" s="249" t="str">
        <f>IF(AND(MONTH('Saving Accounts'!$E174)=MONTH(AC$7),YEAR('Saving Accounts'!$E174)=YEAR(AC$7)),('Saving Accounts'!$B174+'Saving Accounts'!$F174)*'Saving Accounts'!$G174*'Saving Accounts'!$H174/12+'Saving Accounts'!$F174," ")</f>
        <v xml:space="preserve"> </v>
      </c>
      <c r="AD174" s="249" t="str">
        <f>IF(AND(MONTH('Saving Accounts'!$E174)=MONTH(AD$7),YEAR('Saving Accounts'!$E174)=YEAR(AD$7)),('Saving Accounts'!$B174+'Saving Accounts'!$F174)*'Saving Accounts'!$G174*'Saving Accounts'!$H174/12+'Saving Accounts'!$F174," ")</f>
        <v xml:space="preserve"> </v>
      </c>
      <c r="AE174" s="249" t="str">
        <f>IF(AND(MONTH('Saving Accounts'!$E174)=MONTH(AE$7),YEAR('Saving Accounts'!$E174)=YEAR(AE$7)),('Saving Accounts'!$B174+'Saving Accounts'!$F174)*'Saving Accounts'!$G174*'Saving Accounts'!$H174/12+'Saving Accounts'!$F174," ")</f>
        <v xml:space="preserve"> </v>
      </c>
      <c r="AF174" s="249" t="str">
        <f>IF(AND(MONTH('Saving Accounts'!$E174)=MONTH(AF$7),YEAR('Saving Accounts'!$E174)=YEAR(AF$7)),('Saving Accounts'!$B174+'Saving Accounts'!$F174)*'Saving Accounts'!$G174*'Saving Accounts'!$H174/12+'Saving Accounts'!$F174," ")</f>
        <v xml:space="preserve"> </v>
      </c>
      <c r="AG174" s="249" t="str">
        <f>IF(AND(MONTH('Saving Accounts'!$E174)=MONTH(AG$7),YEAR('Saving Accounts'!$E174)=YEAR(AG$7)),('Saving Accounts'!$B174+'Saving Accounts'!$F174)*'Saving Accounts'!$G174*'Saving Accounts'!$H174/12+'Saving Accounts'!$F174," ")</f>
        <v xml:space="preserve"> </v>
      </c>
    </row>
    <row r="175" spans="2:33">
      <c r="B175" s="214"/>
      <c r="C175" s="215"/>
      <c r="D175" s="214"/>
      <c r="E175" s="215"/>
      <c r="F175" s="214"/>
      <c r="G175" s="216"/>
      <c r="H175" s="217"/>
      <c r="I175" s="251">
        <f t="shared" si="14"/>
        <v>0</v>
      </c>
      <c r="J175" s="249" t="str">
        <f>IF(AND(MONTH('Saving Accounts'!$E175)=MONTH(J$7),YEAR('Saving Accounts'!$E175)=YEAR(J$7)),('Saving Accounts'!$B175+'Saving Accounts'!$F175)*'Saving Accounts'!$G175*'Saving Accounts'!$H175/12+'Saving Accounts'!$F175," ")</f>
        <v xml:space="preserve"> </v>
      </c>
      <c r="K175" s="249" t="str">
        <f>IF(AND(MONTH('Saving Accounts'!$E175)=MONTH(K$7),YEAR('Saving Accounts'!$E175)=YEAR(K$7)),('Saving Accounts'!$B175+'Saving Accounts'!$F175)*'Saving Accounts'!$G175*'Saving Accounts'!$H175/12+'Saving Accounts'!$F175," ")</f>
        <v xml:space="preserve"> </v>
      </c>
      <c r="L175" s="249" t="str">
        <f>IF(AND(MONTH('Saving Accounts'!$E175)=MONTH(L$7),YEAR('Saving Accounts'!$E175)=YEAR(L$7)),('Saving Accounts'!$B175+'Saving Accounts'!$F175)*'Saving Accounts'!$G175*'Saving Accounts'!$H175/12+'Saving Accounts'!$F175," ")</f>
        <v xml:space="preserve"> </v>
      </c>
      <c r="M175" s="249" t="str">
        <f>IF(AND(MONTH('Saving Accounts'!$E175)=MONTH(M$7),YEAR('Saving Accounts'!$E175)=YEAR(M$7)),('Saving Accounts'!$B175+'Saving Accounts'!$F175)*'Saving Accounts'!$G175*'Saving Accounts'!$H175/12+'Saving Accounts'!$F175," ")</f>
        <v xml:space="preserve"> </v>
      </c>
      <c r="N175" s="249" t="str">
        <f>IF(AND(MONTH('Saving Accounts'!$E175)=MONTH(N$7),YEAR('Saving Accounts'!$E175)=YEAR(N$7)),('Saving Accounts'!$B175+'Saving Accounts'!$F175)*'Saving Accounts'!$G175*'Saving Accounts'!$H175/12+'Saving Accounts'!$F175," ")</f>
        <v xml:space="preserve"> </v>
      </c>
      <c r="O175" s="249" t="str">
        <f>IF(AND(MONTH('Saving Accounts'!$E175)=MONTH(O$7),YEAR('Saving Accounts'!$E175)=YEAR(O$7)),('Saving Accounts'!$B175+'Saving Accounts'!$F175)*'Saving Accounts'!$G175*'Saving Accounts'!$H175/12+'Saving Accounts'!$F175," ")</f>
        <v xml:space="preserve"> </v>
      </c>
      <c r="P175" s="249" t="str">
        <f>IF(AND(MONTH('Saving Accounts'!$E175)=MONTH(P$7),YEAR('Saving Accounts'!$E175)=YEAR(P$7)),('Saving Accounts'!$B175+'Saving Accounts'!$F175)*'Saving Accounts'!$G175*'Saving Accounts'!$H175/12+'Saving Accounts'!$F175," ")</f>
        <v xml:space="preserve"> </v>
      </c>
      <c r="Q175" s="249" t="str">
        <f>IF(AND(MONTH('Saving Accounts'!$E175)=MONTH(Q$7),YEAR('Saving Accounts'!$E175)=YEAR(Q$7)),('Saving Accounts'!$B175+'Saving Accounts'!$F175)*'Saving Accounts'!$G175*'Saving Accounts'!$H175/12+'Saving Accounts'!$F175," ")</f>
        <v xml:space="preserve"> </v>
      </c>
      <c r="R175" s="249" t="str">
        <f>IF(AND(MONTH('Saving Accounts'!$E175)=MONTH(R$7),YEAR('Saving Accounts'!$E175)=YEAR(R$7)),('Saving Accounts'!$B175+'Saving Accounts'!$F175)*'Saving Accounts'!$G175*'Saving Accounts'!$H175/12+'Saving Accounts'!$F175," ")</f>
        <v xml:space="preserve"> </v>
      </c>
      <c r="S175" s="249" t="str">
        <f>IF(AND(MONTH('Saving Accounts'!$E175)=MONTH(S$7),YEAR('Saving Accounts'!$E175)=YEAR(S$7)),('Saving Accounts'!$B175+'Saving Accounts'!$F175)*'Saving Accounts'!$G175*'Saving Accounts'!$H175/12+'Saving Accounts'!$F175," ")</f>
        <v xml:space="preserve"> </v>
      </c>
      <c r="T175" s="249" t="str">
        <f>IF(AND(MONTH('Saving Accounts'!$E175)=MONTH(T$7),YEAR('Saving Accounts'!$E175)=YEAR(T$7)),('Saving Accounts'!$B175+'Saving Accounts'!$F175)*'Saving Accounts'!$G175*'Saving Accounts'!$H175/12+'Saving Accounts'!$F175," ")</f>
        <v xml:space="preserve"> </v>
      </c>
      <c r="U175" s="328" t="str">
        <f>IF(AND(MONTH('Saving Accounts'!$E175)=MONTH(U$7),YEAR('Saving Accounts'!$E175)=YEAR(U$7)),('Saving Accounts'!$B175+'Saving Accounts'!$F175)*'Saving Accounts'!$G175*'Saving Accounts'!$H175/12+'Saving Accounts'!$F175," ")</f>
        <v xml:space="preserve"> </v>
      </c>
      <c r="V175" s="249" t="str">
        <f>IF(AND(MONTH('Saving Accounts'!$E175)=MONTH(V$7),YEAR('Saving Accounts'!$E175)=YEAR(V$7)),('Saving Accounts'!$B175+'Saving Accounts'!$F175)*'Saving Accounts'!$G175*'Saving Accounts'!$H175/12+'Saving Accounts'!$F175," ")</f>
        <v xml:space="preserve"> </v>
      </c>
      <c r="W175" s="249" t="str">
        <f>IF(AND(MONTH('Saving Accounts'!$E175)=MONTH(W$7),YEAR('Saving Accounts'!$E175)=YEAR(W$7)),('Saving Accounts'!$B175+'Saving Accounts'!$F175)*'Saving Accounts'!$G175*'Saving Accounts'!$H175/12+'Saving Accounts'!$F175," ")</f>
        <v xml:space="preserve"> </v>
      </c>
      <c r="X175" s="249" t="str">
        <f>IF(AND(MONTH('Saving Accounts'!$E175)=MONTH(X$7),YEAR('Saving Accounts'!$E175)=YEAR(X$7)),('Saving Accounts'!$B175+'Saving Accounts'!$F175)*'Saving Accounts'!$G175*'Saving Accounts'!$H175/12+'Saving Accounts'!$F175," ")</f>
        <v xml:space="preserve"> </v>
      </c>
      <c r="Y175" s="249" t="str">
        <f>IF(AND(MONTH('Saving Accounts'!$E175)=MONTH(Y$7),YEAR('Saving Accounts'!$E175)=YEAR(Y$7)),('Saving Accounts'!$B175+'Saving Accounts'!$F175)*'Saving Accounts'!$G175*'Saving Accounts'!$H175/12+'Saving Accounts'!$F175," ")</f>
        <v xml:space="preserve"> </v>
      </c>
      <c r="Z175" s="249" t="str">
        <f>IF(AND(MONTH('Saving Accounts'!$E175)=MONTH(Z$7),YEAR('Saving Accounts'!$E175)=YEAR(Z$7)),('Saving Accounts'!$B175+'Saving Accounts'!$F175)*'Saving Accounts'!$G175*'Saving Accounts'!$H175/12+'Saving Accounts'!$F175," ")</f>
        <v xml:space="preserve"> </v>
      </c>
      <c r="AA175" s="249" t="str">
        <f>IF(AND(MONTH('Saving Accounts'!$E175)=MONTH(AA$7),YEAR('Saving Accounts'!$E175)=YEAR(AA$7)),('Saving Accounts'!$B175+'Saving Accounts'!$F175)*'Saving Accounts'!$G175*'Saving Accounts'!$H175/12+'Saving Accounts'!$F175," ")</f>
        <v xml:space="preserve"> </v>
      </c>
      <c r="AB175" s="249" t="str">
        <f>IF(AND(MONTH('Saving Accounts'!$E175)=MONTH(AB$7),YEAR('Saving Accounts'!$E175)=YEAR(AB$7)),('Saving Accounts'!$B175+'Saving Accounts'!$F175)*'Saving Accounts'!$G175*'Saving Accounts'!$H175/12+'Saving Accounts'!$F175," ")</f>
        <v xml:space="preserve"> </v>
      </c>
      <c r="AC175" s="249" t="str">
        <f>IF(AND(MONTH('Saving Accounts'!$E175)=MONTH(AC$7),YEAR('Saving Accounts'!$E175)=YEAR(AC$7)),('Saving Accounts'!$B175+'Saving Accounts'!$F175)*'Saving Accounts'!$G175*'Saving Accounts'!$H175/12+'Saving Accounts'!$F175," ")</f>
        <v xml:space="preserve"> </v>
      </c>
      <c r="AD175" s="249" t="str">
        <f>IF(AND(MONTH('Saving Accounts'!$E175)=MONTH(AD$7),YEAR('Saving Accounts'!$E175)=YEAR(AD$7)),('Saving Accounts'!$B175+'Saving Accounts'!$F175)*'Saving Accounts'!$G175*'Saving Accounts'!$H175/12+'Saving Accounts'!$F175," ")</f>
        <v xml:space="preserve"> </v>
      </c>
      <c r="AE175" s="249" t="str">
        <f>IF(AND(MONTH('Saving Accounts'!$E175)=MONTH(AE$7),YEAR('Saving Accounts'!$E175)=YEAR(AE$7)),('Saving Accounts'!$B175+'Saving Accounts'!$F175)*'Saving Accounts'!$G175*'Saving Accounts'!$H175/12+'Saving Accounts'!$F175," ")</f>
        <v xml:space="preserve"> </v>
      </c>
      <c r="AF175" s="249" t="str">
        <f>IF(AND(MONTH('Saving Accounts'!$E175)=MONTH(AF$7),YEAR('Saving Accounts'!$E175)=YEAR(AF$7)),('Saving Accounts'!$B175+'Saving Accounts'!$F175)*'Saving Accounts'!$G175*'Saving Accounts'!$H175/12+'Saving Accounts'!$F175," ")</f>
        <v xml:space="preserve"> </v>
      </c>
      <c r="AG175" s="249" t="str">
        <f>IF(AND(MONTH('Saving Accounts'!$E175)=MONTH(AG$7),YEAR('Saving Accounts'!$E175)=YEAR(AG$7)),('Saving Accounts'!$B175+'Saving Accounts'!$F175)*'Saving Accounts'!$G175*'Saving Accounts'!$H175/12+'Saving Accounts'!$F175," ")</f>
        <v xml:space="preserve"> </v>
      </c>
    </row>
    <row r="176" spans="2:33">
      <c r="B176" s="214"/>
      <c r="C176" s="215"/>
      <c r="D176" s="214"/>
      <c r="E176" s="215"/>
      <c r="F176" s="214"/>
      <c r="G176" s="216"/>
      <c r="H176" s="217"/>
      <c r="I176" s="251">
        <f t="shared" si="14"/>
        <v>0</v>
      </c>
      <c r="J176" s="249" t="str">
        <f>IF(AND(MONTH('Saving Accounts'!$E176)=MONTH(J$7),YEAR('Saving Accounts'!$E176)=YEAR(J$7)),('Saving Accounts'!$B176+'Saving Accounts'!$F176)*'Saving Accounts'!$G176*'Saving Accounts'!$H176/12+'Saving Accounts'!$F176," ")</f>
        <v xml:space="preserve"> </v>
      </c>
      <c r="K176" s="249" t="str">
        <f>IF(AND(MONTH('Saving Accounts'!$E176)=MONTH(K$7),YEAR('Saving Accounts'!$E176)=YEAR(K$7)),('Saving Accounts'!$B176+'Saving Accounts'!$F176)*'Saving Accounts'!$G176*'Saving Accounts'!$H176/12+'Saving Accounts'!$F176," ")</f>
        <v xml:space="preserve"> </v>
      </c>
      <c r="L176" s="249" t="str">
        <f>IF(AND(MONTH('Saving Accounts'!$E176)=MONTH(L$7),YEAR('Saving Accounts'!$E176)=YEAR(L$7)),('Saving Accounts'!$B176+'Saving Accounts'!$F176)*'Saving Accounts'!$G176*'Saving Accounts'!$H176/12+'Saving Accounts'!$F176," ")</f>
        <v xml:space="preserve"> </v>
      </c>
      <c r="M176" s="249" t="str">
        <f>IF(AND(MONTH('Saving Accounts'!$E176)=MONTH(M$7),YEAR('Saving Accounts'!$E176)=YEAR(M$7)),('Saving Accounts'!$B176+'Saving Accounts'!$F176)*'Saving Accounts'!$G176*'Saving Accounts'!$H176/12+'Saving Accounts'!$F176," ")</f>
        <v xml:space="preserve"> </v>
      </c>
      <c r="N176" s="249" t="str">
        <f>IF(AND(MONTH('Saving Accounts'!$E176)=MONTH(N$7),YEAR('Saving Accounts'!$E176)=YEAR(N$7)),('Saving Accounts'!$B176+'Saving Accounts'!$F176)*'Saving Accounts'!$G176*'Saving Accounts'!$H176/12+'Saving Accounts'!$F176," ")</f>
        <v xml:space="preserve"> </v>
      </c>
      <c r="O176" s="249" t="str">
        <f>IF(AND(MONTH('Saving Accounts'!$E176)=MONTH(O$7),YEAR('Saving Accounts'!$E176)=YEAR(O$7)),('Saving Accounts'!$B176+'Saving Accounts'!$F176)*'Saving Accounts'!$G176*'Saving Accounts'!$H176/12+'Saving Accounts'!$F176," ")</f>
        <v xml:space="preserve"> </v>
      </c>
      <c r="P176" s="249" t="str">
        <f>IF(AND(MONTH('Saving Accounts'!$E176)=MONTH(P$7),YEAR('Saving Accounts'!$E176)=YEAR(P$7)),('Saving Accounts'!$B176+'Saving Accounts'!$F176)*'Saving Accounts'!$G176*'Saving Accounts'!$H176/12+'Saving Accounts'!$F176," ")</f>
        <v xml:space="preserve"> </v>
      </c>
      <c r="Q176" s="249" t="str">
        <f>IF(AND(MONTH('Saving Accounts'!$E176)=MONTH(Q$7),YEAR('Saving Accounts'!$E176)=YEAR(Q$7)),('Saving Accounts'!$B176+'Saving Accounts'!$F176)*'Saving Accounts'!$G176*'Saving Accounts'!$H176/12+'Saving Accounts'!$F176," ")</f>
        <v xml:space="preserve"> </v>
      </c>
      <c r="R176" s="249" t="str">
        <f>IF(AND(MONTH('Saving Accounts'!$E176)=MONTH(R$7),YEAR('Saving Accounts'!$E176)=YEAR(R$7)),('Saving Accounts'!$B176+'Saving Accounts'!$F176)*'Saving Accounts'!$G176*'Saving Accounts'!$H176/12+'Saving Accounts'!$F176," ")</f>
        <v xml:space="preserve"> </v>
      </c>
      <c r="S176" s="249" t="str">
        <f>IF(AND(MONTH('Saving Accounts'!$E176)=MONTH(S$7),YEAR('Saving Accounts'!$E176)=YEAR(S$7)),('Saving Accounts'!$B176+'Saving Accounts'!$F176)*'Saving Accounts'!$G176*'Saving Accounts'!$H176/12+'Saving Accounts'!$F176," ")</f>
        <v xml:space="preserve"> </v>
      </c>
      <c r="T176" s="249" t="str">
        <f>IF(AND(MONTH('Saving Accounts'!$E176)=MONTH(T$7),YEAR('Saving Accounts'!$E176)=YEAR(T$7)),('Saving Accounts'!$B176+'Saving Accounts'!$F176)*'Saving Accounts'!$G176*'Saving Accounts'!$H176/12+'Saving Accounts'!$F176," ")</f>
        <v xml:space="preserve"> </v>
      </c>
      <c r="U176" s="328" t="str">
        <f>IF(AND(MONTH('Saving Accounts'!$E176)=MONTH(U$7),YEAR('Saving Accounts'!$E176)=YEAR(U$7)),('Saving Accounts'!$B176+'Saving Accounts'!$F176)*'Saving Accounts'!$G176*'Saving Accounts'!$H176/12+'Saving Accounts'!$F176," ")</f>
        <v xml:space="preserve"> </v>
      </c>
      <c r="V176" s="249" t="str">
        <f>IF(AND(MONTH('Saving Accounts'!$E176)=MONTH(V$7),YEAR('Saving Accounts'!$E176)=YEAR(V$7)),('Saving Accounts'!$B176+'Saving Accounts'!$F176)*'Saving Accounts'!$G176*'Saving Accounts'!$H176/12+'Saving Accounts'!$F176," ")</f>
        <v xml:space="preserve"> </v>
      </c>
      <c r="W176" s="249" t="str">
        <f>IF(AND(MONTH('Saving Accounts'!$E176)=MONTH(W$7),YEAR('Saving Accounts'!$E176)=YEAR(W$7)),('Saving Accounts'!$B176+'Saving Accounts'!$F176)*'Saving Accounts'!$G176*'Saving Accounts'!$H176/12+'Saving Accounts'!$F176," ")</f>
        <v xml:space="preserve"> </v>
      </c>
      <c r="X176" s="249" t="str">
        <f>IF(AND(MONTH('Saving Accounts'!$E176)=MONTH(X$7),YEAR('Saving Accounts'!$E176)=YEAR(X$7)),('Saving Accounts'!$B176+'Saving Accounts'!$F176)*'Saving Accounts'!$G176*'Saving Accounts'!$H176/12+'Saving Accounts'!$F176," ")</f>
        <v xml:space="preserve"> </v>
      </c>
      <c r="Y176" s="249" t="str">
        <f>IF(AND(MONTH('Saving Accounts'!$E176)=MONTH(Y$7),YEAR('Saving Accounts'!$E176)=YEAR(Y$7)),('Saving Accounts'!$B176+'Saving Accounts'!$F176)*'Saving Accounts'!$G176*'Saving Accounts'!$H176/12+'Saving Accounts'!$F176," ")</f>
        <v xml:space="preserve"> </v>
      </c>
      <c r="Z176" s="249" t="str">
        <f>IF(AND(MONTH('Saving Accounts'!$E176)=MONTH(Z$7),YEAR('Saving Accounts'!$E176)=YEAR(Z$7)),('Saving Accounts'!$B176+'Saving Accounts'!$F176)*'Saving Accounts'!$G176*'Saving Accounts'!$H176/12+'Saving Accounts'!$F176," ")</f>
        <v xml:space="preserve"> </v>
      </c>
      <c r="AA176" s="249" t="str">
        <f>IF(AND(MONTH('Saving Accounts'!$E176)=MONTH(AA$7),YEAR('Saving Accounts'!$E176)=YEAR(AA$7)),('Saving Accounts'!$B176+'Saving Accounts'!$F176)*'Saving Accounts'!$G176*'Saving Accounts'!$H176/12+'Saving Accounts'!$F176," ")</f>
        <v xml:space="preserve"> </v>
      </c>
      <c r="AB176" s="249" t="str">
        <f>IF(AND(MONTH('Saving Accounts'!$E176)=MONTH(AB$7),YEAR('Saving Accounts'!$E176)=YEAR(AB$7)),('Saving Accounts'!$B176+'Saving Accounts'!$F176)*'Saving Accounts'!$G176*'Saving Accounts'!$H176/12+'Saving Accounts'!$F176," ")</f>
        <v xml:space="preserve"> </v>
      </c>
      <c r="AC176" s="249" t="str">
        <f>IF(AND(MONTH('Saving Accounts'!$E176)=MONTH(AC$7),YEAR('Saving Accounts'!$E176)=YEAR(AC$7)),('Saving Accounts'!$B176+'Saving Accounts'!$F176)*'Saving Accounts'!$G176*'Saving Accounts'!$H176/12+'Saving Accounts'!$F176," ")</f>
        <v xml:space="preserve"> </v>
      </c>
      <c r="AD176" s="249" t="str">
        <f>IF(AND(MONTH('Saving Accounts'!$E176)=MONTH(AD$7),YEAR('Saving Accounts'!$E176)=YEAR(AD$7)),('Saving Accounts'!$B176+'Saving Accounts'!$F176)*'Saving Accounts'!$G176*'Saving Accounts'!$H176/12+'Saving Accounts'!$F176," ")</f>
        <v xml:space="preserve"> </v>
      </c>
      <c r="AE176" s="249" t="str">
        <f>IF(AND(MONTH('Saving Accounts'!$E176)=MONTH(AE$7),YEAR('Saving Accounts'!$E176)=YEAR(AE$7)),('Saving Accounts'!$B176+'Saving Accounts'!$F176)*'Saving Accounts'!$G176*'Saving Accounts'!$H176/12+'Saving Accounts'!$F176," ")</f>
        <v xml:space="preserve"> </v>
      </c>
      <c r="AF176" s="249" t="str">
        <f>IF(AND(MONTH('Saving Accounts'!$E176)=MONTH(AF$7),YEAR('Saving Accounts'!$E176)=YEAR(AF$7)),('Saving Accounts'!$B176+'Saving Accounts'!$F176)*'Saving Accounts'!$G176*'Saving Accounts'!$H176/12+'Saving Accounts'!$F176," ")</f>
        <v xml:space="preserve"> </v>
      </c>
      <c r="AG176" s="249" t="str">
        <f>IF(AND(MONTH('Saving Accounts'!$E176)=MONTH(AG$7),YEAR('Saving Accounts'!$E176)=YEAR(AG$7)),('Saving Accounts'!$B176+'Saving Accounts'!$F176)*'Saving Accounts'!$G176*'Saving Accounts'!$H176/12+'Saving Accounts'!$F176," ")</f>
        <v xml:space="preserve"> </v>
      </c>
    </row>
    <row r="177" spans="2:33">
      <c r="B177" s="214"/>
      <c r="C177" s="215"/>
      <c r="D177" s="214"/>
      <c r="E177" s="215"/>
      <c r="F177" s="214"/>
      <c r="G177" s="216"/>
      <c r="H177" s="217"/>
      <c r="I177" s="251">
        <f t="shared" si="14"/>
        <v>0</v>
      </c>
      <c r="J177" s="249" t="str">
        <f>IF(AND(MONTH('Saving Accounts'!$E177)=MONTH(J$7),YEAR('Saving Accounts'!$E177)=YEAR(J$7)),('Saving Accounts'!$B177+'Saving Accounts'!$F177)*'Saving Accounts'!$G177*'Saving Accounts'!$H177/12+'Saving Accounts'!$F177," ")</f>
        <v xml:space="preserve"> </v>
      </c>
      <c r="K177" s="249" t="str">
        <f>IF(AND(MONTH('Saving Accounts'!$E177)=MONTH(K$7),YEAR('Saving Accounts'!$E177)=YEAR(K$7)),('Saving Accounts'!$B177+'Saving Accounts'!$F177)*'Saving Accounts'!$G177*'Saving Accounts'!$H177/12+'Saving Accounts'!$F177," ")</f>
        <v xml:space="preserve"> </v>
      </c>
      <c r="L177" s="249" t="str">
        <f>IF(AND(MONTH('Saving Accounts'!$E177)=MONTH(L$7),YEAR('Saving Accounts'!$E177)=YEAR(L$7)),('Saving Accounts'!$B177+'Saving Accounts'!$F177)*'Saving Accounts'!$G177*'Saving Accounts'!$H177/12+'Saving Accounts'!$F177," ")</f>
        <v xml:space="preserve"> </v>
      </c>
      <c r="M177" s="249" t="str">
        <f>IF(AND(MONTH('Saving Accounts'!$E177)=MONTH(M$7),YEAR('Saving Accounts'!$E177)=YEAR(M$7)),('Saving Accounts'!$B177+'Saving Accounts'!$F177)*'Saving Accounts'!$G177*'Saving Accounts'!$H177/12+'Saving Accounts'!$F177," ")</f>
        <v xml:space="preserve"> </v>
      </c>
      <c r="N177" s="249" t="str">
        <f>IF(AND(MONTH('Saving Accounts'!$E177)=MONTH(N$7),YEAR('Saving Accounts'!$E177)=YEAR(N$7)),('Saving Accounts'!$B177+'Saving Accounts'!$F177)*'Saving Accounts'!$G177*'Saving Accounts'!$H177/12+'Saving Accounts'!$F177," ")</f>
        <v xml:space="preserve"> </v>
      </c>
      <c r="O177" s="249" t="str">
        <f>IF(AND(MONTH('Saving Accounts'!$E177)=MONTH(O$7),YEAR('Saving Accounts'!$E177)=YEAR(O$7)),('Saving Accounts'!$B177+'Saving Accounts'!$F177)*'Saving Accounts'!$G177*'Saving Accounts'!$H177/12+'Saving Accounts'!$F177," ")</f>
        <v xml:space="preserve"> </v>
      </c>
      <c r="P177" s="249" t="str">
        <f>IF(AND(MONTH('Saving Accounts'!$E177)=MONTH(P$7),YEAR('Saving Accounts'!$E177)=YEAR(P$7)),('Saving Accounts'!$B177+'Saving Accounts'!$F177)*'Saving Accounts'!$G177*'Saving Accounts'!$H177/12+'Saving Accounts'!$F177," ")</f>
        <v xml:space="preserve"> </v>
      </c>
      <c r="Q177" s="249" t="str">
        <f>IF(AND(MONTH('Saving Accounts'!$E177)=MONTH(Q$7),YEAR('Saving Accounts'!$E177)=YEAR(Q$7)),('Saving Accounts'!$B177+'Saving Accounts'!$F177)*'Saving Accounts'!$G177*'Saving Accounts'!$H177/12+'Saving Accounts'!$F177," ")</f>
        <v xml:space="preserve"> </v>
      </c>
      <c r="R177" s="249" t="str">
        <f>IF(AND(MONTH('Saving Accounts'!$E177)=MONTH(R$7),YEAR('Saving Accounts'!$E177)=YEAR(R$7)),('Saving Accounts'!$B177+'Saving Accounts'!$F177)*'Saving Accounts'!$G177*'Saving Accounts'!$H177/12+'Saving Accounts'!$F177," ")</f>
        <v xml:space="preserve"> </v>
      </c>
      <c r="S177" s="249" t="str">
        <f>IF(AND(MONTH('Saving Accounts'!$E177)=MONTH(S$7),YEAR('Saving Accounts'!$E177)=YEAR(S$7)),('Saving Accounts'!$B177+'Saving Accounts'!$F177)*'Saving Accounts'!$G177*'Saving Accounts'!$H177/12+'Saving Accounts'!$F177," ")</f>
        <v xml:space="preserve"> </v>
      </c>
      <c r="T177" s="249" t="str">
        <f>IF(AND(MONTH('Saving Accounts'!$E177)=MONTH(T$7),YEAR('Saving Accounts'!$E177)=YEAR(T$7)),('Saving Accounts'!$B177+'Saving Accounts'!$F177)*'Saving Accounts'!$G177*'Saving Accounts'!$H177/12+'Saving Accounts'!$F177," ")</f>
        <v xml:space="preserve"> </v>
      </c>
      <c r="U177" s="328" t="str">
        <f>IF(AND(MONTH('Saving Accounts'!$E177)=MONTH(U$7),YEAR('Saving Accounts'!$E177)=YEAR(U$7)),('Saving Accounts'!$B177+'Saving Accounts'!$F177)*'Saving Accounts'!$G177*'Saving Accounts'!$H177/12+'Saving Accounts'!$F177," ")</f>
        <v xml:space="preserve"> </v>
      </c>
      <c r="V177" s="249" t="str">
        <f>IF(AND(MONTH('Saving Accounts'!$E177)=MONTH(V$7),YEAR('Saving Accounts'!$E177)=YEAR(V$7)),('Saving Accounts'!$B177+'Saving Accounts'!$F177)*'Saving Accounts'!$G177*'Saving Accounts'!$H177/12+'Saving Accounts'!$F177," ")</f>
        <v xml:space="preserve"> </v>
      </c>
      <c r="W177" s="249" t="str">
        <f>IF(AND(MONTH('Saving Accounts'!$E177)=MONTH(W$7),YEAR('Saving Accounts'!$E177)=YEAR(W$7)),('Saving Accounts'!$B177+'Saving Accounts'!$F177)*'Saving Accounts'!$G177*'Saving Accounts'!$H177/12+'Saving Accounts'!$F177," ")</f>
        <v xml:space="preserve"> </v>
      </c>
      <c r="X177" s="249" t="str">
        <f>IF(AND(MONTH('Saving Accounts'!$E177)=MONTH(X$7),YEAR('Saving Accounts'!$E177)=YEAR(X$7)),('Saving Accounts'!$B177+'Saving Accounts'!$F177)*'Saving Accounts'!$G177*'Saving Accounts'!$H177/12+'Saving Accounts'!$F177," ")</f>
        <v xml:space="preserve"> </v>
      </c>
      <c r="Y177" s="249" t="str">
        <f>IF(AND(MONTH('Saving Accounts'!$E177)=MONTH(Y$7),YEAR('Saving Accounts'!$E177)=YEAR(Y$7)),('Saving Accounts'!$B177+'Saving Accounts'!$F177)*'Saving Accounts'!$G177*'Saving Accounts'!$H177/12+'Saving Accounts'!$F177," ")</f>
        <v xml:space="preserve"> </v>
      </c>
      <c r="Z177" s="249" t="str">
        <f>IF(AND(MONTH('Saving Accounts'!$E177)=MONTH(Z$7),YEAR('Saving Accounts'!$E177)=YEAR(Z$7)),('Saving Accounts'!$B177+'Saving Accounts'!$F177)*'Saving Accounts'!$G177*'Saving Accounts'!$H177/12+'Saving Accounts'!$F177," ")</f>
        <v xml:space="preserve"> </v>
      </c>
      <c r="AA177" s="249" t="str">
        <f>IF(AND(MONTH('Saving Accounts'!$E177)=MONTH(AA$7),YEAR('Saving Accounts'!$E177)=YEAR(AA$7)),('Saving Accounts'!$B177+'Saving Accounts'!$F177)*'Saving Accounts'!$G177*'Saving Accounts'!$H177/12+'Saving Accounts'!$F177," ")</f>
        <v xml:space="preserve"> </v>
      </c>
      <c r="AB177" s="249" t="str">
        <f>IF(AND(MONTH('Saving Accounts'!$E177)=MONTH(AB$7),YEAR('Saving Accounts'!$E177)=YEAR(AB$7)),('Saving Accounts'!$B177+'Saving Accounts'!$F177)*'Saving Accounts'!$G177*'Saving Accounts'!$H177/12+'Saving Accounts'!$F177," ")</f>
        <v xml:space="preserve"> </v>
      </c>
      <c r="AC177" s="249" t="str">
        <f>IF(AND(MONTH('Saving Accounts'!$E177)=MONTH(AC$7),YEAR('Saving Accounts'!$E177)=YEAR(AC$7)),('Saving Accounts'!$B177+'Saving Accounts'!$F177)*'Saving Accounts'!$G177*'Saving Accounts'!$H177/12+'Saving Accounts'!$F177," ")</f>
        <v xml:space="preserve"> </v>
      </c>
      <c r="AD177" s="249" t="str">
        <f>IF(AND(MONTH('Saving Accounts'!$E177)=MONTH(AD$7),YEAR('Saving Accounts'!$E177)=YEAR(AD$7)),('Saving Accounts'!$B177+'Saving Accounts'!$F177)*'Saving Accounts'!$G177*'Saving Accounts'!$H177/12+'Saving Accounts'!$F177," ")</f>
        <v xml:space="preserve"> </v>
      </c>
      <c r="AE177" s="249" t="str">
        <f>IF(AND(MONTH('Saving Accounts'!$E177)=MONTH(AE$7),YEAR('Saving Accounts'!$E177)=YEAR(AE$7)),('Saving Accounts'!$B177+'Saving Accounts'!$F177)*'Saving Accounts'!$G177*'Saving Accounts'!$H177/12+'Saving Accounts'!$F177," ")</f>
        <v xml:space="preserve"> </v>
      </c>
      <c r="AF177" s="249" t="str">
        <f>IF(AND(MONTH('Saving Accounts'!$E177)=MONTH(AF$7),YEAR('Saving Accounts'!$E177)=YEAR(AF$7)),('Saving Accounts'!$B177+'Saving Accounts'!$F177)*'Saving Accounts'!$G177*'Saving Accounts'!$H177/12+'Saving Accounts'!$F177," ")</f>
        <v xml:space="preserve"> </v>
      </c>
      <c r="AG177" s="249" t="str">
        <f>IF(AND(MONTH('Saving Accounts'!$E177)=MONTH(AG$7),YEAR('Saving Accounts'!$E177)=YEAR(AG$7)),('Saving Accounts'!$B177+'Saving Accounts'!$F177)*'Saving Accounts'!$G177*'Saving Accounts'!$H177/12+'Saving Accounts'!$F177," ")</f>
        <v xml:space="preserve"> </v>
      </c>
    </row>
    <row r="178" spans="2:33">
      <c r="B178" s="214"/>
      <c r="C178" s="215"/>
      <c r="D178" s="214"/>
      <c r="E178" s="215"/>
      <c r="F178" s="214"/>
      <c r="G178" s="216"/>
      <c r="H178" s="217"/>
      <c r="I178" s="251">
        <f t="shared" si="14"/>
        <v>0</v>
      </c>
      <c r="J178" s="249" t="str">
        <f>IF(AND(MONTH('Saving Accounts'!$E178)=MONTH(J$7),YEAR('Saving Accounts'!$E178)=YEAR(J$7)),('Saving Accounts'!$B178+'Saving Accounts'!$F178)*'Saving Accounts'!$G178*'Saving Accounts'!$H178/12+'Saving Accounts'!$F178," ")</f>
        <v xml:space="preserve"> </v>
      </c>
      <c r="K178" s="249" t="str">
        <f>IF(AND(MONTH('Saving Accounts'!$E178)=MONTH(K$7),YEAR('Saving Accounts'!$E178)=YEAR(K$7)),('Saving Accounts'!$B178+'Saving Accounts'!$F178)*'Saving Accounts'!$G178*'Saving Accounts'!$H178/12+'Saving Accounts'!$F178," ")</f>
        <v xml:space="preserve"> </v>
      </c>
      <c r="L178" s="249" t="str">
        <f>IF(AND(MONTH('Saving Accounts'!$E178)=MONTH(L$7),YEAR('Saving Accounts'!$E178)=YEAR(L$7)),('Saving Accounts'!$B178+'Saving Accounts'!$F178)*'Saving Accounts'!$G178*'Saving Accounts'!$H178/12+'Saving Accounts'!$F178," ")</f>
        <v xml:space="preserve"> </v>
      </c>
      <c r="M178" s="249" t="str">
        <f>IF(AND(MONTH('Saving Accounts'!$E178)=MONTH(M$7),YEAR('Saving Accounts'!$E178)=YEAR(M$7)),('Saving Accounts'!$B178+'Saving Accounts'!$F178)*'Saving Accounts'!$G178*'Saving Accounts'!$H178/12+'Saving Accounts'!$F178," ")</f>
        <v xml:space="preserve"> </v>
      </c>
      <c r="N178" s="249" t="str">
        <f>IF(AND(MONTH('Saving Accounts'!$E178)=MONTH(N$7),YEAR('Saving Accounts'!$E178)=YEAR(N$7)),('Saving Accounts'!$B178+'Saving Accounts'!$F178)*'Saving Accounts'!$G178*'Saving Accounts'!$H178/12+'Saving Accounts'!$F178," ")</f>
        <v xml:space="preserve"> </v>
      </c>
      <c r="O178" s="249" t="str">
        <f>IF(AND(MONTH('Saving Accounts'!$E178)=MONTH(O$7),YEAR('Saving Accounts'!$E178)=YEAR(O$7)),('Saving Accounts'!$B178+'Saving Accounts'!$F178)*'Saving Accounts'!$G178*'Saving Accounts'!$H178/12+'Saving Accounts'!$F178," ")</f>
        <v xml:space="preserve"> </v>
      </c>
      <c r="P178" s="249" t="str">
        <f>IF(AND(MONTH('Saving Accounts'!$E178)=MONTH(P$7),YEAR('Saving Accounts'!$E178)=YEAR(P$7)),('Saving Accounts'!$B178+'Saving Accounts'!$F178)*'Saving Accounts'!$G178*'Saving Accounts'!$H178/12+'Saving Accounts'!$F178," ")</f>
        <v xml:space="preserve"> </v>
      </c>
      <c r="Q178" s="249" t="str">
        <f>IF(AND(MONTH('Saving Accounts'!$E178)=MONTH(Q$7),YEAR('Saving Accounts'!$E178)=YEAR(Q$7)),('Saving Accounts'!$B178+'Saving Accounts'!$F178)*'Saving Accounts'!$G178*'Saving Accounts'!$H178/12+'Saving Accounts'!$F178," ")</f>
        <v xml:space="preserve"> </v>
      </c>
      <c r="R178" s="249" t="str">
        <f>IF(AND(MONTH('Saving Accounts'!$E178)=MONTH(R$7),YEAR('Saving Accounts'!$E178)=YEAR(R$7)),('Saving Accounts'!$B178+'Saving Accounts'!$F178)*'Saving Accounts'!$G178*'Saving Accounts'!$H178/12+'Saving Accounts'!$F178," ")</f>
        <v xml:space="preserve"> </v>
      </c>
      <c r="S178" s="249" t="str">
        <f>IF(AND(MONTH('Saving Accounts'!$E178)=MONTH(S$7),YEAR('Saving Accounts'!$E178)=YEAR(S$7)),('Saving Accounts'!$B178+'Saving Accounts'!$F178)*'Saving Accounts'!$G178*'Saving Accounts'!$H178/12+'Saving Accounts'!$F178," ")</f>
        <v xml:space="preserve"> </v>
      </c>
      <c r="T178" s="249" t="str">
        <f>IF(AND(MONTH('Saving Accounts'!$E178)=MONTH(T$7),YEAR('Saving Accounts'!$E178)=YEAR(T$7)),('Saving Accounts'!$B178+'Saving Accounts'!$F178)*'Saving Accounts'!$G178*'Saving Accounts'!$H178/12+'Saving Accounts'!$F178," ")</f>
        <v xml:space="preserve"> </v>
      </c>
      <c r="U178" s="328" t="str">
        <f>IF(AND(MONTH('Saving Accounts'!$E178)=MONTH(U$7),YEAR('Saving Accounts'!$E178)=YEAR(U$7)),('Saving Accounts'!$B178+'Saving Accounts'!$F178)*'Saving Accounts'!$G178*'Saving Accounts'!$H178/12+'Saving Accounts'!$F178," ")</f>
        <v xml:space="preserve"> </v>
      </c>
      <c r="V178" s="249" t="str">
        <f>IF(AND(MONTH('Saving Accounts'!$E178)=MONTH(V$7),YEAR('Saving Accounts'!$E178)=YEAR(V$7)),('Saving Accounts'!$B178+'Saving Accounts'!$F178)*'Saving Accounts'!$G178*'Saving Accounts'!$H178/12+'Saving Accounts'!$F178," ")</f>
        <v xml:space="preserve"> </v>
      </c>
      <c r="W178" s="249" t="str">
        <f>IF(AND(MONTH('Saving Accounts'!$E178)=MONTH(W$7),YEAR('Saving Accounts'!$E178)=YEAR(W$7)),('Saving Accounts'!$B178+'Saving Accounts'!$F178)*'Saving Accounts'!$G178*'Saving Accounts'!$H178/12+'Saving Accounts'!$F178," ")</f>
        <v xml:space="preserve"> </v>
      </c>
      <c r="X178" s="249" t="str">
        <f>IF(AND(MONTH('Saving Accounts'!$E178)=MONTH(X$7),YEAR('Saving Accounts'!$E178)=YEAR(X$7)),('Saving Accounts'!$B178+'Saving Accounts'!$F178)*'Saving Accounts'!$G178*'Saving Accounts'!$H178/12+'Saving Accounts'!$F178," ")</f>
        <v xml:space="preserve"> </v>
      </c>
      <c r="Y178" s="249" t="str">
        <f>IF(AND(MONTH('Saving Accounts'!$E178)=MONTH(Y$7),YEAR('Saving Accounts'!$E178)=YEAR(Y$7)),('Saving Accounts'!$B178+'Saving Accounts'!$F178)*'Saving Accounts'!$G178*'Saving Accounts'!$H178/12+'Saving Accounts'!$F178," ")</f>
        <v xml:space="preserve"> </v>
      </c>
      <c r="Z178" s="249" t="str">
        <f>IF(AND(MONTH('Saving Accounts'!$E178)=MONTH(Z$7),YEAR('Saving Accounts'!$E178)=YEAR(Z$7)),('Saving Accounts'!$B178+'Saving Accounts'!$F178)*'Saving Accounts'!$G178*'Saving Accounts'!$H178/12+'Saving Accounts'!$F178," ")</f>
        <v xml:space="preserve"> </v>
      </c>
      <c r="AA178" s="249" t="str">
        <f>IF(AND(MONTH('Saving Accounts'!$E178)=MONTH(AA$7),YEAR('Saving Accounts'!$E178)=YEAR(AA$7)),('Saving Accounts'!$B178+'Saving Accounts'!$F178)*'Saving Accounts'!$G178*'Saving Accounts'!$H178/12+'Saving Accounts'!$F178," ")</f>
        <v xml:space="preserve"> </v>
      </c>
      <c r="AB178" s="249" t="str">
        <f>IF(AND(MONTH('Saving Accounts'!$E178)=MONTH(AB$7),YEAR('Saving Accounts'!$E178)=YEAR(AB$7)),('Saving Accounts'!$B178+'Saving Accounts'!$F178)*'Saving Accounts'!$G178*'Saving Accounts'!$H178/12+'Saving Accounts'!$F178," ")</f>
        <v xml:space="preserve"> </v>
      </c>
      <c r="AC178" s="249" t="str">
        <f>IF(AND(MONTH('Saving Accounts'!$E178)=MONTH(AC$7),YEAR('Saving Accounts'!$E178)=YEAR(AC$7)),('Saving Accounts'!$B178+'Saving Accounts'!$F178)*'Saving Accounts'!$G178*'Saving Accounts'!$H178/12+'Saving Accounts'!$F178," ")</f>
        <v xml:space="preserve"> </v>
      </c>
      <c r="AD178" s="249" t="str">
        <f>IF(AND(MONTH('Saving Accounts'!$E178)=MONTH(AD$7),YEAR('Saving Accounts'!$E178)=YEAR(AD$7)),('Saving Accounts'!$B178+'Saving Accounts'!$F178)*'Saving Accounts'!$G178*'Saving Accounts'!$H178/12+'Saving Accounts'!$F178," ")</f>
        <v xml:space="preserve"> </v>
      </c>
      <c r="AE178" s="249" t="str">
        <f>IF(AND(MONTH('Saving Accounts'!$E178)=MONTH(AE$7),YEAR('Saving Accounts'!$E178)=YEAR(AE$7)),('Saving Accounts'!$B178+'Saving Accounts'!$F178)*'Saving Accounts'!$G178*'Saving Accounts'!$H178/12+'Saving Accounts'!$F178," ")</f>
        <v xml:space="preserve"> </v>
      </c>
      <c r="AF178" s="249" t="str">
        <f>IF(AND(MONTH('Saving Accounts'!$E178)=MONTH(AF$7),YEAR('Saving Accounts'!$E178)=YEAR(AF$7)),('Saving Accounts'!$B178+'Saving Accounts'!$F178)*'Saving Accounts'!$G178*'Saving Accounts'!$H178/12+'Saving Accounts'!$F178," ")</f>
        <v xml:space="preserve"> </v>
      </c>
      <c r="AG178" s="249" t="str">
        <f>IF(AND(MONTH('Saving Accounts'!$E178)=MONTH(AG$7),YEAR('Saving Accounts'!$E178)=YEAR(AG$7)),('Saving Accounts'!$B178+'Saving Accounts'!$F178)*'Saving Accounts'!$G178*'Saving Accounts'!$H178/12+'Saving Accounts'!$F178," ")</f>
        <v xml:space="preserve"> </v>
      </c>
    </row>
    <row r="179" spans="2:33">
      <c r="B179" s="214"/>
      <c r="C179" s="215"/>
      <c r="D179" s="214"/>
      <c r="E179" s="215"/>
      <c r="F179" s="214"/>
      <c r="G179" s="216"/>
      <c r="H179" s="217"/>
      <c r="I179" s="251">
        <f t="shared" si="14"/>
        <v>0</v>
      </c>
      <c r="J179" s="249" t="str">
        <f>IF(AND(MONTH('Saving Accounts'!$E179)=MONTH(J$7),YEAR('Saving Accounts'!$E179)=YEAR(J$7)),('Saving Accounts'!$B179+'Saving Accounts'!$F179)*'Saving Accounts'!$G179*'Saving Accounts'!$H179/12+'Saving Accounts'!$F179," ")</f>
        <v xml:space="preserve"> </v>
      </c>
      <c r="K179" s="249" t="str">
        <f>IF(AND(MONTH('Saving Accounts'!$E179)=MONTH(K$7),YEAR('Saving Accounts'!$E179)=YEAR(K$7)),('Saving Accounts'!$B179+'Saving Accounts'!$F179)*'Saving Accounts'!$G179*'Saving Accounts'!$H179/12+'Saving Accounts'!$F179," ")</f>
        <v xml:space="preserve"> </v>
      </c>
      <c r="L179" s="249" t="str">
        <f>IF(AND(MONTH('Saving Accounts'!$E179)=MONTH(L$7),YEAR('Saving Accounts'!$E179)=YEAR(L$7)),('Saving Accounts'!$B179+'Saving Accounts'!$F179)*'Saving Accounts'!$G179*'Saving Accounts'!$H179/12+'Saving Accounts'!$F179," ")</f>
        <v xml:space="preserve"> </v>
      </c>
      <c r="M179" s="249" t="str">
        <f>IF(AND(MONTH('Saving Accounts'!$E179)=MONTH(M$7),YEAR('Saving Accounts'!$E179)=YEAR(M$7)),('Saving Accounts'!$B179+'Saving Accounts'!$F179)*'Saving Accounts'!$G179*'Saving Accounts'!$H179/12+'Saving Accounts'!$F179," ")</f>
        <v xml:space="preserve"> </v>
      </c>
      <c r="N179" s="249" t="str">
        <f>IF(AND(MONTH('Saving Accounts'!$E179)=MONTH(N$7),YEAR('Saving Accounts'!$E179)=YEAR(N$7)),('Saving Accounts'!$B179+'Saving Accounts'!$F179)*'Saving Accounts'!$G179*'Saving Accounts'!$H179/12+'Saving Accounts'!$F179," ")</f>
        <v xml:space="preserve"> </v>
      </c>
      <c r="O179" s="249" t="str">
        <f>IF(AND(MONTH('Saving Accounts'!$E179)=MONTH(O$7),YEAR('Saving Accounts'!$E179)=YEAR(O$7)),('Saving Accounts'!$B179+'Saving Accounts'!$F179)*'Saving Accounts'!$G179*'Saving Accounts'!$H179/12+'Saving Accounts'!$F179," ")</f>
        <v xml:space="preserve"> </v>
      </c>
      <c r="P179" s="249" t="str">
        <f>IF(AND(MONTH('Saving Accounts'!$E179)=MONTH(P$7),YEAR('Saving Accounts'!$E179)=YEAR(P$7)),('Saving Accounts'!$B179+'Saving Accounts'!$F179)*'Saving Accounts'!$G179*'Saving Accounts'!$H179/12+'Saving Accounts'!$F179," ")</f>
        <v xml:space="preserve"> </v>
      </c>
      <c r="Q179" s="249" t="str">
        <f>IF(AND(MONTH('Saving Accounts'!$E179)=MONTH(Q$7),YEAR('Saving Accounts'!$E179)=YEAR(Q$7)),('Saving Accounts'!$B179+'Saving Accounts'!$F179)*'Saving Accounts'!$G179*'Saving Accounts'!$H179/12+'Saving Accounts'!$F179," ")</f>
        <v xml:space="preserve"> </v>
      </c>
      <c r="R179" s="249" t="str">
        <f>IF(AND(MONTH('Saving Accounts'!$E179)=MONTH(R$7),YEAR('Saving Accounts'!$E179)=YEAR(R$7)),('Saving Accounts'!$B179+'Saving Accounts'!$F179)*'Saving Accounts'!$G179*'Saving Accounts'!$H179/12+'Saving Accounts'!$F179," ")</f>
        <v xml:space="preserve"> </v>
      </c>
      <c r="S179" s="249" t="str">
        <f>IF(AND(MONTH('Saving Accounts'!$E179)=MONTH(S$7),YEAR('Saving Accounts'!$E179)=YEAR(S$7)),('Saving Accounts'!$B179+'Saving Accounts'!$F179)*'Saving Accounts'!$G179*'Saving Accounts'!$H179/12+'Saving Accounts'!$F179," ")</f>
        <v xml:space="preserve"> </v>
      </c>
      <c r="T179" s="249" t="str">
        <f>IF(AND(MONTH('Saving Accounts'!$E179)=MONTH(T$7),YEAR('Saving Accounts'!$E179)=YEAR(T$7)),('Saving Accounts'!$B179+'Saving Accounts'!$F179)*'Saving Accounts'!$G179*'Saving Accounts'!$H179/12+'Saving Accounts'!$F179," ")</f>
        <v xml:space="preserve"> </v>
      </c>
      <c r="U179" s="328" t="str">
        <f>IF(AND(MONTH('Saving Accounts'!$E179)=MONTH(U$7),YEAR('Saving Accounts'!$E179)=YEAR(U$7)),('Saving Accounts'!$B179+'Saving Accounts'!$F179)*'Saving Accounts'!$G179*'Saving Accounts'!$H179/12+'Saving Accounts'!$F179," ")</f>
        <v xml:space="preserve"> </v>
      </c>
      <c r="V179" s="249" t="str">
        <f>IF(AND(MONTH('Saving Accounts'!$E179)=MONTH(V$7),YEAR('Saving Accounts'!$E179)=YEAR(V$7)),('Saving Accounts'!$B179+'Saving Accounts'!$F179)*'Saving Accounts'!$G179*'Saving Accounts'!$H179/12+'Saving Accounts'!$F179," ")</f>
        <v xml:space="preserve"> </v>
      </c>
      <c r="W179" s="249" t="str">
        <f>IF(AND(MONTH('Saving Accounts'!$E179)=MONTH(W$7),YEAR('Saving Accounts'!$E179)=YEAR(W$7)),('Saving Accounts'!$B179+'Saving Accounts'!$F179)*'Saving Accounts'!$G179*'Saving Accounts'!$H179/12+'Saving Accounts'!$F179," ")</f>
        <v xml:space="preserve"> </v>
      </c>
      <c r="X179" s="249" t="str">
        <f>IF(AND(MONTH('Saving Accounts'!$E179)=MONTH(X$7),YEAR('Saving Accounts'!$E179)=YEAR(X$7)),('Saving Accounts'!$B179+'Saving Accounts'!$F179)*'Saving Accounts'!$G179*'Saving Accounts'!$H179/12+'Saving Accounts'!$F179," ")</f>
        <v xml:space="preserve"> </v>
      </c>
      <c r="Y179" s="249" t="str">
        <f>IF(AND(MONTH('Saving Accounts'!$E179)=MONTH(Y$7),YEAR('Saving Accounts'!$E179)=YEAR(Y$7)),('Saving Accounts'!$B179+'Saving Accounts'!$F179)*'Saving Accounts'!$G179*'Saving Accounts'!$H179/12+'Saving Accounts'!$F179," ")</f>
        <v xml:space="preserve"> </v>
      </c>
      <c r="Z179" s="249" t="str">
        <f>IF(AND(MONTH('Saving Accounts'!$E179)=MONTH(Z$7),YEAR('Saving Accounts'!$E179)=YEAR(Z$7)),('Saving Accounts'!$B179+'Saving Accounts'!$F179)*'Saving Accounts'!$G179*'Saving Accounts'!$H179/12+'Saving Accounts'!$F179," ")</f>
        <v xml:space="preserve"> </v>
      </c>
      <c r="AA179" s="249" t="str">
        <f>IF(AND(MONTH('Saving Accounts'!$E179)=MONTH(AA$7),YEAR('Saving Accounts'!$E179)=YEAR(AA$7)),('Saving Accounts'!$B179+'Saving Accounts'!$F179)*'Saving Accounts'!$G179*'Saving Accounts'!$H179/12+'Saving Accounts'!$F179," ")</f>
        <v xml:space="preserve"> </v>
      </c>
      <c r="AB179" s="249" t="str">
        <f>IF(AND(MONTH('Saving Accounts'!$E179)=MONTH(AB$7),YEAR('Saving Accounts'!$E179)=YEAR(AB$7)),('Saving Accounts'!$B179+'Saving Accounts'!$F179)*'Saving Accounts'!$G179*'Saving Accounts'!$H179/12+'Saving Accounts'!$F179," ")</f>
        <v xml:space="preserve"> </v>
      </c>
      <c r="AC179" s="249" t="str">
        <f>IF(AND(MONTH('Saving Accounts'!$E179)=MONTH(AC$7),YEAR('Saving Accounts'!$E179)=YEAR(AC$7)),('Saving Accounts'!$B179+'Saving Accounts'!$F179)*'Saving Accounts'!$G179*'Saving Accounts'!$H179/12+'Saving Accounts'!$F179," ")</f>
        <v xml:space="preserve"> </v>
      </c>
      <c r="AD179" s="249" t="str">
        <f>IF(AND(MONTH('Saving Accounts'!$E179)=MONTH(AD$7),YEAR('Saving Accounts'!$E179)=YEAR(AD$7)),('Saving Accounts'!$B179+'Saving Accounts'!$F179)*'Saving Accounts'!$G179*'Saving Accounts'!$H179/12+'Saving Accounts'!$F179," ")</f>
        <v xml:space="preserve"> </v>
      </c>
      <c r="AE179" s="249" t="str">
        <f>IF(AND(MONTH('Saving Accounts'!$E179)=MONTH(AE$7),YEAR('Saving Accounts'!$E179)=YEAR(AE$7)),('Saving Accounts'!$B179+'Saving Accounts'!$F179)*'Saving Accounts'!$G179*'Saving Accounts'!$H179/12+'Saving Accounts'!$F179," ")</f>
        <v xml:space="preserve"> </v>
      </c>
      <c r="AF179" s="249" t="str">
        <f>IF(AND(MONTH('Saving Accounts'!$E179)=MONTH(AF$7),YEAR('Saving Accounts'!$E179)=YEAR(AF$7)),('Saving Accounts'!$B179+'Saving Accounts'!$F179)*'Saving Accounts'!$G179*'Saving Accounts'!$H179/12+'Saving Accounts'!$F179," ")</f>
        <v xml:space="preserve"> </v>
      </c>
      <c r="AG179" s="249" t="str">
        <f>IF(AND(MONTH('Saving Accounts'!$E179)=MONTH(AG$7),YEAR('Saving Accounts'!$E179)=YEAR(AG$7)),('Saving Accounts'!$B179+'Saving Accounts'!$F179)*'Saving Accounts'!$G179*'Saving Accounts'!$H179/12+'Saving Accounts'!$F179," ")</f>
        <v xml:space="preserve"> </v>
      </c>
    </row>
    <row r="180" spans="2:33">
      <c r="B180" s="214"/>
      <c r="C180" s="215"/>
      <c r="D180" s="214"/>
      <c r="E180" s="215"/>
      <c r="F180" s="214"/>
      <c r="G180" s="216"/>
      <c r="H180" s="217"/>
      <c r="I180" s="251">
        <f t="shared" si="14"/>
        <v>0</v>
      </c>
      <c r="J180" s="249" t="str">
        <f>IF(AND(MONTH('Saving Accounts'!$E180)=MONTH(J$7),YEAR('Saving Accounts'!$E180)=YEAR(J$7)),('Saving Accounts'!$B180+'Saving Accounts'!$F180)*'Saving Accounts'!$G180*'Saving Accounts'!$H180/12+'Saving Accounts'!$F180," ")</f>
        <v xml:space="preserve"> </v>
      </c>
      <c r="K180" s="249" t="str">
        <f>IF(AND(MONTH('Saving Accounts'!$E180)=MONTH(K$7),YEAR('Saving Accounts'!$E180)=YEAR(K$7)),('Saving Accounts'!$B180+'Saving Accounts'!$F180)*'Saving Accounts'!$G180*'Saving Accounts'!$H180/12+'Saving Accounts'!$F180," ")</f>
        <v xml:space="preserve"> </v>
      </c>
      <c r="L180" s="249" t="str">
        <f>IF(AND(MONTH('Saving Accounts'!$E180)=MONTH(L$7),YEAR('Saving Accounts'!$E180)=YEAR(L$7)),('Saving Accounts'!$B180+'Saving Accounts'!$F180)*'Saving Accounts'!$G180*'Saving Accounts'!$H180/12+'Saving Accounts'!$F180," ")</f>
        <v xml:space="preserve"> </v>
      </c>
      <c r="M180" s="249" t="str">
        <f>IF(AND(MONTH('Saving Accounts'!$E180)=MONTH(M$7),YEAR('Saving Accounts'!$E180)=YEAR(M$7)),('Saving Accounts'!$B180+'Saving Accounts'!$F180)*'Saving Accounts'!$G180*'Saving Accounts'!$H180/12+'Saving Accounts'!$F180," ")</f>
        <v xml:space="preserve"> </v>
      </c>
      <c r="N180" s="249" t="str">
        <f>IF(AND(MONTH('Saving Accounts'!$E180)=MONTH(N$7),YEAR('Saving Accounts'!$E180)=YEAR(N$7)),('Saving Accounts'!$B180+'Saving Accounts'!$F180)*'Saving Accounts'!$G180*'Saving Accounts'!$H180/12+'Saving Accounts'!$F180," ")</f>
        <v xml:space="preserve"> </v>
      </c>
      <c r="O180" s="249" t="str">
        <f>IF(AND(MONTH('Saving Accounts'!$E180)=MONTH(O$7),YEAR('Saving Accounts'!$E180)=YEAR(O$7)),('Saving Accounts'!$B180+'Saving Accounts'!$F180)*'Saving Accounts'!$G180*'Saving Accounts'!$H180/12+'Saving Accounts'!$F180," ")</f>
        <v xml:space="preserve"> </v>
      </c>
      <c r="P180" s="249" t="str">
        <f>IF(AND(MONTH('Saving Accounts'!$E180)=MONTH(P$7),YEAR('Saving Accounts'!$E180)=YEAR(P$7)),('Saving Accounts'!$B180+'Saving Accounts'!$F180)*'Saving Accounts'!$G180*'Saving Accounts'!$H180/12+'Saving Accounts'!$F180," ")</f>
        <v xml:space="preserve"> </v>
      </c>
      <c r="Q180" s="249" t="str">
        <f>IF(AND(MONTH('Saving Accounts'!$E180)=MONTH(Q$7),YEAR('Saving Accounts'!$E180)=YEAR(Q$7)),('Saving Accounts'!$B180+'Saving Accounts'!$F180)*'Saving Accounts'!$G180*'Saving Accounts'!$H180/12+'Saving Accounts'!$F180," ")</f>
        <v xml:space="preserve"> </v>
      </c>
      <c r="R180" s="249" t="str">
        <f>IF(AND(MONTH('Saving Accounts'!$E180)=MONTH(R$7),YEAR('Saving Accounts'!$E180)=YEAR(R$7)),('Saving Accounts'!$B180+'Saving Accounts'!$F180)*'Saving Accounts'!$G180*'Saving Accounts'!$H180/12+'Saving Accounts'!$F180," ")</f>
        <v xml:space="preserve"> </v>
      </c>
      <c r="S180" s="249" t="str">
        <f>IF(AND(MONTH('Saving Accounts'!$E180)=MONTH(S$7),YEAR('Saving Accounts'!$E180)=YEAR(S$7)),('Saving Accounts'!$B180+'Saving Accounts'!$F180)*'Saving Accounts'!$G180*'Saving Accounts'!$H180/12+'Saving Accounts'!$F180," ")</f>
        <v xml:space="preserve"> </v>
      </c>
      <c r="T180" s="249" t="str">
        <f>IF(AND(MONTH('Saving Accounts'!$E180)=MONTH(T$7),YEAR('Saving Accounts'!$E180)=YEAR(T$7)),('Saving Accounts'!$B180+'Saving Accounts'!$F180)*'Saving Accounts'!$G180*'Saving Accounts'!$H180/12+'Saving Accounts'!$F180," ")</f>
        <v xml:space="preserve"> </v>
      </c>
      <c r="U180" s="328" t="str">
        <f>IF(AND(MONTH('Saving Accounts'!$E180)=MONTH(U$7),YEAR('Saving Accounts'!$E180)=YEAR(U$7)),('Saving Accounts'!$B180+'Saving Accounts'!$F180)*'Saving Accounts'!$G180*'Saving Accounts'!$H180/12+'Saving Accounts'!$F180," ")</f>
        <v xml:space="preserve"> </v>
      </c>
      <c r="V180" s="249" t="str">
        <f>IF(AND(MONTH('Saving Accounts'!$E180)=MONTH(V$7),YEAR('Saving Accounts'!$E180)=YEAR(V$7)),('Saving Accounts'!$B180+'Saving Accounts'!$F180)*'Saving Accounts'!$G180*'Saving Accounts'!$H180/12+'Saving Accounts'!$F180," ")</f>
        <v xml:space="preserve"> </v>
      </c>
      <c r="W180" s="249" t="str">
        <f>IF(AND(MONTH('Saving Accounts'!$E180)=MONTH(W$7),YEAR('Saving Accounts'!$E180)=YEAR(W$7)),('Saving Accounts'!$B180+'Saving Accounts'!$F180)*'Saving Accounts'!$G180*'Saving Accounts'!$H180/12+'Saving Accounts'!$F180," ")</f>
        <v xml:space="preserve"> </v>
      </c>
      <c r="X180" s="249" t="str">
        <f>IF(AND(MONTH('Saving Accounts'!$E180)=MONTH(X$7),YEAR('Saving Accounts'!$E180)=YEAR(X$7)),('Saving Accounts'!$B180+'Saving Accounts'!$F180)*'Saving Accounts'!$G180*'Saving Accounts'!$H180/12+'Saving Accounts'!$F180," ")</f>
        <v xml:space="preserve"> </v>
      </c>
      <c r="Y180" s="249" t="str">
        <f>IF(AND(MONTH('Saving Accounts'!$E180)=MONTH(Y$7),YEAR('Saving Accounts'!$E180)=YEAR(Y$7)),('Saving Accounts'!$B180+'Saving Accounts'!$F180)*'Saving Accounts'!$G180*'Saving Accounts'!$H180/12+'Saving Accounts'!$F180," ")</f>
        <v xml:space="preserve"> </v>
      </c>
      <c r="Z180" s="249" t="str">
        <f>IF(AND(MONTH('Saving Accounts'!$E180)=MONTH(Z$7),YEAR('Saving Accounts'!$E180)=YEAR(Z$7)),('Saving Accounts'!$B180+'Saving Accounts'!$F180)*'Saving Accounts'!$G180*'Saving Accounts'!$H180/12+'Saving Accounts'!$F180," ")</f>
        <v xml:space="preserve"> </v>
      </c>
      <c r="AA180" s="249" t="str">
        <f>IF(AND(MONTH('Saving Accounts'!$E180)=MONTH(AA$7),YEAR('Saving Accounts'!$E180)=YEAR(AA$7)),('Saving Accounts'!$B180+'Saving Accounts'!$F180)*'Saving Accounts'!$G180*'Saving Accounts'!$H180/12+'Saving Accounts'!$F180," ")</f>
        <v xml:space="preserve"> </v>
      </c>
      <c r="AB180" s="249" t="str">
        <f>IF(AND(MONTH('Saving Accounts'!$E180)=MONTH(AB$7),YEAR('Saving Accounts'!$E180)=YEAR(AB$7)),('Saving Accounts'!$B180+'Saving Accounts'!$F180)*'Saving Accounts'!$G180*'Saving Accounts'!$H180/12+'Saving Accounts'!$F180," ")</f>
        <v xml:space="preserve"> </v>
      </c>
      <c r="AC180" s="249" t="str">
        <f>IF(AND(MONTH('Saving Accounts'!$E180)=MONTH(AC$7),YEAR('Saving Accounts'!$E180)=YEAR(AC$7)),('Saving Accounts'!$B180+'Saving Accounts'!$F180)*'Saving Accounts'!$G180*'Saving Accounts'!$H180/12+'Saving Accounts'!$F180," ")</f>
        <v xml:space="preserve"> </v>
      </c>
      <c r="AD180" s="249" t="str">
        <f>IF(AND(MONTH('Saving Accounts'!$E180)=MONTH(AD$7),YEAR('Saving Accounts'!$E180)=YEAR(AD$7)),('Saving Accounts'!$B180+'Saving Accounts'!$F180)*'Saving Accounts'!$G180*'Saving Accounts'!$H180/12+'Saving Accounts'!$F180," ")</f>
        <v xml:space="preserve"> </v>
      </c>
      <c r="AE180" s="249" t="str">
        <f>IF(AND(MONTH('Saving Accounts'!$E180)=MONTH(AE$7),YEAR('Saving Accounts'!$E180)=YEAR(AE$7)),('Saving Accounts'!$B180+'Saving Accounts'!$F180)*'Saving Accounts'!$G180*'Saving Accounts'!$H180/12+'Saving Accounts'!$F180," ")</f>
        <v xml:space="preserve"> </v>
      </c>
      <c r="AF180" s="249" t="str">
        <f>IF(AND(MONTH('Saving Accounts'!$E180)=MONTH(AF$7),YEAR('Saving Accounts'!$E180)=YEAR(AF$7)),('Saving Accounts'!$B180+'Saving Accounts'!$F180)*'Saving Accounts'!$G180*'Saving Accounts'!$H180/12+'Saving Accounts'!$F180," ")</f>
        <v xml:space="preserve"> </v>
      </c>
      <c r="AG180" s="249" t="str">
        <f>IF(AND(MONTH('Saving Accounts'!$E180)=MONTH(AG$7),YEAR('Saving Accounts'!$E180)=YEAR(AG$7)),('Saving Accounts'!$B180+'Saving Accounts'!$F180)*'Saving Accounts'!$G180*'Saving Accounts'!$H180/12+'Saving Accounts'!$F180," ")</f>
        <v xml:space="preserve"> </v>
      </c>
    </row>
    <row r="181" spans="2:33">
      <c r="B181" s="214"/>
      <c r="C181" s="215"/>
      <c r="D181" s="214"/>
      <c r="E181" s="215"/>
      <c r="F181" s="214"/>
      <c r="G181" s="216"/>
      <c r="H181" s="217"/>
      <c r="I181" s="251">
        <f t="shared" si="14"/>
        <v>0</v>
      </c>
      <c r="J181" s="249" t="str">
        <f>IF(AND(MONTH('Saving Accounts'!$E181)=MONTH(J$7),YEAR('Saving Accounts'!$E181)=YEAR(J$7)),('Saving Accounts'!$B181+'Saving Accounts'!$F181)*'Saving Accounts'!$G181*'Saving Accounts'!$H181/12+'Saving Accounts'!$F181," ")</f>
        <v xml:space="preserve"> </v>
      </c>
      <c r="K181" s="249" t="str">
        <f>IF(AND(MONTH('Saving Accounts'!$E181)=MONTH(K$7),YEAR('Saving Accounts'!$E181)=YEAR(K$7)),('Saving Accounts'!$B181+'Saving Accounts'!$F181)*'Saving Accounts'!$G181*'Saving Accounts'!$H181/12+'Saving Accounts'!$F181," ")</f>
        <v xml:space="preserve"> </v>
      </c>
      <c r="L181" s="249" t="str">
        <f>IF(AND(MONTH('Saving Accounts'!$E181)=MONTH(L$7),YEAR('Saving Accounts'!$E181)=YEAR(L$7)),('Saving Accounts'!$B181+'Saving Accounts'!$F181)*'Saving Accounts'!$G181*'Saving Accounts'!$H181/12+'Saving Accounts'!$F181," ")</f>
        <v xml:space="preserve"> </v>
      </c>
      <c r="M181" s="249" t="str">
        <f>IF(AND(MONTH('Saving Accounts'!$E181)=MONTH(M$7),YEAR('Saving Accounts'!$E181)=YEAR(M$7)),('Saving Accounts'!$B181+'Saving Accounts'!$F181)*'Saving Accounts'!$G181*'Saving Accounts'!$H181/12+'Saving Accounts'!$F181," ")</f>
        <v xml:space="preserve"> </v>
      </c>
      <c r="N181" s="249" t="str">
        <f>IF(AND(MONTH('Saving Accounts'!$E181)=MONTH(N$7),YEAR('Saving Accounts'!$E181)=YEAR(N$7)),('Saving Accounts'!$B181+'Saving Accounts'!$F181)*'Saving Accounts'!$G181*'Saving Accounts'!$H181/12+'Saving Accounts'!$F181," ")</f>
        <v xml:space="preserve"> </v>
      </c>
      <c r="O181" s="249" t="str">
        <f>IF(AND(MONTH('Saving Accounts'!$E181)=MONTH(O$7),YEAR('Saving Accounts'!$E181)=YEAR(O$7)),('Saving Accounts'!$B181+'Saving Accounts'!$F181)*'Saving Accounts'!$G181*'Saving Accounts'!$H181/12+'Saving Accounts'!$F181," ")</f>
        <v xml:space="preserve"> </v>
      </c>
      <c r="P181" s="249" t="str">
        <f>IF(AND(MONTH('Saving Accounts'!$E181)=MONTH(P$7),YEAR('Saving Accounts'!$E181)=YEAR(P$7)),('Saving Accounts'!$B181+'Saving Accounts'!$F181)*'Saving Accounts'!$G181*'Saving Accounts'!$H181/12+'Saving Accounts'!$F181," ")</f>
        <v xml:space="preserve"> </v>
      </c>
      <c r="Q181" s="249" t="str">
        <f>IF(AND(MONTH('Saving Accounts'!$E181)=MONTH(Q$7),YEAR('Saving Accounts'!$E181)=YEAR(Q$7)),('Saving Accounts'!$B181+'Saving Accounts'!$F181)*'Saving Accounts'!$G181*'Saving Accounts'!$H181/12+'Saving Accounts'!$F181," ")</f>
        <v xml:space="preserve"> </v>
      </c>
      <c r="R181" s="249" t="str">
        <f>IF(AND(MONTH('Saving Accounts'!$E181)=MONTH(R$7),YEAR('Saving Accounts'!$E181)=YEAR(R$7)),('Saving Accounts'!$B181+'Saving Accounts'!$F181)*'Saving Accounts'!$G181*'Saving Accounts'!$H181/12+'Saving Accounts'!$F181," ")</f>
        <v xml:space="preserve"> </v>
      </c>
      <c r="S181" s="249" t="str">
        <f>IF(AND(MONTH('Saving Accounts'!$E181)=MONTH(S$7),YEAR('Saving Accounts'!$E181)=YEAR(S$7)),('Saving Accounts'!$B181+'Saving Accounts'!$F181)*'Saving Accounts'!$G181*'Saving Accounts'!$H181/12+'Saving Accounts'!$F181," ")</f>
        <v xml:space="preserve"> </v>
      </c>
      <c r="T181" s="249" t="str">
        <f>IF(AND(MONTH('Saving Accounts'!$E181)=MONTH(T$7),YEAR('Saving Accounts'!$E181)=YEAR(T$7)),('Saving Accounts'!$B181+'Saving Accounts'!$F181)*'Saving Accounts'!$G181*'Saving Accounts'!$H181/12+'Saving Accounts'!$F181," ")</f>
        <v xml:space="preserve"> </v>
      </c>
      <c r="U181" s="328" t="str">
        <f>IF(AND(MONTH('Saving Accounts'!$E181)=MONTH(U$7),YEAR('Saving Accounts'!$E181)=YEAR(U$7)),('Saving Accounts'!$B181+'Saving Accounts'!$F181)*'Saving Accounts'!$G181*'Saving Accounts'!$H181/12+'Saving Accounts'!$F181," ")</f>
        <v xml:space="preserve"> </v>
      </c>
      <c r="V181" s="249" t="str">
        <f>IF(AND(MONTH('Saving Accounts'!$E181)=MONTH(V$7),YEAR('Saving Accounts'!$E181)=YEAR(V$7)),('Saving Accounts'!$B181+'Saving Accounts'!$F181)*'Saving Accounts'!$G181*'Saving Accounts'!$H181/12+'Saving Accounts'!$F181," ")</f>
        <v xml:space="preserve"> </v>
      </c>
      <c r="W181" s="249" t="str">
        <f>IF(AND(MONTH('Saving Accounts'!$E181)=MONTH(W$7),YEAR('Saving Accounts'!$E181)=YEAR(W$7)),('Saving Accounts'!$B181+'Saving Accounts'!$F181)*'Saving Accounts'!$G181*'Saving Accounts'!$H181/12+'Saving Accounts'!$F181," ")</f>
        <v xml:space="preserve"> </v>
      </c>
      <c r="X181" s="249" t="str">
        <f>IF(AND(MONTH('Saving Accounts'!$E181)=MONTH(X$7),YEAR('Saving Accounts'!$E181)=YEAR(X$7)),('Saving Accounts'!$B181+'Saving Accounts'!$F181)*'Saving Accounts'!$G181*'Saving Accounts'!$H181/12+'Saving Accounts'!$F181," ")</f>
        <v xml:space="preserve"> </v>
      </c>
      <c r="Y181" s="249" t="str">
        <f>IF(AND(MONTH('Saving Accounts'!$E181)=MONTH(Y$7),YEAR('Saving Accounts'!$E181)=YEAR(Y$7)),('Saving Accounts'!$B181+'Saving Accounts'!$F181)*'Saving Accounts'!$G181*'Saving Accounts'!$H181/12+'Saving Accounts'!$F181," ")</f>
        <v xml:space="preserve"> </v>
      </c>
      <c r="Z181" s="249" t="str">
        <f>IF(AND(MONTH('Saving Accounts'!$E181)=MONTH(Z$7),YEAR('Saving Accounts'!$E181)=YEAR(Z$7)),('Saving Accounts'!$B181+'Saving Accounts'!$F181)*'Saving Accounts'!$G181*'Saving Accounts'!$H181/12+'Saving Accounts'!$F181," ")</f>
        <v xml:space="preserve"> </v>
      </c>
      <c r="AA181" s="249" t="str">
        <f>IF(AND(MONTH('Saving Accounts'!$E181)=MONTH(AA$7),YEAR('Saving Accounts'!$E181)=YEAR(AA$7)),('Saving Accounts'!$B181+'Saving Accounts'!$F181)*'Saving Accounts'!$G181*'Saving Accounts'!$H181/12+'Saving Accounts'!$F181," ")</f>
        <v xml:space="preserve"> </v>
      </c>
      <c r="AB181" s="249" t="str">
        <f>IF(AND(MONTH('Saving Accounts'!$E181)=MONTH(AB$7),YEAR('Saving Accounts'!$E181)=YEAR(AB$7)),('Saving Accounts'!$B181+'Saving Accounts'!$F181)*'Saving Accounts'!$G181*'Saving Accounts'!$H181/12+'Saving Accounts'!$F181," ")</f>
        <v xml:space="preserve"> </v>
      </c>
      <c r="AC181" s="249" t="str">
        <f>IF(AND(MONTH('Saving Accounts'!$E181)=MONTH(AC$7),YEAR('Saving Accounts'!$E181)=YEAR(AC$7)),('Saving Accounts'!$B181+'Saving Accounts'!$F181)*'Saving Accounts'!$G181*'Saving Accounts'!$H181/12+'Saving Accounts'!$F181," ")</f>
        <v xml:space="preserve"> </v>
      </c>
      <c r="AD181" s="249" t="str">
        <f>IF(AND(MONTH('Saving Accounts'!$E181)=MONTH(AD$7),YEAR('Saving Accounts'!$E181)=YEAR(AD$7)),('Saving Accounts'!$B181+'Saving Accounts'!$F181)*'Saving Accounts'!$G181*'Saving Accounts'!$H181/12+'Saving Accounts'!$F181," ")</f>
        <v xml:space="preserve"> </v>
      </c>
      <c r="AE181" s="249" t="str">
        <f>IF(AND(MONTH('Saving Accounts'!$E181)=MONTH(AE$7),YEAR('Saving Accounts'!$E181)=YEAR(AE$7)),('Saving Accounts'!$B181+'Saving Accounts'!$F181)*'Saving Accounts'!$G181*'Saving Accounts'!$H181/12+'Saving Accounts'!$F181," ")</f>
        <v xml:space="preserve"> </v>
      </c>
      <c r="AF181" s="249" t="str">
        <f>IF(AND(MONTH('Saving Accounts'!$E181)=MONTH(AF$7),YEAR('Saving Accounts'!$E181)=YEAR(AF$7)),('Saving Accounts'!$B181+'Saving Accounts'!$F181)*'Saving Accounts'!$G181*'Saving Accounts'!$H181/12+'Saving Accounts'!$F181," ")</f>
        <v xml:space="preserve"> </v>
      </c>
      <c r="AG181" s="249" t="str">
        <f>IF(AND(MONTH('Saving Accounts'!$E181)=MONTH(AG$7),YEAR('Saving Accounts'!$E181)=YEAR(AG$7)),('Saving Accounts'!$B181+'Saving Accounts'!$F181)*'Saving Accounts'!$G181*'Saving Accounts'!$H181/12+'Saving Accounts'!$F181," ")</f>
        <v xml:space="preserve"> </v>
      </c>
    </row>
    <row r="182" spans="2:33">
      <c r="B182" s="214"/>
      <c r="C182" s="215"/>
      <c r="D182" s="214"/>
      <c r="E182" s="215"/>
      <c r="F182" s="214"/>
      <c r="G182" s="216"/>
      <c r="H182" s="217"/>
      <c r="I182" s="251">
        <f t="shared" ref="I182:I189" si="15">SUM(J182:U182)</f>
        <v>0</v>
      </c>
      <c r="J182" s="249" t="str">
        <f>IF(AND(MONTH('Saving Accounts'!$E182)=MONTH(J$7),YEAR('Saving Accounts'!$E182)=YEAR(J$7)),('Saving Accounts'!$B182+'Saving Accounts'!$F182)*'Saving Accounts'!$G182*'Saving Accounts'!$H182/12+'Saving Accounts'!$F182," ")</f>
        <v xml:space="preserve"> </v>
      </c>
      <c r="K182" s="249" t="str">
        <f>IF(AND(MONTH('Saving Accounts'!$E182)=MONTH(K$7),YEAR('Saving Accounts'!$E182)=YEAR(K$7)),('Saving Accounts'!$B182+'Saving Accounts'!$F182)*'Saving Accounts'!$G182*'Saving Accounts'!$H182/12+'Saving Accounts'!$F182," ")</f>
        <v xml:space="preserve"> </v>
      </c>
      <c r="L182" s="249" t="str">
        <f>IF(AND(MONTH('Saving Accounts'!$E182)=MONTH(L$7),YEAR('Saving Accounts'!$E182)=YEAR(L$7)),('Saving Accounts'!$B182+'Saving Accounts'!$F182)*'Saving Accounts'!$G182*'Saving Accounts'!$H182/12+'Saving Accounts'!$F182," ")</f>
        <v xml:space="preserve"> </v>
      </c>
      <c r="M182" s="249" t="str">
        <f>IF(AND(MONTH('Saving Accounts'!$E182)=MONTH(M$7),YEAR('Saving Accounts'!$E182)=YEAR(M$7)),('Saving Accounts'!$B182+'Saving Accounts'!$F182)*'Saving Accounts'!$G182*'Saving Accounts'!$H182/12+'Saving Accounts'!$F182," ")</f>
        <v xml:space="preserve"> </v>
      </c>
      <c r="N182" s="249" t="str">
        <f>IF(AND(MONTH('Saving Accounts'!$E182)=MONTH(N$7),YEAR('Saving Accounts'!$E182)=YEAR(N$7)),('Saving Accounts'!$B182+'Saving Accounts'!$F182)*'Saving Accounts'!$G182*'Saving Accounts'!$H182/12+'Saving Accounts'!$F182," ")</f>
        <v xml:space="preserve"> </v>
      </c>
      <c r="O182" s="249" t="str">
        <f>IF(AND(MONTH('Saving Accounts'!$E182)=MONTH(O$7),YEAR('Saving Accounts'!$E182)=YEAR(O$7)),('Saving Accounts'!$B182+'Saving Accounts'!$F182)*'Saving Accounts'!$G182*'Saving Accounts'!$H182/12+'Saving Accounts'!$F182," ")</f>
        <v xml:space="preserve"> </v>
      </c>
      <c r="P182" s="249" t="str">
        <f>IF(AND(MONTH('Saving Accounts'!$E182)=MONTH(P$7),YEAR('Saving Accounts'!$E182)=YEAR(P$7)),('Saving Accounts'!$B182+'Saving Accounts'!$F182)*'Saving Accounts'!$G182*'Saving Accounts'!$H182/12+'Saving Accounts'!$F182," ")</f>
        <v xml:space="preserve"> </v>
      </c>
      <c r="Q182" s="249" t="str">
        <f>IF(AND(MONTH('Saving Accounts'!$E182)=MONTH(Q$7),YEAR('Saving Accounts'!$E182)=YEAR(Q$7)),('Saving Accounts'!$B182+'Saving Accounts'!$F182)*'Saving Accounts'!$G182*'Saving Accounts'!$H182/12+'Saving Accounts'!$F182," ")</f>
        <v xml:space="preserve"> </v>
      </c>
      <c r="R182" s="249" t="str">
        <f>IF(AND(MONTH('Saving Accounts'!$E182)=MONTH(R$7),YEAR('Saving Accounts'!$E182)=YEAR(R$7)),('Saving Accounts'!$B182+'Saving Accounts'!$F182)*'Saving Accounts'!$G182*'Saving Accounts'!$H182/12+'Saving Accounts'!$F182," ")</f>
        <v xml:space="preserve"> </v>
      </c>
      <c r="S182" s="249" t="str">
        <f>IF(AND(MONTH('Saving Accounts'!$E182)=MONTH(S$7),YEAR('Saving Accounts'!$E182)=YEAR(S$7)),('Saving Accounts'!$B182+'Saving Accounts'!$F182)*'Saving Accounts'!$G182*'Saving Accounts'!$H182/12+'Saving Accounts'!$F182," ")</f>
        <v xml:space="preserve"> </v>
      </c>
      <c r="T182" s="249" t="str">
        <f>IF(AND(MONTH('Saving Accounts'!$E182)=MONTH(T$7),YEAR('Saving Accounts'!$E182)=YEAR(T$7)),('Saving Accounts'!$B182+'Saving Accounts'!$F182)*'Saving Accounts'!$G182*'Saving Accounts'!$H182/12+'Saving Accounts'!$F182," ")</f>
        <v xml:space="preserve"> </v>
      </c>
      <c r="U182" s="328" t="str">
        <f>IF(AND(MONTH('Saving Accounts'!$E182)=MONTH(U$7),YEAR('Saving Accounts'!$E182)=YEAR(U$7)),('Saving Accounts'!$B182+'Saving Accounts'!$F182)*'Saving Accounts'!$G182*'Saving Accounts'!$H182/12+'Saving Accounts'!$F182," ")</f>
        <v xml:space="preserve"> </v>
      </c>
      <c r="V182" s="249" t="str">
        <f>IF(AND(MONTH('Saving Accounts'!$E182)=MONTH(V$7),YEAR('Saving Accounts'!$E182)=YEAR(V$7)),('Saving Accounts'!$B182+'Saving Accounts'!$F182)*'Saving Accounts'!$G182*'Saving Accounts'!$H182/12+'Saving Accounts'!$F182," ")</f>
        <v xml:space="preserve"> </v>
      </c>
      <c r="W182" s="249" t="str">
        <f>IF(AND(MONTH('Saving Accounts'!$E182)=MONTH(W$7),YEAR('Saving Accounts'!$E182)=YEAR(W$7)),('Saving Accounts'!$B182+'Saving Accounts'!$F182)*'Saving Accounts'!$G182*'Saving Accounts'!$H182/12+'Saving Accounts'!$F182," ")</f>
        <v xml:space="preserve"> </v>
      </c>
      <c r="X182" s="249" t="str">
        <f>IF(AND(MONTH('Saving Accounts'!$E182)=MONTH(X$7),YEAR('Saving Accounts'!$E182)=YEAR(X$7)),('Saving Accounts'!$B182+'Saving Accounts'!$F182)*'Saving Accounts'!$G182*'Saving Accounts'!$H182/12+'Saving Accounts'!$F182," ")</f>
        <v xml:space="preserve"> </v>
      </c>
      <c r="Y182" s="249" t="str">
        <f>IF(AND(MONTH('Saving Accounts'!$E182)=MONTH(Y$7),YEAR('Saving Accounts'!$E182)=YEAR(Y$7)),('Saving Accounts'!$B182+'Saving Accounts'!$F182)*'Saving Accounts'!$G182*'Saving Accounts'!$H182/12+'Saving Accounts'!$F182," ")</f>
        <v xml:space="preserve"> </v>
      </c>
      <c r="Z182" s="249" t="str">
        <f>IF(AND(MONTH('Saving Accounts'!$E182)=MONTH(Z$7),YEAR('Saving Accounts'!$E182)=YEAR(Z$7)),('Saving Accounts'!$B182+'Saving Accounts'!$F182)*'Saving Accounts'!$G182*'Saving Accounts'!$H182/12+'Saving Accounts'!$F182," ")</f>
        <v xml:space="preserve"> </v>
      </c>
      <c r="AA182" s="249" t="str">
        <f>IF(AND(MONTH('Saving Accounts'!$E182)=MONTH(AA$7),YEAR('Saving Accounts'!$E182)=YEAR(AA$7)),('Saving Accounts'!$B182+'Saving Accounts'!$F182)*'Saving Accounts'!$G182*'Saving Accounts'!$H182/12+'Saving Accounts'!$F182," ")</f>
        <v xml:space="preserve"> </v>
      </c>
      <c r="AB182" s="249" t="str">
        <f>IF(AND(MONTH('Saving Accounts'!$E182)=MONTH(AB$7),YEAR('Saving Accounts'!$E182)=YEAR(AB$7)),('Saving Accounts'!$B182+'Saving Accounts'!$F182)*'Saving Accounts'!$G182*'Saving Accounts'!$H182/12+'Saving Accounts'!$F182," ")</f>
        <v xml:space="preserve"> </v>
      </c>
      <c r="AC182" s="249" t="str">
        <f>IF(AND(MONTH('Saving Accounts'!$E182)=MONTH(AC$7),YEAR('Saving Accounts'!$E182)=YEAR(AC$7)),('Saving Accounts'!$B182+'Saving Accounts'!$F182)*'Saving Accounts'!$G182*'Saving Accounts'!$H182/12+'Saving Accounts'!$F182," ")</f>
        <v xml:space="preserve"> </v>
      </c>
      <c r="AD182" s="249" t="str">
        <f>IF(AND(MONTH('Saving Accounts'!$E182)=MONTH(AD$7),YEAR('Saving Accounts'!$E182)=YEAR(AD$7)),('Saving Accounts'!$B182+'Saving Accounts'!$F182)*'Saving Accounts'!$G182*'Saving Accounts'!$H182/12+'Saving Accounts'!$F182," ")</f>
        <v xml:space="preserve"> </v>
      </c>
      <c r="AE182" s="249" t="str">
        <f>IF(AND(MONTH('Saving Accounts'!$E182)=MONTH(AE$7),YEAR('Saving Accounts'!$E182)=YEAR(AE$7)),('Saving Accounts'!$B182+'Saving Accounts'!$F182)*'Saving Accounts'!$G182*'Saving Accounts'!$H182/12+'Saving Accounts'!$F182," ")</f>
        <v xml:space="preserve"> </v>
      </c>
      <c r="AF182" s="249" t="str">
        <f>IF(AND(MONTH('Saving Accounts'!$E182)=MONTH(AF$7),YEAR('Saving Accounts'!$E182)=YEAR(AF$7)),('Saving Accounts'!$B182+'Saving Accounts'!$F182)*'Saving Accounts'!$G182*'Saving Accounts'!$H182/12+'Saving Accounts'!$F182," ")</f>
        <v xml:space="preserve"> </v>
      </c>
      <c r="AG182" s="249" t="str">
        <f>IF(AND(MONTH('Saving Accounts'!$E182)=MONTH(AG$7),YEAR('Saving Accounts'!$E182)=YEAR(AG$7)),('Saving Accounts'!$B182+'Saving Accounts'!$F182)*'Saving Accounts'!$G182*'Saving Accounts'!$H182/12+'Saving Accounts'!$F182," ")</f>
        <v xml:space="preserve"> </v>
      </c>
    </row>
    <row r="183" spans="2:33">
      <c r="B183" s="214"/>
      <c r="C183" s="215"/>
      <c r="D183" s="214"/>
      <c r="E183" s="215"/>
      <c r="F183" s="214"/>
      <c r="G183" s="216"/>
      <c r="H183" s="217"/>
      <c r="I183" s="251">
        <f t="shared" si="15"/>
        <v>0</v>
      </c>
      <c r="J183" s="249" t="str">
        <f>IF(AND(MONTH('Saving Accounts'!$E183)=MONTH(J$7),YEAR('Saving Accounts'!$E183)=YEAR(J$7)),('Saving Accounts'!$B183+'Saving Accounts'!$F183)*'Saving Accounts'!$G183*'Saving Accounts'!$H183/12+'Saving Accounts'!$F183," ")</f>
        <v xml:space="preserve"> </v>
      </c>
      <c r="K183" s="249" t="str">
        <f>IF(AND(MONTH('Saving Accounts'!$E183)=MONTH(K$7),YEAR('Saving Accounts'!$E183)=YEAR(K$7)),('Saving Accounts'!$B183+'Saving Accounts'!$F183)*'Saving Accounts'!$G183*'Saving Accounts'!$H183/12+'Saving Accounts'!$F183," ")</f>
        <v xml:space="preserve"> </v>
      </c>
      <c r="L183" s="249" t="str">
        <f>IF(AND(MONTH('Saving Accounts'!$E183)=MONTH(L$7),YEAR('Saving Accounts'!$E183)=YEAR(L$7)),('Saving Accounts'!$B183+'Saving Accounts'!$F183)*'Saving Accounts'!$G183*'Saving Accounts'!$H183/12+'Saving Accounts'!$F183," ")</f>
        <v xml:space="preserve"> </v>
      </c>
      <c r="M183" s="249" t="str">
        <f>IF(AND(MONTH('Saving Accounts'!$E183)=MONTH(M$7),YEAR('Saving Accounts'!$E183)=YEAR(M$7)),('Saving Accounts'!$B183+'Saving Accounts'!$F183)*'Saving Accounts'!$G183*'Saving Accounts'!$H183/12+'Saving Accounts'!$F183," ")</f>
        <v xml:space="preserve"> </v>
      </c>
      <c r="N183" s="249" t="str">
        <f>IF(AND(MONTH('Saving Accounts'!$E183)=MONTH(N$7),YEAR('Saving Accounts'!$E183)=YEAR(N$7)),('Saving Accounts'!$B183+'Saving Accounts'!$F183)*'Saving Accounts'!$G183*'Saving Accounts'!$H183/12+'Saving Accounts'!$F183," ")</f>
        <v xml:space="preserve"> </v>
      </c>
      <c r="O183" s="249" t="str">
        <f>IF(AND(MONTH('Saving Accounts'!$E183)=MONTH(O$7),YEAR('Saving Accounts'!$E183)=YEAR(O$7)),('Saving Accounts'!$B183+'Saving Accounts'!$F183)*'Saving Accounts'!$G183*'Saving Accounts'!$H183/12+'Saving Accounts'!$F183," ")</f>
        <v xml:space="preserve"> </v>
      </c>
      <c r="P183" s="249" t="str">
        <f>IF(AND(MONTH('Saving Accounts'!$E183)=MONTH(P$7),YEAR('Saving Accounts'!$E183)=YEAR(P$7)),('Saving Accounts'!$B183+'Saving Accounts'!$F183)*'Saving Accounts'!$G183*'Saving Accounts'!$H183/12+'Saving Accounts'!$F183," ")</f>
        <v xml:space="preserve"> </v>
      </c>
      <c r="Q183" s="249" t="str">
        <f>IF(AND(MONTH('Saving Accounts'!$E183)=MONTH(Q$7),YEAR('Saving Accounts'!$E183)=YEAR(Q$7)),('Saving Accounts'!$B183+'Saving Accounts'!$F183)*'Saving Accounts'!$G183*'Saving Accounts'!$H183/12+'Saving Accounts'!$F183," ")</f>
        <v xml:space="preserve"> </v>
      </c>
      <c r="R183" s="249" t="str">
        <f>IF(AND(MONTH('Saving Accounts'!$E183)=MONTH(R$7),YEAR('Saving Accounts'!$E183)=YEAR(R$7)),('Saving Accounts'!$B183+'Saving Accounts'!$F183)*'Saving Accounts'!$G183*'Saving Accounts'!$H183/12+'Saving Accounts'!$F183," ")</f>
        <v xml:space="preserve"> </v>
      </c>
      <c r="S183" s="249" t="str">
        <f>IF(AND(MONTH('Saving Accounts'!$E183)=MONTH(S$7),YEAR('Saving Accounts'!$E183)=YEAR(S$7)),('Saving Accounts'!$B183+'Saving Accounts'!$F183)*'Saving Accounts'!$G183*'Saving Accounts'!$H183/12+'Saving Accounts'!$F183," ")</f>
        <v xml:space="preserve"> </v>
      </c>
      <c r="T183" s="249" t="str">
        <f>IF(AND(MONTH('Saving Accounts'!$E183)=MONTH(T$7),YEAR('Saving Accounts'!$E183)=YEAR(T$7)),('Saving Accounts'!$B183+'Saving Accounts'!$F183)*'Saving Accounts'!$G183*'Saving Accounts'!$H183/12+'Saving Accounts'!$F183," ")</f>
        <v xml:space="preserve"> </v>
      </c>
      <c r="U183" s="328" t="str">
        <f>IF(AND(MONTH('Saving Accounts'!$E183)=MONTH(U$7),YEAR('Saving Accounts'!$E183)=YEAR(U$7)),('Saving Accounts'!$B183+'Saving Accounts'!$F183)*'Saving Accounts'!$G183*'Saving Accounts'!$H183/12+'Saving Accounts'!$F183," ")</f>
        <v xml:space="preserve"> </v>
      </c>
      <c r="V183" s="249" t="str">
        <f>IF(AND(MONTH('Saving Accounts'!$E183)=MONTH(V$7),YEAR('Saving Accounts'!$E183)=YEAR(V$7)),('Saving Accounts'!$B183+'Saving Accounts'!$F183)*'Saving Accounts'!$G183*'Saving Accounts'!$H183/12+'Saving Accounts'!$F183," ")</f>
        <v xml:space="preserve"> </v>
      </c>
      <c r="W183" s="249" t="str">
        <f>IF(AND(MONTH('Saving Accounts'!$E183)=MONTH(W$7),YEAR('Saving Accounts'!$E183)=YEAR(W$7)),('Saving Accounts'!$B183+'Saving Accounts'!$F183)*'Saving Accounts'!$G183*'Saving Accounts'!$H183/12+'Saving Accounts'!$F183," ")</f>
        <v xml:space="preserve"> </v>
      </c>
      <c r="X183" s="249" t="str">
        <f>IF(AND(MONTH('Saving Accounts'!$E183)=MONTH(X$7),YEAR('Saving Accounts'!$E183)=YEAR(X$7)),('Saving Accounts'!$B183+'Saving Accounts'!$F183)*'Saving Accounts'!$G183*'Saving Accounts'!$H183/12+'Saving Accounts'!$F183," ")</f>
        <v xml:space="preserve"> </v>
      </c>
      <c r="Y183" s="249" t="str">
        <f>IF(AND(MONTH('Saving Accounts'!$E183)=MONTH(Y$7),YEAR('Saving Accounts'!$E183)=YEAR(Y$7)),('Saving Accounts'!$B183+'Saving Accounts'!$F183)*'Saving Accounts'!$G183*'Saving Accounts'!$H183/12+'Saving Accounts'!$F183," ")</f>
        <v xml:space="preserve"> </v>
      </c>
      <c r="Z183" s="249" t="str">
        <f>IF(AND(MONTH('Saving Accounts'!$E183)=MONTH(Z$7),YEAR('Saving Accounts'!$E183)=YEAR(Z$7)),('Saving Accounts'!$B183+'Saving Accounts'!$F183)*'Saving Accounts'!$G183*'Saving Accounts'!$H183/12+'Saving Accounts'!$F183," ")</f>
        <v xml:space="preserve"> </v>
      </c>
      <c r="AA183" s="249" t="str">
        <f>IF(AND(MONTH('Saving Accounts'!$E183)=MONTH(AA$7),YEAR('Saving Accounts'!$E183)=YEAR(AA$7)),('Saving Accounts'!$B183+'Saving Accounts'!$F183)*'Saving Accounts'!$G183*'Saving Accounts'!$H183/12+'Saving Accounts'!$F183," ")</f>
        <v xml:space="preserve"> </v>
      </c>
      <c r="AB183" s="249" t="str">
        <f>IF(AND(MONTH('Saving Accounts'!$E183)=MONTH(AB$7),YEAR('Saving Accounts'!$E183)=YEAR(AB$7)),('Saving Accounts'!$B183+'Saving Accounts'!$F183)*'Saving Accounts'!$G183*'Saving Accounts'!$H183/12+'Saving Accounts'!$F183," ")</f>
        <v xml:space="preserve"> </v>
      </c>
      <c r="AC183" s="249" t="str">
        <f>IF(AND(MONTH('Saving Accounts'!$E183)=MONTH(AC$7),YEAR('Saving Accounts'!$E183)=YEAR(AC$7)),('Saving Accounts'!$B183+'Saving Accounts'!$F183)*'Saving Accounts'!$G183*'Saving Accounts'!$H183/12+'Saving Accounts'!$F183," ")</f>
        <v xml:space="preserve"> </v>
      </c>
      <c r="AD183" s="249" t="str">
        <f>IF(AND(MONTH('Saving Accounts'!$E183)=MONTH(AD$7),YEAR('Saving Accounts'!$E183)=YEAR(AD$7)),('Saving Accounts'!$B183+'Saving Accounts'!$F183)*'Saving Accounts'!$G183*'Saving Accounts'!$H183/12+'Saving Accounts'!$F183," ")</f>
        <v xml:space="preserve"> </v>
      </c>
      <c r="AE183" s="249" t="str">
        <f>IF(AND(MONTH('Saving Accounts'!$E183)=MONTH(AE$7),YEAR('Saving Accounts'!$E183)=YEAR(AE$7)),('Saving Accounts'!$B183+'Saving Accounts'!$F183)*'Saving Accounts'!$G183*'Saving Accounts'!$H183/12+'Saving Accounts'!$F183," ")</f>
        <v xml:space="preserve"> </v>
      </c>
      <c r="AF183" s="249" t="str">
        <f>IF(AND(MONTH('Saving Accounts'!$E183)=MONTH(AF$7),YEAR('Saving Accounts'!$E183)=YEAR(AF$7)),('Saving Accounts'!$B183+'Saving Accounts'!$F183)*'Saving Accounts'!$G183*'Saving Accounts'!$H183/12+'Saving Accounts'!$F183," ")</f>
        <v xml:space="preserve"> </v>
      </c>
      <c r="AG183" s="249" t="str">
        <f>IF(AND(MONTH('Saving Accounts'!$E183)=MONTH(AG$7),YEAR('Saving Accounts'!$E183)=YEAR(AG$7)),('Saving Accounts'!$B183+'Saving Accounts'!$F183)*'Saving Accounts'!$G183*'Saving Accounts'!$H183/12+'Saving Accounts'!$F183," ")</f>
        <v xml:space="preserve"> </v>
      </c>
    </row>
    <row r="184" spans="2:33">
      <c r="B184" s="214"/>
      <c r="C184" s="215"/>
      <c r="D184" s="214"/>
      <c r="E184" s="215"/>
      <c r="F184" s="214"/>
      <c r="G184" s="216"/>
      <c r="H184" s="217"/>
      <c r="I184" s="251">
        <f t="shared" si="15"/>
        <v>0</v>
      </c>
      <c r="J184" s="249" t="str">
        <f>IF(AND(MONTH('Saving Accounts'!$E184)=MONTH(J$7),YEAR('Saving Accounts'!$E184)=YEAR(J$7)),('Saving Accounts'!$B184+'Saving Accounts'!$F184)*'Saving Accounts'!$G184*'Saving Accounts'!$H184/12+'Saving Accounts'!$F184," ")</f>
        <v xml:space="preserve"> </v>
      </c>
      <c r="K184" s="249" t="str">
        <f>IF(AND(MONTH('Saving Accounts'!$E184)=MONTH(K$7),YEAR('Saving Accounts'!$E184)=YEAR(K$7)),('Saving Accounts'!$B184+'Saving Accounts'!$F184)*'Saving Accounts'!$G184*'Saving Accounts'!$H184/12+'Saving Accounts'!$F184," ")</f>
        <v xml:space="preserve"> </v>
      </c>
      <c r="L184" s="249" t="str">
        <f>IF(AND(MONTH('Saving Accounts'!$E184)=MONTH(L$7),YEAR('Saving Accounts'!$E184)=YEAR(L$7)),('Saving Accounts'!$B184+'Saving Accounts'!$F184)*'Saving Accounts'!$G184*'Saving Accounts'!$H184/12+'Saving Accounts'!$F184," ")</f>
        <v xml:space="preserve"> </v>
      </c>
      <c r="M184" s="249" t="str">
        <f>IF(AND(MONTH('Saving Accounts'!$E184)=MONTH(M$7),YEAR('Saving Accounts'!$E184)=YEAR(M$7)),('Saving Accounts'!$B184+'Saving Accounts'!$F184)*'Saving Accounts'!$G184*'Saving Accounts'!$H184/12+'Saving Accounts'!$F184," ")</f>
        <v xml:space="preserve"> </v>
      </c>
      <c r="N184" s="249" t="str">
        <f>IF(AND(MONTH('Saving Accounts'!$E184)=MONTH(N$7),YEAR('Saving Accounts'!$E184)=YEAR(N$7)),('Saving Accounts'!$B184+'Saving Accounts'!$F184)*'Saving Accounts'!$G184*'Saving Accounts'!$H184/12+'Saving Accounts'!$F184," ")</f>
        <v xml:space="preserve"> </v>
      </c>
      <c r="O184" s="249" t="str">
        <f>IF(AND(MONTH('Saving Accounts'!$E184)=MONTH(O$7),YEAR('Saving Accounts'!$E184)=YEAR(O$7)),('Saving Accounts'!$B184+'Saving Accounts'!$F184)*'Saving Accounts'!$G184*'Saving Accounts'!$H184/12+'Saving Accounts'!$F184," ")</f>
        <v xml:space="preserve"> </v>
      </c>
      <c r="P184" s="249" t="str">
        <f>IF(AND(MONTH('Saving Accounts'!$E184)=MONTH(P$7),YEAR('Saving Accounts'!$E184)=YEAR(P$7)),('Saving Accounts'!$B184+'Saving Accounts'!$F184)*'Saving Accounts'!$G184*'Saving Accounts'!$H184/12+'Saving Accounts'!$F184," ")</f>
        <v xml:space="preserve"> </v>
      </c>
      <c r="Q184" s="249" t="str">
        <f>IF(AND(MONTH('Saving Accounts'!$E184)=MONTH(Q$7),YEAR('Saving Accounts'!$E184)=YEAR(Q$7)),('Saving Accounts'!$B184+'Saving Accounts'!$F184)*'Saving Accounts'!$G184*'Saving Accounts'!$H184/12+'Saving Accounts'!$F184," ")</f>
        <v xml:space="preserve"> </v>
      </c>
      <c r="R184" s="249" t="str">
        <f>IF(AND(MONTH('Saving Accounts'!$E184)=MONTH(R$7),YEAR('Saving Accounts'!$E184)=YEAR(R$7)),('Saving Accounts'!$B184+'Saving Accounts'!$F184)*'Saving Accounts'!$G184*'Saving Accounts'!$H184/12+'Saving Accounts'!$F184," ")</f>
        <v xml:space="preserve"> </v>
      </c>
      <c r="S184" s="249" t="str">
        <f>IF(AND(MONTH('Saving Accounts'!$E184)=MONTH(S$7),YEAR('Saving Accounts'!$E184)=YEAR(S$7)),('Saving Accounts'!$B184+'Saving Accounts'!$F184)*'Saving Accounts'!$G184*'Saving Accounts'!$H184/12+'Saving Accounts'!$F184," ")</f>
        <v xml:space="preserve"> </v>
      </c>
      <c r="T184" s="249" t="str">
        <f>IF(AND(MONTH('Saving Accounts'!$E184)=MONTH(T$7),YEAR('Saving Accounts'!$E184)=YEAR(T$7)),('Saving Accounts'!$B184+'Saving Accounts'!$F184)*'Saving Accounts'!$G184*'Saving Accounts'!$H184/12+'Saving Accounts'!$F184," ")</f>
        <v xml:space="preserve"> </v>
      </c>
      <c r="U184" s="328" t="str">
        <f>IF(AND(MONTH('Saving Accounts'!$E184)=MONTH(U$7),YEAR('Saving Accounts'!$E184)=YEAR(U$7)),('Saving Accounts'!$B184+'Saving Accounts'!$F184)*'Saving Accounts'!$G184*'Saving Accounts'!$H184/12+'Saving Accounts'!$F184," ")</f>
        <v xml:space="preserve"> </v>
      </c>
      <c r="V184" s="249" t="str">
        <f>IF(AND(MONTH('Saving Accounts'!$E184)=MONTH(V$7),YEAR('Saving Accounts'!$E184)=YEAR(V$7)),('Saving Accounts'!$B184+'Saving Accounts'!$F184)*'Saving Accounts'!$G184*'Saving Accounts'!$H184/12+'Saving Accounts'!$F184," ")</f>
        <v xml:space="preserve"> </v>
      </c>
      <c r="W184" s="249" t="str">
        <f>IF(AND(MONTH('Saving Accounts'!$E184)=MONTH(W$7),YEAR('Saving Accounts'!$E184)=YEAR(W$7)),('Saving Accounts'!$B184+'Saving Accounts'!$F184)*'Saving Accounts'!$G184*'Saving Accounts'!$H184/12+'Saving Accounts'!$F184," ")</f>
        <v xml:space="preserve"> </v>
      </c>
      <c r="X184" s="249" t="str">
        <f>IF(AND(MONTH('Saving Accounts'!$E184)=MONTH(X$7),YEAR('Saving Accounts'!$E184)=YEAR(X$7)),('Saving Accounts'!$B184+'Saving Accounts'!$F184)*'Saving Accounts'!$G184*'Saving Accounts'!$H184/12+'Saving Accounts'!$F184," ")</f>
        <v xml:space="preserve"> </v>
      </c>
      <c r="Y184" s="249" t="str">
        <f>IF(AND(MONTH('Saving Accounts'!$E184)=MONTH(Y$7),YEAR('Saving Accounts'!$E184)=YEAR(Y$7)),('Saving Accounts'!$B184+'Saving Accounts'!$F184)*'Saving Accounts'!$G184*'Saving Accounts'!$H184/12+'Saving Accounts'!$F184," ")</f>
        <v xml:space="preserve"> </v>
      </c>
      <c r="Z184" s="249" t="str">
        <f>IF(AND(MONTH('Saving Accounts'!$E184)=MONTH(Z$7),YEAR('Saving Accounts'!$E184)=YEAR(Z$7)),('Saving Accounts'!$B184+'Saving Accounts'!$F184)*'Saving Accounts'!$G184*'Saving Accounts'!$H184/12+'Saving Accounts'!$F184," ")</f>
        <v xml:space="preserve"> </v>
      </c>
      <c r="AA184" s="249" t="str">
        <f>IF(AND(MONTH('Saving Accounts'!$E184)=MONTH(AA$7),YEAR('Saving Accounts'!$E184)=YEAR(AA$7)),('Saving Accounts'!$B184+'Saving Accounts'!$F184)*'Saving Accounts'!$G184*'Saving Accounts'!$H184/12+'Saving Accounts'!$F184," ")</f>
        <v xml:space="preserve"> </v>
      </c>
      <c r="AB184" s="249" t="str">
        <f>IF(AND(MONTH('Saving Accounts'!$E184)=MONTH(AB$7),YEAR('Saving Accounts'!$E184)=YEAR(AB$7)),('Saving Accounts'!$B184+'Saving Accounts'!$F184)*'Saving Accounts'!$G184*'Saving Accounts'!$H184/12+'Saving Accounts'!$F184," ")</f>
        <v xml:space="preserve"> </v>
      </c>
      <c r="AC184" s="249" t="str">
        <f>IF(AND(MONTH('Saving Accounts'!$E184)=MONTH(AC$7),YEAR('Saving Accounts'!$E184)=YEAR(AC$7)),('Saving Accounts'!$B184+'Saving Accounts'!$F184)*'Saving Accounts'!$G184*'Saving Accounts'!$H184/12+'Saving Accounts'!$F184," ")</f>
        <v xml:space="preserve"> </v>
      </c>
      <c r="AD184" s="249" t="str">
        <f>IF(AND(MONTH('Saving Accounts'!$E184)=MONTH(AD$7),YEAR('Saving Accounts'!$E184)=YEAR(AD$7)),('Saving Accounts'!$B184+'Saving Accounts'!$F184)*'Saving Accounts'!$G184*'Saving Accounts'!$H184/12+'Saving Accounts'!$F184," ")</f>
        <v xml:space="preserve"> </v>
      </c>
      <c r="AE184" s="249" t="str">
        <f>IF(AND(MONTH('Saving Accounts'!$E184)=MONTH(AE$7),YEAR('Saving Accounts'!$E184)=YEAR(AE$7)),('Saving Accounts'!$B184+'Saving Accounts'!$F184)*'Saving Accounts'!$G184*'Saving Accounts'!$H184/12+'Saving Accounts'!$F184," ")</f>
        <v xml:space="preserve"> </v>
      </c>
      <c r="AF184" s="249" t="str">
        <f>IF(AND(MONTH('Saving Accounts'!$E184)=MONTH(AF$7),YEAR('Saving Accounts'!$E184)=YEAR(AF$7)),('Saving Accounts'!$B184+'Saving Accounts'!$F184)*'Saving Accounts'!$G184*'Saving Accounts'!$H184/12+'Saving Accounts'!$F184," ")</f>
        <v xml:space="preserve"> </v>
      </c>
      <c r="AG184" s="249" t="str">
        <f>IF(AND(MONTH('Saving Accounts'!$E184)=MONTH(AG$7),YEAR('Saving Accounts'!$E184)=YEAR(AG$7)),('Saving Accounts'!$B184+'Saving Accounts'!$F184)*'Saving Accounts'!$G184*'Saving Accounts'!$H184/12+'Saving Accounts'!$F184," ")</f>
        <v xml:space="preserve"> </v>
      </c>
    </row>
    <row r="185" spans="2:33">
      <c r="B185" s="214"/>
      <c r="C185" s="215"/>
      <c r="D185" s="214"/>
      <c r="E185" s="215"/>
      <c r="F185" s="214"/>
      <c r="G185" s="216"/>
      <c r="H185" s="217"/>
      <c r="I185" s="251">
        <f t="shared" si="15"/>
        <v>0</v>
      </c>
      <c r="J185" s="249" t="str">
        <f>IF(AND(MONTH('Saving Accounts'!$E185)=MONTH(J$7),YEAR('Saving Accounts'!$E185)=YEAR(J$7)),('Saving Accounts'!$B185+'Saving Accounts'!$F185)*'Saving Accounts'!$G185*'Saving Accounts'!$H185/12+'Saving Accounts'!$F185," ")</f>
        <v xml:space="preserve"> </v>
      </c>
      <c r="K185" s="249" t="str">
        <f>IF(AND(MONTH('Saving Accounts'!$E185)=MONTH(K$7),YEAR('Saving Accounts'!$E185)=YEAR(K$7)),('Saving Accounts'!$B185+'Saving Accounts'!$F185)*'Saving Accounts'!$G185*'Saving Accounts'!$H185/12+'Saving Accounts'!$F185," ")</f>
        <v xml:space="preserve"> </v>
      </c>
      <c r="L185" s="249" t="str">
        <f>IF(AND(MONTH('Saving Accounts'!$E185)=MONTH(L$7),YEAR('Saving Accounts'!$E185)=YEAR(L$7)),('Saving Accounts'!$B185+'Saving Accounts'!$F185)*'Saving Accounts'!$G185*'Saving Accounts'!$H185/12+'Saving Accounts'!$F185," ")</f>
        <v xml:space="preserve"> </v>
      </c>
      <c r="M185" s="249" t="str">
        <f>IF(AND(MONTH('Saving Accounts'!$E185)=MONTH(M$7),YEAR('Saving Accounts'!$E185)=YEAR(M$7)),('Saving Accounts'!$B185+'Saving Accounts'!$F185)*'Saving Accounts'!$G185*'Saving Accounts'!$H185/12+'Saving Accounts'!$F185," ")</f>
        <v xml:space="preserve"> </v>
      </c>
      <c r="N185" s="249" t="str">
        <f>IF(AND(MONTH('Saving Accounts'!$E185)=MONTH(N$7),YEAR('Saving Accounts'!$E185)=YEAR(N$7)),('Saving Accounts'!$B185+'Saving Accounts'!$F185)*'Saving Accounts'!$G185*'Saving Accounts'!$H185/12+'Saving Accounts'!$F185," ")</f>
        <v xml:space="preserve"> </v>
      </c>
      <c r="O185" s="249" t="str">
        <f>IF(AND(MONTH('Saving Accounts'!$E185)=MONTH(O$7),YEAR('Saving Accounts'!$E185)=YEAR(O$7)),('Saving Accounts'!$B185+'Saving Accounts'!$F185)*'Saving Accounts'!$G185*'Saving Accounts'!$H185/12+'Saving Accounts'!$F185," ")</f>
        <v xml:space="preserve"> </v>
      </c>
      <c r="P185" s="249" t="str">
        <f>IF(AND(MONTH('Saving Accounts'!$E185)=MONTH(P$7),YEAR('Saving Accounts'!$E185)=YEAR(P$7)),('Saving Accounts'!$B185+'Saving Accounts'!$F185)*'Saving Accounts'!$G185*'Saving Accounts'!$H185/12+'Saving Accounts'!$F185," ")</f>
        <v xml:space="preserve"> </v>
      </c>
      <c r="Q185" s="249" t="str">
        <f>IF(AND(MONTH('Saving Accounts'!$E185)=MONTH(Q$7),YEAR('Saving Accounts'!$E185)=YEAR(Q$7)),('Saving Accounts'!$B185+'Saving Accounts'!$F185)*'Saving Accounts'!$G185*'Saving Accounts'!$H185/12+'Saving Accounts'!$F185," ")</f>
        <v xml:space="preserve"> </v>
      </c>
      <c r="R185" s="249" t="str">
        <f>IF(AND(MONTH('Saving Accounts'!$E185)=MONTH(R$7),YEAR('Saving Accounts'!$E185)=YEAR(R$7)),('Saving Accounts'!$B185+'Saving Accounts'!$F185)*'Saving Accounts'!$G185*'Saving Accounts'!$H185/12+'Saving Accounts'!$F185," ")</f>
        <v xml:space="preserve"> </v>
      </c>
      <c r="S185" s="249" t="str">
        <f>IF(AND(MONTH('Saving Accounts'!$E185)=MONTH(S$7),YEAR('Saving Accounts'!$E185)=YEAR(S$7)),('Saving Accounts'!$B185+'Saving Accounts'!$F185)*'Saving Accounts'!$G185*'Saving Accounts'!$H185/12+'Saving Accounts'!$F185," ")</f>
        <v xml:space="preserve"> </v>
      </c>
      <c r="T185" s="249" t="str">
        <f>IF(AND(MONTH('Saving Accounts'!$E185)=MONTH(T$7),YEAR('Saving Accounts'!$E185)=YEAR(T$7)),('Saving Accounts'!$B185+'Saving Accounts'!$F185)*'Saving Accounts'!$G185*'Saving Accounts'!$H185/12+'Saving Accounts'!$F185," ")</f>
        <v xml:space="preserve"> </v>
      </c>
      <c r="U185" s="328" t="str">
        <f>IF(AND(MONTH('Saving Accounts'!$E185)=MONTH(U$7),YEAR('Saving Accounts'!$E185)=YEAR(U$7)),('Saving Accounts'!$B185+'Saving Accounts'!$F185)*'Saving Accounts'!$G185*'Saving Accounts'!$H185/12+'Saving Accounts'!$F185," ")</f>
        <v xml:space="preserve"> </v>
      </c>
      <c r="V185" s="249" t="str">
        <f>IF(AND(MONTH('Saving Accounts'!$E185)=MONTH(V$7),YEAR('Saving Accounts'!$E185)=YEAR(V$7)),('Saving Accounts'!$B185+'Saving Accounts'!$F185)*'Saving Accounts'!$G185*'Saving Accounts'!$H185/12+'Saving Accounts'!$F185," ")</f>
        <v xml:space="preserve"> </v>
      </c>
      <c r="W185" s="249" t="str">
        <f>IF(AND(MONTH('Saving Accounts'!$E185)=MONTH(W$7),YEAR('Saving Accounts'!$E185)=YEAR(W$7)),('Saving Accounts'!$B185+'Saving Accounts'!$F185)*'Saving Accounts'!$G185*'Saving Accounts'!$H185/12+'Saving Accounts'!$F185," ")</f>
        <v xml:space="preserve"> </v>
      </c>
      <c r="X185" s="249" t="str">
        <f>IF(AND(MONTH('Saving Accounts'!$E185)=MONTH(X$7),YEAR('Saving Accounts'!$E185)=YEAR(X$7)),('Saving Accounts'!$B185+'Saving Accounts'!$F185)*'Saving Accounts'!$G185*'Saving Accounts'!$H185/12+'Saving Accounts'!$F185," ")</f>
        <v xml:space="preserve"> </v>
      </c>
      <c r="Y185" s="249" t="str">
        <f>IF(AND(MONTH('Saving Accounts'!$E185)=MONTH(Y$7),YEAR('Saving Accounts'!$E185)=YEAR(Y$7)),('Saving Accounts'!$B185+'Saving Accounts'!$F185)*'Saving Accounts'!$G185*'Saving Accounts'!$H185/12+'Saving Accounts'!$F185," ")</f>
        <v xml:space="preserve"> </v>
      </c>
      <c r="Z185" s="249" t="str">
        <f>IF(AND(MONTH('Saving Accounts'!$E185)=MONTH(Z$7),YEAR('Saving Accounts'!$E185)=YEAR(Z$7)),('Saving Accounts'!$B185+'Saving Accounts'!$F185)*'Saving Accounts'!$G185*'Saving Accounts'!$H185/12+'Saving Accounts'!$F185," ")</f>
        <v xml:space="preserve"> </v>
      </c>
      <c r="AA185" s="249" t="str">
        <f>IF(AND(MONTH('Saving Accounts'!$E185)=MONTH(AA$7),YEAR('Saving Accounts'!$E185)=YEAR(AA$7)),('Saving Accounts'!$B185+'Saving Accounts'!$F185)*'Saving Accounts'!$G185*'Saving Accounts'!$H185/12+'Saving Accounts'!$F185," ")</f>
        <v xml:space="preserve"> </v>
      </c>
      <c r="AB185" s="249" t="str">
        <f>IF(AND(MONTH('Saving Accounts'!$E185)=MONTH(AB$7),YEAR('Saving Accounts'!$E185)=YEAR(AB$7)),('Saving Accounts'!$B185+'Saving Accounts'!$F185)*'Saving Accounts'!$G185*'Saving Accounts'!$H185/12+'Saving Accounts'!$F185," ")</f>
        <v xml:space="preserve"> </v>
      </c>
      <c r="AC185" s="249" t="str">
        <f>IF(AND(MONTH('Saving Accounts'!$E185)=MONTH(AC$7),YEAR('Saving Accounts'!$E185)=YEAR(AC$7)),('Saving Accounts'!$B185+'Saving Accounts'!$F185)*'Saving Accounts'!$G185*'Saving Accounts'!$H185/12+'Saving Accounts'!$F185," ")</f>
        <v xml:space="preserve"> </v>
      </c>
      <c r="AD185" s="249" t="str">
        <f>IF(AND(MONTH('Saving Accounts'!$E185)=MONTH(AD$7),YEAR('Saving Accounts'!$E185)=YEAR(AD$7)),('Saving Accounts'!$B185+'Saving Accounts'!$F185)*'Saving Accounts'!$G185*'Saving Accounts'!$H185/12+'Saving Accounts'!$F185," ")</f>
        <v xml:space="preserve"> </v>
      </c>
      <c r="AE185" s="249" t="str">
        <f>IF(AND(MONTH('Saving Accounts'!$E185)=MONTH(AE$7),YEAR('Saving Accounts'!$E185)=YEAR(AE$7)),('Saving Accounts'!$B185+'Saving Accounts'!$F185)*'Saving Accounts'!$G185*'Saving Accounts'!$H185/12+'Saving Accounts'!$F185," ")</f>
        <v xml:space="preserve"> </v>
      </c>
      <c r="AF185" s="249" t="str">
        <f>IF(AND(MONTH('Saving Accounts'!$E185)=MONTH(AF$7),YEAR('Saving Accounts'!$E185)=YEAR(AF$7)),('Saving Accounts'!$B185+'Saving Accounts'!$F185)*'Saving Accounts'!$G185*'Saving Accounts'!$H185/12+'Saving Accounts'!$F185," ")</f>
        <v xml:space="preserve"> </v>
      </c>
      <c r="AG185" s="249" t="str">
        <f>IF(AND(MONTH('Saving Accounts'!$E185)=MONTH(AG$7),YEAR('Saving Accounts'!$E185)=YEAR(AG$7)),('Saving Accounts'!$B185+'Saving Accounts'!$F185)*'Saving Accounts'!$G185*'Saving Accounts'!$H185/12+'Saving Accounts'!$F185," ")</f>
        <v xml:space="preserve"> </v>
      </c>
    </row>
    <row r="186" spans="2:33">
      <c r="B186" s="214"/>
      <c r="C186" s="215"/>
      <c r="D186" s="214"/>
      <c r="E186" s="215"/>
      <c r="F186" s="214"/>
      <c r="G186" s="216"/>
      <c r="H186" s="217"/>
      <c r="I186" s="251">
        <f t="shared" si="15"/>
        <v>0</v>
      </c>
      <c r="J186" s="249" t="str">
        <f>IF(AND(MONTH('Saving Accounts'!$E186)=MONTH(J$7),YEAR('Saving Accounts'!$E186)=YEAR(J$7)),('Saving Accounts'!$B186+'Saving Accounts'!$F186)*'Saving Accounts'!$G186*'Saving Accounts'!$H186/12+'Saving Accounts'!$F186," ")</f>
        <v xml:space="preserve"> </v>
      </c>
      <c r="K186" s="249" t="str">
        <f>IF(AND(MONTH('Saving Accounts'!$E186)=MONTH(K$7),YEAR('Saving Accounts'!$E186)=YEAR(K$7)),('Saving Accounts'!$B186+'Saving Accounts'!$F186)*'Saving Accounts'!$G186*'Saving Accounts'!$H186/12+'Saving Accounts'!$F186," ")</f>
        <v xml:space="preserve"> </v>
      </c>
      <c r="L186" s="249" t="str">
        <f>IF(AND(MONTH('Saving Accounts'!$E186)=MONTH(L$7),YEAR('Saving Accounts'!$E186)=YEAR(L$7)),('Saving Accounts'!$B186+'Saving Accounts'!$F186)*'Saving Accounts'!$G186*'Saving Accounts'!$H186/12+'Saving Accounts'!$F186," ")</f>
        <v xml:space="preserve"> </v>
      </c>
      <c r="M186" s="249" t="str">
        <f>IF(AND(MONTH('Saving Accounts'!$E186)=MONTH(M$7),YEAR('Saving Accounts'!$E186)=YEAR(M$7)),('Saving Accounts'!$B186+'Saving Accounts'!$F186)*'Saving Accounts'!$G186*'Saving Accounts'!$H186/12+'Saving Accounts'!$F186," ")</f>
        <v xml:space="preserve"> </v>
      </c>
      <c r="N186" s="249" t="str">
        <f>IF(AND(MONTH('Saving Accounts'!$E186)=MONTH(N$7),YEAR('Saving Accounts'!$E186)=YEAR(N$7)),('Saving Accounts'!$B186+'Saving Accounts'!$F186)*'Saving Accounts'!$G186*'Saving Accounts'!$H186/12+'Saving Accounts'!$F186," ")</f>
        <v xml:space="preserve"> </v>
      </c>
      <c r="O186" s="249" t="str">
        <f>IF(AND(MONTH('Saving Accounts'!$E186)=MONTH(O$7),YEAR('Saving Accounts'!$E186)=YEAR(O$7)),('Saving Accounts'!$B186+'Saving Accounts'!$F186)*'Saving Accounts'!$G186*'Saving Accounts'!$H186/12+'Saving Accounts'!$F186," ")</f>
        <v xml:space="preserve"> </v>
      </c>
      <c r="P186" s="249" t="str">
        <f>IF(AND(MONTH('Saving Accounts'!$E186)=MONTH(P$7),YEAR('Saving Accounts'!$E186)=YEAR(P$7)),('Saving Accounts'!$B186+'Saving Accounts'!$F186)*'Saving Accounts'!$G186*'Saving Accounts'!$H186/12+'Saving Accounts'!$F186," ")</f>
        <v xml:space="preserve"> </v>
      </c>
      <c r="Q186" s="249" t="str">
        <f>IF(AND(MONTH('Saving Accounts'!$E186)=MONTH(Q$7),YEAR('Saving Accounts'!$E186)=YEAR(Q$7)),('Saving Accounts'!$B186+'Saving Accounts'!$F186)*'Saving Accounts'!$G186*'Saving Accounts'!$H186/12+'Saving Accounts'!$F186," ")</f>
        <v xml:space="preserve"> </v>
      </c>
      <c r="R186" s="249" t="str">
        <f>IF(AND(MONTH('Saving Accounts'!$E186)=MONTH(R$7),YEAR('Saving Accounts'!$E186)=YEAR(R$7)),('Saving Accounts'!$B186+'Saving Accounts'!$F186)*'Saving Accounts'!$G186*'Saving Accounts'!$H186/12+'Saving Accounts'!$F186," ")</f>
        <v xml:space="preserve"> </v>
      </c>
      <c r="S186" s="249" t="str">
        <f>IF(AND(MONTH('Saving Accounts'!$E186)=MONTH(S$7),YEAR('Saving Accounts'!$E186)=YEAR(S$7)),('Saving Accounts'!$B186+'Saving Accounts'!$F186)*'Saving Accounts'!$G186*'Saving Accounts'!$H186/12+'Saving Accounts'!$F186," ")</f>
        <v xml:space="preserve"> </v>
      </c>
      <c r="T186" s="249" t="str">
        <f>IF(AND(MONTH('Saving Accounts'!$E186)=MONTH(T$7),YEAR('Saving Accounts'!$E186)=YEAR(T$7)),('Saving Accounts'!$B186+'Saving Accounts'!$F186)*'Saving Accounts'!$G186*'Saving Accounts'!$H186/12+'Saving Accounts'!$F186," ")</f>
        <v xml:space="preserve"> </v>
      </c>
      <c r="U186" s="328" t="str">
        <f>IF(AND(MONTH('Saving Accounts'!$E186)=MONTH(U$7),YEAR('Saving Accounts'!$E186)=YEAR(U$7)),('Saving Accounts'!$B186+'Saving Accounts'!$F186)*'Saving Accounts'!$G186*'Saving Accounts'!$H186/12+'Saving Accounts'!$F186," ")</f>
        <v xml:space="preserve"> </v>
      </c>
      <c r="V186" s="249" t="str">
        <f>IF(AND(MONTH('Saving Accounts'!$E186)=MONTH(V$7),YEAR('Saving Accounts'!$E186)=YEAR(V$7)),('Saving Accounts'!$B186+'Saving Accounts'!$F186)*'Saving Accounts'!$G186*'Saving Accounts'!$H186/12+'Saving Accounts'!$F186," ")</f>
        <v xml:space="preserve"> </v>
      </c>
      <c r="W186" s="249" t="str">
        <f>IF(AND(MONTH('Saving Accounts'!$E186)=MONTH(W$7),YEAR('Saving Accounts'!$E186)=YEAR(W$7)),('Saving Accounts'!$B186+'Saving Accounts'!$F186)*'Saving Accounts'!$G186*'Saving Accounts'!$H186/12+'Saving Accounts'!$F186," ")</f>
        <v xml:space="preserve"> </v>
      </c>
      <c r="X186" s="249" t="str">
        <f>IF(AND(MONTH('Saving Accounts'!$E186)=MONTH(X$7),YEAR('Saving Accounts'!$E186)=YEAR(X$7)),('Saving Accounts'!$B186+'Saving Accounts'!$F186)*'Saving Accounts'!$G186*'Saving Accounts'!$H186/12+'Saving Accounts'!$F186," ")</f>
        <v xml:space="preserve"> </v>
      </c>
      <c r="Y186" s="249" t="str">
        <f>IF(AND(MONTH('Saving Accounts'!$E186)=MONTH(Y$7),YEAR('Saving Accounts'!$E186)=YEAR(Y$7)),('Saving Accounts'!$B186+'Saving Accounts'!$F186)*'Saving Accounts'!$G186*'Saving Accounts'!$H186/12+'Saving Accounts'!$F186," ")</f>
        <v xml:space="preserve"> </v>
      </c>
      <c r="Z186" s="249" t="str">
        <f>IF(AND(MONTH('Saving Accounts'!$E186)=MONTH(Z$7),YEAR('Saving Accounts'!$E186)=YEAR(Z$7)),('Saving Accounts'!$B186+'Saving Accounts'!$F186)*'Saving Accounts'!$G186*'Saving Accounts'!$H186/12+'Saving Accounts'!$F186," ")</f>
        <v xml:space="preserve"> </v>
      </c>
      <c r="AA186" s="249" t="str">
        <f>IF(AND(MONTH('Saving Accounts'!$E186)=MONTH(AA$7),YEAR('Saving Accounts'!$E186)=YEAR(AA$7)),('Saving Accounts'!$B186+'Saving Accounts'!$F186)*'Saving Accounts'!$G186*'Saving Accounts'!$H186/12+'Saving Accounts'!$F186," ")</f>
        <v xml:space="preserve"> </v>
      </c>
      <c r="AB186" s="249" t="str">
        <f>IF(AND(MONTH('Saving Accounts'!$E186)=MONTH(AB$7),YEAR('Saving Accounts'!$E186)=YEAR(AB$7)),('Saving Accounts'!$B186+'Saving Accounts'!$F186)*'Saving Accounts'!$G186*'Saving Accounts'!$H186/12+'Saving Accounts'!$F186," ")</f>
        <v xml:space="preserve"> </v>
      </c>
      <c r="AC186" s="249" t="str">
        <f>IF(AND(MONTH('Saving Accounts'!$E186)=MONTH(AC$7),YEAR('Saving Accounts'!$E186)=YEAR(AC$7)),('Saving Accounts'!$B186+'Saving Accounts'!$F186)*'Saving Accounts'!$G186*'Saving Accounts'!$H186/12+'Saving Accounts'!$F186," ")</f>
        <v xml:space="preserve"> </v>
      </c>
      <c r="AD186" s="249" t="str">
        <f>IF(AND(MONTH('Saving Accounts'!$E186)=MONTH(AD$7),YEAR('Saving Accounts'!$E186)=YEAR(AD$7)),('Saving Accounts'!$B186+'Saving Accounts'!$F186)*'Saving Accounts'!$G186*'Saving Accounts'!$H186/12+'Saving Accounts'!$F186," ")</f>
        <v xml:space="preserve"> </v>
      </c>
      <c r="AE186" s="249" t="str">
        <f>IF(AND(MONTH('Saving Accounts'!$E186)=MONTH(AE$7),YEAR('Saving Accounts'!$E186)=YEAR(AE$7)),('Saving Accounts'!$B186+'Saving Accounts'!$F186)*'Saving Accounts'!$G186*'Saving Accounts'!$H186/12+'Saving Accounts'!$F186," ")</f>
        <v xml:space="preserve"> </v>
      </c>
      <c r="AF186" s="249" t="str">
        <f>IF(AND(MONTH('Saving Accounts'!$E186)=MONTH(AF$7),YEAR('Saving Accounts'!$E186)=YEAR(AF$7)),('Saving Accounts'!$B186+'Saving Accounts'!$F186)*'Saving Accounts'!$G186*'Saving Accounts'!$H186/12+'Saving Accounts'!$F186," ")</f>
        <v xml:space="preserve"> </v>
      </c>
      <c r="AG186" s="249" t="str">
        <f>IF(AND(MONTH('Saving Accounts'!$E186)=MONTH(AG$7),YEAR('Saving Accounts'!$E186)=YEAR(AG$7)),('Saving Accounts'!$B186+'Saving Accounts'!$F186)*'Saving Accounts'!$G186*'Saving Accounts'!$H186/12+'Saving Accounts'!$F186," ")</f>
        <v xml:space="preserve"> </v>
      </c>
    </row>
    <row r="187" spans="2:33">
      <c r="B187" s="214"/>
      <c r="C187" s="215"/>
      <c r="D187" s="214"/>
      <c r="E187" s="215"/>
      <c r="F187" s="214"/>
      <c r="G187" s="216"/>
      <c r="H187" s="217"/>
      <c r="I187" s="251">
        <f t="shared" si="15"/>
        <v>0</v>
      </c>
      <c r="J187" s="249" t="str">
        <f>IF(AND(MONTH('Saving Accounts'!$E187)=MONTH(J$7),YEAR('Saving Accounts'!$E187)=YEAR(J$7)),('Saving Accounts'!$B187+'Saving Accounts'!$F187)*'Saving Accounts'!$G187*'Saving Accounts'!$H187/12+'Saving Accounts'!$F187," ")</f>
        <v xml:space="preserve"> </v>
      </c>
      <c r="K187" s="249" t="str">
        <f>IF(AND(MONTH('Saving Accounts'!$E187)=MONTH(K$7),YEAR('Saving Accounts'!$E187)=YEAR(K$7)),('Saving Accounts'!$B187+'Saving Accounts'!$F187)*'Saving Accounts'!$G187*'Saving Accounts'!$H187/12+'Saving Accounts'!$F187," ")</f>
        <v xml:space="preserve"> </v>
      </c>
      <c r="L187" s="249" t="str">
        <f>IF(AND(MONTH('Saving Accounts'!$E187)=MONTH(L$7),YEAR('Saving Accounts'!$E187)=YEAR(L$7)),('Saving Accounts'!$B187+'Saving Accounts'!$F187)*'Saving Accounts'!$G187*'Saving Accounts'!$H187/12+'Saving Accounts'!$F187," ")</f>
        <v xml:space="preserve"> </v>
      </c>
      <c r="M187" s="249" t="str">
        <f>IF(AND(MONTH('Saving Accounts'!$E187)=MONTH(M$7),YEAR('Saving Accounts'!$E187)=YEAR(M$7)),('Saving Accounts'!$B187+'Saving Accounts'!$F187)*'Saving Accounts'!$G187*'Saving Accounts'!$H187/12+'Saving Accounts'!$F187," ")</f>
        <v xml:space="preserve"> </v>
      </c>
      <c r="N187" s="249" t="str">
        <f>IF(AND(MONTH('Saving Accounts'!$E187)=MONTH(N$7),YEAR('Saving Accounts'!$E187)=YEAR(N$7)),('Saving Accounts'!$B187+'Saving Accounts'!$F187)*'Saving Accounts'!$G187*'Saving Accounts'!$H187/12+'Saving Accounts'!$F187," ")</f>
        <v xml:space="preserve"> </v>
      </c>
      <c r="O187" s="249" t="str">
        <f>IF(AND(MONTH('Saving Accounts'!$E187)=MONTH(O$7),YEAR('Saving Accounts'!$E187)=YEAR(O$7)),('Saving Accounts'!$B187+'Saving Accounts'!$F187)*'Saving Accounts'!$G187*'Saving Accounts'!$H187/12+'Saving Accounts'!$F187," ")</f>
        <v xml:space="preserve"> </v>
      </c>
      <c r="P187" s="249" t="str">
        <f>IF(AND(MONTH('Saving Accounts'!$E187)=MONTH(P$7),YEAR('Saving Accounts'!$E187)=YEAR(P$7)),('Saving Accounts'!$B187+'Saving Accounts'!$F187)*'Saving Accounts'!$G187*'Saving Accounts'!$H187/12+'Saving Accounts'!$F187," ")</f>
        <v xml:space="preserve"> </v>
      </c>
      <c r="Q187" s="249" t="str">
        <f>IF(AND(MONTH('Saving Accounts'!$E187)=MONTH(Q$7),YEAR('Saving Accounts'!$E187)=YEAR(Q$7)),('Saving Accounts'!$B187+'Saving Accounts'!$F187)*'Saving Accounts'!$G187*'Saving Accounts'!$H187/12+'Saving Accounts'!$F187," ")</f>
        <v xml:space="preserve"> </v>
      </c>
      <c r="R187" s="249" t="str">
        <f>IF(AND(MONTH('Saving Accounts'!$E187)=MONTH(R$7),YEAR('Saving Accounts'!$E187)=YEAR(R$7)),('Saving Accounts'!$B187+'Saving Accounts'!$F187)*'Saving Accounts'!$G187*'Saving Accounts'!$H187/12+'Saving Accounts'!$F187," ")</f>
        <v xml:space="preserve"> </v>
      </c>
      <c r="S187" s="249" t="str">
        <f>IF(AND(MONTH('Saving Accounts'!$E187)=MONTH(S$7),YEAR('Saving Accounts'!$E187)=YEAR(S$7)),('Saving Accounts'!$B187+'Saving Accounts'!$F187)*'Saving Accounts'!$G187*'Saving Accounts'!$H187/12+'Saving Accounts'!$F187," ")</f>
        <v xml:space="preserve"> </v>
      </c>
      <c r="T187" s="249" t="str">
        <f>IF(AND(MONTH('Saving Accounts'!$E187)=MONTH(T$7),YEAR('Saving Accounts'!$E187)=YEAR(T$7)),('Saving Accounts'!$B187+'Saving Accounts'!$F187)*'Saving Accounts'!$G187*'Saving Accounts'!$H187/12+'Saving Accounts'!$F187," ")</f>
        <v xml:space="preserve"> </v>
      </c>
      <c r="U187" s="328" t="str">
        <f>IF(AND(MONTH('Saving Accounts'!$E187)=MONTH(U$7),YEAR('Saving Accounts'!$E187)=YEAR(U$7)),('Saving Accounts'!$B187+'Saving Accounts'!$F187)*'Saving Accounts'!$G187*'Saving Accounts'!$H187/12+'Saving Accounts'!$F187," ")</f>
        <v xml:space="preserve"> </v>
      </c>
      <c r="V187" s="249" t="str">
        <f>IF(AND(MONTH('Saving Accounts'!$E187)=MONTH(V$7),YEAR('Saving Accounts'!$E187)=YEAR(V$7)),('Saving Accounts'!$B187+'Saving Accounts'!$F187)*'Saving Accounts'!$G187*'Saving Accounts'!$H187/12+'Saving Accounts'!$F187," ")</f>
        <v xml:space="preserve"> </v>
      </c>
      <c r="W187" s="249" t="str">
        <f>IF(AND(MONTH('Saving Accounts'!$E187)=MONTH(W$7),YEAR('Saving Accounts'!$E187)=YEAR(W$7)),('Saving Accounts'!$B187+'Saving Accounts'!$F187)*'Saving Accounts'!$G187*'Saving Accounts'!$H187/12+'Saving Accounts'!$F187," ")</f>
        <v xml:space="preserve"> </v>
      </c>
      <c r="X187" s="249" t="str">
        <f>IF(AND(MONTH('Saving Accounts'!$E187)=MONTH(X$7),YEAR('Saving Accounts'!$E187)=YEAR(X$7)),('Saving Accounts'!$B187+'Saving Accounts'!$F187)*'Saving Accounts'!$G187*'Saving Accounts'!$H187/12+'Saving Accounts'!$F187," ")</f>
        <v xml:space="preserve"> </v>
      </c>
      <c r="Y187" s="249" t="str">
        <f>IF(AND(MONTH('Saving Accounts'!$E187)=MONTH(Y$7),YEAR('Saving Accounts'!$E187)=YEAR(Y$7)),('Saving Accounts'!$B187+'Saving Accounts'!$F187)*'Saving Accounts'!$G187*'Saving Accounts'!$H187/12+'Saving Accounts'!$F187," ")</f>
        <v xml:space="preserve"> </v>
      </c>
      <c r="Z187" s="249" t="str">
        <f>IF(AND(MONTH('Saving Accounts'!$E187)=MONTH(Z$7),YEAR('Saving Accounts'!$E187)=YEAR(Z$7)),('Saving Accounts'!$B187+'Saving Accounts'!$F187)*'Saving Accounts'!$G187*'Saving Accounts'!$H187/12+'Saving Accounts'!$F187," ")</f>
        <v xml:space="preserve"> </v>
      </c>
      <c r="AA187" s="249" t="str">
        <f>IF(AND(MONTH('Saving Accounts'!$E187)=MONTH(AA$7),YEAR('Saving Accounts'!$E187)=YEAR(AA$7)),('Saving Accounts'!$B187+'Saving Accounts'!$F187)*'Saving Accounts'!$G187*'Saving Accounts'!$H187/12+'Saving Accounts'!$F187," ")</f>
        <v xml:space="preserve"> </v>
      </c>
      <c r="AB187" s="249" t="str">
        <f>IF(AND(MONTH('Saving Accounts'!$E187)=MONTH(AB$7),YEAR('Saving Accounts'!$E187)=YEAR(AB$7)),('Saving Accounts'!$B187+'Saving Accounts'!$F187)*'Saving Accounts'!$G187*'Saving Accounts'!$H187/12+'Saving Accounts'!$F187," ")</f>
        <v xml:space="preserve"> </v>
      </c>
      <c r="AC187" s="249" t="str">
        <f>IF(AND(MONTH('Saving Accounts'!$E187)=MONTH(AC$7),YEAR('Saving Accounts'!$E187)=YEAR(AC$7)),('Saving Accounts'!$B187+'Saving Accounts'!$F187)*'Saving Accounts'!$G187*'Saving Accounts'!$H187/12+'Saving Accounts'!$F187," ")</f>
        <v xml:space="preserve"> </v>
      </c>
      <c r="AD187" s="249" t="str">
        <f>IF(AND(MONTH('Saving Accounts'!$E187)=MONTH(AD$7),YEAR('Saving Accounts'!$E187)=YEAR(AD$7)),('Saving Accounts'!$B187+'Saving Accounts'!$F187)*'Saving Accounts'!$G187*'Saving Accounts'!$H187/12+'Saving Accounts'!$F187," ")</f>
        <v xml:space="preserve"> </v>
      </c>
      <c r="AE187" s="249" t="str">
        <f>IF(AND(MONTH('Saving Accounts'!$E187)=MONTH(AE$7),YEAR('Saving Accounts'!$E187)=YEAR(AE$7)),('Saving Accounts'!$B187+'Saving Accounts'!$F187)*'Saving Accounts'!$G187*'Saving Accounts'!$H187/12+'Saving Accounts'!$F187," ")</f>
        <v xml:space="preserve"> </v>
      </c>
      <c r="AF187" s="249" t="str">
        <f>IF(AND(MONTH('Saving Accounts'!$E187)=MONTH(AF$7),YEAR('Saving Accounts'!$E187)=YEAR(AF$7)),('Saving Accounts'!$B187+'Saving Accounts'!$F187)*'Saving Accounts'!$G187*'Saving Accounts'!$H187/12+'Saving Accounts'!$F187," ")</f>
        <v xml:space="preserve"> </v>
      </c>
      <c r="AG187" s="249" t="str">
        <f>IF(AND(MONTH('Saving Accounts'!$E187)=MONTH(AG$7),YEAR('Saving Accounts'!$E187)=YEAR(AG$7)),('Saving Accounts'!$B187+'Saving Accounts'!$F187)*'Saving Accounts'!$G187*'Saving Accounts'!$H187/12+'Saving Accounts'!$F187," ")</f>
        <v xml:space="preserve"> </v>
      </c>
    </row>
    <row r="188" spans="2:33">
      <c r="B188" s="214"/>
      <c r="C188" s="215"/>
      <c r="D188" s="214"/>
      <c r="E188" s="215"/>
      <c r="F188" s="214"/>
      <c r="G188" s="216"/>
      <c r="H188" s="217"/>
      <c r="I188" s="251">
        <f t="shared" si="15"/>
        <v>0</v>
      </c>
      <c r="J188" s="249" t="str">
        <f>IF(AND(MONTH('Saving Accounts'!$E188)=MONTH(J$7),YEAR('Saving Accounts'!$E188)=YEAR(J$7)),('Saving Accounts'!$B188+'Saving Accounts'!$F188)*'Saving Accounts'!$G188*'Saving Accounts'!$H188/12+'Saving Accounts'!$F188," ")</f>
        <v xml:space="preserve"> </v>
      </c>
      <c r="K188" s="249" t="str">
        <f>IF(AND(MONTH('Saving Accounts'!$E188)=MONTH(K$7),YEAR('Saving Accounts'!$E188)=YEAR(K$7)),('Saving Accounts'!$B188+'Saving Accounts'!$F188)*'Saving Accounts'!$G188*'Saving Accounts'!$H188/12+'Saving Accounts'!$F188," ")</f>
        <v xml:space="preserve"> </v>
      </c>
      <c r="L188" s="249" t="str">
        <f>IF(AND(MONTH('Saving Accounts'!$E188)=MONTH(L$7),YEAR('Saving Accounts'!$E188)=YEAR(L$7)),('Saving Accounts'!$B188+'Saving Accounts'!$F188)*'Saving Accounts'!$G188*'Saving Accounts'!$H188/12+'Saving Accounts'!$F188," ")</f>
        <v xml:space="preserve"> </v>
      </c>
      <c r="M188" s="249" t="str">
        <f>IF(AND(MONTH('Saving Accounts'!$E188)=MONTH(M$7),YEAR('Saving Accounts'!$E188)=YEAR(M$7)),('Saving Accounts'!$B188+'Saving Accounts'!$F188)*'Saving Accounts'!$G188*'Saving Accounts'!$H188/12+'Saving Accounts'!$F188," ")</f>
        <v xml:space="preserve"> </v>
      </c>
      <c r="N188" s="249" t="str">
        <f>IF(AND(MONTH('Saving Accounts'!$E188)=MONTH(N$7),YEAR('Saving Accounts'!$E188)=YEAR(N$7)),('Saving Accounts'!$B188+'Saving Accounts'!$F188)*'Saving Accounts'!$G188*'Saving Accounts'!$H188/12+'Saving Accounts'!$F188," ")</f>
        <v xml:space="preserve"> </v>
      </c>
      <c r="O188" s="249" t="str">
        <f>IF(AND(MONTH('Saving Accounts'!$E188)=MONTH(O$7),YEAR('Saving Accounts'!$E188)=YEAR(O$7)),('Saving Accounts'!$B188+'Saving Accounts'!$F188)*'Saving Accounts'!$G188*'Saving Accounts'!$H188/12+'Saving Accounts'!$F188," ")</f>
        <v xml:space="preserve"> </v>
      </c>
      <c r="P188" s="249" t="str">
        <f>IF(AND(MONTH('Saving Accounts'!$E188)=MONTH(P$7),YEAR('Saving Accounts'!$E188)=YEAR(P$7)),('Saving Accounts'!$B188+'Saving Accounts'!$F188)*'Saving Accounts'!$G188*'Saving Accounts'!$H188/12+'Saving Accounts'!$F188," ")</f>
        <v xml:space="preserve"> </v>
      </c>
      <c r="Q188" s="249" t="str">
        <f>IF(AND(MONTH('Saving Accounts'!$E188)=MONTH(Q$7),YEAR('Saving Accounts'!$E188)=YEAR(Q$7)),('Saving Accounts'!$B188+'Saving Accounts'!$F188)*'Saving Accounts'!$G188*'Saving Accounts'!$H188/12+'Saving Accounts'!$F188," ")</f>
        <v xml:space="preserve"> </v>
      </c>
      <c r="R188" s="249" t="str">
        <f>IF(AND(MONTH('Saving Accounts'!$E188)=MONTH(R$7),YEAR('Saving Accounts'!$E188)=YEAR(R$7)),('Saving Accounts'!$B188+'Saving Accounts'!$F188)*'Saving Accounts'!$G188*'Saving Accounts'!$H188/12+'Saving Accounts'!$F188," ")</f>
        <v xml:space="preserve"> </v>
      </c>
      <c r="S188" s="249" t="str">
        <f>IF(AND(MONTH('Saving Accounts'!$E188)=MONTH(S$7),YEAR('Saving Accounts'!$E188)=YEAR(S$7)),('Saving Accounts'!$B188+'Saving Accounts'!$F188)*'Saving Accounts'!$G188*'Saving Accounts'!$H188/12+'Saving Accounts'!$F188," ")</f>
        <v xml:space="preserve"> </v>
      </c>
      <c r="T188" s="249" t="str">
        <f>IF(AND(MONTH('Saving Accounts'!$E188)=MONTH(T$7),YEAR('Saving Accounts'!$E188)=YEAR(T$7)),('Saving Accounts'!$B188+'Saving Accounts'!$F188)*'Saving Accounts'!$G188*'Saving Accounts'!$H188/12+'Saving Accounts'!$F188," ")</f>
        <v xml:space="preserve"> </v>
      </c>
      <c r="U188" s="328" t="str">
        <f>IF(AND(MONTH('Saving Accounts'!$E188)=MONTH(U$7),YEAR('Saving Accounts'!$E188)=YEAR(U$7)),('Saving Accounts'!$B188+'Saving Accounts'!$F188)*'Saving Accounts'!$G188*'Saving Accounts'!$H188/12+'Saving Accounts'!$F188," ")</f>
        <v xml:space="preserve"> </v>
      </c>
      <c r="V188" s="249" t="str">
        <f>IF(AND(MONTH('Saving Accounts'!$E188)=MONTH(V$7),YEAR('Saving Accounts'!$E188)=YEAR(V$7)),('Saving Accounts'!$B188+'Saving Accounts'!$F188)*'Saving Accounts'!$G188*'Saving Accounts'!$H188/12+'Saving Accounts'!$F188," ")</f>
        <v xml:space="preserve"> </v>
      </c>
      <c r="W188" s="249" t="str">
        <f>IF(AND(MONTH('Saving Accounts'!$E188)=MONTH(W$7),YEAR('Saving Accounts'!$E188)=YEAR(W$7)),('Saving Accounts'!$B188+'Saving Accounts'!$F188)*'Saving Accounts'!$G188*'Saving Accounts'!$H188/12+'Saving Accounts'!$F188," ")</f>
        <v xml:space="preserve"> </v>
      </c>
      <c r="X188" s="249" t="str">
        <f>IF(AND(MONTH('Saving Accounts'!$E188)=MONTH(X$7),YEAR('Saving Accounts'!$E188)=YEAR(X$7)),('Saving Accounts'!$B188+'Saving Accounts'!$F188)*'Saving Accounts'!$G188*'Saving Accounts'!$H188/12+'Saving Accounts'!$F188," ")</f>
        <v xml:space="preserve"> </v>
      </c>
      <c r="Y188" s="249" t="str">
        <f>IF(AND(MONTH('Saving Accounts'!$E188)=MONTH(Y$7),YEAR('Saving Accounts'!$E188)=YEAR(Y$7)),('Saving Accounts'!$B188+'Saving Accounts'!$F188)*'Saving Accounts'!$G188*'Saving Accounts'!$H188/12+'Saving Accounts'!$F188," ")</f>
        <v xml:space="preserve"> </v>
      </c>
      <c r="Z188" s="249" t="str">
        <f>IF(AND(MONTH('Saving Accounts'!$E188)=MONTH(Z$7),YEAR('Saving Accounts'!$E188)=YEAR(Z$7)),('Saving Accounts'!$B188+'Saving Accounts'!$F188)*'Saving Accounts'!$G188*'Saving Accounts'!$H188/12+'Saving Accounts'!$F188," ")</f>
        <v xml:space="preserve"> </v>
      </c>
      <c r="AA188" s="249" t="str">
        <f>IF(AND(MONTH('Saving Accounts'!$E188)=MONTH(AA$7),YEAR('Saving Accounts'!$E188)=YEAR(AA$7)),('Saving Accounts'!$B188+'Saving Accounts'!$F188)*'Saving Accounts'!$G188*'Saving Accounts'!$H188/12+'Saving Accounts'!$F188," ")</f>
        <v xml:space="preserve"> </v>
      </c>
      <c r="AB188" s="249" t="str">
        <f>IF(AND(MONTH('Saving Accounts'!$E188)=MONTH(AB$7),YEAR('Saving Accounts'!$E188)=YEAR(AB$7)),('Saving Accounts'!$B188+'Saving Accounts'!$F188)*'Saving Accounts'!$G188*'Saving Accounts'!$H188/12+'Saving Accounts'!$F188," ")</f>
        <v xml:space="preserve"> </v>
      </c>
      <c r="AC188" s="249" t="str">
        <f>IF(AND(MONTH('Saving Accounts'!$E188)=MONTH(AC$7),YEAR('Saving Accounts'!$E188)=YEAR(AC$7)),('Saving Accounts'!$B188+'Saving Accounts'!$F188)*'Saving Accounts'!$G188*'Saving Accounts'!$H188/12+'Saving Accounts'!$F188," ")</f>
        <v xml:space="preserve"> </v>
      </c>
      <c r="AD188" s="249" t="str">
        <f>IF(AND(MONTH('Saving Accounts'!$E188)=MONTH(AD$7),YEAR('Saving Accounts'!$E188)=YEAR(AD$7)),('Saving Accounts'!$B188+'Saving Accounts'!$F188)*'Saving Accounts'!$G188*'Saving Accounts'!$H188/12+'Saving Accounts'!$F188," ")</f>
        <v xml:space="preserve"> </v>
      </c>
      <c r="AE188" s="249" t="str">
        <f>IF(AND(MONTH('Saving Accounts'!$E188)=MONTH(AE$7),YEAR('Saving Accounts'!$E188)=YEAR(AE$7)),('Saving Accounts'!$B188+'Saving Accounts'!$F188)*'Saving Accounts'!$G188*'Saving Accounts'!$H188/12+'Saving Accounts'!$F188," ")</f>
        <v xml:space="preserve"> </v>
      </c>
      <c r="AF188" s="249" t="str">
        <f>IF(AND(MONTH('Saving Accounts'!$E188)=MONTH(AF$7),YEAR('Saving Accounts'!$E188)=YEAR(AF$7)),('Saving Accounts'!$B188+'Saving Accounts'!$F188)*'Saving Accounts'!$G188*'Saving Accounts'!$H188/12+'Saving Accounts'!$F188," ")</f>
        <v xml:space="preserve"> </v>
      </c>
      <c r="AG188" s="249" t="str">
        <f>IF(AND(MONTH('Saving Accounts'!$E188)=MONTH(AG$7),YEAR('Saving Accounts'!$E188)=YEAR(AG$7)),('Saving Accounts'!$B188+'Saving Accounts'!$F188)*'Saving Accounts'!$G188*'Saving Accounts'!$H188/12+'Saving Accounts'!$F188," ")</f>
        <v xml:space="preserve"> </v>
      </c>
    </row>
    <row r="189" spans="2:33">
      <c r="B189" s="214"/>
      <c r="C189" s="215"/>
      <c r="D189" s="214"/>
      <c r="E189" s="215"/>
      <c r="F189" s="214"/>
      <c r="G189" s="216"/>
      <c r="H189" s="217"/>
      <c r="I189" s="251">
        <f t="shared" si="15"/>
        <v>0</v>
      </c>
      <c r="J189" s="249" t="str">
        <f>IF(AND(MONTH('Saving Accounts'!$E189)=MONTH(J$7),YEAR('Saving Accounts'!$E189)=YEAR(J$7)),('Saving Accounts'!$B189+'Saving Accounts'!$F189)*'Saving Accounts'!$G189*'Saving Accounts'!$H189/12+'Saving Accounts'!$F189," ")</f>
        <v xml:space="preserve"> </v>
      </c>
      <c r="K189" s="249" t="str">
        <f>IF(AND(MONTH('Saving Accounts'!$E189)=MONTH(K$7),YEAR('Saving Accounts'!$E189)=YEAR(K$7)),('Saving Accounts'!$B189+'Saving Accounts'!$F189)*'Saving Accounts'!$G189*'Saving Accounts'!$H189/12+'Saving Accounts'!$F189," ")</f>
        <v xml:space="preserve"> </v>
      </c>
      <c r="L189" s="249" t="str">
        <f>IF(AND(MONTH('Saving Accounts'!$E189)=MONTH(L$7),YEAR('Saving Accounts'!$E189)=YEAR(L$7)),('Saving Accounts'!$B189+'Saving Accounts'!$F189)*'Saving Accounts'!$G189*'Saving Accounts'!$H189/12+'Saving Accounts'!$F189," ")</f>
        <v xml:space="preserve"> </v>
      </c>
      <c r="M189" s="249" t="str">
        <f>IF(AND(MONTH('Saving Accounts'!$E189)=MONTH(M$7),YEAR('Saving Accounts'!$E189)=YEAR(M$7)),('Saving Accounts'!$B189+'Saving Accounts'!$F189)*'Saving Accounts'!$G189*'Saving Accounts'!$H189/12+'Saving Accounts'!$F189," ")</f>
        <v xml:space="preserve"> </v>
      </c>
      <c r="N189" s="249" t="str">
        <f>IF(AND(MONTH('Saving Accounts'!$E189)=MONTH(N$7),YEAR('Saving Accounts'!$E189)=YEAR(N$7)),('Saving Accounts'!$B189+'Saving Accounts'!$F189)*'Saving Accounts'!$G189*'Saving Accounts'!$H189/12+'Saving Accounts'!$F189," ")</f>
        <v xml:space="preserve"> </v>
      </c>
      <c r="O189" s="249" t="str">
        <f>IF(AND(MONTH('Saving Accounts'!$E189)=MONTH(O$7),YEAR('Saving Accounts'!$E189)=YEAR(O$7)),('Saving Accounts'!$B189+'Saving Accounts'!$F189)*'Saving Accounts'!$G189*'Saving Accounts'!$H189/12+'Saving Accounts'!$F189," ")</f>
        <v xml:space="preserve"> </v>
      </c>
      <c r="P189" s="249" t="str">
        <f>IF(AND(MONTH('Saving Accounts'!$E189)=MONTH(P$7),YEAR('Saving Accounts'!$E189)=YEAR(P$7)),('Saving Accounts'!$B189+'Saving Accounts'!$F189)*'Saving Accounts'!$G189*'Saving Accounts'!$H189/12+'Saving Accounts'!$F189," ")</f>
        <v xml:space="preserve"> </v>
      </c>
      <c r="Q189" s="249" t="str">
        <f>IF(AND(MONTH('Saving Accounts'!$E189)=MONTH(Q$7),YEAR('Saving Accounts'!$E189)=YEAR(Q$7)),('Saving Accounts'!$B189+'Saving Accounts'!$F189)*'Saving Accounts'!$G189*'Saving Accounts'!$H189/12+'Saving Accounts'!$F189," ")</f>
        <v xml:space="preserve"> </v>
      </c>
      <c r="R189" s="249" t="str">
        <f>IF(AND(MONTH('Saving Accounts'!$E189)=MONTH(R$7),YEAR('Saving Accounts'!$E189)=YEAR(R$7)),('Saving Accounts'!$B189+'Saving Accounts'!$F189)*'Saving Accounts'!$G189*'Saving Accounts'!$H189/12+'Saving Accounts'!$F189," ")</f>
        <v xml:space="preserve"> </v>
      </c>
      <c r="S189" s="249" t="str">
        <f>IF(AND(MONTH('Saving Accounts'!$E189)=MONTH(S$7),YEAR('Saving Accounts'!$E189)=YEAR(S$7)),('Saving Accounts'!$B189+'Saving Accounts'!$F189)*'Saving Accounts'!$G189*'Saving Accounts'!$H189/12+'Saving Accounts'!$F189," ")</f>
        <v xml:space="preserve"> </v>
      </c>
      <c r="T189" s="249" t="str">
        <f>IF(AND(MONTH('Saving Accounts'!$E189)=MONTH(T$7),YEAR('Saving Accounts'!$E189)=YEAR(T$7)),('Saving Accounts'!$B189+'Saving Accounts'!$F189)*'Saving Accounts'!$G189*'Saving Accounts'!$H189/12+'Saving Accounts'!$F189," ")</f>
        <v xml:space="preserve"> </v>
      </c>
      <c r="U189" s="328" t="str">
        <f>IF(AND(MONTH('Saving Accounts'!$E189)=MONTH(U$7),YEAR('Saving Accounts'!$E189)=YEAR(U$7)),('Saving Accounts'!$B189+'Saving Accounts'!$F189)*'Saving Accounts'!$G189*'Saving Accounts'!$H189/12+'Saving Accounts'!$F189," ")</f>
        <v xml:space="preserve"> </v>
      </c>
      <c r="V189" s="249" t="str">
        <f>IF(AND(MONTH('Saving Accounts'!$E189)=MONTH(V$7),YEAR('Saving Accounts'!$E189)=YEAR(V$7)),('Saving Accounts'!$B189+'Saving Accounts'!$F189)*'Saving Accounts'!$G189*'Saving Accounts'!$H189/12+'Saving Accounts'!$F189," ")</f>
        <v xml:space="preserve"> </v>
      </c>
      <c r="W189" s="249" t="str">
        <f>IF(AND(MONTH('Saving Accounts'!$E189)=MONTH(W$7),YEAR('Saving Accounts'!$E189)=YEAR(W$7)),('Saving Accounts'!$B189+'Saving Accounts'!$F189)*'Saving Accounts'!$G189*'Saving Accounts'!$H189/12+'Saving Accounts'!$F189," ")</f>
        <v xml:space="preserve"> </v>
      </c>
      <c r="X189" s="249" t="str">
        <f>IF(AND(MONTH('Saving Accounts'!$E189)=MONTH(X$7),YEAR('Saving Accounts'!$E189)=YEAR(X$7)),('Saving Accounts'!$B189+'Saving Accounts'!$F189)*'Saving Accounts'!$G189*'Saving Accounts'!$H189/12+'Saving Accounts'!$F189," ")</f>
        <v xml:space="preserve"> </v>
      </c>
      <c r="Y189" s="249" t="str">
        <f>IF(AND(MONTH('Saving Accounts'!$E189)=MONTH(Y$7),YEAR('Saving Accounts'!$E189)=YEAR(Y$7)),('Saving Accounts'!$B189+'Saving Accounts'!$F189)*'Saving Accounts'!$G189*'Saving Accounts'!$H189/12+'Saving Accounts'!$F189," ")</f>
        <v xml:space="preserve"> </v>
      </c>
      <c r="Z189" s="249" t="str">
        <f>IF(AND(MONTH('Saving Accounts'!$E189)=MONTH(Z$7),YEAR('Saving Accounts'!$E189)=YEAR(Z$7)),('Saving Accounts'!$B189+'Saving Accounts'!$F189)*'Saving Accounts'!$G189*'Saving Accounts'!$H189/12+'Saving Accounts'!$F189," ")</f>
        <v xml:space="preserve"> </v>
      </c>
      <c r="AA189" s="249" t="str">
        <f>IF(AND(MONTH('Saving Accounts'!$E189)=MONTH(AA$7),YEAR('Saving Accounts'!$E189)=YEAR(AA$7)),('Saving Accounts'!$B189+'Saving Accounts'!$F189)*'Saving Accounts'!$G189*'Saving Accounts'!$H189/12+'Saving Accounts'!$F189," ")</f>
        <v xml:space="preserve"> </v>
      </c>
      <c r="AB189" s="249" t="str">
        <f>IF(AND(MONTH('Saving Accounts'!$E189)=MONTH(AB$7),YEAR('Saving Accounts'!$E189)=YEAR(AB$7)),('Saving Accounts'!$B189+'Saving Accounts'!$F189)*'Saving Accounts'!$G189*'Saving Accounts'!$H189/12+'Saving Accounts'!$F189," ")</f>
        <v xml:space="preserve"> </v>
      </c>
      <c r="AC189" s="249" t="str">
        <f>IF(AND(MONTH('Saving Accounts'!$E189)=MONTH(AC$7),YEAR('Saving Accounts'!$E189)=YEAR(AC$7)),('Saving Accounts'!$B189+'Saving Accounts'!$F189)*'Saving Accounts'!$G189*'Saving Accounts'!$H189/12+'Saving Accounts'!$F189," ")</f>
        <v xml:space="preserve"> </v>
      </c>
      <c r="AD189" s="249" t="str">
        <f>IF(AND(MONTH('Saving Accounts'!$E189)=MONTH(AD$7),YEAR('Saving Accounts'!$E189)=YEAR(AD$7)),('Saving Accounts'!$B189+'Saving Accounts'!$F189)*'Saving Accounts'!$G189*'Saving Accounts'!$H189/12+'Saving Accounts'!$F189," ")</f>
        <v xml:space="preserve"> </v>
      </c>
      <c r="AE189" s="249" t="str">
        <f>IF(AND(MONTH('Saving Accounts'!$E189)=MONTH(AE$7),YEAR('Saving Accounts'!$E189)=YEAR(AE$7)),('Saving Accounts'!$B189+'Saving Accounts'!$F189)*'Saving Accounts'!$G189*'Saving Accounts'!$H189/12+'Saving Accounts'!$F189," ")</f>
        <v xml:space="preserve"> </v>
      </c>
      <c r="AF189" s="249" t="str">
        <f>IF(AND(MONTH('Saving Accounts'!$E189)=MONTH(AF$7),YEAR('Saving Accounts'!$E189)=YEAR(AF$7)),('Saving Accounts'!$B189+'Saving Accounts'!$F189)*'Saving Accounts'!$G189*'Saving Accounts'!$H189/12+'Saving Accounts'!$F189," ")</f>
        <v xml:space="preserve"> </v>
      </c>
      <c r="AG189" s="249" t="str">
        <f>IF(AND(MONTH('Saving Accounts'!$E189)=MONTH(AG$7),YEAR('Saving Accounts'!$E189)=YEAR(AG$7)),('Saving Accounts'!$B189+'Saving Accounts'!$F189)*'Saving Accounts'!$G189*'Saving Accounts'!$H189/12+'Saving Accounts'!$F189," ")</f>
        <v xml:space="preserve"> </v>
      </c>
    </row>
    <row r="190" spans="2:33">
      <c r="B190" s="214"/>
      <c r="C190" s="215"/>
      <c r="D190" s="214"/>
      <c r="E190" s="215"/>
      <c r="F190" s="214"/>
      <c r="G190" s="216"/>
      <c r="H190" s="217"/>
      <c r="I190" s="251">
        <f t="shared" ref="I190:I196" si="16">SUM(J190:U190)</f>
        <v>0</v>
      </c>
      <c r="J190" s="249" t="str">
        <f>IF(AND(MONTH('Saving Accounts'!$E190)=MONTH(J$7),YEAR('Saving Accounts'!$E190)=YEAR(J$7)),('Saving Accounts'!$B190+'Saving Accounts'!$F190)*'Saving Accounts'!$G190*'Saving Accounts'!$H190/12+'Saving Accounts'!$F190," ")</f>
        <v xml:space="preserve"> </v>
      </c>
      <c r="K190" s="249" t="str">
        <f>IF(AND(MONTH('Saving Accounts'!$E190)=MONTH(K$7),YEAR('Saving Accounts'!$E190)=YEAR(K$7)),('Saving Accounts'!$B190+'Saving Accounts'!$F190)*'Saving Accounts'!$G190*'Saving Accounts'!$H190/12+'Saving Accounts'!$F190," ")</f>
        <v xml:space="preserve"> </v>
      </c>
      <c r="L190" s="249" t="str">
        <f>IF(AND(MONTH('Saving Accounts'!$E190)=MONTH(L$7),YEAR('Saving Accounts'!$E190)=YEAR(L$7)),('Saving Accounts'!$B190+'Saving Accounts'!$F190)*'Saving Accounts'!$G190*'Saving Accounts'!$H190/12+'Saving Accounts'!$F190," ")</f>
        <v xml:space="preserve"> </v>
      </c>
      <c r="M190" s="249" t="str">
        <f>IF(AND(MONTH('Saving Accounts'!$E190)=MONTH(M$7),YEAR('Saving Accounts'!$E190)=YEAR(M$7)),('Saving Accounts'!$B190+'Saving Accounts'!$F190)*'Saving Accounts'!$G190*'Saving Accounts'!$H190/12+'Saving Accounts'!$F190," ")</f>
        <v xml:space="preserve"> </v>
      </c>
      <c r="N190" s="249" t="str">
        <f>IF(AND(MONTH('Saving Accounts'!$E190)=MONTH(N$7),YEAR('Saving Accounts'!$E190)=YEAR(N$7)),('Saving Accounts'!$B190+'Saving Accounts'!$F190)*'Saving Accounts'!$G190*'Saving Accounts'!$H190/12+'Saving Accounts'!$F190," ")</f>
        <v xml:space="preserve"> </v>
      </c>
      <c r="O190" s="249" t="str">
        <f>IF(AND(MONTH('Saving Accounts'!$E190)=MONTH(O$7),YEAR('Saving Accounts'!$E190)=YEAR(O$7)),('Saving Accounts'!$B190+'Saving Accounts'!$F190)*'Saving Accounts'!$G190*'Saving Accounts'!$H190/12+'Saving Accounts'!$F190," ")</f>
        <v xml:space="preserve"> </v>
      </c>
      <c r="P190" s="249" t="str">
        <f>IF(AND(MONTH('Saving Accounts'!$E190)=MONTH(P$7),YEAR('Saving Accounts'!$E190)=YEAR(P$7)),('Saving Accounts'!$B190+'Saving Accounts'!$F190)*'Saving Accounts'!$G190*'Saving Accounts'!$H190/12+'Saving Accounts'!$F190," ")</f>
        <v xml:space="preserve"> </v>
      </c>
      <c r="Q190" s="249" t="str">
        <f>IF(AND(MONTH('Saving Accounts'!$E190)=MONTH(Q$7),YEAR('Saving Accounts'!$E190)=YEAR(Q$7)),('Saving Accounts'!$B190+'Saving Accounts'!$F190)*'Saving Accounts'!$G190*'Saving Accounts'!$H190/12+'Saving Accounts'!$F190," ")</f>
        <v xml:space="preserve"> </v>
      </c>
      <c r="R190" s="249" t="str">
        <f>IF(AND(MONTH('Saving Accounts'!$E190)=MONTH(R$7),YEAR('Saving Accounts'!$E190)=YEAR(R$7)),('Saving Accounts'!$B190+'Saving Accounts'!$F190)*'Saving Accounts'!$G190*'Saving Accounts'!$H190/12+'Saving Accounts'!$F190," ")</f>
        <v xml:space="preserve"> </v>
      </c>
      <c r="S190" s="249" t="str">
        <f>IF(AND(MONTH('Saving Accounts'!$E190)=MONTH(S$7),YEAR('Saving Accounts'!$E190)=YEAR(S$7)),('Saving Accounts'!$B190+'Saving Accounts'!$F190)*'Saving Accounts'!$G190*'Saving Accounts'!$H190/12+'Saving Accounts'!$F190," ")</f>
        <v xml:space="preserve"> </v>
      </c>
      <c r="T190" s="249" t="str">
        <f>IF(AND(MONTH('Saving Accounts'!$E190)=MONTH(T$7),YEAR('Saving Accounts'!$E190)=YEAR(T$7)),('Saving Accounts'!$B190+'Saving Accounts'!$F190)*'Saving Accounts'!$G190*'Saving Accounts'!$H190/12+'Saving Accounts'!$F190," ")</f>
        <v xml:space="preserve"> </v>
      </c>
      <c r="U190" s="328" t="str">
        <f>IF(AND(MONTH('Saving Accounts'!$E190)=MONTH(U$7),YEAR('Saving Accounts'!$E190)=YEAR(U$7)),('Saving Accounts'!$B190+'Saving Accounts'!$F190)*'Saving Accounts'!$G190*'Saving Accounts'!$H190/12+'Saving Accounts'!$F190," ")</f>
        <v xml:space="preserve"> </v>
      </c>
      <c r="V190" s="249" t="str">
        <f>IF(AND(MONTH('Saving Accounts'!$E190)=MONTH(V$7),YEAR('Saving Accounts'!$E190)=YEAR(V$7)),('Saving Accounts'!$B190+'Saving Accounts'!$F190)*'Saving Accounts'!$G190*'Saving Accounts'!$H190/12+'Saving Accounts'!$F190," ")</f>
        <v xml:space="preserve"> </v>
      </c>
      <c r="W190" s="249" t="str">
        <f>IF(AND(MONTH('Saving Accounts'!$E190)=MONTH(W$7),YEAR('Saving Accounts'!$E190)=YEAR(W$7)),('Saving Accounts'!$B190+'Saving Accounts'!$F190)*'Saving Accounts'!$G190*'Saving Accounts'!$H190/12+'Saving Accounts'!$F190," ")</f>
        <v xml:space="preserve"> </v>
      </c>
      <c r="X190" s="249" t="str">
        <f>IF(AND(MONTH('Saving Accounts'!$E190)=MONTH(X$7),YEAR('Saving Accounts'!$E190)=YEAR(X$7)),('Saving Accounts'!$B190+'Saving Accounts'!$F190)*'Saving Accounts'!$G190*'Saving Accounts'!$H190/12+'Saving Accounts'!$F190," ")</f>
        <v xml:space="preserve"> </v>
      </c>
      <c r="Y190" s="249" t="str">
        <f>IF(AND(MONTH('Saving Accounts'!$E190)=MONTH(Y$7),YEAR('Saving Accounts'!$E190)=YEAR(Y$7)),('Saving Accounts'!$B190+'Saving Accounts'!$F190)*'Saving Accounts'!$G190*'Saving Accounts'!$H190/12+'Saving Accounts'!$F190," ")</f>
        <v xml:space="preserve"> </v>
      </c>
      <c r="Z190" s="249" t="str">
        <f>IF(AND(MONTH('Saving Accounts'!$E190)=MONTH(Z$7),YEAR('Saving Accounts'!$E190)=YEAR(Z$7)),('Saving Accounts'!$B190+'Saving Accounts'!$F190)*'Saving Accounts'!$G190*'Saving Accounts'!$H190/12+'Saving Accounts'!$F190," ")</f>
        <v xml:space="preserve"> </v>
      </c>
      <c r="AA190" s="249" t="str">
        <f>IF(AND(MONTH('Saving Accounts'!$E190)=MONTH(AA$7),YEAR('Saving Accounts'!$E190)=YEAR(AA$7)),('Saving Accounts'!$B190+'Saving Accounts'!$F190)*'Saving Accounts'!$G190*'Saving Accounts'!$H190/12+'Saving Accounts'!$F190," ")</f>
        <v xml:space="preserve"> </v>
      </c>
      <c r="AB190" s="249" t="str">
        <f>IF(AND(MONTH('Saving Accounts'!$E190)=MONTH(AB$7),YEAR('Saving Accounts'!$E190)=YEAR(AB$7)),('Saving Accounts'!$B190+'Saving Accounts'!$F190)*'Saving Accounts'!$G190*'Saving Accounts'!$H190/12+'Saving Accounts'!$F190," ")</f>
        <v xml:space="preserve"> </v>
      </c>
      <c r="AC190" s="249" t="str">
        <f>IF(AND(MONTH('Saving Accounts'!$E190)=MONTH(AC$7),YEAR('Saving Accounts'!$E190)=YEAR(AC$7)),('Saving Accounts'!$B190+'Saving Accounts'!$F190)*'Saving Accounts'!$G190*'Saving Accounts'!$H190/12+'Saving Accounts'!$F190," ")</f>
        <v xml:space="preserve"> </v>
      </c>
      <c r="AD190" s="249" t="str">
        <f>IF(AND(MONTH('Saving Accounts'!$E190)=MONTH(AD$7),YEAR('Saving Accounts'!$E190)=YEAR(AD$7)),('Saving Accounts'!$B190+'Saving Accounts'!$F190)*'Saving Accounts'!$G190*'Saving Accounts'!$H190/12+'Saving Accounts'!$F190," ")</f>
        <v xml:space="preserve"> </v>
      </c>
      <c r="AE190" s="249" t="str">
        <f>IF(AND(MONTH('Saving Accounts'!$E190)=MONTH(AE$7),YEAR('Saving Accounts'!$E190)=YEAR(AE$7)),('Saving Accounts'!$B190+'Saving Accounts'!$F190)*'Saving Accounts'!$G190*'Saving Accounts'!$H190/12+'Saving Accounts'!$F190," ")</f>
        <v xml:space="preserve"> </v>
      </c>
      <c r="AF190" s="249" t="str">
        <f>IF(AND(MONTH('Saving Accounts'!$E190)=MONTH(AF$7),YEAR('Saving Accounts'!$E190)=YEAR(AF$7)),('Saving Accounts'!$B190+'Saving Accounts'!$F190)*'Saving Accounts'!$G190*'Saving Accounts'!$H190/12+'Saving Accounts'!$F190," ")</f>
        <v xml:space="preserve"> </v>
      </c>
      <c r="AG190" s="249" t="str">
        <f>IF(AND(MONTH('Saving Accounts'!$E190)=MONTH(AG$7),YEAR('Saving Accounts'!$E190)=YEAR(AG$7)),('Saving Accounts'!$B190+'Saving Accounts'!$F190)*'Saving Accounts'!$G190*'Saving Accounts'!$H190/12+'Saving Accounts'!$F190," ")</f>
        <v xml:space="preserve"> </v>
      </c>
    </row>
    <row r="191" spans="2:33">
      <c r="B191" s="214"/>
      <c r="C191" s="215"/>
      <c r="D191" s="214"/>
      <c r="E191" s="215"/>
      <c r="F191" s="214"/>
      <c r="G191" s="216"/>
      <c r="H191" s="217"/>
      <c r="I191" s="251">
        <f t="shared" si="16"/>
        <v>0</v>
      </c>
      <c r="J191" s="249" t="str">
        <f>IF(AND(MONTH('Saving Accounts'!$E191)=MONTH(J$7),YEAR('Saving Accounts'!$E191)=YEAR(J$7)),('Saving Accounts'!$B191+'Saving Accounts'!$F191)*'Saving Accounts'!$G191*'Saving Accounts'!$H191/12+'Saving Accounts'!$F191," ")</f>
        <v xml:space="preserve"> </v>
      </c>
      <c r="K191" s="249" t="str">
        <f>IF(AND(MONTH('Saving Accounts'!$E191)=MONTH(K$7),YEAR('Saving Accounts'!$E191)=YEAR(K$7)),('Saving Accounts'!$B191+'Saving Accounts'!$F191)*'Saving Accounts'!$G191*'Saving Accounts'!$H191/12+'Saving Accounts'!$F191," ")</f>
        <v xml:space="preserve"> </v>
      </c>
      <c r="L191" s="249" t="str">
        <f>IF(AND(MONTH('Saving Accounts'!$E191)=MONTH(L$7),YEAR('Saving Accounts'!$E191)=YEAR(L$7)),('Saving Accounts'!$B191+'Saving Accounts'!$F191)*'Saving Accounts'!$G191*'Saving Accounts'!$H191/12+'Saving Accounts'!$F191," ")</f>
        <v xml:space="preserve"> </v>
      </c>
      <c r="M191" s="249" t="str">
        <f>IF(AND(MONTH('Saving Accounts'!$E191)=MONTH(M$7),YEAR('Saving Accounts'!$E191)=YEAR(M$7)),('Saving Accounts'!$B191+'Saving Accounts'!$F191)*'Saving Accounts'!$G191*'Saving Accounts'!$H191/12+'Saving Accounts'!$F191," ")</f>
        <v xml:space="preserve"> </v>
      </c>
      <c r="N191" s="249" t="str">
        <f>IF(AND(MONTH('Saving Accounts'!$E191)=MONTH(N$7),YEAR('Saving Accounts'!$E191)=YEAR(N$7)),('Saving Accounts'!$B191+'Saving Accounts'!$F191)*'Saving Accounts'!$G191*'Saving Accounts'!$H191/12+'Saving Accounts'!$F191," ")</f>
        <v xml:space="preserve"> </v>
      </c>
      <c r="O191" s="249" t="str">
        <f>IF(AND(MONTH('Saving Accounts'!$E191)=MONTH(O$7),YEAR('Saving Accounts'!$E191)=YEAR(O$7)),('Saving Accounts'!$B191+'Saving Accounts'!$F191)*'Saving Accounts'!$G191*'Saving Accounts'!$H191/12+'Saving Accounts'!$F191," ")</f>
        <v xml:space="preserve"> </v>
      </c>
      <c r="P191" s="249" t="str">
        <f>IF(AND(MONTH('Saving Accounts'!$E191)=MONTH(P$7),YEAR('Saving Accounts'!$E191)=YEAR(P$7)),('Saving Accounts'!$B191+'Saving Accounts'!$F191)*'Saving Accounts'!$G191*'Saving Accounts'!$H191/12+'Saving Accounts'!$F191," ")</f>
        <v xml:space="preserve"> </v>
      </c>
      <c r="Q191" s="249" t="str">
        <f>IF(AND(MONTH('Saving Accounts'!$E191)=MONTH(Q$7),YEAR('Saving Accounts'!$E191)=YEAR(Q$7)),('Saving Accounts'!$B191+'Saving Accounts'!$F191)*'Saving Accounts'!$G191*'Saving Accounts'!$H191/12+'Saving Accounts'!$F191," ")</f>
        <v xml:space="preserve"> </v>
      </c>
      <c r="R191" s="249" t="str">
        <f>IF(AND(MONTH('Saving Accounts'!$E191)=MONTH(R$7),YEAR('Saving Accounts'!$E191)=YEAR(R$7)),('Saving Accounts'!$B191+'Saving Accounts'!$F191)*'Saving Accounts'!$G191*'Saving Accounts'!$H191/12+'Saving Accounts'!$F191," ")</f>
        <v xml:space="preserve"> </v>
      </c>
      <c r="S191" s="249" t="str">
        <f>IF(AND(MONTH('Saving Accounts'!$E191)=MONTH(S$7),YEAR('Saving Accounts'!$E191)=YEAR(S$7)),('Saving Accounts'!$B191+'Saving Accounts'!$F191)*'Saving Accounts'!$G191*'Saving Accounts'!$H191/12+'Saving Accounts'!$F191," ")</f>
        <v xml:space="preserve"> </v>
      </c>
      <c r="T191" s="249" t="str">
        <f>IF(AND(MONTH('Saving Accounts'!$E191)=MONTH(T$7),YEAR('Saving Accounts'!$E191)=YEAR(T$7)),('Saving Accounts'!$B191+'Saving Accounts'!$F191)*'Saving Accounts'!$G191*'Saving Accounts'!$H191/12+'Saving Accounts'!$F191," ")</f>
        <v xml:space="preserve"> </v>
      </c>
      <c r="U191" s="328" t="str">
        <f>IF(AND(MONTH('Saving Accounts'!$E191)=MONTH(U$7),YEAR('Saving Accounts'!$E191)=YEAR(U$7)),('Saving Accounts'!$B191+'Saving Accounts'!$F191)*'Saving Accounts'!$G191*'Saving Accounts'!$H191/12+'Saving Accounts'!$F191," ")</f>
        <v xml:space="preserve"> </v>
      </c>
      <c r="V191" s="249" t="str">
        <f>IF(AND(MONTH('Saving Accounts'!$E191)=MONTH(V$7),YEAR('Saving Accounts'!$E191)=YEAR(V$7)),('Saving Accounts'!$B191+'Saving Accounts'!$F191)*'Saving Accounts'!$G191*'Saving Accounts'!$H191/12+'Saving Accounts'!$F191," ")</f>
        <v xml:space="preserve"> </v>
      </c>
      <c r="W191" s="249" t="str">
        <f>IF(AND(MONTH('Saving Accounts'!$E191)=MONTH(W$7),YEAR('Saving Accounts'!$E191)=YEAR(W$7)),('Saving Accounts'!$B191+'Saving Accounts'!$F191)*'Saving Accounts'!$G191*'Saving Accounts'!$H191/12+'Saving Accounts'!$F191," ")</f>
        <v xml:space="preserve"> </v>
      </c>
      <c r="X191" s="249" t="str">
        <f>IF(AND(MONTH('Saving Accounts'!$E191)=MONTH(X$7),YEAR('Saving Accounts'!$E191)=YEAR(X$7)),('Saving Accounts'!$B191+'Saving Accounts'!$F191)*'Saving Accounts'!$G191*'Saving Accounts'!$H191/12+'Saving Accounts'!$F191," ")</f>
        <v xml:space="preserve"> </v>
      </c>
      <c r="Y191" s="249" t="str">
        <f>IF(AND(MONTH('Saving Accounts'!$E191)=MONTH(Y$7),YEAR('Saving Accounts'!$E191)=YEAR(Y$7)),('Saving Accounts'!$B191+'Saving Accounts'!$F191)*'Saving Accounts'!$G191*'Saving Accounts'!$H191/12+'Saving Accounts'!$F191," ")</f>
        <v xml:space="preserve"> </v>
      </c>
      <c r="Z191" s="249" t="str">
        <f>IF(AND(MONTH('Saving Accounts'!$E191)=MONTH(Z$7),YEAR('Saving Accounts'!$E191)=YEAR(Z$7)),('Saving Accounts'!$B191+'Saving Accounts'!$F191)*'Saving Accounts'!$G191*'Saving Accounts'!$H191/12+'Saving Accounts'!$F191," ")</f>
        <v xml:space="preserve"> </v>
      </c>
      <c r="AA191" s="249" t="str">
        <f>IF(AND(MONTH('Saving Accounts'!$E191)=MONTH(AA$7),YEAR('Saving Accounts'!$E191)=YEAR(AA$7)),('Saving Accounts'!$B191+'Saving Accounts'!$F191)*'Saving Accounts'!$G191*'Saving Accounts'!$H191/12+'Saving Accounts'!$F191," ")</f>
        <v xml:space="preserve"> </v>
      </c>
      <c r="AB191" s="249" t="str">
        <f>IF(AND(MONTH('Saving Accounts'!$E191)=MONTH(AB$7),YEAR('Saving Accounts'!$E191)=YEAR(AB$7)),('Saving Accounts'!$B191+'Saving Accounts'!$F191)*'Saving Accounts'!$G191*'Saving Accounts'!$H191/12+'Saving Accounts'!$F191," ")</f>
        <v xml:space="preserve"> </v>
      </c>
      <c r="AC191" s="249" t="str">
        <f>IF(AND(MONTH('Saving Accounts'!$E191)=MONTH(AC$7),YEAR('Saving Accounts'!$E191)=YEAR(AC$7)),('Saving Accounts'!$B191+'Saving Accounts'!$F191)*'Saving Accounts'!$G191*'Saving Accounts'!$H191/12+'Saving Accounts'!$F191," ")</f>
        <v xml:space="preserve"> </v>
      </c>
      <c r="AD191" s="249" t="str">
        <f>IF(AND(MONTH('Saving Accounts'!$E191)=MONTH(AD$7),YEAR('Saving Accounts'!$E191)=YEAR(AD$7)),('Saving Accounts'!$B191+'Saving Accounts'!$F191)*'Saving Accounts'!$G191*'Saving Accounts'!$H191/12+'Saving Accounts'!$F191," ")</f>
        <v xml:space="preserve"> </v>
      </c>
      <c r="AE191" s="249" t="str">
        <f>IF(AND(MONTH('Saving Accounts'!$E191)=MONTH(AE$7),YEAR('Saving Accounts'!$E191)=YEAR(AE$7)),('Saving Accounts'!$B191+'Saving Accounts'!$F191)*'Saving Accounts'!$G191*'Saving Accounts'!$H191/12+'Saving Accounts'!$F191," ")</f>
        <v xml:space="preserve"> </v>
      </c>
      <c r="AF191" s="249" t="str">
        <f>IF(AND(MONTH('Saving Accounts'!$E191)=MONTH(AF$7),YEAR('Saving Accounts'!$E191)=YEAR(AF$7)),('Saving Accounts'!$B191+'Saving Accounts'!$F191)*'Saving Accounts'!$G191*'Saving Accounts'!$H191/12+'Saving Accounts'!$F191," ")</f>
        <v xml:space="preserve"> </v>
      </c>
      <c r="AG191" s="249" t="str">
        <f>IF(AND(MONTH('Saving Accounts'!$E191)=MONTH(AG$7),YEAR('Saving Accounts'!$E191)=YEAR(AG$7)),('Saving Accounts'!$B191+'Saving Accounts'!$F191)*'Saving Accounts'!$G191*'Saving Accounts'!$H191/12+'Saving Accounts'!$F191," ")</f>
        <v xml:space="preserve"> </v>
      </c>
    </row>
    <row r="192" spans="2:33">
      <c r="B192" s="214"/>
      <c r="C192" s="215"/>
      <c r="D192" s="214"/>
      <c r="E192" s="215"/>
      <c r="F192" s="214"/>
      <c r="G192" s="216"/>
      <c r="H192" s="217"/>
      <c r="I192" s="251">
        <f t="shared" si="16"/>
        <v>0</v>
      </c>
      <c r="J192" s="249" t="str">
        <f>IF(AND(MONTH('Saving Accounts'!$E192)=MONTH(J$7),YEAR('Saving Accounts'!$E192)=YEAR(J$7)),('Saving Accounts'!$B192+'Saving Accounts'!$F192)*'Saving Accounts'!$G192*'Saving Accounts'!$H192/12+'Saving Accounts'!$F192," ")</f>
        <v xml:space="preserve"> </v>
      </c>
      <c r="K192" s="249" t="str">
        <f>IF(AND(MONTH('Saving Accounts'!$E192)=MONTH(K$7),YEAR('Saving Accounts'!$E192)=YEAR(K$7)),('Saving Accounts'!$B192+'Saving Accounts'!$F192)*'Saving Accounts'!$G192*'Saving Accounts'!$H192/12+'Saving Accounts'!$F192," ")</f>
        <v xml:space="preserve"> </v>
      </c>
      <c r="L192" s="249" t="str">
        <f>IF(AND(MONTH('Saving Accounts'!$E192)=MONTH(L$7),YEAR('Saving Accounts'!$E192)=YEAR(L$7)),('Saving Accounts'!$B192+'Saving Accounts'!$F192)*'Saving Accounts'!$G192*'Saving Accounts'!$H192/12+'Saving Accounts'!$F192," ")</f>
        <v xml:space="preserve"> </v>
      </c>
      <c r="M192" s="249" t="str">
        <f>IF(AND(MONTH('Saving Accounts'!$E192)=MONTH(M$7),YEAR('Saving Accounts'!$E192)=YEAR(M$7)),('Saving Accounts'!$B192+'Saving Accounts'!$F192)*'Saving Accounts'!$G192*'Saving Accounts'!$H192/12+'Saving Accounts'!$F192," ")</f>
        <v xml:space="preserve"> </v>
      </c>
      <c r="N192" s="249" t="str">
        <f>IF(AND(MONTH('Saving Accounts'!$E192)=MONTH(N$7),YEAR('Saving Accounts'!$E192)=YEAR(N$7)),('Saving Accounts'!$B192+'Saving Accounts'!$F192)*'Saving Accounts'!$G192*'Saving Accounts'!$H192/12+'Saving Accounts'!$F192," ")</f>
        <v xml:space="preserve"> </v>
      </c>
      <c r="O192" s="249" t="str">
        <f>IF(AND(MONTH('Saving Accounts'!$E192)=MONTH(O$7),YEAR('Saving Accounts'!$E192)=YEAR(O$7)),('Saving Accounts'!$B192+'Saving Accounts'!$F192)*'Saving Accounts'!$G192*'Saving Accounts'!$H192/12+'Saving Accounts'!$F192," ")</f>
        <v xml:space="preserve"> </v>
      </c>
      <c r="P192" s="249" t="str">
        <f>IF(AND(MONTH('Saving Accounts'!$E192)=MONTH(P$7),YEAR('Saving Accounts'!$E192)=YEAR(P$7)),('Saving Accounts'!$B192+'Saving Accounts'!$F192)*'Saving Accounts'!$G192*'Saving Accounts'!$H192/12+'Saving Accounts'!$F192," ")</f>
        <v xml:space="preserve"> </v>
      </c>
      <c r="Q192" s="249" t="str">
        <f>IF(AND(MONTH('Saving Accounts'!$E192)=MONTH(Q$7),YEAR('Saving Accounts'!$E192)=YEAR(Q$7)),('Saving Accounts'!$B192+'Saving Accounts'!$F192)*'Saving Accounts'!$G192*'Saving Accounts'!$H192/12+'Saving Accounts'!$F192," ")</f>
        <v xml:space="preserve"> </v>
      </c>
      <c r="R192" s="249" t="str">
        <f>IF(AND(MONTH('Saving Accounts'!$E192)=MONTH(R$7),YEAR('Saving Accounts'!$E192)=YEAR(R$7)),('Saving Accounts'!$B192+'Saving Accounts'!$F192)*'Saving Accounts'!$G192*'Saving Accounts'!$H192/12+'Saving Accounts'!$F192," ")</f>
        <v xml:space="preserve"> </v>
      </c>
      <c r="S192" s="249" t="str">
        <f>IF(AND(MONTH('Saving Accounts'!$E192)=MONTH(S$7),YEAR('Saving Accounts'!$E192)=YEAR(S$7)),('Saving Accounts'!$B192+'Saving Accounts'!$F192)*'Saving Accounts'!$G192*'Saving Accounts'!$H192/12+'Saving Accounts'!$F192," ")</f>
        <v xml:space="preserve"> </v>
      </c>
      <c r="T192" s="249" t="str">
        <f>IF(AND(MONTH('Saving Accounts'!$E192)=MONTH(T$7),YEAR('Saving Accounts'!$E192)=YEAR(T$7)),('Saving Accounts'!$B192+'Saving Accounts'!$F192)*'Saving Accounts'!$G192*'Saving Accounts'!$H192/12+'Saving Accounts'!$F192," ")</f>
        <v xml:space="preserve"> </v>
      </c>
      <c r="U192" s="328" t="str">
        <f>IF(AND(MONTH('Saving Accounts'!$E192)=MONTH(U$7),YEAR('Saving Accounts'!$E192)=YEAR(U$7)),('Saving Accounts'!$B192+'Saving Accounts'!$F192)*'Saving Accounts'!$G192*'Saving Accounts'!$H192/12+'Saving Accounts'!$F192," ")</f>
        <v xml:space="preserve"> </v>
      </c>
      <c r="V192" s="249" t="str">
        <f>IF(AND(MONTH('Saving Accounts'!$E192)=MONTH(V$7),YEAR('Saving Accounts'!$E192)=YEAR(V$7)),('Saving Accounts'!$B192+'Saving Accounts'!$F192)*'Saving Accounts'!$G192*'Saving Accounts'!$H192/12+'Saving Accounts'!$F192," ")</f>
        <v xml:space="preserve"> </v>
      </c>
      <c r="W192" s="249" t="str">
        <f>IF(AND(MONTH('Saving Accounts'!$E192)=MONTH(W$7),YEAR('Saving Accounts'!$E192)=YEAR(W$7)),('Saving Accounts'!$B192+'Saving Accounts'!$F192)*'Saving Accounts'!$G192*'Saving Accounts'!$H192/12+'Saving Accounts'!$F192," ")</f>
        <v xml:space="preserve"> </v>
      </c>
      <c r="X192" s="249" t="str">
        <f>IF(AND(MONTH('Saving Accounts'!$E192)=MONTH(X$7),YEAR('Saving Accounts'!$E192)=YEAR(X$7)),('Saving Accounts'!$B192+'Saving Accounts'!$F192)*'Saving Accounts'!$G192*'Saving Accounts'!$H192/12+'Saving Accounts'!$F192," ")</f>
        <v xml:space="preserve"> </v>
      </c>
      <c r="Y192" s="249" t="str">
        <f>IF(AND(MONTH('Saving Accounts'!$E192)=MONTH(Y$7),YEAR('Saving Accounts'!$E192)=YEAR(Y$7)),('Saving Accounts'!$B192+'Saving Accounts'!$F192)*'Saving Accounts'!$G192*'Saving Accounts'!$H192/12+'Saving Accounts'!$F192," ")</f>
        <v xml:space="preserve"> </v>
      </c>
      <c r="Z192" s="249" t="str">
        <f>IF(AND(MONTH('Saving Accounts'!$E192)=MONTH(Z$7),YEAR('Saving Accounts'!$E192)=YEAR(Z$7)),('Saving Accounts'!$B192+'Saving Accounts'!$F192)*'Saving Accounts'!$G192*'Saving Accounts'!$H192/12+'Saving Accounts'!$F192," ")</f>
        <v xml:space="preserve"> </v>
      </c>
      <c r="AA192" s="249" t="str">
        <f>IF(AND(MONTH('Saving Accounts'!$E192)=MONTH(AA$7),YEAR('Saving Accounts'!$E192)=YEAR(AA$7)),('Saving Accounts'!$B192+'Saving Accounts'!$F192)*'Saving Accounts'!$G192*'Saving Accounts'!$H192/12+'Saving Accounts'!$F192," ")</f>
        <v xml:space="preserve"> </v>
      </c>
      <c r="AB192" s="249" t="str">
        <f>IF(AND(MONTH('Saving Accounts'!$E192)=MONTH(AB$7),YEAR('Saving Accounts'!$E192)=YEAR(AB$7)),('Saving Accounts'!$B192+'Saving Accounts'!$F192)*'Saving Accounts'!$G192*'Saving Accounts'!$H192/12+'Saving Accounts'!$F192," ")</f>
        <v xml:space="preserve"> </v>
      </c>
      <c r="AC192" s="249" t="str">
        <f>IF(AND(MONTH('Saving Accounts'!$E192)=MONTH(AC$7),YEAR('Saving Accounts'!$E192)=YEAR(AC$7)),('Saving Accounts'!$B192+'Saving Accounts'!$F192)*'Saving Accounts'!$G192*'Saving Accounts'!$H192/12+'Saving Accounts'!$F192," ")</f>
        <v xml:space="preserve"> </v>
      </c>
      <c r="AD192" s="249" t="str">
        <f>IF(AND(MONTH('Saving Accounts'!$E192)=MONTH(AD$7),YEAR('Saving Accounts'!$E192)=YEAR(AD$7)),('Saving Accounts'!$B192+'Saving Accounts'!$F192)*'Saving Accounts'!$G192*'Saving Accounts'!$H192/12+'Saving Accounts'!$F192," ")</f>
        <v xml:space="preserve"> </v>
      </c>
      <c r="AE192" s="249" t="str">
        <f>IF(AND(MONTH('Saving Accounts'!$E192)=MONTH(AE$7),YEAR('Saving Accounts'!$E192)=YEAR(AE$7)),('Saving Accounts'!$B192+'Saving Accounts'!$F192)*'Saving Accounts'!$G192*'Saving Accounts'!$H192/12+'Saving Accounts'!$F192," ")</f>
        <v xml:space="preserve"> </v>
      </c>
      <c r="AF192" s="249" t="str">
        <f>IF(AND(MONTH('Saving Accounts'!$E192)=MONTH(AF$7),YEAR('Saving Accounts'!$E192)=YEAR(AF$7)),('Saving Accounts'!$B192+'Saving Accounts'!$F192)*'Saving Accounts'!$G192*'Saving Accounts'!$H192/12+'Saving Accounts'!$F192," ")</f>
        <v xml:space="preserve"> </v>
      </c>
      <c r="AG192" s="249" t="str">
        <f>IF(AND(MONTH('Saving Accounts'!$E192)=MONTH(AG$7),YEAR('Saving Accounts'!$E192)=YEAR(AG$7)),('Saving Accounts'!$B192+'Saving Accounts'!$F192)*'Saving Accounts'!$G192*'Saving Accounts'!$H192/12+'Saving Accounts'!$F192," ")</f>
        <v xml:space="preserve"> </v>
      </c>
    </row>
    <row r="193" spans="2:33">
      <c r="B193" s="214"/>
      <c r="C193" s="215"/>
      <c r="D193" s="214"/>
      <c r="E193" s="215"/>
      <c r="F193" s="214"/>
      <c r="G193" s="216"/>
      <c r="H193" s="217"/>
      <c r="I193" s="251">
        <f t="shared" si="16"/>
        <v>0</v>
      </c>
      <c r="J193" s="249" t="str">
        <f>IF(AND(MONTH('Saving Accounts'!$E193)=MONTH(J$7),YEAR('Saving Accounts'!$E193)=YEAR(J$7)),('Saving Accounts'!$B193+'Saving Accounts'!$F193)*'Saving Accounts'!$G193*'Saving Accounts'!$H193/12+'Saving Accounts'!$F193," ")</f>
        <v xml:space="preserve"> </v>
      </c>
      <c r="K193" s="249" t="str">
        <f>IF(AND(MONTH('Saving Accounts'!$E193)=MONTH(K$7),YEAR('Saving Accounts'!$E193)=YEAR(K$7)),('Saving Accounts'!$B193+'Saving Accounts'!$F193)*'Saving Accounts'!$G193*'Saving Accounts'!$H193/12+'Saving Accounts'!$F193," ")</f>
        <v xml:space="preserve"> </v>
      </c>
      <c r="L193" s="249" t="str">
        <f>IF(AND(MONTH('Saving Accounts'!$E193)=MONTH(L$7),YEAR('Saving Accounts'!$E193)=YEAR(L$7)),('Saving Accounts'!$B193+'Saving Accounts'!$F193)*'Saving Accounts'!$G193*'Saving Accounts'!$H193/12+'Saving Accounts'!$F193," ")</f>
        <v xml:space="preserve"> </v>
      </c>
      <c r="M193" s="249" t="str">
        <f>IF(AND(MONTH('Saving Accounts'!$E193)=MONTH(M$7),YEAR('Saving Accounts'!$E193)=YEAR(M$7)),('Saving Accounts'!$B193+'Saving Accounts'!$F193)*'Saving Accounts'!$G193*'Saving Accounts'!$H193/12+'Saving Accounts'!$F193," ")</f>
        <v xml:space="preserve"> </v>
      </c>
      <c r="N193" s="249" t="str">
        <f>IF(AND(MONTH('Saving Accounts'!$E193)=MONTH(N$7),YEAR('Saving Accounts'!$E193)=YEAR(N$7)),('Saving Accounts'!$B193+'Saving Accounts'!$F193)*'Saving Accounts'!$G193*'Saving Accounts'!$H193/12+'Saving Accounts'!$F193," ")</f>
        <v xml:space="preserve"> </v>
      </c>
      <c r="O193" s="249" t="str">
        <f>IF(AND(MONTH('Saving Accounts'!$E193)=MONTH(O$7),YEAR('Saving Accounts'!$E193)=YEAR(O$7)),('Saving Accounts'!$B193+'Saving Accounts'!$F193)*'Saving Accounts'!$G193*'Saving Accounts'!$H193/12+'Saving Accounts'!$F193," ")</f>
        <v xml:space="preserve"> </v>
      </c>
      <c r="P193" s="249" t="str">
        <f>IF(AND(MONTH('Saving Accounts'!$E193)=MONTH(P$7),YEAR('Saving Accounts'!$E193)=YEAR(P$7)),('Saving Accounts'!$B193+'Saving Accounts'!$F193)*'Saving Accounts'!$G193*'Saving Accounts'!$H193/12+'Saving Accounts'!$F193," ")</f>
        <v xml:space="preserve"> </v>
      </c>
      <c r="Q193" s="249" t="str">
        <f>IF(AND(MONTH('Saving Accounts'!$E193)=MONTH(Q$7),YEAR('Saving Accounts'!$E193)=YEAR(Q$7)),('Saving Accounts'!$B193+'Saving Accounts'!$F193)*'Saving Accounts'!$G193*'Saving Accounts'!$H193/12+'Saving Accounts'!$F193," ")</f>
        <v xml:space="preserve"> </v>
      </c>
      <c r="R193" s="249" t="str">
        <f>IF(AND(MONTH('Saving Accounts'!$E193)=MONTH(R$7),YEAR('Saving Accounts'!$E193)=YEAR(R$7)),('Saving Accounts'!$B193+'Saving Accounts'!$F193)*'Saving Accounts'!$G193*'Saving Accounts'!$H193/12+'Saving Accounts'!$F193," ")</f>
        <v xml:space="preserve"> </v>
      </c>
      <c r="S193" s="249" t="str">
        <f>IF(AND(MONTH('Saving Accounts'!$E193)=MONTH(S$7),YEAR('Saving Accounts'!$E193)=YEAR(S$7)),('Saving Accounts'!$B193+'Saving Accounts'!$F193)*'Saving Accounts'!$G193*'Saving Accounts'!$H193/12+'Saving Accounts'!$F193," ")</f>
        <v xml:space="preserve"> </v>
      </c>
      <c r="T193" s="249" t="str">
        <f>IF(AND(MONTH('Saving Accounts'!$E193)=MONTH(T$7),YEAR('Saving Accounts'!$E193)=YEAR(T$7)),('Saving Accounts'!$B193+'Saving Accounts'!$F193)*'Saving Accounts'!$G193*'Saving Accounts'!$H193/12+'Saving Accounts'!$F193," ")</f>
        <v xml:space="preserve"> </v>
      </c>
      <c r="U193" s="328" t="str">
        <f>IF(AND(MONTH('Saving Accounts'!$E193)=MONTH(U$7),YEAR('Saving Accounts'!$E193)=YEAR(U$7)),('Saving Accounts'!$B193+'Saving Accounts'!$F193)*'Saving Accounts'!$G193*'Saving Accounts'!$H193/12+'Saving Accounts'!$F193," ")</f>
        <v xml:space="preserve"> </v>
      </c>
      <c r="V193" s="249" t="str">
        <f>IF(AND(MONTH('Saving Accounts'!$E193)=MONTH(V$7),YEAR('Saving Accounts'!$E193)=YEAR(V$7)),('Saving Accounts'!$B193+'Saving Accounts'!$F193)*'Saving Accounts'!$G193*'Saving Accounts'!$H193/12+'Saving Accounts'!$F193," ")</f>
        <v xml:space="preserve"> </v>
      </c>
      <c r="W193" s="249" t="str">
        <f>IF(AND(MONTH('Saving Accounts'!$E193)=MONTH(W$7),YEAR('Saving Accounts'!$E193)=YEAR(W$7)),('Saving Accounts'!$B193+'Saving Accounts'!$F193)*'Saving Accounts'!$G193*'Saving Accounts'!$H193/12+'Saving Accounts'!$F193," ")</f>
        <v xml:space="preserve"> </v>
      </c>
      <c r="X193" s="249" t="str">
        <f>IF(AND(MONTH('Saving Accounts'!$E193)=MONTH(X$7),YEAR('Saving Accounts'!$E193)=YEAR(X$7)),('Saving Accounts'!$B193+'Saving Accounts'!$F193)*'Saving Accounts'!$G193*'Saving Accounts'!$H193/12+'Saving Accounts'!$F193," ")</f>
        <v xml:space="preserve"> </v>
      </c>
      <c r="Y193" s="249" t="str">
        <f>IF(AND(MONTH('Saving Accounts'!$E193)=MONTH(Y$7),YEAR('Saving Accounts'!$E193)=YEAR(Y$7)),('Saving Accounts'!$B193+'Saving Accounts'!$F193)*'Saving Accounts'!$G193*'Saving Accounts'!$H193/12+'Saving Accounts'!$F193," ")</f>
        <v xml:space="preserve"> </v>
      </c>
      <c r="Z193" s="249" t="str">
        <f>IF(AND(MONTH('Saving Accounts'!$E193)=MONTH(Z$7),YEAR('Saving Accounts'!$E193)=YEAR(Z$7)),('Saving Accounts'!$B193+'Saving Accounts'!$F193)*'Saving Accounts'!$G193*'Saving Accounts'!$H193/12+'Saving Accounts'!$F193," ")</f>
        <v xml:space="preserve"> </v>
      </c>
      <c r="AA193" s="249" t="str">
        <f>IF(AND(MONTH('Saving Accounts'!$E193)=MONTH(AA$7),YEAR('Saving Accounts'!$E193)=YEAR(AA$7)),('Saving Accounts'!$B193+'Saving Accounts'!$F193)*'Saving Accounts'!$G193*'Saving Accounts'!$H193/12+'Saving Accounts'!$F193," ")</f>
        <v xml:space="preserve"> </v>
      </c>
      <c r="AB193" s="249" t="str">
        <f>IF(AND(MONTH('Saving Accounts'!$E193)=MONTH(AB$7),YEAR('Saving Accounts'!$E193)=YEAR(AB$7)),('Saving Accounts'!$B193+'Saving Accounts'!$F193)*'Saving Accounts'!$G193*'Saving Accounts'!$H193/12+'Saving Accounts'!$F193," ")</f>
        <v xml:space="preserve"> </v>
      </c>
      <c r="AC193" s="249" t="str">
        <f>IF(AND(MONTH('Saving Accounts'!$E193)=MONTH(AC$7),YEAR('Saving Accounts'!$E193)=YEAR(AC$7)),('Saving Accounts'!$B193+'Saving Accounts'!$F193)*'Saving Accounts'!$G193*'Saving Accounts'!$H193/12+'Saving Accounts'!$F193," ")</f>
        <v xml:space="preserve"> </v>
      </c>
      <c r="AD193" s="249" t="str">
        <f>IF(AND(MONTH('Saving Accounts'!$E193)=MONTH(AD$7),YEAR('Saving Accounts'!$E193)=YEAR(AD$7)),('Saving Accounts'!$B193+'Saving Accounts'!$F193)*'Saving Accounts'!$G193*'Saving Accounts'!$H193/12+'Saving Accounts'!$F193," ")</f>
        <v xml:space="preserve"> </v>
      </c>
      <c r="AE193" s="249" t="str">
        <f>IF(AND(MONTH('Saving Accounts'!$E193)=MONTH(AE$7),YEAR('Saving Accounts'!$E193)=YEAR(AE$7)),('Saving Accounts'!$B193+'Saving Accounts'!$F193)*'Saving Accounts'!$G193*'Saving Accounts'!$H193/12+'Saving Accounts'!$F193," ")</f>
        <v xml:space="preserve"> </v>
      </c>
      <c r="AF193" s="249" t="str">
        <f>IF(AND(MONTH('Saving Accounts'!$E193)=MONTH(AF$7),YEAR('Saving Accounts'!$E193)=YEAR(AF$7)),('Saving Accounts'!$B193+'Saving Accounts'!$F193)*'Saving Accounts'!$G193*'Saving Accounts'!$H193/12+'Saving Accounts'!$F193," ")</f>
        <v xml:space="preserve"> </v>
      </c>
      <c r="AG193" s="249" t="str">
        <f>IF(AND(MONTH('Saving Accounts'!$E193)=MONTH(AG$7),YEAR('Saving Accounts'!$E193)=YEAR(AG$7)),('Saving Accounts'!$B193+'Saving Accounts'!$F193)*'Saving Accounts'!$G193*'Saving Accounts'!$H193/12+'Saving Accounts'!$F193," ")</f>
        <v xml:space="preserve"> </v>
      </c>
    </row>
    <row r="194" spans="2:33">
      <c r="B194" s="214"/>
      <c r="C194" s="215"/>
      <c r="D194" s="214"/>
      <c r="E194" s="215"/>
      <c r="F194" s="214"/>
      <c r="G194" s="216"/>
      <c r="H194" s="217"/>
      <c r="I194" s="251">
        <f t="shared" si="16"/>
        <v>0</v>
      </c>
      <c r="J194" s="249" t="str">
        <f>IF(AND(MONTH('Saving Accounts'!$E194)=MONTH(J$7),YEAR('Saving Accounts'!$E194)=YEAR(J$7)),('Saving Accounts'!$B194+'Saving Accounts'!$F194)*'Saving Accounts'!$G194*'Saving Accounts'!$H194/12+'Saving Accounts'!$F194," ")</f>
        <v xml:space="preserve"> </v>
      </c>
      <c r="K194" s="249" t="str">
        <f>IF(AND(MONTH('Saving Accounts'!$E194)=MONTH(K$7),YEAR('Saving Accounts'!$E194)=YEAR(K$7)),('Saving Accounts'!$B194+'Saving Accounts'!$F194)*'Saving Accounts'!$G194*'Saving Accounts'!$H194/12+'Saving Accounts'!$F194," ")</f>
        <v xml:space="preserve"> </v>
      </c>
      <c r="L194" s="249" t="str">
        <f>IF(AND(MONTH('Saving Accounts'!$E194)=MONTH(L$7),YEAR('Saving Accounts'!$E194)=YEAR(L$7)),('Saving Accounts'!$B194+'Saving Accounts'!$F194)*'Saving Accounts'!$G194*'Saving Accounts'!$H194/12+'Saving Accounts'!$F194," ")</f>
        <v xml:space="preserve"> </v>
      </c>
      <c r="M194" s="249" t="str">
        <f>IF(AND(MONTH('Saving Accounts'!$E194)=MONTH(M$7),YEAR('Saving Accounts'!$E194)=YEAR(M$7)),('Saving Accounts'!$B194+'Saving Accounts'!$F194)*'Saving Accounts'!$G194*'Saving Accounts'!$H194/12+'Saving Accounts'!$F194," ")</f>
        <v xml:space="preserve"> </v>
      </c>
      <c r="N194" s="249" t="str">
        <f>IF(AND(MONTH('Saving Accounts'!$E194)=MONTH(N$7),YEAR('Saving Accounts'!$E194)=YEAR(N$7)),('Saving Accounts'!$B194+'Saving Accounts'!$F194)*'Saving Accounts'!$G194*'Saving Accounts'!$H194/12+'Saving Accounts'!$F194," ")</f>
        <v xml:space="preserve"> </v>
      </c>
      <c r="O194" s="249" t="str">
        <f>IF(AND(MONTH('Saving Accounts'!$E194)=MONTH(O$7),YEAR('Saving Accounts'!$E194)=YEAR(O$7)),('Saving Accounts'!$B194+'Saving Accounts'!$F194)*'Saving Accounts'!$G194*'Saving Accounts'!$H194/12+'Saving Accounts'!$F194," ")</f>
        <v xml:space="preserve"> </v>
      </c>
      <c r="P194" s="249" t="str">
        <f>IF(AND(MONTH('Saving Accounts'!$E194)=MONTH(P$7),YEAR('Saving Accounts'!$E194)=YEAR(P$7)),('Saving Accounts'!$B194+'Saving Accounts'!$F194)*'Saving Accounts'!$G194*'Saving Accounts'!$H194/12+'Saving Accounts'!$F194," ")</f>
        <v xml:space="preserve"> </v>
      </c>
      <c r="Q194" s="249" t="str">
        <f>IF(AND(MONTH('Saving Accounts'!$E194)=MONTH(Q$7),YEAR('Saving Accounts'!$E194)=YEAR(Q$7)),('Saving Accounts'!$B194+'Saving Accounts'!$F194)*'Saving Accounts'!$G194*'Saving Accounts'!$H194/12+'Saving Accounts'!$F194," ")</f>
        <v xml:space="preserve"> </v>
      </c>
      <c r="R194" s="249" t="str">
        <f>IF(AND(MONTH('Saving Accounts'!$E194)=MONTH(R$7),YEAR('Saving Accounts'!$E194)=YEAR(R$7)),('Saving Accounts'!$B194+'Saving Accounts'!$F194)*'Saving Accounts'!$G194*'Saving Accounts'!$H194/12+'Saving Accounts'!$F194," ")</f>
        <v xml:space="preserve"> </v>
      </c>
      <c r="S194" s="249" t="str">
        <f>IF(AND(MONTH('Saving Accounts'!$E194)=MONTH(S$7),YEAR('Saving Accounts'!$E194)=YEAR(S$7)),('Saving Accounts'!$B194+'Saving Accounts'!$F194)*'Saving Accounts'!$G194*'Saving Accounts'!$H194/12+'Saving Accounts'!$F194," ")</f>
        <v xml:space="preserve"> </v>
      </c>
      <c r="T194" s="249" t="str">
        <f>IF(AND(MONTH('Saving Accounts'!$E194)=MONTH(T$7),YEAR('Saving Accounts'!$E194)=YEAR(T$7)),('Saving Accounts'!$B194+'Saving Accounts'!$F194)*'Saving Accounts'!$G194*'Saving Accounts'!$H194/12+'Saving Accounts'!$F194," ")</f>
        <v xml:space="preserve"> </v>
      </c>
      <c r="U194" s="328" t="str">
        <f>IF(AND(MONTH('Saving Accounts'!$E194)=MONTH(U$7),YEAR('Saving Accounts'!$E194)=YEAR(U$7)),('Saving Accounts'!$B194+'Saving Accounts'!$F194)*'Saving Accounts'!$G194*'Saving Accounts'!$H194/12+'Saving Accounts'!$F194," ")</f>
        <v xml:space="preserve"> </v>
      </c>
      <c r="V194" s="249" t="str">
        <f>IF(AND(MONTH('Saving Accounts'!$E194)=MONTH(V$7),YEAR('Saving Accounts'!$E194)=YEAR(V$7)),('Saving Accounts'!$B194+'Saving Accounts'!$F194)*'Saving Accounts'!$G194*'Saving Accounts'!$H194/12+'Saving Accounts'!$F194," ")</f>
        <v xml:space="preserve"> </v>
      </c>
      <c r="W194" s="249" t="str">
        <f>IF(AND(MONTH('Saving Accounts'!$E194)=MONTH(W$7),YEAR('Saving Accounts'!$E194)=YEAR(W$7)),('Saving Accounts'!$B194+'Saving Accounts'!$F194)*'Saving Accounts'!$G194*'Saving Accounts'!$H194/12+'Saving Accounts'!$F194," ")</f>
        <v xml:space="preserve"> </v>
      </c>
      <c r="X194" s="249" t="str">
        <f>IF(AND(MONTH('Saving Accounts'!$E194)=MONTH(X$7),YEAR('Saving Accounts'!$E194)=YEAR(X$7)),('Saving Accounts'!$B194+'Saving Accounts'!$F194)*'Saving Accounts'!$G194*'Saving Accounts'!$H194/12+'Saving Accounts'!$F194," ")</f>
        <v xml:space="preserve"> </v>
      </c>
      <c r="Y194" s="249" t="str">
        <f>IF(AND(MONTH('Saving Accounts'!$E194)=MONTH(Y$7),YEAR('Saving Accounts'!$E194)=YEAR(Y$7)),('Saving Accounts'!$B194+'Saving Accounts'!$F194)*'Saving Accounts'!$G194*'Saving Accounts'!$H194/12+'Saving Accounts'!$F194," ")</f>
        <v xml:space="preserve"> </v>
      </c>
      <c r="Z194" s="249" t="str">
        <f>IF(AND(MONTH('Saving Accounts'!$E194)=MONTH(Z$7),YEAR('Saving Accounts'!$E194)=YEAR(Z$7)),('Saving Accounts'!$B194+'Saving Accounts'!$F194)*'Saving Accounts'!$G194*'Saving Accounts'!$H194/12+'Saving Accounts'!$F194," ")</f>
        <v xml:space="preserve"> </v>
      </c>
      <c r="AA194" s="249" t="str">
        <f>IF(AND(MONTH('Saving Accounts'!$E194)=MONTH(AA$7),YEAR('Saving Accounts'!$E194)=YEAR(AA$7)),('Saving Accounts'!$B194+'Saving Accounts'!$F194)*'Saving Accounts'!$G194*'Saving Accounts'!$H194/12+'Saving Accounts'!$F194," ")</f>
        <v xml:space="preserve"> </v>
      </c>
      <c r="AB194" s="249" t="str">
        <f>IF(AND(MONTH('Saving Accounts'!$E194)=MONTH(AB$7),YEAR('Saving Accounts'!$E194)=YEAR(AB$7)),('Saving Accounts'!$B194+'Saving Accounts'!$F194)*'Saving Accounts'!$G194*'Saving Accounts'!$H194/12+'Saving Accounts'!$F194," ")</f>
        <v xml:space="preserve"> </v>
      </c>
      <c r="AC194" s="249" t="str">
        <f>IF(AND(MONTH('Saving Accounts'!$E194)=MONTH(AC$7),YEAR('Saving Accounts'!$E194)=YEAR(AC$7)),('Saving Accounts'!$B194+'Saving Accounts'!$F194)*'Saving Accounts'!$G194*'Saving Accounts'!$H194/12+'Saving Accounts'!$F194," ")</f>
        <v xml:space="preserve"> </v>
      </c>
      <c r="AD194" s="249" t="str">
        <f>IF(AND(MONTH('Saving Accounts'!$E194)=MONTH(AD$7),YEAR('Saving Accounts'!$E194)=YEAR(AD$7)),('Saving Accounts'!$B194+'Saving Accounts'!$F194)*'Saving Accounts'!$G194*'Saving Accounts'!$H194/12+'Saving Accounts'!$F194," ")</f>
        <v xml:space="preserve"> </v>
      </c>
      <c r="AE194" s="249" t="str">
        <f>IF(AND(MONTH('Saving Accounts'!$E194)=MONTH(AE$7),YEAR('Saving Accounts'!$E194)=YEAR(AE$7)),('Saving Accounts'!$B194+'Saving Accounts'!$F194)*'Saving Accounts'!$G194*'Saving Accounts'!$H194/12+'Saving Accounts'!$F194," ")</f>
        <v xml:space="preserve"> </v>
      </c>
      <c r="AF194" s="249" t="str">
        <f>IF(AND(MONTH('Saving Accounts'!$E194)=MONTH(AF$7),YEAR('Saving Accounts'!$E194)=YEAR(AF$7)),('Saving Accounts'!$B194+'Saving Accounts'!$F194)*'Saving Accounts'!$G194*'Saving Accounts'!$H194/12+'Saving Accounts'!$F194," ")</f>
        <v xml:space="preserve"> </v>
      </c>
      <c r="AG194" s="249" t="str">
        <f>IF(AND(MONTH('Saving Accounts'!$E194)=MONTH(AG$7),YEAR('Saving Accounts'!$E194)=YEAR(AG$7)),('Saving Accounts'!$B194+'Saving Accounts'!$F194)*'Saving Accounts'!$G194*'Saving Accounts'!$H194/12+'Saving Accounts'!$F194," ")</f>
        <v xml:space="preserve"> </v>
      </c>
    </row>
    <row r="195" spans="2:33">
      <c r="B195" s="214"/>
      <c r="C195" s="215"/>
      <c r="D195" s="214"/>
      <c r="E195" s="215"/>
      <c r="F195" s="214"/>
      <c r="G195" s="216"/>
      <c r="H195" s="217"/>
      <c r="I195" s="251">
        <f t="shared" si="16"/>
        <v>0</v>
      </c>
      <c r="J195" s="249" t="str">
        <f>IF(AND(MONTH('Saving Accounts'!$E195)=MONTH(J$7),YEAR('Saving Accounts'!$E195)=YEAR(J$7)),('Saving Accounts'!$B195+'Saving Accounts'!$F195)*'Saving Accounts'!$G195*'Saving Accounts'!$H195/12+'Saving Accounts'!$F195," ")</f>
        <v xml:space="preserve"> </v>
      </c>
      <c r="K195" s="249" t="str">
        <f>IF(AND(MONTH('Saving Accounts'!$E195)=MONTH(K$7),YEAR('Saving Accounts'!$E195)=YEAR(K$7)),('Saving Accounts'!$B195+'Saving Accounts'!$F195)*'Saving Accounts'!$G195*'Saving Accounts'!$H195/12+'Saving Accounts'!$F195," ")</f>
        <v xml:space="preserve"> </v>
      </c>
      <c r="L195" s="249" t="str">
        <f>IF(AND(MONTH('Saving Accounts'!$E195)=MONTH(L$7),YEAR('Saving Accounts'!$E195)=YEAR(L$7)),('Saving Accounts'!$B195+'Saving Accounts'!$F195)*'Saving Accounts'!$G195*'Saving Accounts'!$H195/12+'Saving Accounts'!$F195," ")</f>
        <v xml:space="preserve"> </v>
      </c>
      <c r="M195" s="249" t="str">
        <f>IF(AND(MONTH('Saving Accounts'!$E195)=MONTH(M$7),YEAR('Saving Accounts'!$E195)=YEAR(M$7)),('Saving Accounts'!$B195+'Saving Accounts'!$F195)*'Saving Accounts'!$G195*'Saving Accounts'!$H195/12+'Saving Accounts'!$F195," ")</f>
        <v xml:space="preserve"> </v>
      </c>
      <c r="N195" s="249" t="str">
        <f>IF(AND(MONTH('Saving Accounts'!$E195)=MONTH(N$7),YEAR('Saving Accounts'!$E195)=YEAR(N$7)),('Saving Accounts'!$B195+'Saving Accounts'!$F195)*'Saving Accounts'!$G195*'Saving Accounts'!$H195/12+'Saving Accounts'!$F195," ")</f>
        <v xml:space="preserve"> </v>
      </c>
      <c r="O195" s="249" t="str">
        <f>IF(AND(MONTH('Saving Accounts'!$E195)=MONTH(O$7),YEAR('Saving Accounts'!$E195)=YEAR(O$7)),('Saving Accounts'!$B195+'Saving Accounts'!$F195)*'Saving Accounts'!$G195*'Saving Accounts'!$H195/12+'Saving Accounts'!$F195," ")</f>
        <v xml:space="preserve"> </v>
      </c>
      <c r="P195" s="249" t="str">
        <f>IF(AND(MONTH('Saving Accounts'!$E195)=MONTH(P$7),YEAR('Saving Accounts'!$E195)=YEAR(P$7)),('Saving Accounts'!$B195+'Saving Accounts'!$F195)*'Saving Accounts'!$G195*'Saving Accounts'!$H195/12+'Saving Accounts'!$F195," ")</f>
        <v xml:space="preserve"> </v>
      </c>
      <c r="Q195" s="249" t="str">
        <f>IF(AND(MONTH('Saving Accounts'!$E195)=MONTH(Q$7),YEAR('Saving Accounts'!$E195)=YEAR(Q$7)),('Saving Accounts'!$B195+'Saving Accounts'!$F195)*'Saving Accounts'!$G195*'Saving Accounts'!$H195/12+'Saving Accounts'!$F195," ")</f>
        <v xml:space="preserve"> </v>
      </c>
      <c r="R195" s="249" t="str">
        <f>IF(AND(MONTH('Saving Accounts'!$E195)=MONTH(R$7),YEAR('Saving Accounts'!$E195)=YEAR(R$7)),('Saving Accounts'!$B195+'Saving Accounts'!$F195)*'Saving Accounts'!$G195*'Saving Accounts'!$H195/12+'Saving Accounts'!$F195," ")</f>
        <v xml:space="preserve"> </v>
      </c>
      <c r="S195" s="249" t="str">
        <f>IF(AND(MONTH('Saving Accounts'!$E195)=MONTH(S$7),YEAR('Saving Accounts'!$E195)=YEAR(S$7)),('Saving Accounts'!$B195+'Saving Accounts'!$F195)*'Saving Accounts'!$G195*'Saving Accounts'!$H195/12+'Saving Accounts'!$F195," ")</f>
        <v xml:space="preserve"> </v>
      </c>
      <c r="T195" s="249" t="str">
        <f>IF(AND(MONTH('Saving Accounts'!$E195)=MONTH(T$7),YEAR('Saving Accounts'!$E195)=YEAR(T$7)),('Saving Accounts'!$B195+'Saving Accounts'!$F195)*'Saving Accounts'!$G195*'Saving Accounts'!$H195/12+'Saving Accounts'!$F195," ")</f>
        <v xml:space="preserve"> </v>
      </c>
      <c r="U195" s="328" t="str">
        <f>IF(AND(MONTH('Saving Accounts'!$E195)=MONTH(U$7),YEAR('Saving Accounts'!$E195)=YEAR(U$7)),('Saving Accounts'!$B195+'Saving Accounts'!$F195)*'Saving Accounts'!$G195*'Saving Accounts'!$H195/12+'Saving Accounts'!$F195," ")</f>
        <v xml:space="preserve"> </v>
      </c>
      <c r="V195" s="249" t="str">
        <f>IF(AND(MONTH('Saving Accounts'!$E195)=MONTH(V$7),YEAR('Saving Accounts'!$E195)=YEAR(V$7)),('Saving Accounts'!$B195+'Saving Accounts'!$F195)*'Saving Accounts'!$G195*'Saving Accounts'!$H195/12+'Saving Accounts'!$F195," ")</f>
        <v xml:space="preserve"> </v>
      </c>
      <c r="W195" s="249" t="str">
        <f>IF(AND(MONTH('Saving Accounts'!$E195)=MONTH(W$7),YEAR('Saving Accounts'!$E195)=YEAR(W$7)),('Saving Accounts'!$B195+'Saving Accounts'!$F195)*'Saving Accounts'!$G195*'Saving Accounts'!$H195/12+'Saving Accounts'!$F195," ")</f>
        <v xml:space="preserve"> </v>
      </c>
      <c r="X195" s="249" t="str">
        <f>IF(AND(MONTH('Saving Accounts'!$E195)=MONTH(X$7),YEAR('Saving Accounts'!$E195)=YEAR(X$7)),('Saving Accounts'!$B195+'Saving Accounts'!$F195)*'Saving Accounts'!$G195*'Saving Accounts'!$H195/12+'Saving Accounts'!$F195," ")</f>
        <v xml:space="preserve"> </v>
      </c>
      <c r="Y195" s="249" t="str">
        <f>IF(AND(MONTH('Saving Accounts'!$E195)=MONTH(Y$7),YEAR('Saving Accounts'!$E195)=YEAR(Y$7)),('Saving Accounts'!$B195+'Saving Accounts'!$F195)*'Saving Accounts'!$G195*'Saving Accounts'!$H195/12+'Saving Accounts'!$F195," ")</f>
        <v xml:space="preserve"> </v>
      </c>
      <c r="Z195" s="249" t="str">
        <f>IF(AND(MONTH('Saving Accounts'!$E195)=MONTH(Z$7),YEAR('Saving Accounts'!$E195)=YEAR(Z$7)),('Saving Accounts'!$B195+'Saving Accounts'!$F195)*'Saving Accounts'!$G195*'Saving Accounts'!$H195/12+'Saving Accounts'!$F195," ")</f>
        <v xml:space="preserve"> </v>
      </c>
      <c r="AA195" s="249" t="str">
        <f>IF(AND(MONTH('Saving Accounts'!$E195)=MONTH(AA$7),YEAR('Saving Accounts'!$E195)=YEAR(AA$7)),('Saving Accounts'!$B195+'Saving Accounts'!$F195)*'Saving Accounts'!$G195*'Saving Accounts'!$H195/12+'Saving Accounts'!$F195," ")</f>
        <v xml:space="preserve"> </v>
      </c>
      <c r="AB195" s="249" t="str">
        <f>IF(AND(MONTH('Saving Accounts'!$E195)=MONTH(AB$7),YEAR('Saving Accounts'!$E195)=YEAR(AB$7)),('Saving Accounts'!$B195+'Saving Accounts'!$F195)*'Saving Accounts'!$G195*'Saving Accounts'!$H195/12+'Saving Accounts'!$F195," ")</f>
        <v xml:space="preserve"> </v>
      </c>
      <c r="AC195" s="249" t="str">
        <f>IF(AND(MONTH('Saving Accounts'!$E195)=MONTH(AC$7),YEAR('Saving Accounts'!$E195)=YEAR(AC$7)),('Saving Accounts'!$B195+'Saving Accounts'!$F195)*'Saving Accounts'!$G195*'Saving Accounts'!$H195/12+'Saving Accounts'!$F195," ")</f>
        <v xml:space="preserve"> </v>
      </c>
      <c r="AD195" s="249" t="str">
        <f>IF(AND(MONTH('Saving Accounts'!$E195)=MONTH(AD$7),YEAR('Saving Accounts'!$E195)=YEAR(AD$7)),('Saving Accounts'!$B195+'Saving Accounts'!$F195)*'Saving Accounts'!$G195*'Saving Accounts'!$H195/12+'Saving Accounts'!$F195," ")</f>
        <v xml:space="preserve"> </v>
      </c>
      <c r="AE195" s="249" t="str">
        <f>IF(AND(MONTH('Saving Accounts'!$E195)=MONTH(AE$7),YEAR('Saving Accounts'!$E195)=YEAR(AE$7)),('Saving Accounts'!$B195+'Saving Accounts'!$F195)*'Saving Accounts'!$G195*'Saving Accounts'!$H195/12+'Saving Accounts'!$F195," ")</f>
        <v xml:space="preserve"> </v>
      </c>
      <c r="AF195" s="249" t="str">
        <f>IF(AND(MONTH('Saving Accounts'!$E195)=MONTH(AF$7),YEAR('Saving Accounts'!$E195)=YEAR(AF$7)),('Saving Accounts'!$B195+'Saving Accounts'!$F195)*'Saving Accounts'!$G195*'Saving Accounts'!$H195/12+'Saving Accounts'!$F195," ")</f>
        <v xml:space="preserve"> </v>
      </c>
      <c r="AG195" s="249" t="str">
        <f>IF(AND(MONTH('Saving Accounts'!$E195)=MONTH(AG$7),YEAR('Saving Accounts'!$E195)=YEAR(AG$7)),('Saving Accounts'!$B195+'Saving Accounts'!$F195)*'Saving Accounts'!$G195*'Saving Accounts'!$H195/12+'Saving Accounts'!$F195," ")</f>
        <v xml:space="preserve"> </v>
      </c>
    </row>
    <row r="196" spans="2:33" ht="15" thickBot="1">
      <c r="B196" s="214"/>
      <c r="C196" s="215"/>
      <c r="D196" s="214"/>
      <c r="E196" s="215"/>
      <c r="F196" s="214"/>
      <c r="G196" s="216"/>
      <c r="H196" s="217"/>
      <c r="I196" s="251">
        <f t="shared" si="16"/>
        <v>0</v>
      </c>
      <c r="J196" s="249" t="str">
        <f>IF(AND(MONTH('Saving Accounts'!$E196)=MONTH(J$7),YEAR('Saving Accounts'!$E196)=YEAR(J$7)),('Saving Accounts'!$B196+'Saving Accounts'!$F196)*'Saving Accounts'!$G196*'Saving Accounts'!$H196/12+'Saving Accounts'!$F196," ")</f>
        <v xml:space="preserve"> </v>
      </c>
      <c r="K196" s="249" t="str">
        <f>IF(AND(MONTH('Saving Accounts'!$E196)=MONTH(K$7),YEAR('Saving Accounts'!$E196)=YEAR(K$7)),('Saving Accounts'!$B196+'Saving Accounts'!$F196)*'Saving Accounts'!$G196*'Saving Accounts'!$H196/12+'Saving Accounts'!$F196," ")</f>
        <v xml:space="preserve"> </v>
      </c>
      <c r="L196" s="249" t="str">
        <f>IF(AND(MONTH('Saving Accounts'!$E196)=MONTH(L$7),YEAR('Saving Accounts'!$E196)=YEAR(L$7)),('Saving Accounts'!$B196+'Saving Accounts'!$F196)*'Saving Accounts'!$G196*'Saving Accounts'!$H196/12+'Saving Accounts'!$F196," ")</f>
        <v xml:space="preserve"> </v>
      </c>
      <c r="M196" s="249" t="str">
        <f>IF(AND(MONTH('Saving Accounts'!$E196)=MONTH(M$7),YEAR('Saving Accounts'!$E196)=YEAR(M$7)),('Saving Accounts'!$B196+'Saving Accounts'!$F196)*'Saving Accounts'!$G196*'Saving Accounts'!$H196/12+'Saving Accounts'!$F196," ")</f>
        <v xml:space="preserve"> </v>
      </c>
      <c r="N196" s="249" t="str">
        <f>IF(AND(MONTH('Saving Accounts'!$E196)=MONTH(N$7),YEAR('Saving Accounts'!$E196)=YEAR(N$7)),('Saving Accounts'!$B196+'Saving Accounts'!$F196)*'Saving Accounts'!$G196*'Saving Accounts'!$H196/12+'Saving Accounts'!$F196," ")</f>
        <v xml:space="preserve"> </v>
      </c>
      <c r="O196" s="249" t="str">
        <f>IF(AND(MONTH('Saving Accounts'!$E196)=MONTH(O$7),YEAR('Saving Accounts'!$E196)=YEAR(O$7)),('Saving Accounts'!$B196+'Saving Accounts'!$F196)*'Saving Accounts'!$G196*'Saving Accounts'!$H196/12+'Saving Accounts'!$F196," ")</f>
        <v xml:space="preserve"> </v>
      </c>
      <c r="P196" s="249" t="str">
        <f>IF(AND(MONTH('Saving Accounts'!$E196)=MONTH(P$7),YEAR('Saving Accounts'!$E196)=YEAR(P$7)),('Saving Accounts'!$B196+'Saving Accounts'!$F196)*'Saving Accounts'!$G196*'Saving Accounts'!$H196/12+'Saving Accounts'!$F196," ")</f>
        <v xml:space="preserve"> </v>
      </c>
      <c r="Q196" s="249" t="str">
        <f>IF(AND(MONTH('Saving Accounts'!$E196)=MONTH(Q$7),YEAR('Saving Accounts'!$E196)=YEAR(Q$7)),('Saving Accounts'!$B196+'Saving Accounts'!$F196)*'Saving Accounts'!$G196*'Saving Accounts'!$H196/12+'Saving Accounts'!$F196," ")</f>
        <v xml:space="preserve"> </v>
      </c>
      <c r="R196" s="249" t="str">
        <f>IF(AND(MONTH('Saving Accounts'!$E196)=MONTH(R$7),YEAR('Saving Accounts'!$E196)=YEAR(R$7)),('Saving Accounts'!$B196+'Saving Accounts'!$F196)*'Saving Accounts'!$G196*'Saving Accounts'!$H196/12+'Saving Accounts'!$F196," ")</f>
        <v xml:space="preserve"> </v>
      </c>
      <c r="S196" s="249" t="str">
        <f>IF(AND(MONTH('Saving Accounts'!$E196)=MONTH(S$7),YEAR('Saving Accounts'!$E196)=YEAR(S$7)),('Saving Accounts'!$B196+'Saving Accounts'!$F196)*'Saving Accounts'!$G196*'Saving Accounts'!$H196/12+'Saving Accounts'!$F196," ")</f>
        <v xml:space="preserve"> </v>
      </c>
      <c r="T196" s="249" t="str">
        <f>IF(AND(MONTH('Saving Accounts'!$E196)=MONTH(T$7),YEAR('Saving Accounts'!$E196)=YEAR(T$7)),('Saving Accounts'!$B196+'Saving Accounts'!$F196)*'Saving Accounts'!$G196*'Saving Accounts'!$H196/12+'Saving Accounts'!$F196," ")</f>
        <v xml:space="preserve"> </v>
      </c>
      <c r="U196" s="328" t="str">
        <f>IF(AND(MONTH('Saving Accounts'!$E196)=MONTH(U$7),YEAR('Saving Accounts'!$E196)=YEAR(U$7)),('Saving Accounts'!$B196+'Saving Accounts'!$F196)*'Saving Accounts'!$G196*'Saving Accounts'!$H196/12+'Saving Accounts'!$F196," ")</f>
        <v xml:space="preserve"> </v>
      </c>
      <c r="V196" s="249" t="str">
        <f>IF(AND(MONTH('Saving Accounts'!$E196)=MONTH(V$7),YEAR('Saving Accounts'!$E196)=YEAR(V$7)),('Saving Accounts'!$B196+'Saving Accounts'!$F196)*'Saving Accounts'!$G196*'Saving Accounts'!$H196/12+'Saving Accounts'!$F196," ")</f>
        <v xml:space="preserve"> </v>
      </c>
      <c r="W196" s="249" t="str">
        <f>IF(AND(MONTH('Saving Accounts'!$E196)=MONTH(W$7),YEAR('Saving Accounts'!$E196)=YEAR(W$7)),('Saving Accounts'!$B196+'Saving Accounts'!$F196)*'Saving Accounts'!$G196*'Saving Accounts'!$H196/12+'Saving Accounts'!$F196," ")</f>
        <v xml:space="preserve"> </v>
      </c>
      <c r="X196" s="249" t="str">
        <f>IF(AND(MONTH('Saving Accounts'!$E196)=MONTH(X$7),YEAR('Saving Accounts'!$E196)=YEAR(X$7)),('Saving Accounts'!$B196+'Saving Accounts'!$F196)*'Saving Accounts'!$G196*'Saving Accounts'!$H196/12+'Saving Accounts'!$F196," ")</f>
        <v xml:space="preserve"> </v>
      </c>
      <c r="Y196" s="249" t="str">
        <f>IF(AND(MONTH('Saving Accounts'!$E196)=MONTH(Y$7),YEAR('Saving Accounts'!$E196)=YEAR(Y$7)),('Saving Accounts'!$B196+'Saving Accounts'!$F196)*'Saving Accounts'!$G196*'Saving Accounts'!$H196/12+'Saving Accounts'!$F196," ")</f>
        <v xml:space="preserve"> </v>
      </c>
      <c r="Z196" s="249" t="str">
        <f>IF(AND(MONTH('Saving Accounts'!$E196)=MONTH(Z$7),YEAR('Saving Accounts'!$E196)=YEAR(Z$7)),('Saving Accounts'!$B196+'Saving Accounts'!$F196)*'Saving Accounts'!$G196*'Saving Accounts'!$H196/12+'Saving Accounts'!$F196," ")</f>
        <v xml:space="preserve"> </v>
      </c>
      <c r="AA196" s="249" t="str">
        <f>IF(AND(MONTH('Saving Accounts'!$E196)=MONTH(AA$7),YEAR('Saving Accounts'!$E196)=YEAR(AA$7)),('Saving Accounts'!$B196+'Saving Accounts'!$F196)*'Saving Accounts'!$G196*'Saving Accounts'!$H196/12+'Saving Accounts'!$F196," ")</f>
        <v xml:space="preserve"> </v>
      </c>
      <c r="AB196" s="249" t="str">
        <f>IF(AND(MONTH('Saving Accounts'!$E196)=MONTH(AB$7),YEAR('Saving Accounts'!$E196)=YEAR(AB$7)),('Saving Accounts'!$B196+'Saving Accounts'!$F196)*'Saving Accounts'!$G196*'Saving Accounts'!$H196/12+'Saving Accounts'!$F196," ")</f>
        <v xml:space="preserve"> </v>
      </c>
      <c r="AC196" s="249" t="str">
        <f>IF(AND(MONTH('Saving Accounts'!$E196)=MONTH(AC$7),YEAR('Saving Accounts'!$E196)=YEAR(AC$7)),('Saving Accounts'!$B196+'Saving Accounts'!$F196)*'Saving Accounts'!$G196*'Saving Accounts'!$H196/12+'Saving Accounts'!$F196," ")</f>
        <v xml:space="preserve"> </v>
      </c>
      <c r="AD196" s="249" t="str">
        <f>IF(AND(MONTH('Saving Accounts'!$E196)=MONTH(AD$7),YEAR('Saving Accounts'!$E196)=YEAR(AD$7)),('Saving Accounts'!$B196+'Saving Accounts'!$F196)*'Saving Accounts'!$G196*'Saving Accounts'!$H196/12+'Saving Accounts'!$F196," ")</f>
        <v xml:space="preserve"> </v>
      </c>
      <c r="AE196" s="249" t="str">
        <f>IF(AND(MONTH('Saving Accounts'!$E196)=MONTH(AE$7),YEAR('Saving Accounts'!$E196)=YEAR(AE$7)),('Saving Accounts'!$B196+'Saving Accounts'!$F196)*'Saving Accounts'!$G196*'Saving Accounts'!$H196/12+'Saving Accounts'!$F196," ")</f>
        <v xml:space="preserve"> </v>
      </c>
      <c r="AF196" s="249" t="str">
        <f>IF(AND(MONTH('Saving Accounts'!$E196)=MONTH(AF$7),YEAR('Saving Accounts'!$E196)=YEAR(AF$7)),('Saving Accounts'!$B196+'Saving Accounts'!$F196)*'Saving Accounts'!$G196*'Saving Accounts'!$H196/12+'Saving Accounts'!$F196," ")</f>
        <v xml:space="preserve"> </v>
      </c>
      <c r="AG196" s="249" t="str">
        <f>IF(AND(MONTH('Saving Accounts'!$E196)=MONTH(AG$7),YEAR('Saving Accounts'!$E196)=YEAR(AG$7)),('Saving Accounts'!$B196+'Saving Accounts'!$F196)*'Saving Accounts'!$G196*'Saving Accounts'!$H196/12+'Saving Accounts'!$F196," ")</f>
        <v xml:space="preserve"> </v>
      </c>
    </row>
    <row r="197" spans="2:33" ht="15">
      <c r="B197" s="252">
        <f>SUM(B9:B196)</f>
        <v>100000000</v>
      </c>
      <c r="C197" s="333"/>
      <c r="D197" s="333"/>
      <c r="E197" s="333"/>
      <c r="F197" s="333"/>
      <c r="G197" s="253"/>
      <c r="H197" s="253"/>
      <c r="I197" s="253">
        <f t="shared" ref="I197:AG197" si="17">SUM(I9:I196)</f>
        <v>8318720</v>
      </c>
      <c r="J197" s="320">
        <f t="shared" si="17"/>
        <v>2456320</v>
      </c>
      <c r="K197" s="320">
        <f t="shared" si="17"/>
        <v>0</v>
      </c>
      <c r="L197" s="320">
        <f t="shared" si="17"/>
        <v>0</v>
      </c>
      <c r="M197" s="320">
        <f t="shared" si="17"/>
        <v>0</v>
      </c>
      <c r="N197" s="320">
        <f t="shared" si="17"/>
        <v>0</v>
      </c>
      <c r="O197" s="320">
        <f t="shared" si="17"/>
        <v>0</v>
      </c>
      <c r="P197" s="320">
        <f t="shared" si="17"/>
        <v>0</v>
      </c>
      <c r="Q197" s="320">
        <f t="shared" si="17"/>
        <v>0</v>
      </c>
      <c r="R197" s="320">
        <f t="shared" si="17"/>
        <v>5862400</v>
      </c>
      <c r="S197" s="320">
        <f t="shared" si="17"/>
        <v>0</v>
      </c>
      <c r="T197" s="320">
        <f t="shared" si="17"/>
        <v>0</v>
      </c>
      <c r="U197" s="329">
        <f t="shared" si="17"/>
        <v>0</v>
      </c>
      <c r="V197" s="320">
        <f t="shared" si="17"/>
        <v>0</v>
      </c>
      <c r="W197" s="320">
        <f t="shared" si="17"/>
        <v>0</v>
      </c>
      <c r="X197" s="320">
        <f t="shared" si="17"/>
        <v>0</v>
      </c>
      <c r="Y197" s="320">
        <f t="shared" si="17"/>
        <v>0</v>
      </c>
      <c r="Z197" s="320">
        <f t="shared" si="17"/>
        <v>0</v>
      </c>
      <c r="AA197" s="320">
        <f t="shared" si="17"/>
        <v>0</v>
      </c>
      <c r="AB197" s="320">
        <f t="shared" si="17"/>
        <v>0</v>
      </c>
      <c r="AC197" s="320">
        <f t="shared" si="17"/>
        <v>0</v>
      </c>
      <c r="AD197" s="320">
        <f t="shared" si="17"/>
        <v>0</v>
      </c>
      <c r="AE197" s="320">
        <f t="shared" si="17"/>
        <v>0</v>
      </c>
      <c r="AF197" s="320">
        <f t="shared" si="17"/>
        <v>0</v>
      </c>
      <c r="AG197" s="321">
        <f t="shared" si="17"/>
        <v>0</v>
      </c>
    </row>
    <row r="198" spans="2:33">
      <c r="B198" s="9"/>
    </row>
    <row r="199" spans="2:33">
      <c r="H199" s="10"/>
    </row>
  </sheetData>
  <sheetProtection algorithmName="SHA-512" hashValue="hRQxDeGkMrUVczMpsY/qTHUZjOw5ZU4MgrPcX3ijz4VM6upVeUyDwIdIs2+VR31jBe/9BNPYEHdbub9OplkiXQ==" saltValue="yjItcrD64DHbFCamYl5l+A==" spinCount="100000" sheet="1"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F11:F195 B9:B196 I9:I196 B197:I197</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 F196</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J196:U196 J11:AG195</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J196:U196 J11:AG195</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J196:U196 J11:AG195</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J196:U196 J11:AG195</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J196:U196 J11:AG195</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J196:U196 J11:AG195</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J196:U196 J11:AG195</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J196:U196 J11:AG195</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 V196:AG196</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 V196:AG196</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 V196:AG196</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 V196:AG196</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 V196:AG196</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 V196:AG196</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 V196:AG196</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 V196:AG196</xm:sqref>
        </x14:conditionalFormatting>
        <x14:conditionalFormatting xmlns:xm="http://schemas.microsoft.com/office/excel/2006/main">
          <x14:cfRule type="expression" priority="56" id="{6B240CE1-A181-4BFE-9410-1CFFE02A65AB}">
            <xm:f>Transactions!$D$5=Currency!$A$1</xm:f>
            <x14:dxf>
              <numFmt numFmtId="173" formatCode="#,##0\ [$₫-42A]"/>
            </x14:dxf>
          </x14:cfRule>
          <xm:sqref>AF197:AG197</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AF197:AG197</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AF197:AG197</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AF197:AG197</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AF197:AG197</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AF197:AG197</xm:sqref>
        </x14:conditionalFormatting>
        <x14:conditionalFormatting xmlns:xm="http://schemas.microsoft.com/office/excel/2006/main">
          <x14:cfRule type="expression" priority="54" id="{F645A9C4-9A36-47E2-BB53-A6FF8FAF4AE5}">
            <xm:f>Transactions!$D$5=Currency!$A$3</xm:f>
            <x14:dxf>
              <numFmt numFmtId="174" formatCode="[$€-2]\ #,##0.00"/>
            </x14:dxf>
          </x14:cfRule>
          <xm:sqref>AF197:AG197</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AF197:AG197</xm:sqref>
        </x14:conditionalFormatting>
        <x14:conditionalFormatting xmlns:xm="http://schemas.microsoft.com/office/excel/2006/main">
          <x14:cfRule type="expression" priority="48" id="{52F63E25-B005-48B9-970C-2AF74AEE6257}">
            <xm:f>Transactions!$D$5=Currency!$A$1</xm:f>
            <x14:dxf>
              <numFmt numFmtId="173" formatCode="#,##0\ [$₫-42A]"/>
            </x14:dxf>
          </x14:cfRule>
          <xm:sqref>J197:AE197</xm:sqref>
        </x14:conditionalFormatting>
        <x14:conditionalFormatting xmlns:xm="http://schemas.microsoft.com/office/excel/2006/main">
          <x14:cfRule type="expression" priority="41" id="{CAD4F894-DB21-48D6-A821-ECEF94F89BDA}">
            <xm:f>Transactions!$D$5=Currency!$A$8</xm:f>
            <x14:dxf>
              <numFmt numFmtId="179" formatCode="[$$-C09]#,##0.00"/>
            </x14:dxf>
          </x14:cfRule>
          <xm:sqref>J197:AE197</xm:sqref>
        </x14:conditionalFormatting>
        <x14:conditionalFormatting xmlns:xm="http://schemas.microsoft.com/office/excel/2006/main">
          <x14:cfRule type="expression" priority="42" id="{D4D5C232-9A98-489A-B2D4-9DDEB578CA78}">
            <xm:f>Transactions!$D$5=Currency!$A$7</xm:f>
            <x14:dxf>
              <numFmt numFmtId="178" formatCode="[$¥-411]#,##0.00"/>
            </x14:dxf>
          </x14:cfRule>
          <xm:sqref>J197:AE197</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J197:AE197</xm:sqref>
        </x14:conditionalFormatting>
        <x14:conditionalFormatting xmlns:xm="http://schemas.microsoft.com/office/excel/2006/main">
          <x14:cfRule type="expression" priority="44" id="{88D33C68-1883-4934-9689-97B9A5F59F86}">
            <xm:f>Transactions!$D$5=Currency!$A$5</xm:f>
            <x14:dxf>
              <numFmt numFmtId="176" formatCode="[$¥-804]#,##0.00"/>
            </x14:dxf>
          </x14:cfRule>
          <xm:sqref>J197:AE197</xm:sqref>
        </x14:conditionalFormatting>
        <x14:conditionalFormatting xmlns:xm="http://schemas.microsoft.com/office/excel/2006/main">
          <x14:cfRule type="expression" priority="45" id="{5DF34F69-6A7C-4F33-822F-8DC16179DD23}">
            <xm:f>Transactions!$D$5=Currency!$A$4</xm:f>
            <x14:dxf>
              <numFmt numFmtId="175" formatCode="[$£-809]#,##0.00"/>
            </x14:dxf>
          </x14:cfRule>
          <xm:sqref>J197:AE197</xm:sqref>
        </x14:conditionalFormatting>
        <x14:conditionalFormatting xmlns:xm="http://schemas.microsoft.com/office/excel/2006/main">
          <x14:cfRule type="expression" priority="46" id="{C9AE5F85-84AC-46E7-9C59-103236E60305}">
            <xm:f>Transactions!$D$5=Currency!$A$3</xm:f>
            <x14:dxf>
              <numFmt numFmtId="174" formatCode="[$€-2]\ #,##0.00"/>
            </x14:dxf>
          </x14:cfRule>
          <xm:sqref>J197:AE197</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J197:AE197</xm:sqref>
        </x14:conditionalFormatting>
        <x14:conditionalFormatting xmlns:xm="http://schemas.microsoft.com/office/excel/2006/main">
          <x14:cfRule type="expression" priority="1" id="{E370E502-71C3-4BC4-BCC7-E1E855A93250}">
            <xm:f>Transactions!$D$5=Currency!$A$8</xm:f>
            <x14:dxf>
              <numFmt numFmtId="179" formatCode="[$$-C09]#,##0.00"/>
            </x14:dxf>
          </x14:cfRule>
          <x14:cfRule type="expression" priority="2" id="{03A22EDD-CD77-40D1-A41A-0716A4EB0E2B}">
            <xm:f>Transactions!$D$5=Currency!$A$7</xm:f>
            <x14:dxf>
              <numFmt numFmtId="178" formatCode="[$¥-411]#,##0.00"/>
            </x14:dxf>
          </x14:cfRule>
          <x14:cfRule type="expression" priority="3" id="{8A1F867D-A9EC-4EB3-9A3B-C021B8B80A60}">
            <xm:f>Transactions!$D$5=Currency!$A$6</xm:f>
            <x14:dxf>
              <numFmt numFmtId="177" formatCode="[$$-4809]#,##0.00"/>
            </x14:dxf>
          </x14:cfRule>
          <x14:cfRule type="expression" priority="4" id="{36A8EFD3-0F48-451F-96A9-2D0BFB0A55DB}">
            <xm:f>Transactions!$D$5=Currency!$A$5</xm:f>
            <x14:dxf>
              <numFmt numFmtId="180" formatCode="[$¥-804]#,##0.00;[Red][$¥-804]\-#,##0.00"/>
            </x14:dxf>
          </x14:cfRule>
          <x14:cfRule type="expression" priority="5" id="{27C1B12B-90C9-4BF0-852F-D6D795694A95}">
            <xm:f>Transactions!$D$5=Currency!$A$4</xm:f>
            <x14:dxf>
              <numFmt numFmtId="175" formatCode="[$£-809]#,##0.00"/>
            </x14:dxf>
          </x14:cfRule>
          <x14:cfRule type="expression" priority="6" id="{479BBAA7-D668-4027-A964-91CA79034C2F}">
            <xm:f>Transactions!$D$5=Currency!$A$3</xm:f>
            <x14:dxf>
              <numFmt numFmtId="174" formatCode="[$€-2]\ #,##0.00"/>
            </x14:dxf>
          </x14:cfRule>
          <x14:cfRule type="expression" priority="7" id="{4172A2BB-838D-4FAD-A04B-AF00EC42F39D}">
            <xm:f>Transactions!$D$5=Currency!$A$2</xm:f>
            <x14:dxf>
              <numFmt numFmtId="169" formatCode="&quot;$&quot;#,##0.00"/>
            </x14:dxf>
          </x14:cfRule>
          <x14:cfRule type="expression" priority="8" id="{C70C2E66-BD65-4334-B340-CBFDAA8B5975}">
            <xm:f>Transactions!$D$5=Currency!$A$1</xm:f>
            <x14:dxf>
              <numFmt numFmtId="173" formatCode="#,##0\ [$₫-42A]"/>
            </x14:dxf>
          </x14:cfRule>
          <xm:sqref>D9:D196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103"/>
  <sheetViews>
    <sheetView showGridLines="0" zoomScale="90" zoomScaleNormal="90" workbookViewId="0">
      <pane xSplit="9" ySplit="8" topLeftCell="J9" activePane="bottomRight" state="frozen"/>
      <selection pane="topRight" activeCell="J1" sqref="J1"/>
      <selection pane="bottomLeft" activeCell="A9" sqref="A9"/>
      <selection pane="bottomRight" activeCell="B22" sqref="B22"/>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3">
        <f>Transactions!C3</f>
        <v>44197</v>
      </c>
    </row>
    <row r="3" spans="1:33" ht="57" customHeight="1">
      <c r="B3" s="54" t="s">
        <v>68</v>
      </c>
      <c r="C3" s="234">
        <f>Transactions!C4</f>
        <v>2021</v>
      </c>
      <c r="D3" s="351" t="s">
        <v>182</v>
      </c>
      <c r="E3" s="351"/>
      <c r="F3" s="351"/>
      <c r="G3" s="351"/>
      <c r="H3" s="351"/>
      <c r="I3" s="351"/>
      <c r="J3" s="102"/>
      <c r="K3" s="102"/>
      <c r="L3" s="102"/>
      <c r="M3" s="102"/>
      <c r="N3" s="102"/>
      <c r="O3" s="102"/>
      <c r="V3" s="102"/>
      <c r="W3" s="102"/>
      <c r="X3" s="102"/>
      <c r="Y3" s="102"/>
      <c r="Z3" s="102"/>
      <c r="AA3" s="102"/>
    </row>
    <row r="5" spans="1:33" ht="18">
      <c r="B5" s="54"/>
      <c r="C5" s="104"/>
    </row>
    <row r="6" spans="1:33" s="98" customFormat="1" ht="30" hidden="1" customHeight="1">
      <c r="B6" s="54"/>
      <c r="C6" s="104"/>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5" customFormat="1" ht="30.75" thickBot="1">
      <c r="B7" s="147" t="s">
        <v>117</v>
      </c>
      <c r="C7" s="148" t="s">
        <v>97</v>
      </c>
      <c r="D7" s="148" t="s">
        <v>96</v>
      </c>
      <c r="E7" s="148" t="s">
        <v>87</v>
      </c>
      <c r="F7" s="148" t="s">
        <v>88</v>
      </c>
      <c r="G7" s="243" t="s">
        <v>89</v>
      </c>
      <c r="H7" s="243" t="s">
        <v>90</v>
      </c>
      <c r="I7" s="243" t="s">
        <v>91</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24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15" hidden="1" thickBot="1">
      <c r="B8" s="176" t="s">
        <v>69</v>
      </c>
      <c r="C8" s="173" t="s">
        <v>70</v>
      </c>
      <c r="D8" s="173" t="s">
        <v>71</v>
      </c>
      <c r="E8" s="172" t="s">
        <v>72</v>
      </c>
      <c r="F8" s="172" t="s">
        <v>73</v>
      </c>
      <c r="G8" s="246" t="s">
        <v>74</v>
      </c>
      <c r="H8" s="247" t="s">
        <v>75</v>
      </c>
      <c r="I8" s="246" t="s">
        <v>76</v>
      </c>
      <c r="J8" s="246" t="s">
        <v>77</v>
      </c>
      <c r="K8" s="246" t="s">
        <v>78</v>
      </c>
      <c r="L8" s="246" t="s">
        <v>79</v>
      </c>
      <c r="M8" s="246" t="s">
        <v>80</v>
      </c>
      <c r="N8" s="246" t="s">
        <v>81</v>
      </c>
      <c r="O8" s="246" t="s">
        <v>82</v>
      </c>
      <c r="P8" s="246" t="s">
        <v>83</v>
      </c>
      <c r="Q8" s="246" t="s">
        <v>176</v>
      </c>
      <c r="R8" s="246" t="s">
        <v>177</v>
      </c>
      <c r="S8" s="246" t="s">
        <v>178</v>
      </c>
      <c r="T8" s="246" t="s">
        <v>179</v>
      </c>
      <c r="U8" s="246" t="s">
        <v>180</v>
      </c>
      <c r="V8" s="246" t="s">
        <v>77</v>
      </c>
      <c r="W8" s="246" t="s">
        <v>78</v>
      </c>
      <c r="X8" s="246" t="s">
        <v>79</v>
      </c>
      <c r="Y8" s="246" t="s">
        <v>80</v>
      </c>
      <c r="Z8" s="246" t="s">
        <v>81</v>
      </c>
      <c r="AA8" s="246" t="s">
        <v>82</v>
      </c>
      <c r="AB8" s="246" t="s">
        <v>83</v>
      </c>
      <c r="AC8" s="246" t="s">
        <v>176</v>
      </c>
      <c r="AD8" s="246" t="s">
        <v>177</v>
      </c>
      <c r="AE8" s="246" t="s">
        <v>178</v>
      </c>
      <c r="AF8" s="246" t="s">
        <v>179</v>
      </c>
      <c r="AG8" s="246" t="s">
        <v>180</v>
      </c>
    </row>
    <row r="9" spans="1:33">
      <c r="B9" s="280" t="s">
        <v>95</v>
      </c>
      <c r="C9" s="213">
        <v>100000000</v>
      </c>
      <c r="D9" s="213">
        <v>100000000</v>
      </c>
      <c r="E9" s="212">
        <v>43496</v>
      </c>
      <c r="F9" s="212">
        <v>44227</v>
      </c>
      <c r="G9" s="248">
        <f>ROUND((Investment!$F9-Investment!$E9)/365*12,0)</f>
        <v>24</v>
      </c>
      <c r="H9" s="317">
        <v>0.05</v>
      </c>
      <c r="I9" s="248">
        <f t="shared" ref="I9:I10" si="2">SUM(J9:AG9)</f>
        <v>10000000</v>
      </c>
      <c r="J9" s="248">
        <f>IF(AND(MONTH(Investment!$F9)=MONTH(J$7),YEAR(Investment!$F9)=YEAR(J$7)),Investment!$C9*Investment!$G9*Investment!$H9/12," ")</f>
        <v>10000000</v>
      </c>
      <c r="K9" s="248" t="str">
        <f>IF(AND(MONTH(Investment!$F9)=MONTH(K$7),YEAR(Investment!$F9)=YEAR(K$7)),Investment!$C9*Investment!$G9*Investment!$H9/12," ")</f>
        <v xml:space="preserve"> </v>
      </c>
      <c r="L9" s="248" t="str">
        <f>IF(AND(MONTH(Investment!$F9)=MONTH(L$7),YEAR(Investment!$F9)=YEAR(L$7)),Investment!$C9*Investment!$G9*Investment!$H9/12," ")</f>
        <v xml:space="preserve"> </v>
      </c>
      <c r="M9" s="248" t="str">
        <f>IF(AND(MONTH(Investment!$F9)=MONTH(M$7),YEAR(Investment!$F9)=YEAR(M$7)),Investment!$C9*Investment!$G9*Investment!$H9/12," ")</f>
        <v xml:space="preserve"> </v>
      </c>
      <c r="N9" s="248" t="str">
        <f>IF(AND(MONTH(Investment!$F9)=MONTH(N$7),YEAR(Investment!$F9)=YEAR(N$7)),Investment!$C9*Investment!$G9*Investment!$H9/12," ")</f>
        <v xml:space="preserve"> </v>
      </c>
      <c r="O9" s="248" t="str">
        <f>IF(AND(MONTH(Investment!$F9)=MONTH(O$7),YEAR(Investment!$F9)=YEAR(O$7)),Investment!$C9*Investment!$G9*Investment!$H9/12," ")</f>
        <v xml:space="preserve"> </v>
      </c>
      <c r="P9" s="248" t="str">
        <f>IF(AND(MONTH(Investment!$F9)=MONTH(P$7),YEAR(Investment!$F9)=YEAR(P$7)),Investment!$C9*Investment!$G9*Investment!$H9/12," ")</f>
        <v xml:space="preserve"> </v>
      </c>
      <c r="Q9" s="248" t="str">
        <f>IF(AND(MONTH(Investment!$F9)=MONTH(Q$7),YEAR(Investment!$F9)=YEAR(Q$7)),Investment!$C9*Investment!$G9*Investment!$H9/12," ")</f>
        <v xml:space="preserve"> </v>
      </c>
      <c r="R9" s="248" t="str">
        <f>IF(AND(MONTH(Investment!$F9)=MONTH(R$7),YEAR(Investment!$F9)=YEAR(R$7)),Investment!$C9*Investment!$G9*Investment!$H9/12," ")</f>
        <v xml:space="preserve"> </v>
      </c>
      <c r="S9" s="248" t="str">
        <f>IF(AND(MONTH(Investment!$F9)=MONTH(S$7),YEAR(Investment!$F9)=YEAR(S$7)),Investment!$C9*Investment!$G9*Investment!$H9/12," ")</f>
        <v xml:space="preserve"> </v>
      </c>
      <c r="T9" s="248" t="str">
        <f>IF(AND(MONTH(Investment!$F9)=MONTH(T$7),YEAR(Investment!$F9)=YEAR(T$7)),Investment!$C9*Investment!$G9*Investment!$H9/12," ")</f>
        <v xml:space="preserve"> </v>
      </c>
      <c r="U9" s="248" t="str">
        <f>IF(AND(MONTH(Investment!$F9)=MONTH(U$7),YEAR(Investment!$F9)=YEAR(U$7)),Investment!$C9*Investment!$G9*Investment!$H9/12," ")</f>
        <v xml:space="preserve"> </v>
      </c>
      <c r="V9" s="248" t="str">
        <f>IF(AND(MONTH(Investment!$F9)=MONTH(V$7),YEAR(Investment!$F9)=YEAR(V$7)),Investment!$C9*Investment!$G9*Investment!$H9/12," ")</f>
        <v xml:space="preserve"> </v>
      </c>
      <c r="W9" s="248" t="str">
        <f>IF(AND(MONTH(Investment!$F9)=MONTH(W$7),YEAR(Investment!$F9)=YEAR(W$7)),Investment!$C9*Investment!$G9*Investment!$H9/12," ")</f>
        <v xml:space="preserve"> </v>
      </c>
      <c r="X9" s="248" t="str">
        <f>IF(AND(MONTH(Investment!$F9)=MONTH(X$7),YEAR(Investment!$F9)=YEAR(X$7)),Investment!$C9*Investment!$G9*Investment!$H9/12," ")</f>
        <v xml:space="preserve"> </v>
      </c>
      <c r="Y9" s="248" t="str">
        <f>IF(AND(MONTH(Investment!$F9)=MONTH(Y$7),YEAR(Investment!$F9)=YEAR(Y$7)),Investment!$C9*Investment!$G9*Investment!$H9/12," ")</f>
        <v xml:space="preserve"> </v>
      </c>
      <c r="Z9" s="248" t="str">
        <f>IF(AND(MONTH(Investment!$F9)=MONTH(Z$7),YEAR(Investment!$F9)=YEAR(Z$7)),Investment!$C9*Investment!$G9*Investment!$H9/12," ")</f>
        <v xml:space="preserve"> </v>
      </c>
      <c r="AA9" s="248" t="str">
        <f>IF(AND(MONTH(Investment!$F9)=MONTH(AA$7),YEAR(Investment!$F9)=YEAR(AA$7)),Investment!$C9*Investment!$G9*Investment!$H9/12," ")</f>
        <v xml:space="preserve"> </v>
      </c>
      <c r="AB9" s="248" t="str">
        <f>IF(AND(MONTH(Investment!$F9)=MONTH(AB$7),YEAR(Investment!$F9)=YEAR(AB$7)),Investment!$C9*Investment!$G9*Investment!$H9/12," ")</f>
        <v xml:space="preserve"> </v>
      </c>
      <c r="AC9" s="248" t="str">
        <f>IF(AND(MONTH(Investment!$F9)=MONTH(AC$7),YEAR(Investment!$F9)=YEAR(AC$7)),Investment!$C9*Investment!$G9*Investment!$H9/12," ")</f>
        <v xml:space="preserve"> </v>
      </c>
      <c r="AD9" s="248" t="str">
        <f>IF(AND(MONTH(Investment!$F9)=MONTH(AD$7),YEAR(Investment!$F9)=YEAR(AD$7)),Investment!$C9*Investment!$G9*Investment!$H9/12," ")</f>
        <v xml:space="preserve"> </v>
      </c>
      <c r="AE9" s="248" t="str">
        <f>IF(AND(MONTH(Investment!$F9)=MONTH(AE$7),YEAR(Investment!$F9)=YEAR(AE$7)),Investment!$C9*Investment!$G9*Investment!$H9/12," ")</f>
        <v xml:space="preserve"> </v>
      </c>
      <c r="AF9" s="248" t="str">
        <f>IF(AND(MONTH(Investment!$F9)=MONTH(AF$7),YEAR(Investment!$F9)=YEAR(AF$7)),Investment!$C9*Investment!$G9*Investment!$H9/12," ")</f>
        <v xml:space="preserve"> </v>
      </c>
      <c r="AG9" s="248" t="str">
        <f>IF(AND(MONTH(Investment!$F9)=MONTH(AG$7),YEAR(Investment!$F9)=YEAR(AG$7)),Investment!$C9*Investment!$G9*Investment!$H9/12," ")</f>
        <v xml:space="preserve"> </v>
      </c>
    </row>
    <row r="10" spans="1:33">
      <c r="B10" s="281" t="s">
        <v>94</v>
      </c>
      <c r="C10" s="216">
        <v>100000000</v>
      </c>
      <c r="D10" s="216">
        <v>100000000</v>
      </c>
      <c r="E10" s="215">
        <v>43466</v>
      </c>
      <c r="F10" s="215">
        <v>45292</v>
      </c>
      <c r="G10" s="249">
        <f>ROUND((Investment!$F10-Investment!$E10)/365*12,0)</f>
        <v>60</v>
      </c>
      <c r="H10" s="318">
        <v>8.2000000000000003E-2</v>
      </c>
      <c r="I10" s="249">
        <f t="shared" si="2"/>
        <v>0</v>
      </c>
      <c r="J10" s="249" t="str">
        <f>IF(AND(MONTH(Investment!$F10)=MONTH(J$7),YEAR(Investment!$F10)=YEAR(J$7)),Investment!$C10*Investment!$G10*Investment!$H10/12," ")</f>
        <v xml:space="preserve"> </v>
      </c>
      <c r="K10" s="249" t="str">
        <f>IF(AND(MONTH(Investment!$F10)=MONTH(K$7),YEAR(Investment!$F10)=YEAR(K$7)),Investment!$C10*Investment!$G10*Investment!$H10/12," ")</f>
        <v xml:space="preserve"> </v>
      </c>
      <c r="L10" s="249" t="str">
        <f>IF(AND(MONTH(Investment!$F10)=MONTH(L$7),YEAR(Investment!$F10)=YEAR(L$7)),Investment!$C10*Investment!$G10*Investment!$H10/12," ")</f>
        <v xml:space="preserve"> </v>
      </c>
      <c r="M10" s="249" t="str">
        <f>IF(AND(MONTH(Investment!$F10)=MONTH(M$7),YEAR(Investment!$F10)=YEAR(M$7)),Investment!$C10*Investment!$G10*Investment!$H10/12," ")</f>
        <v xml:space="preserve"> </v>
      </c>
      <c r="N10" s="249" t="str">
        <f>IF(AND(MONTH(Investment!$F10)=MONTH(N$7),YEAR(Investment!$F10)=YEAR(N$7)),Investment!$C10*Investment!$G10*Investment!$H10/12," ")</f>
        <v xml:space="preserve"> </v>
      </c>
      <c r="O10" s="249" t="str">
        <f>IF(AND(MONTH(Investment!$F10)=MONTH(O$7),YEAR(Investment!$F10)=YEAR(O$7)),Investment!$C10*Investment!$G10*Investment!$H10/12," ")</f>
        <v xml:space="preserve"> </v>
      </c>
      <c r="P10" s="249" t="str">
        <f>IF(AND(MONTH(Investment!$F10)=MONTH(P$7),YEAR(Investment!$F10)=YEAR(P$7)),Investment!$C10*Investment!$G10*Investment!$H10/12," ")</f>
        <v xml:space="preserve"> </v>
      </c>
      <c r="Q10" s="249" t="str">
        <f>IF(AND(MONTH(Investment!$F10)=MONTH(Q$7),YEAR(Investment!$F10)=YEAR(Q$7)),Investment!$C10*Investment!$G10*Investment!$H10/12," ")</f>
        <v xml:space="preserve"> </v>
      </c>
      <c r="R10" s="249" t="str">
        <f>IF(AND(MONTH(Investment!$F10)=MONTH(R$7),YEAR(Investment!$F10)=YEAR(R$7)),Investment!$C10*Investment!$G10*Investment!$H10/12," ")</f>
        <v xml:space="preserve"> </v>
      </c>
      <c r="S10" s="249" t="str">
        <f>IF(AND(MONTH(Investment!$F10)=MONTH(S$7),YEAR(Investment!$F10)=YEAR(S$7)),Investment!$C10*Investment!$G10*Investment!$H10/12," ")</f>
        <v xml:space="preserve"> </v>
      </c>
      <c r="T10" s="249" t="str">
        <f>IF(AND(MONTH(Investment!$F10)=MONTH(T$7),YEAR(Investment!$F10)=YEAR(T$7)),Investment!$C10*Investment!$G10*Investment!$H10/12," ")</f>
        <v xml:space="preserve"> </v>
      </c>
      <c r="U10" s="249" t="str">
        <f>IF(AND(MONTH(Investment!$F10)=MONTH(U$7),YEAR(Investment!$F10)=YEAR(U$7)),Investment!$C10*Investment!$G10*Investment!$H10/12," ")</f>
        <v xml:space="preserve"> </v>
      </c>
      <c r="V10" s="249" t="str">
        <f>IF(AND(MONTH(Investment!$F10)=MONTH(V$7),YEAR(Investment!$F10)=YEAR(V$7)),Investment!$C10*Investment!$G10*Investment!$H10/12," ")</f>
        <v xml:space="preserve"> </v>
      </c>
      <c r="W10" s="249" t="str">
        <f>IF(AND(MONTH(Investment!$F10)=MONTH(W$7),YEAR(Investment!$F10)=YEAR(W$7)),Investment!$C10*Investment!$G10*Investment!$H10/12," ")</f>
        <v xml:space="preserve"> </v>
      </c>
      <c r="X10" s="249" t="str">
        <f>IF(AND(MONTH(Investment!$F10)=MONTH(X$7),YEAR(Investment!$F10)=YEAR(X$7)),Investment!$C10*Investment!$G10*Investment!$H10/12," ")</f>
        <v xml:space="preserve"> </v>
      </c>
      <c r="Y10" s="249" t="str">
        <f>IF(AND(MONTH(Investment!$F10)=MONTH(Y$7),YEAR(Investment!$F10)=YEAR(Y$7)),Investment!$C10*Investment!$G10*Investment!$H10/12," ")</f>
        <v xml:space="preserve"> </v>
      </c>
      <c r="Z10" s="249" t="str">
        <f>IF(AND(MONTH(Investment!$F10)=MONTH(Z$7),YEAR(Investment!$F10)=YEAR(Z$7)),Investment!$C10*Investment!$G10*Investment!$H10/12," ")</f>
        <v xml:space="preserve"> </v>
      </c>
      <c r="AA10" s="249" t="str">
        <f>IF(AND(MONTH(Investment!$F10)=MONTH(AA$7),YEAR(Investment!$F10)=YEAR(AA$7)),Investment!$C10*Investment!$G10*Investment!$H10/12," ")</f>
        <v xml:space="preserve"> </v>
      </c>
      <c r="AB10" s="249" t="str">
        <f>IF(AND(MONTH(Investment!$F10)=MONTH(AB$7),YEAR(Investment!$F10)=YEAR(AB$7)),Investment!$C10*Investment!$G10*Investment!$H10/12," ")</f>
        <v xml:space="preserve"> </v>
      </c>
      <c r="AC10" s="249" t="str">
        <f>IF(AND(MONTH(Investment!$F10)=MONTH(AC$7),YEAR(Investment!$F10)=YEAR(AC$7)),Investment!$C10*Investment!$G10*Investment!$H10/12," ")</f>
        <v xml:space="preserve"> </v>
      </c>
      <c r="AD10" s="249" t="str">
        <f>IF(AND(MONTH(Investment!$F10)=MONTH(AD$7),YEAR(Investment!$F10)=YEAR(AD$7)),Investment!$C10*Investment!$G10*Investment!$H10/12," ")</f>
        <v xml:space="preserve"> </v>
      </c>
      <c r="AE10" s="249" t="str">
        <f>IF(AND(MONTH(Investment!$F10)=MONTH(AE$7),YEAR(Investment!$F10)=YEAR(AE$7)),Investment!$C10*Investment!$G10*Investment!$H10/12," ")</f>
        <v xml:space="preserve"> </v>
      </c>
      <c r="AF10" s="249" t="str">
        <f>IF(AND(MONTH(Investment!$F10)=MONTH(AF$7),YEAR(Investment!$F10)=YEAR(AF$7)),Investment!$C10*Investment!$G10*Investment!$H10/12," ")</f>
        <v xml:space="preserve"> </v>
      </c>
      <c r="AG10" s="249" t="str">
        <f>IF(AND(MONTH(Investment!$F10)=MONTH(AG$7),YEAR(Investment!$F10)=YEAR(AG$7)),Investment!$C10*Investment!$G10*Investment!$H10/12," ")</f>
        <v xml:space="preserve"> </v>
      </c>
    </row>
    <row r="11" spans="1:33">
      <c r="B11" s="281" t="s">
        <v>93</v>
      </c>
      <c r="C11" s="216">
        <v>50000000</v>
      </c>
      <c r="D11" s="216">
        <v>58000000</v>
      </c>
      <c r="E11" s="215"/>
      <c r="F11" s="215"/>
      <c r="G11" s="249">
        <f>ROUND((Investment!$F11-Investment!$E11)/365*12,0)</f>
        <v>0</v>
      </c>
      <c r="H11" s="318"/>
      <c r="I11" s="249">
        <f t="shared" ref="I11:I42" si="3">SUM(J12:AG12)</f>
        <v>0</v>
      </c>
      <c r="J11" s="249" t="str">
        <f>IF(AND(MONTH(Investment!$F11)=MONTH(J$7),YEAR(Investment!$F11)=YEAR(J$7)),Investment!$C11*Investment!$G11*Investment!$H11/12," ")</f>
        <v xml:space="preserve"> </v>
      </c>
      <c r="K11" s="249" t="str">
        <f>IF(AND(MONTH(Investment!$F11)=MONTH(K$7),YEAR(Investment!$F11)=YEAR(K$7)),Investment!$C11*Investment!$G11*Investment!$H11/12," ")</f>
        <v xml:space="preserve"> </v>
      </c>
      <c r="L11" s="249" t="str">
        <f>IF(AND(MONTH(Investment!$F11)=MONTH(L$7),YEAR(Investment!$F11)=YEAR(L$7)),Investment!$C11*Investment!$G11*Investment!$H11/12," ")</f>
        <v xml:space="preserve"> </v>
      </c>
      <c r="M11" s="249" t="str">
        <f>IF(AND(MONTH(Investment!$F11)=MONTH(M$7),YEAR(Investment!$F11)=YEAR(M$7)),Investment!$C11*Investment!$G11*Investment!$H11/12," ")</f>
        <v xml:space="preserve"> </v>
      </c>
      <c r="N11" s="249" t="str">
        <f>IF(AND(MONTH(Investment!$F11)=MONTH(N$7),YEAR(Investment!$F11)=YEAR(N$7)),Investment!$C11*Investment!$G11*Investment!$H11/12," ")</f>
        <v xml:space="preserve"> </v>
      </c>
      <c r="O11" s="249" t="str">
        <f>IF(AND(MONTH(Investment!$F11)=MONTH(O$7),YEAR(Investment!$F11)=YEAR(O$7)),Investment!$C11*Investment!$G11*Investment!$H11/12," ")</f>
        <v xml:space="preserve"> </v>
      </c>
      <c r="P11" s="249" t="str">
        <f>IF(AND(MONTH(Investment!$F11)=MONTH(P$7),YEAR(Investment!$F11)=YEAR(P$7)),Investment!$C11*Investment!$G11*Investment!$H11/12," ")</f>
        <v xml:space="preserve"> </v>
      </c>
      <c r="Q11" s="249" t="str">
        <f>IF(AND(MONTH(Investment!$F11)=MONTH(Q$7),YEAR(Investment!$F11)=YEAR(Q$7)),Investment!$C11*Investment!$G11*Investment!$H11/12," ")</f>
        <v xml:space="preserve"> </v>
      </c>
      <c r="R11" s="249" t="str">
        <f>IF(AND(MONTH(Investment!$F11)=MONTH(R$7),YEAR(Investment!$F11)=YEAR(R$7)),Investment!$C11*Investment!$G11*Investment!$H11/12," ")</f>
        <v xml:space="preserve"> </v>
      </c>
      <c r="S11" s="249" t="str">
        <f>IF(AND(MONTH(Investment!$F11)=MONTH(S$7),YEAR(Investment!$F11)=YEAR(S$7)),Investment!$C11*Investment!$G11*Investment!$H11/12," ")</f>
        <v xml:space="preserve"> </v>
      </c>
      <c r="T11" s="249" t="str">
        <f>IF(AND(MONTH(Investment!$F11)=MONTH(T$7),YEAR(Investment!$F11)=YEAR(T$7)),Investment!$C11*Investment!$G11*Investment!$H11/12," ")</f>
        <v xml:space="preserve"> </v>
      </c>
      <c r="U11" s="249" t="str">
        <f>IF(AND(MONTH(Investment!$F11)=MONTH(U$7),YEAR(Investment!$F11)=YEAR(U$7)),Investment!$C11*Investment!$G11*Investment!$H11/12," ")</f>
        <v xml:space="preserve"> </v>
      </c>
      <c r="V11" s="249" t="e">
        <f>IF(AND(MONTH(Investment!#REF!)=MONTH(V$7),YEAR(Investment!#REF!)=YEAR(V$7)),Investment!#REF!*Investment!#REF!*Investment!#REF!/12," ")</f>
        <v>#REF!</v>
      </c>
      <c r="W11" s="249" t="e">
        <f>IF(AND(MONTH(Investment!#REF!)=MONTH(W$7),YEAR(Investment!#REF!)=YEAR(W$7)),Investment!#REF!*Investment!#REF!*Investment!#REF!/12," ")</f>
        <v>#REF!</v>
      </c>
      <c r="X11" s="249" t="e">
        <f>IF(AND(MONTH(Investment!#REF!)=MONTH(X$7),YEAR(Investment!#REF!)=YEAR(X$7)),Investment!#REF!*Investment!#REF!*Investment!#REF!/12," ")</f>
        <v>#REF!</v>
      </c>
      <c r="Y11" s="249" t="e">
        <f>IF(AND(MONTH(Investment!#REF!)=MONTH(Y$7),YEAR(Investment!#REF!)=YEAR(Y$7)),Investment!#REF!*Investment!#REF!*Investment!#REF!/12," ")</f>
        <v>#REF!</v>
      </c>
      <c r="Z11" s="249" t="e">
        <f>IF(AND(MONTH(Investment!#REF!)=MONTH(Z$7),YEAR(Investment!#REF!)=YEAR(Z$7)),Investment!#REF!*Investment!#REF!*Investment!#REF!/12," ")</f>
        <v>#REF!</v>
      </c>
      <c r="AA11" s="249" t="e">
        <f>IF(AND(MONTH(Investment!#REF!)=MONTH(AA$7),YEAR(Investment!#REF!)=YEAR(AA$7)),Investment!#REF!*Investment!#REF!*Investment!#REF!/12," ")</f>
        <v>#REF!</v>
      </c>
      <c r="AB11" s="249" t="e">
        <f>IF(AND(MONTH(Investment!#REF!)=MONTH(AB$7),YEAR(Investment!#REF!)=YEAR(AB$7)),Investment!#REF!*Investment!#REF!*Investment!#REF!/12," ")</f>
        <v>#REF!</v>
      </c>
      <c r="AC11" s="249" t="e">
        <f>IF(AND(MONTH(Investment!#REF!)=MONTH(AC$7),YEAR(Investment!#REF!)=YEAR(AC$7)),Investment!#REF!*Investment!#REF!*Investment!#REF!/12," ")</f>
        <v>#REF!</v>
      </c>
      <c r="AD11" s="249" t="e">
        <f>IF(AND(MONTH(Investment!#REF!)=MONTH(AD$7),YEAR(Investment!#REF!)=YEAR(AD$7)),Investment!#REF!*Investment!#REF!*Investment!#REF!/12," ")</f>
        <v>#REF!</v>
      </c>
      <c r="AE11" s="249" t="e">
        <f>IF(AND(MONTH(Investment!#REF!)=MONTH(AE$7),YEAR(Investment!#REF!)=YEAR(AE$7)),Investment!#REF!*Investment!#REF!*Investment!#REF!/12," ")</f>
        <v>#REF!</v>
      </c>
      <c r="AF11" s="249" t="e">
        <f>IF(AND(MONTH(Investment!#REF!)=MONTH(AF$7),YEAR(Investment!#REF!)=YEAR(AF$7)),Investment!#REF!*Investment!#REF!*Investment!#REF!/12," ")</f>
        <v>#REF!</v>
      </c>
      <c r="AG11" s="249" t="e">
        <f>IF(AND(MONTH(Investment!#REF!)=MONTH(AG$7),YEAR(Investment!#REF!)=YEAR(AG$7)),Investment!#REF!*Investment!#REF!*Investment!#REF!/12," ")</f>
        <v>#REF!</v>
      </c>
    </row>
    <row r="12" spans="1:33" s="7" customFormat="1" ht="15">
      <c r="B12" s="281" t="s">
        <v>92</v>
      </c>
      <c r="C12" s="216"/>
      <c r="D12" s="216"/>
      <c r="E12" s="215"/>
      <c r="F12" s="215"/>
      <c r="G12" s="249">
        <f>ROUND((Investment!$F12-Investment!$E12)/365*12,0)</f>
        <v>0</v>
      </c>
      <c r="H12" s="318"/>
      <c r="I12" s="249">
        <f t="shared" si="3"/>
        <v>0</v>
      </c>
      <c r="J12" s="249" t="str">
        <f>IF(AND(MONTH(Investment!$F12)=MONTH(J$7),YEAR(Investment!$F12)=YEAR(J$7)),Investment!$C12*Investment!$G12*Investment!$H12/12," ")</f>
        <v xml:space="preserve"> </v>
      </c>
      <c r="K12" s="249" t="str">
        <f>IF(AND(MONTH(Investment!$F12)=MONTH(K$7),YEAR(Investment!$F12)=YEAR(K$7)),Investment!$C12*Investment!$G12*Investment!$H12/12," ")</f>
        <v xml:space="preserve"> </v>
      </c>
      <c r="L12" s="249" t="str">
        <f>IF(AND(MONTH(Investment!$F12)=MONTH(L$7),YEAR(Investment!$F12)=YEAR(L$7)),Investment!$C12*Investment!$G12*Investment!$H12/12," ")</f>
        <v xml:space="preserve"> </v>
      </c>
      <c r="M12" s="249" t="str">
        <f>IF(AND(MONTH(Investment!$F12)=MONTH(M$7),YEAR(Investment!$F12)=YEAR(M$7)),Investment!$C12*Investment!$G12*Investment!$H12/12," ")</f>
        <v xml:space="preserve"> </v>
      </c>
      <c r="N12" s="249" t="str">
        <f>IF(AND(MONTH(Investment!$F12)=MONTH(N$7),YEAR(Investment!$F12)=YEAR(N$7)),Investment!$C12*Investment!$G12*Investment!$H12/12," ")</f>
        <v xml:space="preserve"> </v>
      </c>
      <c r="O12" s="249" t="str">
        <f>IF(AND(MONTH(Investment!$F12)=MONTH(O$7),YEAR(Investment!$F12)=YEAR(O$7)),Investment!$C12*Investment!$G12*Investment!$H12/12," ")</f>
        <v xml:space="preserve"> </v>
      </c>
      <c r="P12" s="249" t="str">
        <f>IF(AND(MONTH(Investment!$F12)=MONTH(P$7),YEAR(Investment!$F12)=YEAR(P$7)),Investment!$C12*Investment!$G12*Investment!$H12/12," ")</f>
        <v xml:space="preserve"> </v>
      </c>
      <c r="Q12" s="249" t="str">
        <f>IF(AND(MONTH(Investment!$F12)=MONTH(Q$7),YEAR(Investment!$F12)=YEAR(Q$7)),Investment!$C12*Investment!$G12*Investment!$H12/12," ")</f>
        <v xml:space="preserve"> </v>
      </c>
      <c r="R12" s="249" t="str">
        <f>IF(AND(MONTH(Investment!$F12)=MONTH(R$7),YEAR(Investment!$F12)=YEAR(R$7)),Investment!$C12*Investment!$G12*Investment!$H12/12," ")</f>
        <v xml:space="preserve"> </v>
      </c>
      <c r="S12" s="249" t="str">
        <f>IF(AND(MONTH(Investment!$F12)=MONTH(S$7),YEAR(Investment!$F12)=YEAR(S$7)),Investment!$C12*Investment!$G12*Investment!$H12/12," ")</f>
        <v xml:space="preserve"> </v>
      </c>
      <c r="T12" s="249" t="str">
        <f>IF(AND(MONTH(Investment!$F12)=MONTH(T$7),YEAR(Investment!$F12)=YEAR(T$7)),Investment!$C12*Investment!$G12*Investment!$H12/12," ")</f>
        <v xml:space="preserve"> </v>
      </c>
      <c r="U12" s="249" t="str">
        <f>IF(AND(MONTH(Investment!$F12)=MONTH(U$7),YEAR(Investment!$F12)=YEAR(U$7)),Investment!$C12*Investment!$G12*Investment!$H12/12," ")</f>
        <v xml:space="preserve"> </v>
      </c>
      <c r="V12" s="249" t="str">
        <f>IF(AND(MONTH(Investment!$F11)=MONTH(V$7),YEAR(Investment!$F11)=YEAR(V$7)),Investment!$C11*Investment!$G11*Investment!$H11/12," ")</f>
        <v xml:space="preserve"> </v>
      </c>
      <c r="W12" s="249" t="str">
        <f>IF(AND(MONTH(Investment!$F11)=MONTH(W$7),YEAR(Investment!$F11)=YEAR(W$7)),Investment!$C11*Investment!$G11*Investment!$H11/12," ")</f>
        <v xml:space="preserve"> </v>
      </c>
      <c r="X12" s="249" t="str">
        <f>IF(AND(MONTH(Investment!$F11)=MONTH(X$7),YEAR(Investment!$F11)=YEAR(X$7)),Investment!$C11*Investment!$G11*Investment!$H11/12," ")</f>
        <v xml:space="preserve"> </v>
      </c>
      <c r="Y12" s="249" t="str">
        <f>IF(AND(MONTH(Investment!$F11)=MONTH(Y$7),YEAR(Investment!$F11)=YEAR(Y$7)),Investment!$C11*Investment!$G11*Investment!$H11/12," ")</f>
        <v xml:space="preserve"> </v>
      </c>
      <c r="Z12" s="249" t="str">
        <f>IF(AND(MONTH(Investment!$F11)=MONTH(Z$7),YEAR(Investment!$F11)=YEAR(Z$7)),Investment!$C11*Investment!$G11*Investment!$H11/12," ")</f>
        <v xml:space="preserve"> </v>
      </c>
      <c r="AA12" s="249" t="str">
        <f>IF(AND(MONTH(Investment!$F11)=MONTH(AA$7),YEAR(Investment!$F11)=YEAR(AA$7)),Investment!$C11*Investment!$G11*Investment!$H11/12," ")</f>
        <v xml:space="preserve"> </v>
      </c>
      <c r="AB12" s="249" t="str">
        <f>IF(AND(MONTH(Investment!$F11)=MONTH(AB$7),YEAR(Investment!$F11)=YEAR(AB$7)),Investment!$C11*Investment!$G11*Investment!$H11/12," ")</f>
        <v xml:space="preserve"> </v>
      </c>
      <c r="AC12" s="249" t="str">
        <f>IF(AND(MONTH(Investment!$F11)=MONTH(AC$7),YEAR(Investment!$F11)=YEAR(AC$7)),Investment!$C11*Investment!$G11*Investment!$H11/12," ")</f>
        <v xml:space="preserve"> </v>
      </c>
      <c r="AD12" s="249" t="str">
        <f>IF(AND(MONTH(Investment!$F11)=MONTH(AD$7),YEAR(Investment!$F11)=YEAR(AD$7)),Investment!$C11*Investment!$G11*Investment!$H11/12," ")</f>
        <v xml:space="preserve"> </v>
      </c>
      <c r="AE12" s="249" t="str">
        <f>IF(AND(MONTH(Investment!$F11)=MONTH(AE$7),YEAR(Investment!$F11)=YEAR(AE$7)),Investment!$C11*Investment!$G11*Investment!$H11/12," ")</f>
        <v xml:space="preserve"> </v>
      </c>
      <c r="AF12" s="249" t="str">
        <f>IF(AND(MONTH(Investment!$F11)=MONTH(AF$7),YEAR(Investment!$F11)=YEAR(AF$7)),Investment!$C11*Investment!$G11*Investment!$H11/12," ")</f>
        <v xml:space="preserve"> </v>
      </c>
      <c r="AG12" s="249" t="str">
        <f>IF(AND(MONTH(Investment!$F11)=MONTH(AG$7),YEAR(Investment!$F11)=YEAR(AG$7)),Investment!$C11*Investment!$G11*Investment!$H11/12," ")</f>
        <v xml:space="preserve"> </v>
      </c>
    </row>
    <row r="13" spans="1:33">
      <c r="B13" s="281" t="s">
        <v>229</v>
      </c>
      <c r="C13" s="216"/>
      <c r="D13" s="216"/>
      <c r="E13" s="215"/>
      <c r="F13" s="215"/>
      <c r="G13" s="249">
        <f>ROUND((Investment!$F13-Investment!$E13)/365*12,0)</f>
        <v>0</v>
      </c>
      <c r="H13" s="318"/>
      <c r="I13" s="249">
        <f t="shared" si="3"/>
        <v>0</v>
      </c>
      <c r="J13" s="249" t="str">
        <f>IF(AND(MONTH(Investment!$F13)=MONTH(J$7),YEAR(Investment!$F13)=YEAR(J$7)),Investment!$C13*Investment!$G13*Investment!$H13/12," ")</f>
        <v xml:space="preserve"> </v>
      </c>
      <c r="K13" s="249" t="str">
        <f>IF(AND(MONTH(Investment!$F13)=MONTH(K$7),YEAR(Investment!$F13)=YEAR(K$7)),Investment!$C13*Investment!$G13*Investment!$H13/12," ")</f>
        <v xml:space="preserve"> </v>
      </c>
      <c r="L13" s="249" t="str">
        <f>IF(AND(MONTH(Investment!$F13)=MONTH(L$7),YEAR(Investment!$F13)=YEAR(L$7)),Investment!$C13*Investment!$G13*Investment!$H13/12," ")</f>
        <v xml:space="preserve"> </v>
      </c>
      <c r="M13" s="249" t="str">
        <f>IF(AND(MONTH(Investment!$F13)=MONTH(M$7),YEAR(Investment!$F13)=YEAR(M$7)),Investment!$C13*Investment!$G13*Investment!$H13/12," ")</f>
        <v xml:space="preserve"> </v>
      </c>
      <c r="N13" s="249" t="str">
        <f>IF(AND(MONTH(Investment!$F13)=MONTH(N$7),YEAR(Investment!$F13)=YEAR(N$7)),Investment!$C13*Investment!$G13*Investment!$H13/12," ")</f>
        <v xml:space="preserve"> </v>
      </c>
      <c r="O13" s="249" t="str">
        <f>IF(AND(MONTH(Investment!$F13)=MONTH(O$7),YEAR(Investment!$F13)=YEAR(O$7)),Investment!$C13*Investment!$G13*Investment!$H13/12," ")</f>
        <v xml:space="preserve"> </v>
      </c>
      <c r="P13" s="249" t="str">
        <f>IF(AND(MONTH(Investment!$F13)=MONTH(P$7),YEAR(Investment!$F13)=YEAR(P$7)),Investment!$C13*Investment!$G13*Investment!$H13/12," ")</f>
        <v xml:space="preserve"> </v>
      </c>
      <c r="Q13" s="249" t="str">
        <f>IF(AND(MONTH(Investment!$F13)=MONTH(Q$7),YEAR(Investment!$F13)=YEAR(Q$7)),Investment!$C13*Investment!$G13*Investment!$H13/12," ")</f>
        <v xml:space="preserve"> </v>
      </c>
      <c r="R13" s="249" t="str">
        <f>IF(AND(MONTH(Investment!$F13)=MONTH(R$7),YEAR(Investment!$F13)=YEAR(R$7)),Investment!$C13*Investment!$G13*Investment!$H13/12," ")</f>
        <v xml:space="preserve"> </v>
      </c>
      <c r="S13" s="249" t="str">
        <f>IF(AND(MONTH(Investment!$F13)=MONTH(S$7),YEAR(Investment!$F13)=YEAR(S$7)),Investment!$C13*Investment!$G13*Investment!$H13/12," ")</f>
        <v xml:space="preserve"> </v>
      </c>
      <c r="T13" s="249" t="str">
        <f>IF(AND(MONTH(Investment!$F13)=MONTH(T$7),YEAR(Investment!$F13)=YEAR(T$7)),Investment!$C13*Investment!$G13*Investment!$H13/12," ")</f>
        <v xml:space="preserve"> </v>
      </c>
      <c r="U13" s="249" t="str">
        <f>IF(AND(MONTH(Investment!$F13)=MONTH(U$7),YEAR(Investment!$F13)=YEAR(U$7)),Investment!$C13*Investment!$G13*Investment!$H13/12," ")</f>
        <v xml:space="preserve"> </v>
      </c>
      <c r="V13" s="249" t="str">
        <f>IF(AND(MONTH(Investment!$F12)=MONTH(V$7),YEAR(Investment!$F12)=YEAR(V$7)),Investment!$C12*Investment!$G12*Investment!$H12/12," ")</f>
        <v xml:space="preserve"> </v>
      </c>
      <c r="W13" s="249" t="str">
        <f>IF(AND(MONTH(Investment!$F12)=MONTH(W$7),YEAR(Investment!$F12)=YEAR(W$7)),Investment!$C12*Investment!$G12*Investment!$H12/12," ")</f>
        <v xml:space="preserve"> </v>
      </c>
      <c r="X13" s="249" t="str">
        <f>IF(AND(MONTH(Investment!$F12)=MONTH(X$7),YEAR(Investment!$F12)=YEAR(X$7)),Investment!$C12*Investment!$G12*Investment!$H12/12," ")</f>
        <v xml:space="preserve"> </v>
      </c>
      <c r="Y13" s="249" t="str">
        <f>IF(AND(MONTH(Investment!$F12)=MONTH(Y$7),YEAR(Investment!$F12)=YEAR(Y$7)),Investment!$C12*Investment!$G12*Investment!$H12/12," ")</f>
        <v xml:space="preserve"> </v>
      </c>
      <c r="Z13" s="249" t="str">
        <f>IF(AND(MONTH(Investment!$F12)=MONTH(Z$7),YEAR(Investment!$F12)=YEAR(Z$7)),Investment!$C12*Investment!$G12*Investment!$H12/12," ")</f>
        <v xml:space="preserve"> </v>
      </c>
      <c r="AA13" s="249" t="str">
        <f>IF(AND(MONTH(Investment!$F12)=MONTH(AA$7),YEAR(Investment!$F12)=YEAR(AA$7)),Investment!$C12*Investment!$G12*Investment!$H12/12," ")</f>
        <v xml:space="preserve"> </v>
      </c>
      <c r="AB13" s="249" t="str">
        <f>IF(AND(MONTH(Investment!$F12)=MONTH(AB$7),YEAR(Investment!$F12)=YEAR(AB$7)),Investment!$C12*Investment!$G12*Investment!$H12/12," ")</f>
        <v xml:space="preserve"> </v>
      </c>
      <c r="AC13" s="249" t="str">
        <f>IF(AND(MONTH(Investment!$F12)=MONTH(AC$7),YEAR(Investment!$F12)=YEAR(AC$7)),Investment!$C12*Investment!$G12*Investment!$H12/12," ")</f>
        <v xml:space="preserve"> </v>
      </c>
      <c r="AD13" s="249" t="str">
        <f>IF(AND(MONTH(Investment!$F12)=MONTH(AD$7),YEAR(Investment!$F12)=YEAR(AD$7)),Investment!$C12*Investment!$G12*Investment!$H12/12," ")</f>
        <v xml:space="preserve"> </v>
      </c>
      <c r="AE13" s="249" t="str">
        <f>IF(AND(MONTH(Investment!$F12)=MONTH(AE$7),YEAR(Investment!$F12)=YEAR(AE$7)),Investment!$C12*Investment!$G12*Investment!$H12/12," ")</f>
        <v xml:space="preserve"> </v>
      </c>
      <c r="AF13" s="249" t="str">
        <f>IF(AND(MONTH(Investment!$F12)=MONTH(AF$7),YEAR(Investment!$F12)=YEAR(AF$7)),Investment!$C12*Investment!$G12*Investment!$H12/12," ")</f>
        <v xml:space="preserve"> </v>
      </c>
      <c r="AG13" s="249" t="str">
        <f>IF(AND(MONTH(Investment!$F12)=MONTH(AG$7),YEAR(Investment!$F12)=YEAR(AG$7)),Investment!$C12*Investment!$G12*Investment!$H12/12," ")</f>
        <v xml:space="preserve"> </v>
      </c>
    </row>
    <row r="14" spans="1:33">
      <c r="B14" s="281" t="s">
        <v>230</v>
      </c>
      <c r="C14" s="216"/>
      <c r="D14" s="216"/>
      <c r="E14" s="215"/>
      <c r="F14" s="215"/>
      <c r="G14" s="249">
        <f>ROUND((Investment!$F14-Investment!$E14)/365*12,0)</f>
        <v>0</v>
      </c>
      <c r="H14" s="318"/>
      <c r="I14" s="249">
        <f t="shared" si="3"/>
        <v>0</v>
      </c>
      <c r="J14" s="249" t="str">
        <f>IF(AND(MONTH(Investment!$F14)=MONTH(J$7),YEAR(Investment!$F14)=YEAR(J$7)),Investment!$C14*Investment!$G14*Investment!$H14/12," ")</f>
        <v xml:space="preserve"> </v>
      </c>
      <c r="K14" s="249" t="str">
        <f>IF(AND(MONTH(Investment!$F14)=MONTH(K$7),YEAR(Investment!$F14)=YEAR(K$7)),Investment!$C14*Investment!$G14*Investment!$H14/12," ")</f>
        <v xml:space="preserve"> </v>
      </c>
      <c r="L14" s="249" t="str">
        <f>IF(AND(MONTH(Investment!$F14)=MONTH(L$7),YEAR(Investment!$F14)=YEAR(L$7)),Investment!$C14*Investment!$G14*Investment!$H14/12," ")</f>
        <v xml:space="preserve"> </v>
      </c>
      <c r="M14" s="249" t="str">
        <f>IF(AND(MONTH(Investment!$F14)=MONTH(M$7),YEAR(Investment!$F14)=YEAR(M$7)),Investment!$C14*Investment!$G14*Investment!$H14/12," ")</f>
        <v xml:space="preserve"> </v>
      </c>
      <c r="N14" s="249" t="str">
        <f>IF(AND(MONTH(Investment!$F14)=MONTH(N$7),YEAR(Investment!$F14)=YEAR(N$7)),Investment!$C14*Investment!$G14*Investment!$H14/12," ")</f>
        <v xml:space="preserve"> </v>
      </c>
      <c r="O14" s="249" t="str">
        <f>IF(AND(MONTH(Investment!$F14)=MONTH(O$7),YEAR(Investment!$F14)=YEAR(O$7)),Investment!$C14*Investment!$G14*Investment!$H14/12," ")</f>
        <v xml:space="preserve"> </v>
      </c>
      <c r="P14" s="249" t="str">
        <f>IF(AND(MONTH(Investment!$F14)=MONTH(P$7),YEAR(Investment!$F14)=YEAR(P$7)),Investment!$C14*Investment!$G14*Investment!$H14/12," ")</f>
        <v xml:space="preserve"> </v>
      </c>
      <c r="Q14" s="249" t="str">
        <f>IF(AND(MONTH(Investment!$F14)=MONTH(Q$7),YEAR(Investment!$F14)=YEAR(Q$7)),Investment!$C14*Investment!$G14*Investment!$H14/12," ")</f>
        <v xml:space="preserve"> </v>
      </c>
      <c r="R14" s="249" t="str">
        <f>IF(AND(MONTH(Investment!$F14)=MONTH(R$7),YEAR(Investment!$F14)=YEAR(R$7)),Investment!$C14*Investment!$G14*Investment!$H14/12," ")</f>
        <v xml:space="preserve"> </v>
      </c>
      <c r="S14" s="249" t="str">
        <f>IF(AND(MONTH(Investment!$F14)=MONTH(S$7),YEAR(Investment!$F14)=YEAR(S$7)),Investment!$C14*Investment!$G14*Investment!$H14/12," ")</f>
        <v xml:space="preserve"> </v>
      </c>
      <c r="T14" s="249" t="str">
        <f>IF(AND(MONTH(Investment!$F14)=MONTH(T$7),YEAR(Investment!$F14)=YEAR(T$7)),Investment!$C14*Investment!$G14*Investment!$H14/12," ")</f>
        <v xml:space="preserve"> </v>
      </c>
      <c r="U14" s="249" t="str">
        <f>IF(AND(MONTH(Investment!$F14)=MONTH(U$7),YEAR(Investment!$F14)=YEAR(U$7)),Investment!$C14*Investment!$G14*Investment!$H14/12," ")</f>
        <v xml:space="preserve"> </v>
      </c>
      <c r="V14" s="249" t="str">
        <f>IF(AND(MONTH(Investment!$F13)=MONTH(V$7),YEAR(Investment!$F13)=YEAR(V$7)),Investment!$C13*Investment!$G13*Investment!$H13/12," ")</f>
        <v xml:space="preserve"> </v>
      </c>
      <c r="W14" s="249" t="str">
        <f>IF(AND(MONTH(Investment!$F13)=MONTH(W$7),YEAR(Investment!$F13)=YEAR(W$7)),Investment!$C13*Investment!$G13*Investment!$H13/12," ")</f>
        <v xml:space="preserve"> </v>
      </c>
      <c r="X14" s="249" t="str">
        <f>IF(AND(MONTH(Investment!$F13)=MONTH(X$7),YEAR(Investment!$F13)=YEAR(X$7)),Investment!$C13*Investment!$G13*Investment!$H13/12," ")</f>
        <v xml:space="preserve"> </v>
      </c>
      <c r="Y14" s="249" t="str">
        <f>IF(AND(MONTH(Investment!$F13)=MONTH(Y$7),YEAR(Investment!$F13)=YEAR(Y$7)),Investment!$C13*Investment!$G13*Investment!$H13/12," ")</f>
        <v xml:space="preserve"> </v>
      </c>
      <c r="Z14" s="249" t="str">
        <f>IF(AND(MONTH(Investment!$F13)=MONTH(Z$7),YEAR(Investment!$F13)=YEAR(Z$7)),Investment!$C13*Investment!$G13*Investment!$H13/12," ")</f>
        <v xml:space="preserve"> </v>
      </c>
      <c r="AA14" s="249" t="str">
        <f>IF(AND(MONTH(Investment!$F13)=MONTH(AA$7),YEAR(Investment!$F13)=YEAR(AA$7)),Investment!$C13*Investment!$G13*Investment!$H13/12," ")</f>
        <v xml:space="preserve"> </v>
      </c>
      <c r="AB14" s="249" t="str">
        <f>IF(AND(MONTH(Investment!$F13)=MONTH(AB$7),YEAR(Investment!$F13)=YEAR(AB$7)),Investment!$C13*Investment!$G13*Investment!$H13/12," ")</f>
        <v xml:space="preserve"> </v>
      </c>
      <c r="AC14" s="249" t="str">
        <f>IF(AND(MONTH(Investment!$F13)=MONTH(AC$7),YEAR(Investment!$F13)=YEAR(AC$7)),Investment!$C13*Investment!$G13*Investment!$H13/12," ")</f>
        <v xml:space="preserve"> </v>
      </c>
      <c r="AD14" s="249" t="str">
        <f>IF(AND(MONTH(Investment!$F13)=MONTH(AD$7),YEAR(Investment!$F13)=YEAR(AD$7)),Investment!$C13*Investment!$G13*Investment!$H13/12," ")</f>
        <v xml:space="preserve"> </v>
      </c>
      <c r="AE14" s="249" t="str">
        <f>IF(AND(MONTH(Investment!$F13)=MONTH(AE$7),YEAR(Investment!$F13)=YEAR(AE$7)),Investment!$C13*Investment!$G13*Investment!$H13/12," ")</f>
        <v xml:space="preserve"> </v>
      </c>
      <c r="AF14" s="249" t="str">
        <f>IF(AND(MONTH(Investment!$F13)=MONTH(AF$7),YEAR(Investment!$F13)=YEAR(AF$7)),Investment!$C13*Investment!$G13*Investment!$H13/12," ")</f>
        <v xml:space="preserve"> </v>
      </c>
      <c r="AG14" s="249" t="str">
        <f>IF(AND(MONTH(Investment!$F13)=MONTH(AG$7),YEAR(Investment!$F13)=YEAR(AG$7)),Investment!$C13*Investment!$G13*Investment!$H13/12," ")</f>
        <v xml:space="preserve"> </v>
      </c>
    </row>
    <row r="15" spans="1:33">
      <c r="B15" s="281" t="s">
        <v>231</v>
      </c>
      <c r="C15" s="216"/>
      <c r="D15" s="216"/>
      <c r="E15" s="215"/>
      <c r="F15" s="215"/>
      <c r="G15" s="249">
        <f>ROUND((Investment!$F15-Investment!$E15)/365*12,0)</f>
        <v>0</v>
      </c>
      <c r="H15" s="318"/>
      <c r="I15" s="249">
        <f t="shared" si="3"/>
        <v>0</v>
      </c>
      <c r="J15" s="249" t="str">
        <f>IF(AND(MONTH(Investment!$F15)=MONTH(J$7),YEAR(Investment!$F15)=YEAR(J$7)),Investment!$C15*Investment!$G15*Investment!$H15/12," ")</f>
        <v xml:space="preserve"> </v>
      </c>
      <c r="K15" s="249" t="str">
        <f>IF(AND(MONTH(Investment!$F15)=MONTH(K$7),YEAR(Investment!$F15)=YEAR(K$7)),Investment!$C15*Investment!$G15*Investment!$H15/12," ")</f>
        <v xml:space="preserve"> </v>
      </c>
      <c r="L15" s="249" t="str">
        <f>IF(AND(MONTH(Investment!$F15)=MONTH(L$7),YEAR(Investment!$F15)=YEAR(L$7)),Investment!$C15*Investment!$G15*Investment!$H15/12," ")</f>
        <v xml:space="preserve"> </v>
      </c>
      <c r="M15" s="249" t="str">
        <f>IF(AND(MONTH(Investment!$F15)=MONTH(M$7),YEAR(Investment!$F15)=YEAR(M$7)),Investment!$C15*Investment!$G15*Investment!$H15/12," ")</f>
        <v xml:space="preserve"> </v>
      </c>
      <c r="N15" s="249" t="str">
        <f>IF(AND(MONTH(Investment!$F15)=MONTH(N$7),YEAR(Investment!$F15)=YEAR(N$7)),Investment!$C15*Investment!$G15*Investment!$H15/12," ")</f>
        <v xml:space="preserve"> </v>
      </c>
      <c r="O15" s="249" t="str">
        <f>IF(AND(MONTH(Investment!$F15)=MONTH(O$7),YEAR(Investment!$F15)=YEAR(O$7)),Investment!$C15*Investment!$G15*Investment!$H15/12," ")</f>
        <v xml:space="preserve"> </v>
      </c>
      <c r="P15" s="249" t="str">
        <f>IF(AND(MONTH(Investment!$F15)=MONTH(P$7),YEAR(Investment!$F15)=YEAR(P$7)),Investment!$C15*Investment!$G15*Investment!$H15/12," ")</f>
        <v xml:space="preserve"> </v>
      </c>
      <c r="Q15" s="249" t="str">
        <f>IF(AND(MONTH(Investment!$F15)=MONTH(Q$7),YEAR(Investment!$F15)=YEAR(Q$7)),Investment!$C15*Investment!$G15*Investment!$H15/12," ")</f>
        <v xml:space="preserve"> </v>
      </c>
      <c r="R15" s="249" t="str">
        <f>IF(AND(MONTH(Investment!$F15)=MONTH(R$7),YEAR(Investment!$F15)=YEAR(R$7)),Investment!$C15*Investment!$G15*Investment!$H15/12," ")</f>
        <v xml:space="preserve"> </v>
      </c>
      <c r="S15" s="249" t="str">
        <f>IF(AND(MONTH(Investment!$F15)=MONTH(S$7),YEAR(Investment!$F15)=YEAR(S$7)),Investment!$C15*Investment!$G15*Investment!$H15/12," ")</f>
        <v xml:space="preserve"> </v>
      </c>
      <c r="T15" s="249" t="str">
        <f>IF(AND(MONTH(Investment!$F15)=MONTH(T$7),YEAR(Investment!$F15)=YEAR(T$7)),Investment!$C15*Investment!$G15*Investment!$H15/12," ")</f>
        <v xml:space="preserve"> </v>
      </c>
      <c r="U15" s="249" t="str">
        <f>IF(AND(MONTH(Investment!$F15)=MONTH(U$7),YEAR(Investment!$F15)=YEAR(U$7)),Investment!$C15*Investment!$G15*Investment!$H15/12," ")</f>
        <v xml:space="preserve"> </v>
      </c>
      <c r="V15" s="249" t="str">
        <f>IF(AND(MONTH(Investment!$F14)=MONTH(V$7),YEAR(Investment!$F14)=YEAR(V$7)),Investment!$C14*Investment!$G14*Investment!$H14/12," ")</f>
        <v xml:space="preserve"> </v>
      </c>
      <c r="W15" s="249" t="str">
        <f>IF(AND(MONTH(Investment!$F14)=MONTH(W$7),YEAR(Investment!$F14)=YEAR(W$7)),Investment!$C14*Investment!$G14*Investment!$H14/12," ")</f>
        <v xml:space="preserve"> </v>
      </c>
      <c r="X15" s="249" t="str">
        <f>IF(AND(MONTH(Investment!$F14)=MONTH(X$7),YEAR(Investment!$F14)=YEAR(X$7)),Investment!$C14*Investment!$G14*Investment!$H14/12," ")</f>
        <v xml:space="preserve"> </v>
      </c>
      <c r="Y15" s="249" t="str">
        <f>IF(AND(MONTH(Investment!$F14)=MONTH(Y$7),YEAR(Investment!$F14)=YEAR(Y$7)),Investment!$C14*Investment!$G14*Investment!$H14/12," ")</f>
        <v xml:space="preserve"> </v>
      </c>
      <c r="Z15" s="249" t="str">
        <f>IF(AND(MONTH(Investment!$F14)=MONTH(Z$7),YEAR(Investment!$F14)=YEAR(Z$7)),Investment!$C14*Investment!$G14*Investment!$H14/12," ")</f>
        <v xml:space="preserve"> </v>
      </c>
      <c r="AA15" s="249" t="str">
        <f>IF(AND(MONTH(Investment!$F14)=MONTH(AA$7),YEAR(Investment!$F14)=YEAR(AA$7)),Investment!$C14*Investment!$G14*Investment!$H14/12," ")</f>
        <v xml:space="preserve"> </v>
      </c>
      <c r="AB15" s="249" t="str">
        <f>IF(AND(MONTH(Investment!$F14)=MONTH(AB$7),YEAR(Investment!$F14)=YEAR(AB$7)),Investment!$C14*Investment!$G14*Investment!$H14/12," ")</f>
        <v xml:space="preserve"> </v>
      </c>
      <c r="AC15" s="249" t="str">
        <f>IF(AND(MONTH(Investment!$F14)=MONTH(AC$7),YEAR(Investment!$F14)=YEAR(AC$7)),Investment!$C14*Investment!$G14*Investment!$H14/12," ")</f>
        <v xml:space="preserve"> </v>
      </c>
      <c r="AD15" s="249" t="str">
        <f>IF(AND(MONTH(Investment!$F14)=MONTH(AD$7),YEAR(Investment!$F14)=YEAR(AD$7)),Investment!$C14*Investment!$G14*Investment!$H14/12," ")</f>
        <v xml:space="preserve"> </v>
      </c>
      <c r="AE15" s="249" t="str">
        <f>IF(AND(MONTH(Investment!$F14)=MONTH(AE$7),YEAR(Investment!$F14)=YEAR(AE$7)),Investment!$C14*Investment!$G14*Investment!$H14/12," ")</f>
        <v xml:space="preserve"> </v>
      </c>
      <c r="AF15" s="249" t="str">
        <f>IF(AND(MONTH(Investment!$F14)=MONTH(AF$7),YEAR(Investment!$F14)=YEAR(AF$7)),Investment!$C14*Investment!$G14*Investment!$H14/12," ")</f>
        <v xml:space="preserve"> </v>
      </c>
      <c r="AG15" s="249" t="str">
        <f>IF(AND(MONTH(Investment!$F14)=MONTH(AG$7),YEAR(Investment!$F14)=YEAR(AG$7)),Investment!$C14*Investment!$G14*Investment!$H14/12," ")</f>
        <v xml:space="preserve"> </v>
      </c>
    </row>
    <row r="16" spans="1:33">
      <c r="B16" s="281"/>
      <c r="C16" s="216"/>
      <c r="D16" s="216"/>
      <c r="E16" s="215"/>
      <c r="F16" s="215"/>
      <c r="G16" s="249">
        <f>ROUND((Investment!$F16-Investment!$E16)/365*12,0)</f>
        <v>0</v>
      </c>
      <c r="H16" s="318"/>
      <c r="I16" s="249">
        <f t="shared" si="3"/>
        <v>0</v>
      </c>
      <c r="J16" s="249" t="str">
        <f>IF(AND(MONTH(Investment!$F16)=MONTH(J$7),YEAR(Investment!$F16)=YEAR(J$7)),Investment!$C16*Investment!$G16*Investment!$H16/12," ")</f>
        <v xml:space="preserve"> </v>
      </c>
      <c r="K16" s="249" t="str">
        <f>IF(AND(MONTH(Investment!$F16)=MONTH(K$7),YEAR(Investment!$F16)=YEAR(K$7)),Investment!$C16*Investment!$G16*Investment!$H16/12," ")</f>
        <v xml:space="preserve"> </v>
      </c>
      <c r="L16" s="249" t="str">
        <f>IF(AND(MONTH(Investment!$F16)=MONTH(L$7),YEAR(Investment!$F16)=YEAR(L$7)),Investment!$C16*Investment!$G16*Investment!$H16/12," ")</f>
        <v xml:space="preserve"> </v>
      </c>
      <c r="M16" s="249" t="str">
        <f>IF(AND(MONTH(Investment!$F16)=MONTH(M$7),YEAR(Investment!$F16)=YEAR(M$7)),Investment!$C16*Investment!$G16*Investment!$H16/12," ")</f>
        <v xml:space="preserve"> </v>
      </c>
      <c r="N16" s="249" t="str">
        <f>IF(AND(MONTH(Investment!$F16)=MONTH(N$7),YEAR(Investment!$F16)=YEAR(N$7)),Investment!$C16*Investment!$G16*Investment!$H16/12," ")</f>
        <v xml:space="preserve"> </v>
      </c>
      <c r="O16" s="249" t="str">
        <f>IF(AND(MONTH(Investment!$F16)=MONTH(O$7),YEAR(Investment!$F16)=YEAR(O$7)),Investment!$C16*Investment!$G16*Investment!$H16/12," ")</f>
        <v xml:space="preserve"> </v>
      </c>
      <c r="P16" s="249" t="str">
        <f>IF(AND(MONTH(Investment!$F16)=MONTH(P$7),YEAR(Investment!$F16)=YEAR(P$7)),Investment!$C16*Investment!$G16*Investment!$H16/12," ")</f>
        <v xml:space="preserve"> </v>
      </c>
      <c r="Q16" s="249" t="str">
        <f>IF(AND(MONTH(Investment!$F16)=MONTH(Q$7),YEAR(Investment!$F16)=YEAR(Q$7)),Investment!$C16*Investment!$G16*Investment!$H16/12," ")</f>
        <v xml:space="preserve"> </v>
      </c>
      <c r="R16" s="249" t="str">
        <f>IF(AND(MONTH(Investment!$F16)=MONTH(R$7),YEAR(Investment!$F16)=YEAR(R$7)),Investment!$C16*Investment!$G16*Investment!$H16/12," ")</f>
        <v xml:space="preserve"> </v>
      </c>
      <c r="S16" s="249" t="str">
        <f>IF(AND(MONTH(Investment!$F16)=MONTH(S$7),YEAR(Investment!$F16)=YEAR(S$7)),Investment!$C16*Investment!$G16*Investment!$H16/12," ")</f>
        <v xml:space="preserve"> </v>
      </c>
      <c r="T16" s="249" t="str">
        <f>IF(AND(MONTH(Investment!$F16)=MONTH(T$7),YEAR(Investment!$F16)=YEAR(T$7)),Investment!$C16*Investment!$G16*Investment!$H16/12," ")</f>
        <v xml:space="preserve"> </v>
      </c>
      <c r="U16" s="249" t="str">
        <f>IF(AND(MONTH(Investment!$F16)=MONTH(U$7),YEAR(Investment!$F16)=YEAR(U$7)),Investment!$C16*Investment!$G16*Investment!$H16/12," ")</f>
        <v xml:space="preserve"> </v>
      </c>
      <c r="V16" s="249" t="str">
        <f>IF(AND(MONTH(Investment!$F15)=MONTH(V$7),YEAR(Investment!$F15)=YEAR(V$7)),Investment!$C15*Investment!$G15*Investment!$H15/12," ")</f>
        <v xml:space="preserve"> </v>
      </c>
      <c r="W16" s="249" t="str">
        <f>IF(AND(MONTH(Investment!$F15)=MONTH(W$7),YEAR(Investment!$F15)=YEAR(W$7)),Investment!$C15*Investment!$G15*Investment!$H15/12," ")</f>
        <v xml:space="preserve"> </v>
      </c>
      <c r="X16" s="249" t="str">
        <f>IF(AND(MONTH(Investment!$F15)=MONTH(X$7),YEAR(Investment!$F15)=YEAR(X$7)),Investment!$C15*Investment!$G15*Investment!$H15/12," ")</f>
        <v xml:space="preserve"> </v>
      </c>
      <c r="Y16" s="249" t="str">
        <f>IF(AND(MONTH(Investment!$F15)=MONTH(Y$7),YEAR(Investment!$F15)=YEAR(Y$7)),Investment!$C15*Investment!$G15*Investment!$H15/12," ")</f>
        <v xml:space="preserve"> </v>
      </c>
      <c r="Z16" s="249" t="str">
        <f>IF(AND(MONTH(Investment!$F15)=MONTH(Z$7),YEAR(Investment!$F15)=YEAR(Z$7)),Investment!$C15*Investment!$G15*Investment!$H15/12," ")</f>
        <v xml:space="preserve"> </v>
      </c>
      <c r="AA16" s="249" t="str">
        <f>IF(AND(MONTH(Investment!$F15)=MONTH(AA$7),YEAR(Investment!$F15)=YEAR(AA$7)),Investment!$C15*Investment!$G15*Investment!$H15/12," ")</f>
        <v xml:space="preserve"> </v>
      </c>
      <c r="AB16" s="249" t="str">
        <f>IF(AND(MONTH(Investment!$F15)=MONTH(AB$7),YEAR(Investment!$F15)=YEAR(AB$7)),Investment!$C15*Investment!$G15*Investment!$H15/12," ")</f>
        <v xml:space="preserve"> </v>
      </c>
      <c r="AC16" s="249" t="str">
        <f>IF(AND(MONTH(Investment!$F15)=MONTH(AC$7),YEAR(Investment!$F15)=YEAR(AC$7)),Investment!$C15*Investment!$G15*Investment!$H15/12," ")</f>
        <v xml:space="preserve"> </v>
      </c>
      <c r="AD16" s="249" t="str">
        <f>IF(AND(MONTH(Investment!$F15)=MONTH(AD$7),YEAR(Investment!$F15)=YEAR(AD$7)),Investment!$C15*Investment!$G15*Investment!$H15/12," ")</f>
        <v xml:space="preserve"> </v>
      </c>
      <c r="AE16" s="249" t="str">
        <f>IF(AND(MONTH(Investment!$F15)=MONTH(AE$7),YEAR(Investment!$F15)=YEAR(AE$7)),Investment!$C15*Investment!$G15*Investment!$H15/12," ")</f>
        <v xml:space="preserve"> </v>
      </c>
      <c r="AF16" s="249" t="str">
        <f>IF(AND(MONTH(Investment!$F15)=MONTH(AF$7),YEAR(Investment!$F15)=YEAR(AF$7)),Investment!$C15*Investment!$G15*Investment!$H15/12," ")</f>
        <v xml:space="preserve"> </v>
      </c>
      <c r="AG16" s="249" t="str">
        <f>IF(AND(MONTH(Investment!$F15)=MONTH(AG$7),YEAR(Investment!$F15)=YEAR(AG$7)),Investment!$C15*Investment!$G15*Investment!$H15/12," ")</f>
        <v xml:space="preserve"> </v>
      </c>
    </row>
    <row r="17" spans="2:33">
      <c r="B17" s="281"/>
      <c r="C17" s="216"/>
      <c r="D17" s="216"/>
      <c r="E17" s="215"/>
      <c r="F17" s="215"/>
      <c r="G17" s="249">
        <f>ROUND((Investment!$F17-Investment!$E17)/365*12,0)</f>
        <v>0</v>
      </c>
      <c r="H17" s="318"/>
      <c r="I17" s="249">
        <f t="shared" si="3"/>
        <v>0</v>
      </c>
      <c r="J17" s="249" t="str">
        <f>IF(AND(MONTH(Investment!$F17)=MONTH(J$7),YEAR(Investment!$F17)=YEAR(J$7)),Investment!$C17*Investment!$G17*Investment!$H17/12," ")</f>
        <v xml:space="preserve"> </v>
      </c>
      <c r="K17" s="249" t="str">
        <f>IF(AND(MONTH(Investment!$F17)=MONTH(K$7),YEAR(Investment!$F17)=YEAR(K$7)),Investment!$C17*Investment!$G17*Investment!$H17/12," ")</f>
        <v xml:space="preserve"> </v>
      </c>
      <c r="L17" s="249" t="str">
        <f>IF(AND(MONTH(Investment!$F17)=MONTH(L$7),YEAR(Investment!$F17)=YEAR(L$7)),Investment!$C17*Investment!$G17*Investment!$H17/12," ")</f>
        <v xml:space="preserve"> </v>
      </c>
      <c r="M17" s="249" t="str">
        <f>IF(AND(MONTH(Investment!$F17)=MONTH(M$7),YEAR(Investment!$F17)=YEAR(M$7)),Investment!$C17*Investment!$G17*Investment!$H17/12," ")</f>
        <v xml:space="preserve"> </v>
      </c>
      <c r="N17" s="249" t="str">
        <f>IF(AND(MONTH(Investment!$F17)=MONTH(N$7),YEAR(Investment!$F17)=YEAR(N$7)),Investment!$C17*Investment!$G17*Investment!$H17/12," ")</f>
        <v xml:space="preserve"> </v>
      </c>
      <c r="O17" s="249" t="str">
        <f>IF(AND(MONTH(Investment!$F17)=MONTH(O$7),YEAR(Investment!$F17)=YEAR(O$7)),Investment!$C17*Investment!$G17*Investment!$H17/12," ")</f>
        <v xml:space="preserve"> </v>
      </c>
      <c r="P17" s="249" t="str">
        <f>IF(AND(MONTH(Investment!$F17)=MONTH(P$7),YEAR(Investment!$F17)=YEAR(P$7)),Investment!$C17*Investment!$G17*Investment!$H17/12," ")</f>
        <v xml:space="preserve"> </v>
      </c>
      <c r="Q17" s="249" t="str">
        <f>IF(AND(MONTH(Investment!$F17)=MONTH(Q$7),YEAR(Investment!$F17)=YEAR(Q$7)),Investment!$C17*Investment!$G17*Investment!$H17/12," ")</f>
        <v xml:space="preserve"> </v>
      </c>
      <c r="R17" s="249" t="str">
        <f>IF(AND(MONTH(Investment!$F17)=MONTH(R$7),YEAR(Investment!$F17)=YEAR(R$7)),Investment!$C17*Investment!$G17*Investment!$H17/12," ")</f>
        <v xml:space="preserve"> </v>
      </c>
      <c r="S17" s="249" t="str">
        <f>IF(AND(MONTH(Investment!$F17)=MONTH(S$7),YEAR(Investment!$F17)=YEAR(S$7)),Investment!$C17*Investment!$G17*Investment!$H17/12," ")</f>
        <v xml:space="preserve"> </v>
      </c>
      <c r="T17" s="249" t="str">
        <f>IF(AND(MONTH(Investment!$F17)=MONTH(T$7),YEAR(Investment!$F17)=YEAR(T$7)),Investment!$C17*Investment!$G17*Investment!$H17/12," ")</f>
        <v xml:space="preserve"> </v>
      </c>
      <c r="U17" s="249" t="str">
        <f>IF(AND(MONTH(Investment!$F17)=MONTH(U$7),YEAR(Investment!$F17)=YEAR(U$7)),Investment!$C17*Investment!$G17*Investment!$H17/12," ")</f>
        <v xml:space="preserve"> </v>
      </c>
      <c r="V17" s="249" t="str">
        <f>IF(AND(MONTH(Investment!$F16)=MONTH(V$7),YEAR(Investment!$F16)=YEAR(V$7)),Investment!$C16*Investment!$G16*Investment!$H16/12," ")</f>
        <v xml:space="preserve"> </v>
      </c>
      <c r="W17" s="249" t="str">
        <f>IF(AND(MONTH(Investment!$F16)=MONTH(W$7),YEAR(Investment!$F16)=YEAR(W$7)),Investment!$C16*Investment!$G16*Investment!$H16/12," ")</f>
        <v xml:space="preserve"> </v>
      </c>
      <c r="X17" s="249" t="str">
        <f>IF(AND(MONTH(Investment!$F16)=MONTH(X$7),YEAR(Investment!$F16)=YEAR(X$7)),Investment!$C16*Investment!$G16*Investment!$H16/12," ")</f>
        <v xml:space="preserve"> </v>
      </c>
      <c r="Y17" s="249" t="str">
        <f>IF(AND(MONTH(Investment!$F16)=MONTH(Y$7),YEAR(Investment!$F16)=YEAR(Y$7)),Investment!$C16*Investment!$G16*Investment!$H16/12," ")</f>
        <v xml:space="preserve"> </v>
      </c>
      <c r="Z17" s="249" t="str">
        <f>IF(AND(MONTH(Investment!$F16)=MONTH(Z$7),YEAR(Investment!$F16)=YEAR(Z$7)),Investment!$C16*Investment!$G16*Investment!$H16/12," ")</f>
        <v xml:space="preserve"> </v>
      </c>
      <c r="AA17" s="249" t="str">
        <f>IF(AND(MONTH(Investment!$F16)=MONTH(AA$7),YEAR(Investment!$F16)=YEAR(AA$7)),Investment!$C16*Investment!$G16*Investment!$H16/12," ")</f>
        <v xml:space="preserve"> </v>
      </c>
      <c r="AB17" s="249" t="str">
        <f>IF(AND(MONTH(Investment!$F16)=MONTH(AB$7),YEAR(Investment!$F16)=YEAR(AB$7)),Investment!$C16*Investment!$G16*Investment!$H16/12," ")</f>
        <v xml:space="preserve"> </v>
      </c>
      <c r="AC17" s="249" t="str">
        <f>IF(AND(MONTH(Investment!$F16)=MONTH(AC$7),YEAR(Investment!$F16)=YEAR(AC$7)),Investment!$C16*Investment!$G16*Investment!$H16/12," ")</f>
        <v xml:space="preserve"> </v>
      </c>
      <c r="AD17" s="249" t="str">
        <f>IF(AND(MONTH(Investment!$F16)=MONTH(AD$7),YEAR(Investment!$F16)=YEAR(AD$7)),Investment!$C16*Investment!$G16*Investment!$H16/12," ")</f>
        <v xml:space="preserve"> </v>
      </c>
      <c r="AE17" s="249" t="str">
        <f>IF(AND(MONTH(Investment!$F16)=MONTH(AE$7),YEAR(Investment!$F16)=YEAR(AE$7)),Investment!$C16*Investment!$G16*Investment!$H16/12," ")</f>
        <v xml:space="preserve"> </v>
      </c>
      <c r="AF17" s="249" t="str">
        <f>IF(AND(MONTH(Investment!$F16)=MONTH(AF$7),YEAR(Investment!$F16)=YEAR(AF$7)),Investment!$C16*Investment!$G16*Investment!$H16/12," ")</f>
        <v xml:space="preserve"> </v>
      </c>
      <c r="AG17" s="249" t="str">
        <f>IF(AND(MONTH(Investment!$F16)=MONTH(AG$7),YEAR(Investment!$F16)=YEAR(AG$7)),Investment!$C16*Investment!$G16*Investment!$H16/12," ")</f>
        <v xml:space="preserve"> </v>
      </c>
    </row>
    <row r="18" spans="2:33">
      <c r="B18" s="281"/>
      <c r="C18" s="216"/>
      <c r="D18" s="216"/>
      <c r="E18" s="215"/>
      <c r="F18" s="215"/>
      <c r="G18" s="249">
        <f>ROUND((Investment!$F18-Investment!$E18)/365*12,0)</f>
        <v>0</v>
      </c>
      <c r="H18" s="318"/>
      <c r="I18" s="249">
        <f t="shared" si="3"/>
        <v>0</v>
      </c>
      <c r="J18" s="249" t="str">
        <f>IF(AND(MONTH(Investment!$F18)=MONTH(J$7),YEAR(Investment!$F18)=YEAR(J$7)),Investment!$C18*Investment!$G18*Investment!$H18/12," ")</f>
        <v xml:space="preserve"> </v>
      </c>
      <c r="K18" s="249" t="str">
        <f>IF(AND(MONTH(Investment!$F18)=MONTH(K$7),YEAR(Investment!$F18)=YEAR(K$7)),Investment!$C18*Investment!$G18*Investment!$H18/12," ")</f>
        <v xml:space="preserve"> </v>
      </c>
      <c r="L18" s="249" t="str">
        <f>IF(AND(MONTH(Investment!$F18)=MONTH(L$7),YEAR(Investment!$F18)=YEAR(L$7)),Investment!$C18*Investment!$G18*Investment!$H18/12," ")</f>
        <v xml:space="preserve"> </v>
      </c>
      <c r="M18" s="249" t="str">
        <f>IF(AND(MONTH(Investment!$F18)=MONTH(M$7),YEAR(Investment!$F18)=YEAR(M$7)),Investment!$C18*Investment!$G18*Investment!$H18/12," ")</f>
        <v xml:space="preserve"> </v>
      </c>
      <c r="N18" s="249" t="str">
        <f>IF(AND(MONTH(Investment!$F18)=MONTH(N$7),YEAR(Investment!$F18)=YEAR(N$7)),Investment!$C18*Investment!$G18*Investment!$H18/12," ")</f>
        <v xml:space="preserve"> </v>
      </c>
      <c r="O18" s="249" t="str">
        <f>IF(AND(MONTH(Investment!$F18)=MONTH(O$7),YEAR(Investment!$F18)=YEAR(O$7)),Investment!$C18*Investment!$G18*Investment!$H18/12," ")</f>
        <v xml:space="preserve"> </v>
      </c>
      <c r="P18" s="249" t="str">
        <f>IF(AND(MONTH(Investment!$F18)=MONTH(P$7),YEAR(Investment!$F18)=YEAR(P$7)),Investment!$C18*Investment!$G18*Investment!$H18/12," ")</f>
        <v xml:space="preserve"> </v>
      </c>
      <c r="Q18" s="249" t="str">
        <f>IF(AND(MONTH(Investment!$F18)=MONTH(Q$7),YEAR(Investment!$F18)=YEAR(Q$7)),Investment!$C18*Investment!$G18*Investment!$H18/12," ")</f>
        <v xml:space="preserve"> </v>
      </c>
      <c r="R18" s="249" t="str">
        <f>IF(AND(MONTH(Investment!$F18)=MONTH(R$7),YEAR(Investment!$F18)=YEAR(R$7)),Investment!$C18*Investment!$G18*Investment!$H18/12," ")</f>
        <v xml:space="preserve"> </v>
      </c>
      <c r="S18" s="249" t="str">
        <f>IF(AND(MONTH(Investment!$F18)=MONTH(S$7),YEAR(Investment!$F18)=YEAR(S$7)),Investment!$C18*Investment!$G18*Investment!$H18/12," ")</f>
        <v xml:space="preserve"> </v>
      </c>
      <c r="T18" s="249" t="str">
        <f>IF(AND(MONTH(Investment!$F18)=MONTH(T$7),YEAR(Investment!$F18)=YEAR(T$7)),Investment!$C18*Investment!$G18*Investment!$H18/12," ")</f>
        <v xml:space="preserve"> </v>
      </c>
      <c r="U18" s="249" t="str">
        <f>IF(AND(MONTH(Investment!$F18)=MONTH(U$7),YEAR(Investment!$F18)=YEAR(U$7)),Investment!$C18*Investment!$G18*Investment!$H18/12," ")</f>
        <v xml:space="preserve"> </v>
      </c>
      <c r="V18" s="249" t="str">
        <f>IF(AND(MONTH(Investment!$F17)=MONTH(V$7),YEAR(Investment!$F17)=YEAR(V$7)),Investment!$C17*Investment!$G17*Investment!$H17/12," ")</f>
        <v xml:space="preserve"> </v>
      </c>
      <c r="W18" s="249" t="str">
        <f>IF(AND(MONTH(Investment!$F17)=MONTH(W$7),YEAR(Investment!$F17)=YEAR(W$7)),Investment!$C17*Investment!$G17*Investment!$H17/12," ")</f>
        <v xml:space="preserve"> </v>
      </c>
      <c r="X18" s="249" t="str">
        <f>IF(AND(MONTH(Investment!$F17)=MONTH(X$7),YEAR(Investment!$F17)=YEAR(X$7)),Investment!$C17*Investment!$G17*Investment!$H17/12," ")</f>
        <v xml:space="preserve"> </v>
      </c>
      <c r="Y18" s="249" t="str">
        <f>IF(AND(MONTH(Investment!$F17)=MONTH(Y$7),YEAR(Investment!$F17)=YEAR(Y$7)),Investment!$C17*Investment!$G17*Investment!$H17/12," ")</f>
        <v xml:space="preserve"> </v>
      </c>
      <c r="Z18" s="249" t="str">
        <f>IF(AND(MONTH(Investment!$F17)=MONTH(Z$7),YEAR(Investment!$F17)=YEAR(Z$7)),Investment!$C17*Investment!$G17*Investment!$H17/12," ")</f>
        <v xml:space="preserve"> </v>
      </c>
      <c r="AA18" s="249" t="str">
        <f>IF(AND(MONTH(Investment!$F17)=MONTH(AA$7),YEAR(Investment!$F17)=YEAR(AA$7)),Investment!$C17*Investment!$G17*Investment!$H17/12," ")</f>
        <v xml:space="preserve"> </v>
      </c>
      <c r="AB18" s="249" t="str">
        <f>IF(AND(MONTH(Investment!$F17)=MONTH(AB$7),YEAR(Investment!$F17)=YEAR(AB$7)),Investment!$C17*Investment!$G17*Investment!$H17/12," ")</f>
        <v xml:space="preserve"> </v>
      </c>
      <c r="AC18" s="249" t="str">
        <f>IF(AND(MONTH(Investment!$F17)=MONTH(AC$7),YEAR(Investment!$F17)=YEAR(AC$7)),Investment!$C17*Investment!$G17*Investment!$H17/12," ")</f>
        <v xml:space="preserve"> </v>
      </c>
      <c r="AD18" s="249" t="str">
        <f>IF(AND(MONTH(Investment!$F17)=MONTH(AD$7),YEAR(Investment!$F17)=YEAR(AD$7)),Investment!$C17*Investment!$G17*Investment!$H17/12," ")</f>
        <v xml:space="preserve"> </v>
      </c>
      <c r="AE18" s="249" t="str">
        <f>IF(AND(MONTH(Investment!$F17)=MONTH(AE$7),YEAR(Investment!$F17)=YEAR(AE$7)),Investment!$C17*Investment!$G17*Investment!$H17/12," ")</f>
        <v xml:space="preserve"> </v>
      </c>
      <c r="AF18" s="249" t="str">
        <f>IF(AND(MONTH(Investment!$F17)=MONTH(AF$7),YEAR(Investment!$F17)=YEAR(AF$7)),Investment!$C17*Investment!$G17*Investment!$H17/12," ")</f>
        <v xml:space="preserve"> </v>
      </c>
      <c r="AG18" s="249" t="str">
        <f>IF(AND(MONTH(Investment!$F17)=MONTH(AG$7),YEAR(Investment!$F17)=YEAR(AG$7)),Investment!$C17*Investment!$G17*Investment!$H17/12," ")</f>
        <v xml:space="preserve"> </v>
      </c>
    </row>
    <row r="19" spans="2:33">
      <c r="B19" s="281"/>
      <c r="C19" s="216"/>
      <c r="D19" s="216"/>
      <c r="E19" s="215"/>
      <c r="F19" s="215"/>
      <c r="G19" s="249">
        <f>ROUND((Investment!$F19-Investment!$E19)/365*12,0)</f>
        <v>0</v>
      </c>
      <c r="H19" s="318"/>
      <c r="I19" s="249">
        <f t="shared" si="3"/>
        <v>0</v>
      </c>
      <c r="J19" s="249" t="str">
        <f>IF(AND(MONTH(Investment!$F19)=MONTH(J$7),YEAR(Investment!$F19)=YEAR(J$7)),Investment!$C19*Investment!$G19*Investment!$H19/12," ")</f>
        <v xml:space="preserve"> </v>
      </c>
      <c r="K19" s="249" t="str">
        <f>IF(AND(MONTH(Investment!$F19)=MONTH(K$7),YEAR(Investment!$F19)=YEAR(K$7)),Investment!$C19*Investment!$G19*Investment!$H19/12," ")</f>
        <v xml:space="preserve"> </v>
      </c>
      <c r="L19" s="249" t="str">
        <f>IF(AND(MONTH(Investment!$F19)=MONTH(L$7),YEAR(Investment!$F19)=YEAR(L$7)),Investment!$C19*Investment!$G19*Investment!$H19/12," ")</f>
        <v xml:space="preserve"> </v>
      </c>
      <c r="M19" s="249" t="str">
        <f>IF(AND(MONTH(Investment!$F19)=MONTH(M$7),YEAR(Investment!$F19)=YEAR(M$7)),Investment!$C19*Investment!$G19*Investment!$H19/12," ")</f>
        <v xml:space="preserve"> </v>
      </c>
      <c r="N19" s="249" t="str">
        <f>IF(AND(MONTH(Investment!$F19)=MONTH(N$7),YEAR(Investment!$F19)=YEAR(N$7)),Investment!$C19*Investment!$G19*Investment!$H19/12," ")</f>
        <v xml:space="preserve"> </v>
      </c>
      <c r="O19" s="249" t="str">
        <f>IF(AND(MONTH(Investment!$F19)=MONTH(O$7),YEAR(Investment!$F19)=YEAR(O$7)),Investment!$C19*Investment!$G19*Investment!$H19/12," ")</f>
        <v xml:space="preserve"> </v>
      </c>
      <c r="P19" s="249" t="str">
        <f>IF(AND(MONTH(Investment!$F19)=MONTH(P$7),YEAR(Investment!$F19)=YEAR(P$7)),Investment!$C19*Investment!$G19*Investment!$H19/12," ")</f>
        <v xml:space="preserve"> </v>
      </c>
      <c r="Q19" s="249" t="str">
        <f>IF(AND(MONTH(Investment!$F19)=MONTH(Q$7),YEAR(Investment!$F19)=YEAR(Q$7)),Investment!$C19*Investment!$G19*Investment!$H19/12," ")</f>
        <v xml:space="preserve"> </v>
      </c>
      <c r="R19" s="249" t="str">
        <f>IF(AND(MONTH(Investment!$F19)=MONTH(R$7),YEAR(Investment!$F19)=YEAR(R$7)),Investment!$C19*Investment!$G19*Investment!$H19/12," ")</f>
        <v xml:space="preserve"> </v>
      </c>
      <c r="S19" s="249" t="str">
        <f>IF(AND(MONTH(Investment!$F19)=MONTH(S$7),YEAR(Investment!$F19)=YEAR(S$7)),Investment!$C19*Investment!$G19*Investment!$H19/12," ")</f>
        <v xml:space="preserve"> </v>
      </c>
      <c r="T19" s="249" t="str">
        <f>IF(AND(MONTH(Investment!$F19)=MONTH(T$7),YEAR(Investment!$F19)=YEAR(T$7)),Investment!$C19*Investment!$G19*Investment!$H19/12," ")</f>
        <v xml:space="preserve"> </v>
      </c>
      <c r="U19" s="249" t="str">
        <f>IF(AND(MONTH(Investment!$F19)=MONTH(U$7),YEAR(Investment!$F19)=YEAR(U$7)),Investment!$C19*Investment!$G19*Investment!$H19/12," ")</f>
        <v xml:space="preserve"> </v>
      </c>
      <c r="V19" s="249" t="str">
        <f>IF(AND(MONTH(Investment!$F18)=MONTH(V$7),YEAR(Investment!$F18)=YEAR(V$7)),Investment!$C18*Investment!$G18*Investment!$H18/12," ")</f>
        <v xml:space="preserve"> </v>
      </c>
      <c r="W19" s="249" t="str">
        <f>IF(AND(MONTH(Investment!$F18)=MONTH(W$7),YEAR(Investment!$F18)=YEAR(W$7)),Investment!$C18*Investment!$G18*Investment!$H18/12," ")</f>
        <v xml:space="preserve"> </v>
      </c>
      <c r="X19" s="249" t="str">
        <f>IF(AND(MONTH(Investment!$F18)=MONTH(X$7),YEAR(Investment!$F18)=YEAR(X$7)),Investment!$C18*Investment!$G18*Investment!$H18/12," ")</f>
        <v xml:space="preserve"> </v>
      </c>
      <c r="Y19" s="249" t="str">
        <f>IF(AND(MONTH(Investment!$F18)=MONTH(Y$7),YEAR(Investment!$F18)=YEAR(Y$7)),Investment!$C18*Investment!$G18*Investment!$H18/12," ")</f>
        <v xml:space="preserve"> </v>
      </c>
      <c r="Z19" s="249" t="str">
        <f>IF(AND(MONTH(Investment!$F18)=MONTH(Z$7),YEAR(Investment!$F18)=YEAR(Z$7)),Investment!$C18*Investment!$G18*Investment!$H18/12," ")</f>
        <v xml:space="preserve"> </v>
      </c>
      <c r="AA19" s="249" t="str">
        <f>IF(AND(MONTH(Investment!$F18)=MONTH(AA$7),YEAR(Investment!$F18)=YEAR(AA$7)),Investment!$C18*Investment!$G18*Investment!$H18/12," ")</f>
        <v xml:space="preserve"> </v>
      </c>
      <c r="AB19" s="249" t="str">
        <f>IF(AND(MONTH(Investment!$F18)=MONTH(AB$7),YEAR(Investment!$F18)=YEAR(AB$7)),Investment!$C18*Investment!$G18*Investment!$H18/12," ")</f>
        <v xml:space="preserve"> </v>
      </c>
      <c r="AC19" s="249" t="str">
        <f>IF(AND(MONTH(Investment!$F18)=MONTH(AC$7),YEAR(Investment!$F18)=YEAR(AC$7)),Investment!$C18*Investment!$G18*Investment!$H18/12," ")</f>
        <v xml:space="preserve"> </v>
      </c>
      <c r="AD19" s="249" t="str">
        <f>IF(AND(MONTH(Investment!$F18)=MONTH(AD$7),YEAR(Investment!$F18)=YEAR(AD$7)),Investment!$C18*Investment!$G18*Investment!$H18/12," ")</f>
        <v xml:space="preserve"> </v>
      </c>
      <c r="AE19" s="249" t="str">
        <f>IF(AND(MONTH(Investment!$F18)=MONTH(AE$7),YEAR(Investment!$F18)=YEAR(AE$7)),Investment!$C18*Investment!$G18*Investment!$H18/12," ")</f>
        <v xml:space="preserve"> </v>
      </c>
      <c r="AF19" s="249" t="str">
        <f>IF(AND(MONTH(Investment!$F18)=MONTH(AF$7),YEAR(Investment!$F18)=YEAR(AF$7)),Investment!$C18*Investment!$G18*Investment!$H18/12," ")</f>
        <v xml:space="preserve"> </v>
      </c>
      <c r="AG19" s="249" t="str">
        <f>IF(AND(MONTH(Investment!$F18)=MONTH(AG$7),YEAR(Investment!$F18)=YEAR(AG$7)),Investment!$C18*Investment!$G18*Investment!$H18/12," ")</f>
        <v xml:space="preserve"> </v>
      </c>
    </row>
    <row r="20" spans="2:33">
      <c r="B20" s="281"/>
      <c r="C20" s="216"/>
      <c r="D20" s="216"/>
      <c r="E20" s="215"/>
      <c r="F20" s="215"/>
      <c r="G20" s="249">
        <f>ROUND((Investment!$F20-Investment!$E20)/365*12,0)</f>
        <v>0</v>
      </c>
      <c r="H20" s="318"/>
      <c r="I20" s="249">
        <f t="shared" si="3"/>
        <v>0</v>
      </c>
      <c r="J20" s="249" t="str">
        <f>IF(AND(MONTH(Investment!$F20)=MONTH(J$7),YEAR(Investment!$F20)=YEAR(J$7)),Investment!$C20*Investment!$G20*Investment!$H20/12," ")</f>
        <v xml:space="preserve"> </v>
      </c>
      <c r="K20" s="249" t="str">
        <f>IF(AND(MONTH(Investment!$F20)=MONTH(K$7),YEAR(Investment!$F20)=YEAR(K$7)),Investment!$C20*Investment!$G20*Investment!$H20/12," ")</f>
        <v xml:space="preserve"> </v>
      </c>
      <c r="L20" s="249" t="str">
        <f>IF(AND(MONTH(Investment!$F20)=MONTH(L$7),YEAR(Investment!$F20)=YEAR(L$7)),Investment!$C20*Investment!$G20*Investment!$H20/12," ")</f>
        <v xml:space="preserve"> </v>
      </c>
      <c r="M20" s="249" t="str">
        <f>IF(AND(MONTH(Investment!$F20)=MONTH(M$7),YEAR(Investment!$F20)=YEAR(M$7)),Investment!$C20*Investment!$G20*Investment!$H20/12," ")</f>
        <v xml:space="preserve"> </v>
      </c>
      <c r="N20" s="249" t="str">
        <f>IF(AND(MONTH(Investment!$F20)=MONTH(N$7),YEAR(Investment!$F20)=YEAR(N$7)),Investment!$C20*Investment!$G20*Investment!$H20/12," ")</f>
        <v xml:space="preserve"> </v>
      </c>
      <c r="O20" s="249" t="str">
        <f>IF(AND(MONTH(Investment!$F20)=MONTH(O$7),YEAR(Investment!$F20)=YEAR(O$7)),Investment!$C20*Investment!$G20*Investment!$H20/12," ")</f>
        <v xml:space="preserve"> </v>
      </c>
      <c r="P20" s="249" t="str">
        <f>IF(AND(MONTH(Investment!$F20)=MONTH(P$7),YEAR(Investment!$F20)=YEAR(P$7)),Investment!$C20*Investment!$G20*Investment!$H20/12," ")</f>
        <v xml:space="preserve"> </v>
      </c>
      <c r="Q20" s="249" t="str">
        <f>IF(AND(MONTH(Investment!$F20)=MONTH(Q$7),YEAR(Investment!$F20)=YEAR(Q$7)),Investment!$C20*Investment!$G20*Investment!$H20/12," ")</f>
        <v xml:space="preserve"> </v>
      </c>
      <c r="R20" s="249" t="str">
        <f>IF(AND(MONTH(Investment!$F20)=MONTH(R$7),YEAR(Investment!$F20)=YEAR(R$7)),Investment!$C20*Investment!$G20*Investment!$H20/12," ")</f>
        <v xml:space="preserve"> </v>
      </c>
      <c r="S20" s="249" t="str">
        <f>IF(AND(MONTH(Investment!$F20)=MONTH(S$7),YEAR(Investment!$F20)=YEAR(S$7)),Investment!$C20*Investment!$G20*Investment!$H20/12," ")</f>
        <v xml:space="preserve"> </v>
      </c>
      <c r="T20" s="249" t="str">
        <f>IF(AND(MONTH(Investment!$F20)=MONTH(T$7),YEAR(Investment!$F20)=YEAR(T$7)),Investment!$C20*Investment!$G20*Investment!$H20/12," ")</f>
        <v xml:space="preserve"> </v>
      </c>
      <c r="U20" s="249" t="str">
        <f>IF(AND(MONTH(Investment!$F20)=MONTH(U$7),YEAR(Investment!$F20)=YEAR(U$7)),Investment!$C20*Investment!$G20*Investment!$H20/12," ")</f>
        <v xml:space="preserve"> </v>
      </c>
      <c r="V20" s="249" t="str">
        <f>IF(AND(MONTH(Investment!$F19)=MONTH(V$7),YEAR(Investment!$F19)=YEAR(V$7)),Investment!$C19*Investment!$G19*Investment!$H19/12," ")</f>
        <v xml:space="preserve"> </v>
      </c>
      <c r="W20" s="249" t="str">
        <f>IF(AND(MONTH(Investment!$F19)=MONTH(W$7),YEAR(Investment!$F19)=YEAR(W$7)),Investment!$C19*Investment!$G19*Investment!$H19/12," ")</f>
        <v xml:space="preserve"> </v>
      </c>
      <c r="X20" s="249" t="str">
        <f>IF(AND(MONTH(Investment!$F19)=MONTH(X$7),YEAR(Investment!$F19)=YEAR(X$7)),Investment!$C19*Investment!$G19*Investment!$H19/12," ")</f>
        <v xml:space="preserve"> </v>
      </c>
      <c r="Y20" s="249" t="str">
        <f>IF(AND(MONTH(Investment!$F19)=MONTH(Y$7),YEAR(Investment!$F19)=YEAR(Y$7)),Investment!$C19*Investment!$G19*Investment!$H19/12," ")</f>
        <v xml:space="preserve"> </v>
      </c>
      <c r="Z20" s="249" t="str">
        <f>IF(AND(MONTH(Investment!$F19)=MONTH(Z$7),YEAR(Investment!$F19)=YEAR(Z$7)),Investment!$C19*Investment!$G19*Investment!$H19/12," ")</f>
        <v xml:space="preserve"> </v>
      </c>
      <c r="AA20" s="249" t="str">
        <f>IF(AND(MONTH(Investment!$F19)=MONTH(AA$7),YEAR(Investment!$F19)=YEAR(AA$7)),Investment!$C19*Investment!$G19*Investment!$H19/12," ")</f>
        <v xml:space="preserve"> </v>
      </c>
      <c r="AB20" s="249" t="str">
        <f>IF(AND(MONTH(Investment!$F19)=MONTH(AB$7),YEAR(Investment!$F19)=YEAR(AB$7)),Investment!$C19*Investment!$G19*Investment!$H19/12," ")</f>
        <v xml:space="preserve"> </v>
      </c>
      <c r="AC20" s="249" t="str">
        <f>IF(AND(MONTH(Investment!$F19)=MONTH(AC$7),YEAR(Investment!$F19)=YEAR(AC$7)),Investment!$C19*Investment!$G19*Investment!$H19/12," ")</f>
        <v xml:space="preserve"> </v>
      </c>
      <c r="AD20" s="249" t="str">
        <f>IF(AND(MONTH(Investment!$F19)=MONTH(AD$7),YEAR(Investment!$F19)=YEAR(AD$7)),Investment!$C19*Investment!$G19*Investment!$H19/12," ")</f>
        <v xml:space="preserve"> </v>
      </c>
      <c r="AE20" s="249" t="str">
        <f>IF(AND(MONTH(Investment!$F19)=MONTH(AE$7),YEAR(Investment!$F19)=YEAR(AE$7)),Investment!$C19*Investment!$G19*Investment!$H19/12," ")</f>
        <v xml:space="preserve"> </v>
      </c>
      <c r="AF20" s="249" t="str">
        <f>IF(AND(MONTH(Investment!$F19)=MONTH(AF$7),YEAR(Investment!$F19)=YEAR(AF$7)),Investment!$C19*Investment!$G19*Investment!$H19/12," ")</f>
        <v xml:space="preserve"> </v>
      </c>
      <c r="AG20" s="249" t="str">
        <f>IF(AND(MONTH(Investment!$F19)=MONTH(AG$7),YEAR(Investment!$F19)=YEAR(AG$7)),Investment!$C19*Investment!$G19*Investment!$H19/12," ")</f>
        <v xml:space="preserve"> </v>
      </c>
    </row>
    <row r="21" spans="2:33">
      <c r="B21" s="281"/>
      <c r="C21" s="216"/>
      <c r="D21" s="216"/>
      <c r="E21" s="215"/>
      <c r="F21" s="215"/>
      <c r="G21" s="249">
        <f>ROUND((Investment!$F21-Investment!$E21)/365*12,0)</f>
        <v>0</v>
      </c>
      <c r="H21" s="318"/>
      <c r="I21" s="249">
        <f t="shared" si="3"/>
        <v>0</v>
      </c>
      <c r="J21" s="249" t="str">
        <f>IF(AND(MONTH(Investment!$F21)=MONTH(J$7),YEAR(Investment!$F21)=YEAR(J$7)),Investment!$C21*Investment!$G21*Investment!$H21/12," ")</f>
        <v xml:space="preserve"> </v>
      </c>
      <c r="K21" s="249" t="str">
        <f>IF(AND(MONTH(Investment!$F21)=MONTH(K$7),YEAR(Investment!$F21)=YEAR(K$7)),Investment!$C21*Investment!$G21*Investment!$H21/12," ")</f>
        <v xml:space="preserve"> </v>
      </c>
      <c r="L21" s="249" t="str">
        <f>IF(AND(MONTH(Investment!$F21)=MONTH(L$7),YEAR(Investment!$F21)=YEAR(L$7)),Investment!$C21*Investment!$G21*Investment!$H21/12," ")</f>
        <v xml:space="preserve"> </v>
      </c>
      <c r="M21" s="249" t="str">
        <f>IF(AND(MONTH(Investment!$F21)=MONTH(M$7),YEAR(Investment!$F21)=YEAR(M$7)),Investment!$C21*Investment!$G21*Investment!$H21/12," ")</f>
        <v xml:space="preserve"> </v>
      </c>
      <c r="N21" s="249" t="str">
        <f>IF(AND(MONTH(Investment!$F21)=MONTH(N$7),YEAR(Investment!$F21)=YEAR(N$7)),Investment!$C21*Investment!$G21*Investment!$H21/12," ")</f>
        <v xml:space="preserve"> </v>
      </c>
      <c r="O21" s="249" t="str">
        <f>IF(AND(MONTH(Investment!$F21)=MONTH(O$7),YEAR(Investment!$F21)=YEAR(O$7)),Investment!$C21*Investment!$G21*Investment!$H21/12," ")</f>
        <v xml:space="preserve"> </v>
      </c>
      <c r="P21" s="249" t="str">
        <f>IF(AND(MONTH(Investment!$F21)=MONTH(P$7),YEAR(Investment!$F21)=YEAR(P$7)),Investment!$C21*Investment!$G21*Investment!$H21/12," ")</f>
        <v xml:space="preserve"> </v>
      </c>
      <c r="Q21" s="249" t="str">
        <f>IF(AND(MONTH(Investment!$F21)=MONTH(Q$7),YEAR(Investment!$F21)=YEAR(Q$7)),Investment!$C21*Investment!$G21*Investment!$H21/12," ")</f>
        <v xml:space="preserve"> </v>
      </c>
      <c r="R21" s="249" t="str">
        <f>IF(AND(MONTH(Investment!$F21)=MONTH(R$7),YEAR(Investment!$F21)=YEAR(R$7)),Investment!$C21*Investment!$G21*Investment!$H21/12," ")</f>
        <v xml:space="preserve"> </v>
      </c>
      <c r="S21" s="249" t="str">
        <f>IF(AND(MONTH(Investment!$F21)=MONTH(S$7),YEAR(Investment!$F21)=YEAR(S$7)),Investment!$C21*Investment!$G21*Investment!$H21/12," ")</f>
        <v xml:space="preserve"> </v>
      </c>
      <c r="T21" s="249" t="str">
        <f>IF(AND(MONTH(Investment!$F21)=MONTH(T$7),YEAR(Investment!$F21)=YEAR(T$7)),Investment!$C21*Investment!$G21*Investment!$H21/12," ")</f>
        <v xml:space="preserve"> </v>
      </c>
      <c r="U21" s="249" t="str">
        <f>IF(AND(MONTH(Investment!$F21)=MONTH(U$7),YEAR(Investment!$F21)=YEAR(U$7)),Investment!$C21*Investment!$G21*Investment!$H21/12," ")</f>
        <v xml:space="preserve"> </v>
      </c>
      <c r="V21" s="249" t="str">
        <f>IF(AND(MONTH(Investment!$F20)=MONTH(V$7),YEAR(Investment!$F20)=YEAR(V$7)),Investment!$C20*Investment!$G20*Investment!$H20/12," ")</f>
        <v xml:space="preserve"> </v>
      </c>
      <c r="W21" s="249" t="str">
        <f>IF(AND(MONTH(Investment!$F20)=MONTH(W$7),YEAR(Investment!$F20)=YEAR(W$7)),Investment!$C20*Investment!$G20*Investment!$H20/12," ")</f>
        <v xml:space="preserve"> </v>
      </c>
      <c r="X21" s="249" t="str">
        <f>IF(AND(MONTH(Investment!$F20)=MONTH(X$7),YEAR(Investment!$F20)=YEAR(X$7)),Investment!$C20*Investment!$G20*Investment!$H20/12," ")</f>
        <v xml:space="preserve"> </v>
      </c>
      <c r="Y21" s="249" t="str">
        <f>IF(AND(MONTH(Investment!$F20)=MONTH(Y$7),YEAR(Investment!$F20)=YEAR(Y$7)),Investment!$C20*Investment!$G20*Investment!$H20/12," ")</f>
        <v xml:space="preserve"> </v>
      </c>
      <c r="Z21" s="249" t="str">
        <f>IF(AND(MONTH(Investment!$F20)=MONTH(Z$7),YEAR(Investment!$F20)=YEAR(Z$7)),Investment!$C20*Investment!$G20*Investment!$H20/12," ")</f>
        <v xml:space="preserve"> </v>
      </c>
      <c r="AA21" s="249" t="str">
        <f>IF(AND(MONTH(Investment!$F20)=MONTH(AA$7),YEAR(Investment!$F20)=YEAR(AA$7)),Investment!$C20*Investment!$G20*Investment!$H20/12," ")</f>
        <v xml:space="preserve"> </v>
      </c>
      <c r="AB21" s="249" t="str">
        <f>IF(AND(MONTH(Investment!$F20)=MONTH(AB$7),YEAR(Investment!$F20)=YEAR(AB$7)),Investment!$C20*Investment!$G20*Investment!$H20/12," ")</f>
        <v xml:space="preserve"> </v>
      </c>
      <c r="AC21" s="249" t="str">
        <f>IF(AND(MONTH(Investment!$F20)=MONTH(AC$7),YEAR(Investment!$F20)=YEAR(AC$7)),Investment!$C20*Investment!$G20*Investment!$H20/12," ")</f>
        <v xml:space="preserve"> </v>
      </c>
      <c r="AD21" s="249" t="str">
        <f>IF(AND(MONTH(Investment!$F20)=MONTH(AD$7),YEAR(Investment!$F20)=YEAR(AD$7)),Investment!$C20*Investment!$G20*Investment!$H20/12," ")</f>
        <v xml:space="preserve"> </v>
      </c>
      <c r="AE21" s="249" t="str">
        <f>IF(AND(MONTH(Investment!$F20)=MONTH(AE$7),YEAR(Investment!$F20)=YEAR(AE$7)),Investment!$C20*Investment!$G20*Investment!$H20/12," ")</f>
        <v xml:space="preserve"> </v>
      </c>
      <c r="AF21" s="249" t="str">
        <f>IF(AND(MONTH(Investment!$F20)=MONTH(AF$7),YEAR(Investment!$F20)=YEAR(AF$7)),Investment!$C20*Investment!$G20*Investment!$H20/12," ")</f>
        <v xml:space="preserve"> </v>
      </c>
      <c r="AG21" s="249" t="str">
        <f>IF(AND(MONTH(Investment!$F20)=MONTH(AG$7),YEAR(Investment!$F20)=YEAR(AG$7)),Investment!$C20*Investment!$G20*Investment!$H20/12," ")</f>
        <v xml:space="preserve"> </v>
      </c>
    </row>
    <row r="22" spans="2:33">
      <c r="B22" s="281"/>
      <c r="C22" s="216"/>
      <c r="D22" s="216"/>
      <c r="E22" s="215"/>
      <c r="F22" s="215"/>
      <c r="G22" s="249">
        <f>ROUND((Investment!$F22-Investment!$E22)/365*12,0)</f>
        <v>0</v>
      </c>
      <c r="H22" s="318"/>
      <c r="I22" s="249">
        <f t="shared" si="3"/>
        <v>0</v>
      </c>
      <c r="J22" s="249" t="str">
        <f>IF(AND(MONTH(Investment!$F22)=MONTH(J$7),YEAR(Investment!$F22)=YEAR(J$7)),Investment!$C22*Investment!$G22*Investment!$H22/12," ")</f>
        <v xml:space="preserve"> </v>
      </c>
      <c r="K22" s="249" t="str">
        <f>IF(AND(MONTH(Investment!$F22)=MONTH(K$7),YEAR(Investment!$F22)=YEAR(K$7)),Investment!$C22*Investment!$G22*Investment!$H22/12," ")</f>
        <v xml:space="preserve"> </v>
      </c>
      <c r="L22" s="249" t="str">
        <f>IF(AND(MONTH(Investment!$F22)=MONTH(L$7),YEAR(Investment!$F22)=YEAR(L$7)),Investment!$C22*Investment!$G22*Investment!$H22/12," ")</f>
        <v xml:space="preserve"> </v>
      </c>
      <c r="M22" s="249" t="str">
        <f>IF(AND(MONTH(Investment!$F22)=MONTH(M$7),YEAR(Investment!$F22)=YEAR(M$7)),Investment!$C22*Investment!$G22*Investment!$H22/12," ")</f>
        <v xml:space="preserve"> </v>
      </c>
      <c r="N22" s="249" t="str">
        <f>IF(AND(MONTH(Investment!$F22)=MONTH(N$7),YEAR(Investment!$F22)=YEAR(N$7)),Investment!$C22*Investment!$G22*Investment!$H22/12," ")</f>
        <v xml:space="preserve"> </v>
      </c>
      <c r="O22" s="249" t="str">
        <f>IF(AND(MONTH(Investment!$F22)=MONTH(O$7),YEAR(Investment!$F22)=YEAR(O$7)),Investment!$C22*Investment!$G22*Investment!$H22/12," ")</f>
        <v xml:space="preserve"> </v>
      </c>
      <c r="P22" s="249" t="str">
        <f>IF(AND(MONTH(Investment!$F22)=MONTH(P$7),YEAR(Investment!$F22)=YEAR(P$7)),Investment!$C22*Investment!$G22*Investment!$H22/12," ")</f>
        <v xml:space="preserve"> </v>
      </c>
      <c r="Q22" s="249" t="str">
        <f>IF(AND(MONTH(Investment!$F22)=MONTH(Q$7),YEAR(Investment!$F22)=YEAR(Q$7)),Investment!$C22*Investment!$G22*Investment!$H22/12," ")</f>
        <v xml:space="preserve"> </v>
      </c>
      <c r="R22" s="249" t="str">
        <f>IF(AND(MONTH(Investment!$F22)=MONTH(R$7),YEAR(Investment!$F22)=YEAR(R$7)),Investment!$C22*Investment!$G22*Investment!$H22/12," ")</f>
        <v xml:space="preserve"> </v>
      </c>
      <c r="S22" s="249" t="str">
        <f>IF(AND(MONTH(Investment!$F22)=MONTH(S$7),YEAR(Investment!$F22)=YEAR(S$7)),Investment!$C22*Investment!$G22*Investment!$H22/12," ")</f>
        <v xml:space="preserve"> </v>
      </c>
      <c r="T22" s="249" t="str">
        <f>IF(AND(MONTH(Investment!$F22)=MONTH(T$7),YEAR(Investment!$F22)=YEAR(T$7)),Investment!$C22*Investment!$G22*Investment!$H22/12," ")</f>
        <v xml:space="preserve"> </v>
      </c>
      <c r="U22" s="249" t="str">
        <f>IF(AND(MONTH(Investment!$F22)=MONTH(U$7),YEAR(Investment!$F22)=YEAR(U$7)),Investment!$C22*Investment!$G22*Investment!$H22/12," ")</f>
        <v xml:space="preserve"> </v>
      </c>
      <c r="V22" s="249" t="str">
        <f>IF(AND(MONTH(Investment!$F21)=MONTH(V$7),YEAR(Investment!$F21)=YEAR(V$7)),Investment!$C21*Investment!$G21*Investment!$H21/12," ")</f>
        <v xml:space="preserve"> </v>
      </c>
      <c r="W22" s="249" t="str">
        <f>IF(AND(MONTH(Investment!$F21)=MONTH(W$7),YEAR(Investment!$F21)=YEAR(W$7)),Investment!$C21*Investment!$G21*Investment!$H21/12," ")</f>
        <v xml:space="preserve"> </v>
      </c>
      <c r="X22" s="249" t="str">
        <f>IF(AND(MONTH(Investment!$F21)=MONTH(X$7),YEAR(Investment!$F21)=YEAR(X$7)),Investment!$C21*Investment!$G21*Investment!$H21/12," ")</f>
        <v xml:space="preserve"> </v>
      </c>
      <c r="Y22" s="249" t="str">
        <f>IF(AND(MONTH(Investment!$F21)=MONTH(Y$7),YEAR(Investment!$F21)=YEAR(Y$7)),Investment!$C21*Investment!$G21*Investment!$H21/12," ")</f>
        <v xml:space="preserve"> </v>
      </c>
      <c r="Z22" s="249" t="str">
        <f>IF(AND(MONTH(Investment!$F21)=MONTH(Z$7),YEAR(Investment!$F21)=YEAR(Z$7)),Investment!$C21*Investment!$G21*Investment!$H21/12," ")</f>
        <v xml:space="preserve"> </v>
      </c>
      <c r="AA22" s="249" t="str">
        <f>IF(AND(MONTH(Investment!$F21)=MONTH(AA$7),YEAR(Investment!$F21)=YEAR(AA$7)),Investment!$C21*Investment!$G21*Investment!$H21/12," ")</f>
        <v xml:space="preserve"> </v>
      </c>
      <c r="AB22" s="249" t="str">
        <f>IF(AND(MONTH(Investment!$F21)=MONTH(AB$7),YEAR(Investment!$F21)=YEAR(AB$7)),Investment!$C21*Investment!$G21*Investment!$H21/12," ")</f>
        <v xml:space="preserve"> </v>
      </c>
      <c r="AC22" s="249" t="str">
        <f>IF(AND(MONTH(Investment!$F21)=MONTH(AC$7),YEAR(Investment!$F21)=YEAR(AC$7)),Investment!$C21*Investment!$G21*Investment!$H21/12," ")</f>
        <v xml:space="preserve"> </v>
      </c>
      <c r="AD22" s="249" t="str">
        <f>IF(AND(MONTH(Investment!$F21)=MONTH(AD$7),YEAR(Investment!$F21)=YEAR(AD$7)),Investment!$C21*Investment!$G21*Investment!$H21/12," ")</f>
        <v xml:space="preserve"> </v>
      </c>
      <c r="AE22" s="249" t="str">
        <f>IF(AND(MONTH(Investment!$F21)=MONTH(AE$7),YEAR(Investment!$F21)=YEAR(AE$7)),Investment!$C21*Investment!$G21*Investment!$H21/12," ")</f>
        <v xml:space="preserve"> </v>
      </c>
      <c r="AF22" s="249" t="str">
        <f>IF(AND(MONTH(Investment!$F21)=MONTH(AF$7),YEAR(Investment!$F21)=YEAR(AF$7)),Investment!$C21*Investment!$G21*Investment!$H21/12," ")</f>
        <v xml:space="preserve"> </v>
      </c>
      <c r="AG22" s="249" t="str">
        <f>IF(AND(MONTH(Investment!$F21)=MONTH(AG$7),YEAR(Investment!$F21)=YEAR(AG$7)),Investment!$C21*Investment!$G21*Investment!$H21/12," ")</f>
        <v xml:space="preserve"> </v>
      </c>
    </row>
    <row r="23" spans="2:33">
      <c r="B23" s="281"/>
      <c r="C23" s="216"/>
      <c r="D23" s="216"/>
      <c r="E23" s="215"/>
      <c r="F23" s="215"/>
      <c r="G23" s="249">
        <f>ROUND((Investment!$F23-Investment!$E23)/365*12,0)</f>
        <v>0</v>
      </c>
      <c r="H23" s="318"/>
      <c r="I23" s="249">
        <f t="shared" si="3"/>
        <v>0</v>
      </c>
      <c r="J23" s="249" t="str">
        <f>IF(AND(MONTH(Investment!$F23)=MONTH(J$7),YEAR(Investment!$F23)=YEAR(J$7)),Investment!$C23*Investment!$G23*Investment!$H23/12," ")</f>
        <v xml:space="preserve"> </v>
      </c>
      <c r="K23" s="249" t="str">
        <f>IF(AND(MONTH(Investment!$F23)=MONTH(K$7),YEAR(Investment!$F23)=YEAR(K$7)),Investment!$C23*Investment!$G23*Investment!$H23/12," ")</f>
        <v xml:space="preserve"> </v>
      </c>
      <c r="L23" s="249" t="str">
        <f>IF(AND(MONTH(Investment!$F23)=MONTH(L$7),YEAR(Investment!$F23)=YEAR(L$7)),Investment!$C23*Investment!$G23*Investment!$H23/12," ")</f>
        <v xml:space="preserve"> </v>
      </c>
      <c r="M23" s="249" t="str">
        <f>IF(AND(MONTH(Investment!$F23)=MONTH(M$7),YEAR(Investment!$F23)=YEAR(M$7)),Investment!$C23*Investment!$G23*Investment!$H23/12," ")</f>
        <v xml:space="preserve"> </v>
      </c>
      <c r="N23" s="249" t="str">
        <f>IF(AND(MONTH(Investment!$F23)=MONTH(N$7),YEAR(Investment!$F23)=YEAR(N$7)),Investment!$C23*Investment!$G23*Investment!$H23/12," ")</f>
        <v xml:space="preserve"> </v>
      </c>
      <c r="O23" s="249" t="str">
        <f>IF(AND(MONTH(Investment!$F23)=MONTH(O$7),YEAR(Investment!$F23)=YEAR(O$7)),Investment!$C23*Investment!$G23*Investment!$H23/12," ")</f>
        <v xml:space="preserve"> </v>
      </c>
      <c r="P23" s="249" t="str">
        <f>IF(AND(MONTH(Investment!$F23)=MONTH(P$7),YEAR(Investment!$F23)=YEAR(P$7)),Investment!$C23*Investment!$G23*Investment!$H23/12," ")</f>
        <v xml:space="preserve"> </v>
      </c>
      <c r="Q23" s="249" t="str">
        <f>IF(AND(MONTH(Investment!$F23)=MONTH(Q$7),YEAR(Investment!$F23)=YEAR(Q$7)),Investment!$C23*Investment!$G23*Investment!$H23/12," ")</f>
        <v xml:space="preserve"> </v>
      </c>
      <c r="R23" s="249" t="str">
        <f>IF(AND(MONTH(Investment!$F23)=MONTH(R$7),YEAR(Investment!$F23)=YEAR(R$7)),Investment!$C23*Investment!$G23*Investment!$H23/12," ")</f>
        <v xml:space="preserve"> </v>
      </c>
      <c r="S23" s="249" t="str">
        <f>IF(AND(MONTH(Investment!$F23)=MONTH(S$7),YEAR(Investment!$F23)=YEAR(S$7)),Investment!$C23*Investment!$G23*Investment!$H23/12," ")</f>
        <v xml:space="preserve"> </v>
      </c>
      <c r="T23" s="249" t="str">
        <f>IF(AND(MONTH(Investment!$F23)=MONTH(T$7),YEAR(Investment!$F23)=YEAR(T$7)),Investment!$C23*Investment!$G23*Investment!$H23/12," ")</f>
        <v xml:space="preserve"> </v>
      </c>
      <c r="U23" s="249" t="str">
        <f>IF(AND(MONTH(Investment!$F23)=MONTH(U$7),YEAR(Investment!$F23)=YEAR(U$7)),Investment!$C23*Investment!$G23*Investment!$H23/12," ")</f>
        <v xml:space="preserve"> </v>
      </c>
      <c r="V23" s="249" t="str">
        <f>IF(AND(MONTH(Investment!$F22)=MONTH(V$7),YEAR(Investment!$F22)=YEAR(V$7)),Investment!$C22*Investment!$G22*Investment!$H22/12," ")</f>
        <v xml:space="preserve"> </v>
      </c>
      <c r="W23" s="249" t="str">
        <f>IF(AND(MONTH(Investment!$F22)=MONTH(W$7),YEAR(Investment!$F22)=YEAR(W$7)),Investment!$C22*Investment!$G22*Investment!$H22/12," ")</f>
        <v xml:space="preserve"> </v>
      </c>
      <c r="X23" s="249" t="str">
        <f>IF(AND(MONTH(Investment!$F22)=MONTH(X$7),YEAR(Investment!$F22)=YEAR(X$7)),Investment!$C22*Investment!$G22*Investment!$H22/12," ")</f>
        <v xml:space="preserve"> </v>
      </c>
      <c r="Y23" s="249" t="str">
        <f>IF(AND(MONTH(Investment!$F22)=MONTH(Y$7),YEAR(Investment!$F22)=YEAR(Y$7)),Investment!$C22*Investment!$G22*Investment!$H22/12," ")</f>
        <v xml:space="preserve"> </v>
      </c>
      <c r="Z23" s="249" t="str">
        <f>IF(AND(MONTH(Investment!$F22)=MONTH(Z$7),YEAR(Investment!$F22)=YEAR(Z$7)),Investment!$C22*Investment!$G22*Investment!$H22/12," ")</f>
        <v xml:space="preserve"> </v>
      </c>
      <c r="AA23" s="249" t="str">
        <f>IF(AND(MONTH(Investment!$F22)=MONTH(AA$7),YEAR(Investment!$F22)=YEAR(AA$7)),Investment!$C22*Investment!$G22*Investment!$H22/12," ")</f>
        <v xml:space="preserve"> </v>
      </c>
      <c r="AB23" s="249" t="str">
        <f>IF(AND(MONTH(Investment!$F22)=MONTH(AB$7),YEAR(Investment!$F22)=YEAR(AB$7)),Investment!$C22*Investment!$G22*Investment!$H22/12," ")</f>
        <v xml:space="preserve"> </v>
      </c>
      <c r="AC23" s="249" t="str">
        <f>IF(AND(MONTH(Investment!$F22)=MONTH(AC$7),YEAR(Investment!$F22)=YEAR(AC$7)),Investment!$C22*Investment!$G22*Investment!$H22/12," ")</f>
        <v xml:space="preserve"> </v>
      </c>
      <c r="AD23" s="249" t="str">
        <f>IF(AND(MONTH(Investment!$F22)=MONTH(AD$7),YEAR(Investment!$F22)=YEAR(AD$7)),Investment!$C22*Investment!$G22*Investment!$H22/12," ")</f>
        <v xml:space="preserve"> </v>
      </c>
      <c r="AE23" s="249" t="str">
        <f>IF(AND(MONTH(Investment!$F22)=MONTH(AE$7),YEAR(Investment!$F22)=YEAR(AE$7)),Investment!$C22*Investment!$G22*Investment!$H22/12," ")</f>
        <v xml:space="preserve"> </v>
      </c>
      <c r="AF23" s="249" t="str">
        <f>IF(AND(MONTH(Investment!$F22)=MONTH(AF$7),YEAR(Investment!$F22)=YEAR(AF$7)),Investment!$C22*Investment!$G22*Investment!$H22/12," ")</f>
        <v xml:space="preserve"> </v>
      </c>
      <c r="AG23" s="249" t="str">
        <f>IF(AND(MONTH(Investment!$F22)=MONTH(AG$7),YEAR(Investment!$F22)=YEAR(AG$7)),Investment!$C22*Investment!$G22*Investment!$H22/12," ")</f>
        <v xml:space="preserve"> </v>
      </c>
    </row>
    <row r="24" spans="2:33">
      <c r="B24" s="281"/>
      <c r="C24" s="216"/>
      <c r="D24" s="216"/>
      <c r="E24" s="215"/>
      <c r="F24" s="215"/>
      <c r="G24" s="249">
        <f>ROUND((Investment!$F24-Investment!$E24)/365*12,0)</f>
        <v>0</v>
      </c>
      <c r="H24" s="318"/>
      <c r="I24" s="249">
        <f t="shared" si="3"/>
        <v>0</v>
      </c>
      <c r="J24" s="249" t="str">
        <f>IF(AND(MONTH(Investment!$F24)=MONTH(J$7),YEAR(Investment!$F24)=YEAR(J$7)),Investment!$C24*Investment!$G24*Investment!$H24/12," ")</f>
        <v xml:space="preserve"> </v>
      </c>
      <c r="K24" s="249" t="str">
        <f>IF(AND(MONTH(Investment!$F24)=MONTH(K$7),YEAR(Investment!$F24)=YEAR(K$7)),Investment!$C24*Investment!$G24*Investment!$H24/12," ")</f>
        <v xml:space="preserve"> </v>
      </c>
      <c r="L24" s="249" t="str">
        <f>IF(AND(MONTH(Investment!$F24)=MONTH(L$7),YEAR(Investment!$F24)=YEAR(L$7)),Investment!$C24*Investment!$G24*Investment!$H24/12," ")</f>
        <v xml:space="preserve"> </v>
      </c>
      <c r="M24" s="249" t="str">
        <f>IF(AND(MONTH(Investment!$F24)=MONTH(M$7),YEAR(Investment!$F24)=YEAR(M$7)),Investment!$C24*Investment!$G24*Investment!$H24/12," ")</f>
        <v xml:space="preserve"> </v>
      </c>
      <c r="N24" s="249" t="str">
        <f>IF(AND(MONTH(Investment!$F24)=MONTH(N$7),YEAR(Investment!$F24)=YEAR(N$7)),Investment!$C24*Investment!$G24*Investment!$H24/12," ")</f>
        <v xml:space="preserve"> </v>
      </c>
      <c r="O24" s="249" t="str">
        <f>IF(AND(MONTH(Investment!$F24)=MONTH(O$7),YEAR(Investment!$F24)=YEAR(O$7)),Investment!$C24*Investment!$G24*Investment!$H24/12," ")</f>
        <v xml:space="preserve"> </v>
      </c>
      <c r="P24" s="249" t="str">
        <f>IF(AND(MONTH(Investment!$F24)=MONTH(P$7),YEAR(Investment!$F24)=YEAR(P$7)),Investment!$C24*Investment!$G24*Investment!$H24/12," ")</f>
        <v xml:space="preserve"> </v>
      </c>
      <c r="Q24" s="249" t="str">
        <f>IF(AND(MONTH(Investment!$F24)=MONTH(Q$7),YEAR(Investment!$F24)=YEAR(Q$7)),Investment!$C24*Investment!$G24*Investment!$H24/12," ")</f>
        <v xml:space="preserve"> </v>
      </c>
      <c r="R24" s="249" t="str">
        <f>IF(AND(MONTH(Investment!$F24)=MONTH(R$7),YEAR(Investment!$F24)=YEAR(R$7)),Investment!$C24*Investment!$G24*Investment!$H24/12," ")</f>
        <v xml:space="preserve"> </v>
      </c>
      <c r="S24" s="249" t="str">
        <f>IF(AND(MONTH(Investment!$F24)=MONTH(S$7),YEAR(Investment!$F24)=YEAR(S$7)),Investment!$C24*Investment!$G24*Investment!$H24/12," ")</f>
        <v xml:space="preserve"> </v>
      </c>
      <c r="T24" s="249" t="str">
        <f>IF(AND(MONTH(Investment!$F24)=MONTH(T$7),YEAR(Investment!$F24)=YEAR(T$7)),Investment!$C24*Investment!$G24*Investment!$H24/12," ")</f>
        <v xml:space="preserve"> </v>
      </c>
      <c r="U24" s="249" t="str">
        <f>IF(AND(MONTH(Investment!$F24)=MONTH(U$7),YEAR(Investment!$F24)=YEAR(U$7)),Investment!$C24*Investment!$G24*Investment!$H24/12," ")</f>
        <v xml:space="preserve"> </v>
      </c>
      <c r="V24" s="249" t="str">
        <f>IF(AND(MONTH(Investment!$F23)=MONTH(V$7),YEAR(Investment!$F23)=YEAR(V$7)),Investment!$C23*Investment!$G23*Investment!$H23/12," ")</f>
        <v xml:space="preserve"> </v>
      </c>
      <c r="W24" s="249" t="str">
        <f>IF(AND(MONTH(Investment!$F23)=MONTH(W$7),YEAR(Investment!$F23)=YEAR(W$7)),Investment!$C23*Investment!$G23*Investment!$H23/12," ")</f>
        <v xml:space="preserve"> </v>
      </c>
      <c r="X24" s="249" t="str">
        <f>IF(AND(MONTH(Investment!$F23)=MONTH(X$7),YEAR(Investment!$F23)=YEAR(X$7)),Investment!$C23*Investment!$G23*Investment!$H23/12," ")</f>
        <v xml:space="preserve"> </v>
      </c>
      <c r="Y24" s="249" t="str">
        <f>IF(AND(MONTH(Investment!$F23)=MONTH(Y$7),YEAR(Investment!$F23)=YEAR(Y$7)),Investment!$C23*Investment!$G23*Investment!$H23/12," ")</f>
        <v xml:space="preserve"> </v>
      </c>
      <c r="Z24" s="249" t="str">
        <f>IF(AND(MONTH(Investment!$F23)=MONTH(Z$7),YEAR(Investment!$F23)=YEAR(Z$7)),Investment!$C23*Investment!$G23*Investment!$H23/12," ")</f>
        <v xml:space="preserve"> </v>
      </c>
      <c r="AA24" s="249" t="str">
        <f>IF(AND(MONTH(Investment!$F23)=MONTH(AA$7),YEAR(Investment!$F23)=YEAR(AA$7)),Investment!$C23*Investment!$G23*Investment!$H23/12," ")</f>
        <v xml:space="preserve"> </v>
      </c>
      <c r="AB24" s="249" t="str">
        <f>IF(AND(MONTH(Investment!$F23)=MONTH(AB$7),YEAR(Investment!$F23)=YEAR(AB$7)),Investment!$C23*Investment!$G23*Investment!$H23/12," ")</f>
        <v xml:space="preserve"> </v>
      </c>
      <c r="AC24" s="249" t="str">
        <f>IF(AND(MONTH(Investment!$F23)=MONTH(AC$7),YEAR(Investment!$F23)=YEAR(AC$7)),Investment!$C23*Investment!$G23*Investment!$H23/12," ")</f>
        <v xml:space="preserve"> </v>
      </c>
      <c r="AD24" s="249" t="str">
        <f>IF(AND(MONTH(Investment!$F23)=MONTH(AD$7),YEAR(Investment!$F23)=YEAR(AD$7)),Investment!$C23*Investment!$G23*Investment!$H23/12," ")</f>
        <v xml:space="preserve"> </v>
      </c>
      <c r="AE24" s="249" t="str">
        <f>IF(AND(MONTH(Investment!$F23)=MONTH(AE$7),YEAR(Investment!$F23)=YEAR(AE$7)),Investment!$C23*Investment!$G23*Investment!$H23/12," ")</f>
        <v xml:space="preserve"> </v>
      </c>
      <c r="AF24" s="249" t="str">
        <f>IF(AND(MONTH(Investment!$F23)=MONTH(AF$7),YEAR(Investment!$F23)=YEAR(AF$7)),Investment!$C23*Investment!$G23*Investment!$H23/12," ")</f>
        <v xml:space="preserve"> </v>
      </c>
      <c r="AG24" s="249" t="str">
        <f>IF(AND(MONTH(Investment!$F23)=MONTH(AG$7),YEAR(Investment!$F23)=YEAR(AG$7)),Investment!$C23*Investment!$G23*Investment!$H23/12," ")</f>
        <v xml:space="preserve"> </v>
      </c>
    </row>
    <row r="25" spans="2:33">
      <c r="B25" s="281"/>
      <c r="C25" s="216"/>
      <c r="D25" s="216"/>
      <c r="E25" s="215"/>
      <c r="F25" s="215"/>
      <c r="G25" s="249">
        <f>ROUND((Investment!$F25-Investment!$E25)/365*12,0)</f>
        <v>0</v>
      </c>
      <c r="H25" s="318"/>
      <c r="I25" s="249">
        <f t="shared" si="3"/>
        <v>0</v>
      </c>
      <c r="J25" s="249" t="str">
        <f>IF(AND(MONTH(Investment!$F25)=MONTH(J$7),YEAR(Investment!$F25)=YEAR(J$7)),Investment!$C25*Investment!$G25*Investment!$H25/12," ")</f>
        <v xml:space="preserve"> </v>
      </c>
      <c r="K25" s="249" t="str">
        <f>IF(AND(MONTH(Investment!$F25)=MONTH(K$7),YEAR(Investment!$F25)=YEAR(K$7)),Investment!$C25*Investment!$G25*Investment!$H25/12," ")</f>
        <v xml:space="preserve"> </v>
      </c>
      <c r="L25" s="249" t="str">
        <f>IF(AND(MONTH(Investment!$F25)=MONTH(L$7),YEAR(Investment!$F25)=YEAR(L$7)),Investment!$C25*Investment!$G25*Investment!$H25/12," ")</f>
        <v xml:space="preserve"> </v>
      </c>
      <c r="M25" s="249" t="str">
        <f>IF(AND(MONTH(Investment!$F25)=MONTH(M$7),YEAR(Investment!$F25)=YEAR(M$7)),Investment!$C25*Investment!$G25*Investment!$H25/12," ")</f>
        <v xml:space="preserve"> </v>
      </c>
      <c r="N25" s="249" t="str">
        <f>IF(AND(MONTH(Investment!$F25)=MONTH(N$7),YEAR(Investment!$F25)=YEAR(N$7)),Investment!$C25*Investment!$G25*Investment!$H25/12," ")</f>
        <v xml:space="preserve"> </v>
      </c>
      <c r="O25" s="249" t="str">
        <f>IF(AND(MONTH(Investment!$F25)=MONTH(O$7),YEAR(Investment!$F25)=YEAR(O$7)),Investment!$C25*Investment!$G25*Investment!$H25/12," ")</f>
        <v xml:space="preserve"> </v>
      </c>
      <c r="P25" s="249" t="str">
        <f>IF(AND(MONTH(Investment!$F25)=MONTH(P$7),YEAR(Investment!$F25)=YEAR(P$7)),Investment!$C25*Investment!$G25*Investment!$H25/12," ")</f>
        <v xml:space="preserve"> </v>
      </c>
      <c r="Q25" s="249" t="str">
        <f>IF(AND(MONTH(Investment!$F25)=MONTH(Q$7),YEAR(Investment!$F25)=YEAR(Q$7)),Investment!$C25*Investment!$G25*Investment!$H25/12," ")</f>
        <v xml:space="preserve"> </v>
      </c>
      <c r="R25" s="249" t="str">
        <f>IF(AND(MONTH(Investment!$F25)=MONTH(R$7),YEAR(Investment!$F25)=YEAR(R$7)),Investment!$C25*Investment!$G25*Investment!$H25/12," ")</f>
        <v xml:space="preserve"> </v>
      </c>
      <c r="S25" s="249" t="str">
        <f>IF(AND(MONTH(Investment!$F25)=MONTH(S$7),YEAR(Investment!$F25)=YEAR(S$7)),Investment!$C25*Investment!$G25*Investment!$H25/12," ")</f>
        <v xml:space="preserve"> </v>
      </c>
      <c r="T25" s="249" t="str">
        <f>IF(AND(MONTH(Investment!$F25)=MONTH(T$7),YEAR(Investment!$F25)=YEAR(T$7)),Investment!$C25*Investment!$G25*Investment!$H25/12," ")</f>
        <v xml:space="preserve"> </v>
      </c>
      <c r="U25" s="249" t="str">
        <f>IF(AND(MONTH(Investment!$F25)=MONTH(U$7),YEAR(Investment!$F25)=YEAR(U$7)),Investment!$C25*Investment!$G25*Investment!$H25/12," ")</f>
        <v xml:space="preserve"> </v>
      </c>
      <c r="V25" s="249" t="str">
        <f>IF(AND(MONTH(Investment!$F24)=MONTH(V$7),YEAR(Investment!$F24)=YEAR(V$7)),Investment!$C24*Investment!$G24*Investment!$H24/12," ")</f>
        <v xml:space="preserve"> </v>
      </c>
      <c r="W25" s="249" t="str">
        <f>IF(AND(MONTH(Investment!$F24)=MONTH(W$7),YEAR(Investment!$F24)=YEAR(W$7)),Investment!$C24*Investment!$G24*Investment!$H24/12," ")</f>
        <v xml:space="preserve"> </v>
      </c>
      <c r="X25" s="249" t="str">
        <f>IF(AND(MONTH(Investment!$F24)=MONTH(X$7),YEAR(Investment!$F24)=YEAR(X$7)),Investment!$C24*Investment!$G24*Investment!$H24/12," ")</f>
        <v xml:space="preserve"> </v>
      </c>
      <c r="Y25" s="249" t="str">
        <f>IF(AND(MONTH(Investment!$F24)=MONTH(Y$7),YEAR(Investment!$F24)=YEAR(Y$7)),Investment!$C24*Investment!$G24*Investment!$H24/12," ")</f>
        <v xml:space="preserve"> </v>
      </c>
      <c r="Z25" s="249" t="str">
        <f>IF(AND(MONTH(Investment!$F24)=MONTH(Z$7),YEAR(Investment!$F24)=YEAR(Z$7)),Investment!$C24*Investment!$G24*Investment!$H24/12," ")</f>
        <v xml:space="preserve"> </v>
      </c>
      <c r="AA25" s="249" t="str">
        <f>IF(AND(MONTH(Investment!$F24)=MONTH(AA$7),YEAR(Investment!$F24)=YEAR(AA$7)),Investment!$C24*Investment!$G24*Investment!$H24/12," ")</f>
        <v xml:space="preserve"> </v>
      </c>
      <c r="AB25" s="249" t="str">
        <f>IF(AND(MONTH(Investment!$F24)=MONTH(AB$7),YEAR(Investment!$F24)=YEAR(AB$7)),Investment!$C24*Investment!$G24*Investment!$H24/12," ")</f>
        <v xml:space="preserve"> </v>
      </c>
      <c r="AC25" s="249" t="str">
        <f>IF(AND(MONTH(Investment!$F24)=MONTH(AC$7),YEAR(Investment!$F24)=YEAR(AC$7)),Investment!$C24*Investment!$G24*Investment!$H24/12," ")</f>
        <v xml:space="preserve"> </v>
      </c>
      <c r="AD25" s="249" t="str">
        <f>IF(AND(MONTH(Investment!$F24)=MONTH(AD$7),YEAR(Investment!$F24)=YEAR(AD$7)),Investment!$C24*Investment!$G24*Investment!$H24/12," ")</f>
        <v xml:space="preserve"> </v>
      </c>
      <c r="AE25" s="249" t="str">
        <f>IF(AND(MONTH(Investment!$F24)=MONTH(AE$7),YEAR(Investment!$F24)=YEAR(AE$7)),Investment!$C24*Investment!$G24*Investment!$H24/12," ")</f>
        <v xml:space="preserve"> </v>
      </c>
      <c r="AF25" s="249" t="str">
        <f>IF(AND(MONTH(Investment!$F24)=MONTH(AF$7),YEAR(Investment!$F24)=YEAR(AF$7)),Investment!$C24*Investment!$G24*Investment!$H24/12," ")</f>
        <v xml:space="preserve"> </v>
      </c>
      <c r="AG25" s="249" t="str">
        <f>IF(AND(MONTH(Investment!$F24)=MONTH(AG$7),YEAR(Investment!$F24)=YEAR(AG$7)),Investment!$C24*Investment!$G24*Investment!$H24/12," ")</f>
        <v xml:space="preserve"> </v>
      </c>
    </row>
    <row r="26" spans="2:33">
      <c r="B26" s="281"/>
      <c r="C26" s="216"/>
      <c r="D26" s="216"/>
      <c r="E26" s="215"/>
      <c r="F26" s="215"/>
      <c r="G26" s="249">
        <f>ROUND((Investment!$F26-Investment!$E26)/365*12,0)</f>
        <v>0</v>
      </c>
      <c r="H26" s="318"/>
      <c r="I26" s="249">
        <f t="shared" si="3"/>
        <v>0</v>
      </c>
      <c r="J26" s="249" t="str">
        <f>IF(AND(MONTH(Investment!$F26)=MONTH(J$7),YEAR(Investment!$F26)=YEAR(J$7)),Investment!$C26*Investment!$G26*Investment!$H26/12," ")</f>
        <v xml:space="preserve"> </v>
      </c>
      <c r="K26" s="249" t="str">
        <f>IF(AND(MONTH(Investment!$F26)=MONTH(K$7),YEAR(Investment!$F26)=YEAR(K$7)),Investment!$C26*Investment!$G26*Investment!$H26/12," ")</f>
        <v xml:space="preserve"> </v>
      </c>
      <c r="L26" s="249" t="str">
        <f>IF(AND(MONTH(Investment!$F26)=MONTH(L$7),YEAR(Investment!$F26)=YEAR(L$7)),Investment!$C26*Investment!$G26*Investment!$H26/12," ")</f>
        <v xml:space="preserve"> </v>
      </c>
      <c r="M26" s="249" t="str">
        <f>IF(AND(MONTH(Investment!$F26)=MONTH(M$7),YEAR(Investment!$F26)=YEAR(M$7)),Investment!$C26*Investment!$G26*Investment!$H26/12," ")</f>
        <v xml:space="preserve"> </v>
      </c>
      <c r="N26" s="249" t="str">
        <f>IF(AND(MONTH(Investment!$F26)=MONTH(N$7),YEAR(Investment!$F26)=YEAR(N$7)),Investment!$C26*Investment!$G26*Investment!$H26/12," ")</f>
        <v xml:space="preserve"> </v>
      </c>
      <c r="O26" s="249" t="str">
        <f>IF(AND(MONTH(Investment!$F26)=MONTH(O$7),YEAR(Investment!$F26)=YEAR(O$7)),Investment!$C26*Investment!$G26*Investment!$H26/12," ")</f>
        <v xml:space="preserve"> </v>
      </c>
      <c r="P26" s="249" t="str">
        <f>IF(AND(MONTH(Investment!$F26)=MONTH(P$7),YEAR(Investment!$F26)=YEAR(P$7)),Investment!$C26*Investment!$G26*Investment!$H26/12," ")</f>
        <v xml:space="preserve"> </v>
      </c>
      <c r="Q26" s="249" t="str">
        <f>IF(AND(MONTH(Investment!$F26)=MONTH(Q$7),YEAR(Investment!$F26)=YEAR(Q$7)),Investment!$C26*Investment!$G26*Investment!$H26/12," ")</f>
        <v xml:space="preserve"> </v>
      </c>
      <c r="R26" s="249" t="str">
        <f>IF(AND(MONTH(Investment!$F26)=MONTH(R$7),YEAR(Investment!$F26)=YEAR(R$7)),Investment!$C26*Investment!$G26*Investment!$H26/12," ")</f>
        <v xml:space="preserve"> </v>
      </c>
      <c r="S26" s="249" t="str">
        <f>IF(AND(MONTH(Investment!$F26)=MONTH(S$7),YEAR(Investment!$F26)=YEAR(S$7)),Investment!$C26*Investment!$G26*Investment!$H26/12," ")</f>
        <v xml:space="preserve"> </v>
      </c>
      <c r="T26" s="249" t="str">
        <f>IF(AND(MONTH(Investment!$F26)=MONTH(T$7),YEAR(Investment!$F26)=YEAR(T$7)),Investment!$C26*Investment!$G26*Investment!$H26/12," ")</f>
        <v xml:space="preserve"> </v>
      </c>
      <c r="U26" s="249" t="str">
        <f>IF(AND(MONTH(Investment!$F26)=MONTH(U$7),YEAR(Investment!$F26)=YEAR(U$7)),Investment!$C26*Investment!$G26*Investment!$H26/12," ")</f>
        <v xml:space="preserve"> </v>
      </c>
      <c r="V26" s="249" t="str">
        <f>IF(AND(MONTH(Investment!$F25)=MONTH(V$7),YEAR(Investment!$F25)=YEAR(V$7)),Investment!$C25*Investment!$G25*Investment!$H25/12," ")</f>
        <v xml:space="preserve"> </v>
      </c>
      <c r="W26" s="249" t="str">
        <f>IF(AND(MONTH(Investment!$F25)=MONTH(W$7),YEAR(Investment!$F25)=YEAR(W$7)),Investment!$C25*Investment!$G25*Investment!$H25/12," ")</f>
        <v xml:space="preserve"> </v>
      </c>
      <c r="X26" s="249" t="str">
        <f>IF(AND(MONTH(Investment!$F25)=MONTH(X$7),YEAR(Investment!$F25)=YEAR(X$7)),Investment!$C25*Investment!$G25*Investment!$H25/12," ")</f>
        <v xml:space="preserve"> </v>
      </c>
      <c r="Y26" s="249" t="str">
        <f>IF(AND(MONTH(Investment!$F25)=MONTH(Y$7),YEAR(Investment!$F25)=YEAR(Y$7)),Investment!$C25*Investment!$G25*Investment!$H25/12," ")</f>
        <v xml:space="preserve"> </v>
      </c>
      <c r="Z26" s="249" t="str">
        <f>IF(AND(MONTH(Investment!$F25)=MONTH(Z$7),YEAR(Investment!$F25)=YEAR(Z$7)),Investment!$C25*Investment!$G25*Investment!$H25/12," ")</f>
        <v xml:space="preserve"> </v>
      </c>
      <c r="AA26" s="249" t="str">
        <f>IF(AND(MONTH(Investment!$F25)=MONTH(AA$7),YEAR(Investment!$F25)=YEAR(AA$7)),Investment!$C25*Investment!$G25*Investment!$H25/12," ")</f>
        <v xml:space="preserve"> </v>
      </c>
      <c r="AB26" s="249" t="str">
        <f>IF(AND(MONTH(Investment!$F25)=MONTH(AB$7),YEAR(Investment!$F25)=YEAR(AB$7)),Investment!$C25*Investment!$G25*Investment!$H25/12," ")</f>
        <v xml:space="preserve"> </v>
      </c>
      <c r="AC26" s="249" t="str">
        <f>IF(AND(MONTH(Investment!$F25)=MONTH(AC$7),YEAR(Investment!$F25)=YEAR(AC$7)),Investment!$C25*Investment!$G25*Investment!$H25/12," ")</f>
        <v xml:space="preserve"> </v>
      </c>
      <c r="AD26" s="249" t="str">
        <f>IF(AND(MONTH(Investment!$F25)=MONTH(AD$7),YEAR(Investment!$F25)=YEAR(AD$7)),Investment!$C25*Investment!$G25*Investment!$H25/12," ")</f>
        <v xml:space="preserve"> </v>
      </c>
      <c r="AE26" s="249" t="str">
        <f>IF(AND(MONTH(Investment!$F25)=MONTH(AE$7),YEAR(Investment!$F25)=YEAR(AE$7)),Investment!$C25*Investment!$G25*Investment!$H25/12," ")</f>
        <v xml:space="preserve"> </v>
      </c>
      <c r="AF26" s="249" t="str">
        <f>IF(AND(MONTH(Investment!$F25)=MONTH(AF$7),YEAR(Investment!$F25)=YEAR(AF$7)),Investment!$C25*Investment!$G25*Investment!$H25/12," ")</f>
        <v xml:space="preserve"> </v>
      </c>
      <c r="AG26" s="249" t="str">
        <f>IF(AND(MONTH(Investment!$F25)=MONTH(AG$7),YEAR(Investment!$F25)=YEAR(AG$7)),Investment!$C25*Investment!$G25*Investment!$H25/12," ")</f>
        <v xml:space="preserve"> </v>
      </c>
    </row>
    <row r="27" spans="2:33">
      <c r="B27" s="281"/>
      <c r="C27" s="216"/>
      <c r="D27" s="216"/>
      <c r="E27" s="215"/>
      <c r="F27" s="215"/>
      <c r="G27" s="249">
        <f>ROUND((Investment!$F27-Investment!$E27)/365*12,0)</f>
        <v>0</v>
      </c>
      <c r="H27" s="318"/>
      <c r="I27" s="249">
        <f t="shared" si="3"/>
        <v>0</v>
      </c>
      <c r="J27" s="249" t="str">
        <f>IF(AND(MONTH(Investment!$F27)=MONTH(J$7),YEAR(Investment!$F27)=YEAR(J$7)),Investment!$C27*Investment!$G27*Investment!$H27/12," ")</f>
        <v xml:space="preserve"> </v>
      </c>
      <c r="K27" s="249" t="str">
        <f>IF(AND(MONTH(Investment!$F27)=MONTH(K$7),YEAR(Investment!$F27)=YEAR(K$7)),Investment!$C27*Investment!$G27*Investment!$H27/12," ")</f>
        <v xml:space="preserve"> </v>
      </c>
      <c r="L27" s="249" t="str">
        <f>IF(AND(MONTH(Investment!$F27)=MONTH(L$7),YEAR(Investment!$F27)=YEAR(L$7)),Investment!$C27*Investment!$G27*Investment!$H27/12," ")</f>
        <v xml:space="preserve"> </v>
      </c>
      <c r="M27" s="249" t="str">
        <f>IF(AND(MONTH(Investment!$F27)=MONTH(M$7),YEAR(Investment!$F27)=YEAR(M$7)),Investment!$C27*Investment!$G27*Investment!$H27/12," ")</f>
        <v xml:space="preserve"> </v>
      </c>
      <c r="N27" s="249" t="str">
        <f>IF(AND(MONTH(Investment!$F27)=MONTH(N$7),YEAR(Investment!$F27)=YEAR(N$7)),Investment!$C27*Investment!$G27*Investment!$H27/12," ")</f>
        <v xml:space="preserve"> </v>
      </c>
      <c r="O27" s="249" t="str">
        <f>IF(AND(MONTH(Investment!$F27)=MONTH(O$7),YEAR(Investment!$F27)=YEAR(O$7)),Investment!$C27*Investment!$G27*Investment!$H27/12," ")</f>
        <v xml:space="preserve"> </v>
      </c>
      <c r="P27" s="249" t="str">
        <f>IF(AND(MONTH(Investment!$F27)=MONTH(P$7),YEAR(Investment!$F27)=YEAR(P$7)),Investment!$C27*Investment!$G27*Investment!$H27/12," ")</f>
        <v xml:space="preserve"> </v>
      </c>
      <c r="Q27" s="249" t="str">
        <f>IF(AND(MONTH(Investment!$F27)=MONTH(Q$7),YEAR(Investment!$F27)=YEAR(Q$7)),Investment!$C27*Investment!$G27*Investment!$H27/12," ")</f>
        <v xml:space="preserve"> </v>
      </c>
      <c r="R27" s="249" t="str">
        <f>IF(AND(MONTH(Investment!$F27)=MONTH(R$7),YEAR(Investment!$F27)=YEAR(R$7)),Investment!$C27*Investment!$G27*Investment!$H27/12," ")</f>
        <v xml:space="preserve"> </v>
      </c>
      <c r="S27" s="249" t="str">
        <f>IF(AND(MONTH(Investment!$F27)=MONTH(S$7),YEAR(Investment!$F27)=YEAR(S$7)),Investment!$C27*Investment!$G27*Investment!$H27/12," ")</f>
        <v xml:space="preserve"> </v>
      </c>
      <c r="T27" s="249" t="str">
        <f>IF(AND(MONTH(Investment!$F27)=MONTH(T$7),YEAR(Investment!$F27)=YEAR(T$7)),Investment!$C27*Investment!$G27*Investment!$H27/12," ")</f>
        <v xml:space="preserve"> </v>
      </c>
      <c r="U27" s="249" t="str">
        <f>IF(AND(MONTH(Investment!$F27)=MONTH(U$7),YEAR(Investment!$F27)=YEAR(U$7)),Investment!$C27*Investment!$G27*Investment!$H27/12," ")</f>
        <v xml:space="preserve"> </v>
      </c>
      <c r="V27" s="249" t="str">
        <f>IF(AND(MONTH(Investment!$F26)=MONTH(V$7),YEAR(Investment!$F26)=YEAR(V$7)),Investment!$C26*Investment!$G26*Investment!$H26/12," ")</f>
        <v xml:space="preserve"> </v>
      </c>
      <c r="W27" s="249" t="str">
        <f>IF(AND(MONTH(Investment!$F26)=MONTH(W$7),YEAR(Investment!$F26)=YEAR(W$7)),Investment!$C26*Investment!$G26*Investment!$H26/12," ")</f>
        <v xml:space="preserve"> </v>
      </c>
      <c r="X27" s="249" t="str">
        <f>IF(AND(MONTH(Investment!$F26)=MONTH(X$7),YEAR(Investment!$F26)=YEAR(X$7)),Investment!$C26*Investment!$G26*Investment!$H26/12," ")</f>
        <v xml:space="preserve"> </v>
      </c>
      <c r="Y27" s="249" t="str">
        <f>IF(AND(MONTH(Investment!$F26)=MONTH(Y$7),YEAR(Investment!$F26)=YEAR(Y$7)),Investment!$C26*Investment!$G26*Investment!$H26/12," ")</f>
        <v xml:space="preserve"> </v>
      </c>
      <c r="Z27" s="249" t="str">
        <f>IF(AND(MONTH(Investment!$F26)=MONTH(Z$7),YEAR(Investment!$F26)=YEAR(Z$7)),Investment!$C26*Investment!$G26*Investment!$H26/12," ")</f>
        <v xml:space="preserve"> </v>
      </c>
      <c r="AA27" s="249" t="str">
        <f>IF(AND(MONTH(Investment!$F26)=MONTH(AA$7),YEAR(Investment!$F26)=YEAR(AA$7)),Investment!$C26*Investment!$G26*Investment!$H26/12," ")</f>
        <v xml:space="preserve"> </v>
      </c>
      <c r="AB27" s="249" t="str">
        <f>IF(AND(MONTH(Investment!$F26)=MONTH(AB$7),YEAR(Investment!$F26)=YEAR(AB$7)),Investment!$C26*Investment!$G26*Investment!$H26/12," ")</f>
        <v xml:space="preserve"> </v>
      </c>
      <c r="AC27" s="249" t="str">
        <f>IF(AND(MONTH(Investment!$F26)=MONTH(AC$7),YEAR(Investment!$F26)=YEAR(AC$7)),Investment!$C26*Investment!$G26*Investment!$H26/12," ")</f>
        <v xml:space="preserve"> </v>
      </c>
      <c r="AD27" s="249" t="str">
        <f>IF(AND(MONTH(Investment!$F26)=MONTH(AD$7),YEAR(Investment!$F26)=YEAR(AD$7)),Investment!$C26*Investment!$G26*Investment!$H26/12," ")</f>
        <v xml:space="preserve"> </v>
      </c>
      <c r="AE27" s="249" t="str">
        <f>IF(AND(MONTH(Investment!$F26)=MONTH(AE$7),YEAR(Investment!$F26)=YEAR(AE$7)),Investment!$C26*Investment!$G26*Investment!$H26/12," ")</f>
        <v xml:space="preserve"> </v>
      </c>
      <c r="AF27" s="249" t="str">
        <f>IF(AND(MONTH(Investment!$F26)=MONTH(AF$7),YEAR(Investment!$F26)=YEAR(AF$7)),Investment!$C26*Investment!$G26*Investment!$H26/12," ")</f>
        <v xml:space="preserve"> </v>
      </c>
      <c r="AG27" s="249" t="str">
        <f>IF(AND(MONTH(Investment!$F26)=MONTH(AG$7),YEAR(Investment!$F26)=YEAR(AG$7)),Investment!$C26*Investment!$G26*Investment!$H26/12," ")</f>
        <v xml:space="preserve"> </v>
      </c>
    </row>
    <row r="28" spans="2:33">
      <c r="B28" s="281"/>
      <c r="C28" s="216"/>
      <c r="D28" s="216"/>
      <c r="E28" s="215"/>
      <c r="F28" s="215"/>
      <c r="G28" s="249">
        <f>ROUND((Investment!$F28-Investment!$E28)/365*12,0)</f>
        <v>0</v>
      </c>
      <c r="H28" s="318"/>
      <c r="I28" s="249">
        <f t="shared" si="3"/>
        <v>0</v>
      </c>
      <c r="J28" s="249" t="str">
        <f>IF(AND(MONTH(Investment!$F28)=MONTH(J$7),YEAR(Investment!$F28)=YEAR(J$7)),Investment!$C28*Investment!$G28*Investment!$H28/12," ")</f>
        <v xml:space="preserve"> </v>
      </c>
      <c r="K28" s="249" t="str">
        <f>IF(AND(MONTH(Investment!$F28)=MONTH(K$7),YEAR(Investment!$F28)=YEAR(K$7)),Investment!$C28*Investment!$G28*Investment!$H28/12," ")</f>
        <v xml:space="preserve"> </v>
      </c>
      <c r="L28" s="249" t="str">
        <f>IF(AND(MONTH(Investment!$F28)=MONTH(L$7),YEAR(Investment!$F28)=YEAR(L$7)),Investment!$C28*Investment!$G28*Investment!$H28/12," ")</f>
        <v xml:space="preserve"> </v>
      </c>
      <c r="M28" s="249" t="str">
        <f>IF(AND(MONTH(Investment!$F28)=MONTH(M$7),YEAR(Investment!$F28)=YEAR(M$7)),Investment!$C28*Investment!$G28*Investment!$H28/12," ")</f>
        <v xml:space="preserve"> </v>
      </c>
      <c r="N28" s="249" t="str">
        <f>IF(AND(MONTH(Investment!$F28)=MONTH(N$7),YEAR(Investment!$F28)=YEAR(N$7)),Investment!$C28*Investment!$G28*Investment!$H28/12," ")</f>
        <v xml:space="preserve"> </v>
      </c>
      <c r="O28" s="249" t="str">
        <f>IF(AND(MONTH(Investment!$F28)=MONTH(O$7),YEAR(Investment!$F28)=YEAR(O$7)),Investment!$C28*Investment!$G28*Investment!$H28/12," ")</f>
        <v xml:space="preserve"> </v>
      </c>
      <c r="P28" s="249" t="str">
        <f>IF(AND(MONTH(Investment!$F28)=MONTH(P$7),YEAR(Investment!$F28)=YEAR(P$7)),Investment!$C28*Investment!$G28*Investment!$H28/12," ")</f>
        <v xml:space="preserve"> </v>
      </c>
      <c r="Q28" s="249" t="str">
        <f>IF(AND(MONTH(Investment!$F28)=MONTH(Q$7),YEAR(Investment!$F28)=YEAR(Q$7)),Investment!$C28*Investment!$G28*Investment!$H28/12," ")</f>
        <v xml:space="preserve"> </v>
      </c>
      <c r="R28" s="249" t="str">
        <f>IF(AND(MONTH(Investment!$F28)=MONTH(R$7),YEAR(Investment!$F28)=YEAR(R$7)),Investment!$C28*Investment!$G28*Investment!$H28/12," ")</f>
        <v xml:space="preserve"> </v>
      </c>
      <c r="S28" s="249" t="str">
        <f>IF(AND(MONTH(Investment!$F28)=MONTH(S$7),YEAR(Investment!$F28)=YEAR(S$7)),Investment!$C28*Investment!$G28*Investment!$H28/12," ")</f>
        <v xml:space="preserve"> </v>
      </c>
      <c r="T28" s="249" t="str">
        <f>IF(AND(MONTH(Investment!$F28)=MONTH(T$7),YEAR(Investment!$F28)=YEAR(T$7)),Investment!$C28*Investment!$G28*Investment!$H28/12," ")</f>
        <v xml:space="preserve"> </v>
      </c>
      <c r="U28" s="249" t="str">
        <f>IF(AND(MONTH(Investment!$F28)=MONTH(U$7),YEAR(Investment!$F28)=YEAR(U$7)),Investment!$C28*Investment!$G28*Investment!$H28/12," ")</f>
        <v xml:space="preserve"> </v>
      </c>
      <c r="V28" s="249" t="str">
        <f>IF(AND(MONTH(Investment!$F27)=MONTH(V$7),YEAR(Investment!$F27)=YEAR(V$7)),Investment!$C27*Investment!$G27*Investment!$H27/12," ")</f>
        <v xml:space="preserve"> </v>
      </c>
      <c r="W28" s="249" t="str">
        <f>IF(AND(MONTH(Investment!$F27)=MONTH(W$7),YEAR(Investment!$F27)=YEAR(W$7)),Investment!$C27*Investment!$G27*Investment!$H27/12," ")</f>
        <v xml:space="preserve"> </v>
      </c>
      <c r="X28" s="249" t="str">
        <f>IF(AND(MONTH(Investment!$F27)=MONTH(X$7),YEAR(Investment!$F27)=YEAR(X$7)),Investment!$C27*Investment!$G27*Investment!$H27/12," ")</f>
        <v xml:space="preserve"> </v>
      </c>
      <c r="Y28" s="249" t="str">
        <f>IF(AND(MONTH(Investment!$F27)=MONTH(Y$7),YEAR(Investment!$F27)=YEAR(Y$7)),Investment!$C27*Investment!$G27*Investment!$H27/12," ")</f>
        <v xml:space="preserve"> </v>
      </c>
      <c r="Z28" s="249" t="str">
        <f>IF(AND(MONTH(Investment!$F27)=MONTH(Z$7),YEAR(Investment!$F27)=YEAR(Z$7)),Investment!$C27*Investment!$G27*Investment!$H27/12," ")</f>
        <v xml:space="preserve"> </v>
      </c>
      <c r="AA28" s="249" t="str">
        <f>IF(AND(MONTH(Investment!$F27)=MONTH(AA$7),YEAR(Investment!$F27)=YEAR(AA$7)),Investment!$C27*Investment!$G27*Investment!$H27/12," ")</f>
        <v xml:space="preserve"> </v>
      </c>
      <c r="AB28" s="249" t="str">
        <f>IF(AND(MONTH(Investment!$F27)=MONTH(AB$7),YEAR(Investment!$F27)=YEAR(AB$7)),Investment!$C27*Investment!$G27*Investment!$H27/12," ")</f>
        <v xml:space="preserve"> </v>
      </c>
      <c r="AC28" s="249" t="str">
        <f>IF(AND(MONTH(Investment!$F27)=MONTH(AC$7),YEAR(Investment!$F27)=YEAR(AC$7)),Investment!$C27*Investment!$G27*Investment!$H27/12," ")</f>
        <v xml:space="preserve"> </v>
      </c>
      <c r="AD28" s="249" t="str">
        <f>IF(AND(MONTH(Investment!$F27)=MONTH(AD$7),YEAR(Investment!$F27)=YEAR(AD$7)),Investment!$C27*Investment!$G27*Investment!$H27/12," ")</f>
        <v xml:space="preserve"> </v>
      </c>
      <c r="AE28" s="249" t="str">
        <f>IF(AND(MONTH(Investment!$F27)=MONTH(AE$7),YEAR(Investment!$F27)=YEAR(AE$7)),Investment!$C27*Investment!$G27*Investment!$H27/12," ")</f>
        <v xml:space="preserve"> </v>
      </c>
      <c r="AF28" s="249" t="str">
        <f>IF(AND(MONTH(Investment!$F27)=MONTH(AF$7),YEAR(Investment!$F27)=YEAR(AF$7)),Investment!$C27*Investment!$G27*Investment!$H27/12," ")</f>
        <v xml:space="preserve"> </v>
      </c>
      <c r="AG28" s="249" t="str">
        <f>IF(AND(MONTH(Investment!$F27)=MONTH(AG$7),YEAR(Investment!$F27)=YEAR(AG$7)),Investment!$C27*Investment!$G27*Investment!$H27/12," ")</f>
        <v xml:space="preserve"> </v>
      </c>
    </row>
    <row r="29" spans="2:33">
      <c r="B29" s="281"/>
      <c r="C29" s="216"/>
      <c r="D29" s="216"/>
      <c r="E29" s="215"/>
      <c r="F29" s="215"/>
      <c r="G29" s="249">
        <f>ROUND((Investment!$F29-Investment!$E29)/365*12,0)</f>
        <v>0</v>
      </c>
      <c r="H29" s="318"/>
      <c r="I29" s="249">
        <f t="shared" si="3"/>
        <v>0</v>
      </c>
      <c r="J29" s="249" t="str">
        <f>IF(AND(MONTH(Investment!$F29)=MONTH(J$7),YEAR(Investment!$F29)=YEAR(J$7)),Investment!$C29*Investment!$G29*Investment!$H29/12," ")</f>
        <v xml:space="preserve"> </v>
      </c>
      <c r="K29" s="249" t="str">
        <f>IF(AND(MONTH(Investment!$F29)=MONTH(K$7),YEAR(Investment!$F29)=YEAR(K$7)),Investment!$C29*Investment!$G29*Investment!$H29/12," ")</f>
        <v xml:space="preserve"> </v>
      </c>
      <c r="L29" s="249" t="str">
        <f>IF(AND(MONTH(Investment!$F29)=MONTH(L$7),YEAR(Investment!$F29)=YEAR(L$7)),Investment!$C29*Investment!$G29*Investment!$H29/12," ")</f>
        <v xml:space="preserve"> </v>
      </c>
      <c r="M29" s="249" t="str">
        <f>IF(AND(MONTH(Investment!$F29)=MONTH(M$7),YEAR(Investment!$F29)=YEAR(M$7)),Investment!$C29*Investment!$G29*Investment!$H29/12," ")</f>
        <v xml:space="preserve"> </v>
      </c>
      <c r="N29" s="249" t="str">
        <f>IF(AND(MONTH(Investment!$F29)=MONTH(N$7),YEAR(Investment!$F29)=YEAR(N$7)),Investment!$C29*Investment!$G29*Investment!$H29/12," ")</f>
        <v xml:space="preserve"> </v>
      </c>
      <c r="O29" s="249" t="str">
        <f>IF(AND(MONTH(Investment!$F29)=MONTH(O$7),YEAR(Investment!$F29)=YEAR(O$7)),Investment!$C29*Investment!$G29*Investment!$H29/12," ")</f>
        <v xml:space="preserve"> </v>
      </c>
      <c r="P29" s="249" t="str">
        <f>IF(AND(MONTH(Investment!$F29)=MONTH(P$7),YEAR(Investment!$F29)=YEAR(P$7)),Investment!$C29*Investment!$G29*Investment!$H29/12," ")</f>
        <v xml:space="preserve"> </v>
      </c>
      <c r="Q29" s="249" t="str">
        <f>IF(AND(MONTH(Investment!$F29)=MONTH(Q$7),YEAR(Investment!$F29)=YEAR(Q$7)),Investment!$C29*Investment!$G29*Investment!$H29/12," ")</f>
        <v xml:space="preserve"> </v>
      </c>
      <c r="R29" s="249" t="str">
        <f>IF(AND(MONTH(Investment!$F29)=MONTH(R$7),YEAR(Investment!$F29)=YEAR(R$7)),Investment!$C29*Investment!$G29*Investment!$H29/12," ")</f>
        <v xml:space="preserve"> </v>
      </c>
      <c r="S29" s="249" t="str">
        <f>IF(AND(MONTH(Investment!$F29)=MONTH(S$7),YEAR(Investment!$F29)=YEAR(S$7)),Investment!$C29*Investment!$G29*Investment!$H29/12," ")</f>
        <v xml:space="preserve"> </v>
      </c>
      <c r="T29" s="249" t="str">
        <f>IF(AND(MONTH(Investment!$F29)=MONTH(T$7),YEAR(Investment!$F29)=YEAR(T$7)),Investment!$C29*Investment!$G29*Investment!$H29/12," ")</f>
        <v xml:space="preserve"> </v>
      </c>
      <c r="U29" s="249" t="str">
        <f>IF(AND(MONTH(Investment!$F29)=MONTH(U$7),YEAR(Investment!$F29)=YEAR(U$7)),Investment!$C29*Investment!$G29*Investment!$H29/12," ")</f>
        <v xml:space="preserve"> </v>
      </c>
      <c r="V29" s="249" t="str">
        <f>IF(AND(MONTH(Investment!$F28)=MONTH(V$7),YEAR(Investment!$F28)=YEAR(V$7)),Investment!$C28*Investment!$G28*Investment!$H28/12," ")</f>
        <v xml:space="preserve"> </v>
      </c>
      <c r="W29" s="249" t="str">
        <f>IF(AND(MONTH(Investment!$F28)=MONTH(W$7),YEAR(Investment!$F28)=YEAR(W$7)),Investment!$C28*Investment!$G28*Investment!$H28/12," ")</f>
        <v xml:space="preserve"> </v>
      </c>
      <c r="X29" s="249" t="str">
        <f>IF(AND(MONTH(Investment!$F28)=MONTH(X$7),YEAR(Investment!$F28)=YEAR(X$7)),Investment!$C28*Investment!$G28*Investment!$H28/12," ")</f>
        <v xml:space="preserve"> </v>
      </c>
      <c r="Y29" s="249" t="str">
        <f>IF(AND(MONTH(Investment!$F28)=MONTH(Y$7),YEAR(Investment!$F28)=YEAR(Y$7)),Investment!$C28*Investment!$G28*Investment!$H28/12," ")</f>
        <v xml:space="preserve"> </v>
      </c>
      <c r="Z29" s="249" t="str">
        <f>IF(AND(MONTH(Investment!$F28)=MONTH(Z$7),YEAR(Investment!$F28)=YEAR(Z$7)),Investment!$C28*Investment!$G28*Investment!$H28/12," ")</f>
        <v xml:space="preserve"> </v>
      </c>
      <c r="AA29" s="249" t="str">
        <f>IF(AND(MONTH(Investment!$F28)=MONTH(AA$7),YEAR(Investment!$F28)=YEAR(AA$7)),Investment!$C28*Investment!$G28*Investment!$H28/12," ")</f>
        <v xml:space="preserve"> </v>
      </c>
      <c r="AB29" s="249" t="str">
        <f>IF(AND(MONTH(Investment!$F28)=MONTH(AB$7),YEAR(Investment!$F28)=YEAR(AB$7)),Investment!$C28*Investment!$G28*Investment!$H28/12," ")</f>
        <v xml:space="preserve"> </v>
      </c>
      <c r="AC29" s="249" t="str">
        <f>IF(AND(MONTH(Investment!$F28)=MONTH(AC$7),YEAR(Investment!$F28)=YEAR(AC$7)),Investment!$C28*Investment!$G28*Investment!$H28/12," ")</f>
        <v xml:space="preserve"> </v>
      </c>
      <c r="AD29" s="249" t="str">
        <f>IF(AND(MONTH(Investment!$F28)=MONTH(AD$7),YEAR(Investment!$F28)=YEAR(AD$7)),Investment!$C28*Investment!$G28*Investment!$H28/12," ")</f>
        <v xml:space="preserve"> </v>
      </c>
      <c r="AE29" s="249" t="str">
        <f>IF(AND(MONTH(Investment!$F28)=MONTH(AE$7),YEAR(Investment!$F28)=YEAR(AE$7)),Investment!$C28*Investment!$G28*Investment!$H28/12," ")</f>
        <v xml:space="preserve"> </v>
      </c>
      <c r="AF29" s="249" t="str">
        <f>IF(AND(MONTH(Investment!$F28)=MONTH(AF$7),YEAR(Investment!$F28)=YEAR(AF$7)),Investment!$C28*Investment!$G28*Investment!$H28/12," ")</f>
        <v xml:space="preserve"> </v>
      </c>
      <c r="AG29" s="249" t="str">
        <f>IF(AND(MONTH(Investment!$F28)=MONTH(AG$7),YEAR(Investment!$F28)=YEAR(AG$7)),Investment!$C28*Investment!$G28*Investment!$H28/12," ")</f>
        <v xml:space="preserve"> </v>
      </c>
    </row>
    <row r="30" spans="2:33">
      <c r="B30" s="281"/>
      <c r="C30" s="216"/>
      <c r="D30" s="216"/>
      <c r="E30" s="215"/>
      <c r="F30" s="215"/>
      <c r="G30" s="249">
        <f>ROUND((Investment!$F30-Investment!$E30)/365*12,0)</f>
        <v>0</v>
      </c>
      <c r="H30" s="318"/>
      <c r="I30" s="249">
        <f t="shared" si="3"/>
        <v>0</v>
      </c>
      <c r="J30" s="249" t="str">
        <f>IF(AND(MONTH(Investment!$F30)=MONTH(J$7),YEAR(Investment!$F30)=YEAR(J$7)),Investment!$C30*Investment!$G30*Investment!$H30/12," ")</f>
        <v xml:space="preserve"> </v>
      </c>
      <c r="K30" s="249" t="str">
        <f>IF(AND(MONTH(Investment!$F30)=MONTH(K$7),YEAR(Investment!$F30)=YEAR(K$7)),Investment!$C30*Investment!$G30*Investment!$H30/12," ")</f>
        <v xml:space="preserve"> </v>
      </c>
      <c r="L30" s="249" t="str">
        <f>IF(AND(MONTH(Investment!$F30)=MONTH(L$7),YEAR(Investment!$F30)=YEAR(L$7)),Investment!$C30*Investment!$G30*Investment!$H30/12," ")</f>
        <v xml:space="preserve"> </v>
      </c>
      <c r="M30" s="249" t="str">
        <f>IF(AND(MONTH(Investment!$F30)=MONTH(M$7),YEAR(Investment!$F30)=YEAR(M$7)),Investment!$C30*Investment!$G30*Investment!$H30/12," ")</f>
        <v xml:space="preserve"> </v>
      </c>
      <c r="N30" s="249" t="str">
        <f>IF(AND(MONTH(Investment!$F30)=MONTH(N$7),YEAR(Investment!$F30)=YEAR(N$7)),Investment!$C30*Investment!$G30*Investment!$H30/12," ")</f>
        <v xml:space="preserve"> </v>
      </c>
      <c r="O30" s="249" t="str">
        <f>IF(AND(MONTH(Investment!$F30)=MONTH(O$7),YEAR(Investment!$F30)=YEAR(O$7)),Investment!$C30*Investment!$G30*Investment!$H30/12," ")</f>
        <v xml:space="preserve"> </v>
      </c>
      <c r="P30" s="249" t="str">
        <f>IF(AND(MONTH(Investment!$F30)=MONTH(P$7),YEAR(Investment!$F30)=YEAR(P$7)),Investment!$C30*Investment!$G30*Investment!$H30/12," ")</f>
        <v xml:space="preserve"> </v>
      </c>
      <c r="Q30" s="249" t="str">
        <f>IF(AND(MONTH(Investment!$F30)=MONTH(Q$7),YEAR(Investment!$F30)=YEAR(Q$7)),Investment!$C30*Investment!$G30*Investment!$H30/12," ")</f>
        <v xml:space="preserve"> </v>
      </c>
      <c r="R30" s="249" t="str">
        <f>IF(AND(MONTH(Investment!$F30)=MONTH(R$7),YEAR(Investment!$F30)=YEAR(R$7)),Investment!$C30*Investment!$G30*Investment!$H30/12," ")</f>
        <v xml:space="preserve"> </v>
      </c>
      <c r="S30" s="249" t="str">
        <f>IF(AND(MONTH(Investment!$F30)=MONTH(S$7),YEAR(Investment!$F30)=YEAR(S$7)),Investment!$C30*Investment!$G30*Investment!$H30/12," ")</f>
        <v xml:space="preserve"> </v>
      </c>
      <c r="T30" s="249" t="str">
        <f>IF(AND(MONTH(Investment!$F30)=MONTH(T$7),YEAR(Investment!$F30)=YEAR(T$7)),Investment!$C30*Investment!$G30*Investment!$H30/12," ")</f>
        <v xml:space="preserve"> </v>
      </c>
      <c r="U30" s="249" t="str">
        <f>IF(AND(MONTH(Investment!$F30)=MONTH(U$7),YEAR(Investment!$F30)=YEAR(U$7)),Investment!$C30*Investment!$G30*Investment!$H30/12," ")</f>
        <v xml:space="preserve"> </v>
      </c>
      <c r="V30" s="249" t="str">
        <f>IF(AND(MONTH(Investment!$F29)=MONTH(V$7),YEAR(Investment!$F29)=YEAR(V$7)),Investment!$C29*Investment!$G29*Investment!$H29/12," ")</f>
        <v xml:space="preserve"> </v>
      </c>
      <c r="W30" s="249" t="str">
        <f>IF(AND(MONTH(Investment!$F29)=MONTH(W$7),YEAR(Investment!$F29)=YEAR(W$7)),Investment!$C29*Investment!$G29*Investment!$H29/12," ")</f>
        <v xml:space="preserve"> </v>
      </c>
      <c r="X30" s="249" t="str">
        <f>IF(AND(MONTH(Investment!$F29)=MONTH(X$7),YEAR(Investment!$F29)=YEAR(X$7)),Investment!$C29*Investment!$G29*Investment!$H29/12," ")</f>
        <v xml:space="preserve"> </v>
      </c>
      <c r="Y30" s="249" t="str">
        <f>IF(AND(MONTH(Investment!$F29)=MONTH(Y$7),YEAR(Investment!$F29)=YEAR(Y$7)),Investment!$C29*Investment!$G29*Investment!$H29/12," ")</f>
        <v xml:space="preserve"> </v>
      </c>
      <c r="Z30" s="249" t="str">
        <f>IF(AND(MONTH(Investment!$F29)=MONTH(Z$7),YEAR(Investment!$F29)=YEAR(Z$7)),Investment!$C29*Investment!$G29*Investment!$H29/12," ")</f>
        <v xml:space="preserve"> </v>
      </c>
      <c r="AA30" s="249" t="str">
        <f>IF(AND(MONTH(Investment!$F29)=MONTH(AA$7),YEAR(Investment!$F29)=YEAR(AA$7)),Investment!$C29*Investment!$G29*Investment!$H29/12," ")</f>
        <v xml:space="preserve"> </v>
      </c>
      <c r="AB30" s="249" t="str">
        <f>IF(AND(MONTH(Investment!$F29)=MONTH(AB$7),YEAR(Investment!$F29)=YEAR(AB$7)),Investment!$C29*Investment!$G29*Investment!$H29/12," ")</f>
        <v xml:space="preserve"> </v>
      </c>
      <c r="AC30" s="249" t="str">
        <f>IF(AND(MONTH(Investment!$F29)=MONTH(AC$7),YEAR(Investment!$F29)=YEAR(AC$7)),Investment!$C29*Investment!$G29*Investment!$H29/12," ")</f>
        <v xml:space="preserve"> </v>
      </c>
      <c r="AD30" s="249" t="str">
        <f>IF(AND(MONTH(Investment!$F29)=MONTH(AD$7),YEAR(Investment!$F29)=YEAR(AD$7)),Investment!$C29*Investment!$G29*Investment!$H29/12," ")</f>
        <v xml:space="preserve"> </v>
      </c>
      <c r="AE30" s="249" t="str">
        <f>IF(AND(MONTH(Investment!$F29)=MONTH(AE$7),YEAR(Investment!$F29)=YEAR(AE$7)),Investment!$C29*Investment!$G29*Investment!$H29/12," ")</f>
        <v xml:space="preserve"> </v>
      </c>
      <c r="AF30" s="249" t="str">
        <f>IF(AND(MONTH(Investment!$F29)=MONTH(AF$7),YEAR(Investment!$F29)=YEAR(AF$7)),Investment!$C29*Investment!$G29*Investment!$H29/12," ")</f>
        <v xml:space="preserve"> </v>
      </c>
      <c r="AG30" s="249" t="str">
        <f>IF(AND(MONTH(Investment!$F29)=MONTH(AG$7),YEAR(Investment!$F29)=YEAR(AG$7)),Investment!$C29*Investment!$G29*Investment!$H29/12," ")</f>
        <v xml:space="preserve"> </v>
      </c>
    </row>
    <row r="31" spans="2:33">
      <c r="B31" s="281"/>
      <c r="C31" s="216"/>
      <c r="D31" s="216"/>
      <c r="E31" s="215"/>
      <c r="F31" s="215"/>
      <c r="G31" s="249">
        <f>ROUND((Investment!$F31-Investment!$E31)/365*12,0)</f>
        <v>0</v>
      </c>
      <c r="H31" s="318"/>
      <c r="I31" s="249">
        <f t="shared" si="3"/>
        <v>0</v>
      </c>
      <c r="J31" s="249" t="str">
        <f>IF(AND(MONTH(Investment!$F31)=MONTH(J$7),YEAR(Investment!$F31)=YEAR(J$7)),Investment!$C31*Investment!$G31*Investment!$H31/12," ")</f>
        <v xml:space="preserve"> </v>
      </c>
      <c r="K31" s="249" t="str">
        <f>IF(AND(MONTH(Investment!$F31)=MONTH(K$7),YEAR(Investment!$F31)=YEAR(K$7)),Investment!$C31*Investment!$G31*Investment!$H31/12," ")</f>
        <v xml:space="preserve"> </v>
      </c>
      <c r="L31" s="249" t="str">
        <f>IF(AND(MONTH(Investment!$F31)=MONTH(L$7),YEAR(Investment!$F31)=YEAR(L$7)),Investment!$C31*Investment!$G31*Investment!$H31/12," ")</f>
        <v xml:space="preserve"> </v>
      </c>
      <c r="M31" s="249" t="str">
        <f>IF(AND(MONTH(Investment!$F31)=MONTH(M$7),YEAR(Investment!$F31)=YEAR(M$7)),Investment!$C31*Investment!$G31*Investment!$H31/12," ")</f>
        <v xml:space="preserve"> </v>
      </c>
      <c r="N31" s="249" t="str">
        <f>IF(AND(MONTH(Investment!$F31)=MONTH(N$7),YEAR(Investment!$F31)=YEAR(N$7)),Investment!$C31*Investment!$G31*Investment!$H31/12," ")</f>
        <v xml:space="preserve"> </v>
      </c>
      <c r="O31" s="249" t="str">
        <f>IF(AND(MONTH(Investment!$F31)=MONTH(O$7),YEAR(Investment!$F31)=YEAR(O$7)),Investment!$C31*Investment!$G31*Investment!$H31/12," ")</f>
        <v xml:space="preserve"> </v>
      </c>
      <c r="P31" s="249" t="str">
        <f>IF(AND(MONTH(Investment!$F31)=MONTH(P$7),YEAR(Investment!$F31)=YEAR(P$7)),Investment!$C31*Investment!$G31*Investment!$H31/12," ")</f>
        <v xml:space="preserve"> </v>
      </c>
      <c r="Q31" s="249" t="str">
        <f>IF(AND(MONTH(Investment!$F31)=MONTH(Q$7),YEAR(Investment!$F31)=YEAR(Q$7)),Investment!$C31*Investment!$G31*Investment!$H31/12," ")</f>
        <v xml:space="preserve"> </v>
      </c>
      <c r="R31" s="249" t="str">
        <f>IF(AND(MONTH(Investment!$F31)=MONTH(R$7),YEAR(Investment!$F31)=YEAR(R$7)),Investment!$C31*Investment!$G31*Investment!$H31/12," ")</f>
        <v xml:space="preserve"> </v>
      </c>
      <c r="S31" s="249" t="str">
        <f>IF(AND(MONTH(Investment!$F31)=MONTH(S$7),YEAR(Investment!$F31)=YEAR(S$7)),Investment!$C31*Investment!$G31*Investment!$H31/12," ")</f>
        <v xml:space="preserve"> </v>
      </c>
      <c r="T31" s="249" t="str">
        <f>IF(AND(MONTH(Investment!$F31)=MONTH(T$7),YEAR(Investment!$F31)=YEAR(T$7)),Investment!$C31*Investment!$G31*Investment!$H31/12," ")</f>
        <v xml:space="preserve"> </v>
      </c>
      <c r="U31" s="249" t="str">
        <f>IF(AND(MONTH(Investment!$F31)=MONTH(U$7),YEAR(Investment!$F31)=YEAR(U$7)),Investment!$C31*Investment!$G31*Investment!$H31/12," ")</f>
        <v xml:space="preserve"> </v>
      </c>
      <c r="V31" s="249" t="str">
        <f>IF(AND(MONTH(Investment!$F30)=MONTH(V$7),YEAR(Investment!$F30)=YEAR(V$7)),Investment!$C30*Investment!$G30*Investment!$H30/12," ")</f>
        <v xml:space="preserve"> </v>
      </c>
      <c r="W31" s="249" t="str">
        <f>IF(AND(MONTH(Investment!$F30)=MONTH(W$7),YEAR(Investment!$F30)=YEAR(W$7)),Investment!$C30*Investment!$G30*Investment!$H30/12," ")</f>
        <v xml:space="preserve"> </v>
      </c>
      <c r="X31" s="249" t="str">
        <f>IF(AND(MONTH(Investment!$F30)=MONTH(X$7),YEAR(Investment!$F30)=YEAR(X$7)),Investment!$C30*Investment!$G30*Investment!$H30/12," ")</f>
        <v xml:space="preserve"> </v>
      </c>
      <c r="Y31" s="249" t="str">
        <f>IF(AND(MONTH(Investment!$F30)=MONTH(Y$7),YEAR(Investment!$F30)=YEAR(Y$7)),Investment!$C30*Investment!$G30*Investment!$H30/12," ")</f>
        <v xml:space="preserve"> </v>
      </c>
      <c r="Z31" s="249" t="str">
        <f>IF(AND(MONTH(Investment!$F30)=MONTH(Z$7),YEAR(Investment!$F30)=YEAR(Z$7)),Investment!$C30*Investment!$G30*Investment!$H30/12," ")</f>
        <v xml:space="preserve"> </v>
      </c>
      <c r="AA31" s="249" t="str">
        <f>IF(AND(MONTH(Investment!$F30)=MONTH(AA$7),YEAR(Investment!$F30)=YEAR(AA$7)),Investment!$C30*Investment!$G30*Investment!$H30/12," ")</f>
        <v xml:space="preserve"> </v>
      </c>
      <c r="AB31" s="249" t="str">
        <f>IF(AND(MONTH(Investment!$F30)=MONTH(AB$7),YEAR(Investment!$F30)=YEAR(AB$7)),Investment!$C30*Investment!$G30*Investment!$H30/12," ")</f>
        <v xml:space="preserve"> </v>
      </c>
      <c r="AC31" s="249" t="str">
        <f>IF(AND(MONTH(Investment!$F30)=MONTH(AC$7),YEAR(Investment!$F30)=YEAR(AC$7)),Investment!$C30*Investment!$G30*Investment!$H30/12," ")</f>
        <v xml:space="preserve"> </v>
      </c>
      <c r="AD31" s="249" t="str">
        <f>IF(AND(MONTH(Investment!$F30)=MONTH(AD$7),YEAR(Investment!$F30)=YEAR(AD$7)),Investment!$C30*Investment!$G30*Investment!$H30/12," ")</f>
        <v xml:space="preserve"> </v>
      </c>
      <c r="AE31" s="249" t="str">
        <f>IF(AND(MONTH(Investment!$F30)=MONTH(AE$7),YEAR(Investment!$F30)=YEAR(AE$7)),Investment!$C30*Investment!$G30*Investment!$H30/12," ")</f>
        <v xml:space="preserve"> </v>
      </c>
      <c r="AF31" s="249" t="str">
        <f>IF(AND(MONTH(Investment!$F30)=MONTH(AF$7),YEAR(Investment!$F30)=YEAR(AF$7)),Investment!$C30*Investment!$G30*Investment!$H30/12," ")</f>
        <v xml:space="preserve"> </v>
      </c>
      <c r="AG31" s="249" t="str">
        <f>IF(AND(MONTH(Investment!$F30)=MONTH(AG$7),YEAR(Investment!$F30)=YEAR(AG$7)),Investment!$C30*Investment!$G30*Investment!$H30/12," ")</f>
        <v xml:space="preserve"> </v>
      </c>
    </row>
    <row r="32" spans="2:33">
      <c r="B32" s="281"/>
      <c r="C32" s="216"/>
      <c r="D32" s="216"/>
      <c r="E32" s="215"/>
      <c r="F32" s="215"/>
      <c r="G32" s="249">
        <f>ROUND((Investment!$F32-Investment!$E32)/365*12,0)</f>
        <v>0</v>
      </c>
      <c r="H32" s="318"/>
      <c r="I32" s="249">
        <f t="shared" si="3"/>
        <v>0</v>
      </c>
      <c r="J32" s="249" t="str">
        <f>IF(AND(MONTH(Investment!$F32)=MONTH(J$7),YEAR(Investment!$F32)=YEAR(J$7)),Investment!$C32*Investment!$G32*Investment!$H32/12," ")</f>
        <v xml:space="preserve"> </v>
      </c>
      <c r="K32" s="249" t="str">
        <f>IF(AND(MONTH(Investment!$F32)=MONTH(K$7),YEAR(Investment!$F32)=YEAR(K$7)),Investment!$C32*Investment!$G32*Investment!$H32/12," ")</f>
        <v xml:space="preserve"> </v>
      </c>
      <c r="L32" s="249" t="str">
        <f>IF(AND(MONTH(Investment!$F32)=MONTH(L$7),YEAR(Investment!$F32)=YEAR(L$7)),Investment!$C32*Investment!$G32*Investment!$H32/12," ")</f>
        <v xml:space="preserve"> </v>
      </c>
      <c r="M32" s="249" t="str">
        <f>IF(AND(MONTH(Investment!$F32)=MONTH(M$7),YEAR(Investment!$F32)=YEAR(M$7)),Investment!$C32*Investment!$G32*Investment!$H32/12," ")</f>
        <v xml:space="preserve"> </v>
      </c>
      <c r="N32" s="249" t="str">
        <f>IF(AND(MONTH(Investment!$F32)=MONTH(N$7),YEAR(Investment!$F32)=YEAR(N$7)),Investment!$C32*Investment!$G32*Investment!$H32/12," ")</f>
        <v xml:space="preserve"> </v>
      </c>
      <c r="O32" s="249" t="str">
        <f>IF(AND(MONTH(Investment!$F32)=MONTH(O$7),YEAR(Investment!$F32)=YEAR(O$7)),Investment!$C32*Investment!$G32*Investment!$H32/12," ")</f>
        <v xml:space="preserve"> </v>
      </c>
      <c r="P32" s="249" t="str">
        <f>IF(AND(MONTH(Investment!$F32)=MONTH(P$7),YEAR(Investment!$F32)=YEAR(P$7)),Investment!$C32*Investment!$G32*Investment!$H32/12," ")</f>
        <v xml:space="preserve"> </v>
      </c>
      <c r="Q32" s="249" t="str">
        <f>IF(AND(MONTH(Investment!$F32)=MONTH(Q$7),YEAR(Investment!$F32)=YEAR(Q$7)),Investment!$C32*Investment!$G32*Investment!$H32/12," ")</f>
        <v xml:space="preserve"> </v>
      </c>
      <c r="R32" s="249" t="str">
        <f>IF(AND(MONTH(Investment!$F32)=MONTH(R$7),YEAR(Investment!$F32)=YEAR(R$7)),Investment!$C32*Investment!$G32*Investment!$H32/12," ")</f>
        <v xml:space="preserve"> </v>
      </c>
      <c r="S32" s="249" t="str">
        <f>IF(AND(MONTH(Investment!$F32)=MONTH(S$7),YEAR(Investment!$F32)=YEAR(S$7)),Investment!$C32*Investment!$G32*Investment!$H32/12," ")</f>
        <v xml:space="preserve"> </v>
      </c>
      <c r="T32" s="249" t="str">
        <f>IF(AND(MONTH(Investment!$F32)=MONTH(T$7),YEAR(Investment!$F32)=YEAR(T$7)),Investment!$C32*Investment!$G32*Investment!$H32/12," ")</f>
        <v xml:space="preserve"> </v>
      </c>
      <c r="U32" s="249" t="str">
        <f>IF(AND(MONTH(Investment!$F32)=MONTH(U$7),YEAR(Investment!$F32)=YEAR(U$7)),Investment!$C32*Investment!$G32*Investment!$H32/12," ")</f>
        <v xml:space="preserve"> </v>
      </c>
      <c r="V32" s="249" t="str">
        <f>IF(AND(MONTH(Investment!$F31)=MONTH(V$7),YEAR(Investment!$F31)=YEAR(V$7)),Investment!$C31*Investment!$G31*Investment!$H31/12," ")</f>
        <v xml:space="preserve"> </v>
      </c>
      <c r="W32" s="249" t="str">
        <f>IF(AND(MONTH(Investment!$F31)=MONTH(W$7),YEAR(Investment!$F31)=YEAR(W$7)),Investment!$C31*Investment!$G31*Investment!$H31/12," ")</f>
        <v xml:space="preserve"> </v>
      </c>
      <c r="X32" s="249" t="str">
        <f>IF(AND(MONTH(Investment!$F31)=MONTH(X$7),YEAR(Investment!$F31)=YEAR(X$7)),Investment!$C31*Investment!$G31*Investment!$H31/12," ")</f>
        <v xml:space="preserve"> </v>
      </c>
      <c r="Y32" s="249" t="str">
        <f>IF(AND(MONTH(Investment!$F31)=MONTH(Y$7),YEAR(Investment!$F31)=YEAR(Y$7)),Investment!$C31*Investment!$G31*Investment!$H31/12," ")</f>
        <v xml:space="preserve"> </v>
      </c>
      <c r="Z32" s="249" t="str">
        <f>IF(AND(MONTH(Investment!$F31)=MONTH(Z$7),YEAR(Investment!$F31)=YEAR(Z$7)),Investment!$C31*Investment!$G31*Investment!$H31/12," ")</f>
        <v xml:space="preserve"> </v>
      </c>
      <c r="AA32" s="249" t="str">
        <f>IF(AND(MONTH(Investment!$F31)=MONTH(AA$7),YEAR(Investment!$F31)=YEAR(AA$7)),Investment!$C31*Investment!$G31*Investment!$H31/12," ")</f>
        <v xml:space="preserve"> </v>
      </c>
      <c r="AB32" s="249" t="str">
        <f>IF(AND(MONTH(Investment!$F31)=MONTH(AB$7),YEAR(Investment!$F31)=YEAR(AB$7)),Investment!$C31*Investment!$G31*Investment!$H31/12," ")</f>
        <v xml:space="preserve"> </v>
      </c>
      <c r="AC32" s="249" t="str">
        <f>IF(AND(MONTH(Investment!$F31)=MONTH(AC$7),YEAR(Investment!$F31)=YEAR(AC$7)),Investment!$C31*Investment!$G31*Investment!$H31/12," ")</f>
        <v xml:space="preserve"> </v>
      </c>
      <c r="AD32" s="249" t="str">
        <f>IF(AND(MONTH(Investment!$F31)=MONTH(AD$7),YEAR(Investment!$F31)=YEAR(AD$7)),Investment!$C31*Investment!$G31*Investment!$H31/12," ")</f>
        <v xml:space="preserve"> </v>
      </c>
      <c r="AE32" s="249" t="str">
        <f>IF(AND(MONTH(Investment!$F31)=MONTH(AE$7),YEAR(Investment!$F31)=YEAR(AE$7)),Investment!$C31*Investment!$G31*Investment!$H31/12," ")</f>
        <v xml:space="preserve"> </v>
      </c>
      <c r="AF32" s="249" t="str">
        <f>IF(AND(MONTH(Investment!$F31)=MONTH(AF$7),YEAR(Investment!$F31)=YEAR(AF$7)),Investment!$C31*Investment!$G31*Investment!$H31/12," ")</f>
        <v xml:space="preserve"> </v>
      </c>
      <c r="AG32" s="249" t="str">
        <f>IF(AND(MONTH(Investment!$F31)=MONTH(AG$7),YEAR(Investment!$F31)=YEAR(AG$7)),Investment!$C31*Investment!$G31*Investment!$H31/12," ")</f>
        <v xml:space="preserve"> </v>
      </c>
    </row>
    <row r="33" spans="2:33">
      <c r="B33" s="281"/>
      <c r="C33" s="216"/>
      <c r="D33" s="216"/>
      <c r="E33" s="215"/>
      <c r="F33" s="215"/>
      <c r="G33" s="249">
        <f>ROUND((Investment!$F33-Investment!$E33)/365*12,0)</f>
        <v>0</v>
      </c>
      <c r="H33" s="318"/>
      <c r="I33" s="249">
        <f t="shared" si="3"/>
        <v>0</v>
      </c>
      <c r="J33" s="249" t="str">
        <f>IF(AND(MONTH(Investment!$F33)=MONTH(J$7),YEAR(Investment!$F33)=YEAR(J$7)),Investment!$C33*Investment!$G33*Investment!$H33/12," ")</f>
        <v xml:space="preserve"> </v>
      </c>
      <c r="K33" s="249" t="str">
        <f>IF(AND(MONTH(Investment!$F33)=MONTH(K$7),YEAR(Investment!$F33)=YEAR(K$7)),Investment!$C33*Investment!$G33*Investment!$H33/12," ")</f>
        <v xml:space="preserve"> </v>
      </c>
      <c r="L33" s="249" t="str">
        <f>IF(AND(MONTH(Investment!$F33)=MONTH(L$7),YEAR(Investment!$F33)=YEAR(L$7)),Investment!$C33*Investment!$G33*Investment!$H33/12," ")</f>
        <v xml:space="preserve"> </v>
      </c>
      <c r="M33" s="249" t="str">
        <f>IF(AND(MONTH(Investment!$F33)=MONTH(M$7),YEAR(Investment!$F33)=YEAR(M$7)),Investment!$C33*Investment!$G33*Investment!$H33/12," ")</f>
        <v xml:space="preserve"> </v>
      </c>
      <c r="N33" s="249" t="str">
        <f>IF(AND(MONTH(Investment!$F33)=MONTH(N$7),YEAR(Investment!$F33)=YEAR(N$7)),Investment!$C33*Investment!$G33*Investment!$H33/12," ")</f>
        <v xml:space="preserve"> </v>
      </c>
      <c r="O33" s="249" t="str">
        <f>IF(AND(MONTH(Investment!$F33)=MONTH(O$7),YEAR(Investment!$F33)=YEAR(O$7)),Investment!$C33*Investment!$G33*Investment!$H33/12," ")</f>
        <v xml:space="preserve"> </v>
      </c>
      <c r="P33" s="249" t="str">
        <f>IF(AND(MONTH(Investment!$F33)=MONTH(P$7),YEAR(Investment!$F33)=YEAR(P$7)),Investment!$C33*Investment!$G33*Investment!$H33/12," ")</f>
        <v xml:space="preserve"> </v>
      </c>
      <c r="Q33" s="249" t="str">
        <f>IF(AND(MONTH(Investment!$F33)=MONTH(Q$7),YEAR(Investment!$F33)=YEAR(Q$7)),Investment!$C33*Investment!$G33*Investment!$H33/12," ")</f>
        <v xml:space="preserve"> </v>
      </c>
      <c r="R33" s="249" t="str">
        <f>IF(AND(MONTH(Investment!$F33)=MONTH(R$7),YEAR(Investment!$F33)=YEAR(R$7)),Investment!$C33*Investment!$G33*Investment!$H33/12," ")</f>
        <v xml:space="preserve"> </v>
      </c>
      <c r="S33" s="249" t="str">
        <f>IF(AND(MONTH(Investment!$F33)=MONTH(S$7),YEAR(Investment!$F33)=YEAR(S$7)),Investment!$C33*Investment!$G33*Investment!$H33/12," ")</f>
        <v xml:space="preserve"> </v>
      </c>
      <c r="T33" s="249" t="str">
        <f>IF(AND(MONTH(Investment!$F33)=MONTH(T$7),YEAR(Investment!$F33)=YEAR(T$7)),Investment!$C33*Investment!$G33*Investment!$H33/12," ")</f>
        <v xml:space="preserve"> </v>
      </c>
      <c r="U33" s="249" t="str">
        <f>IF(AND(MONTH(Investment!$F33)=MONTH(U$7),YEAR(Investment!$F33)=YEAR(U$7)),Investment!$C33*Investment!$G33*Investment!$H33/12," ")</f>
        <v xml:space="preserve"> </v>
      </c>
      <c r="V33" s="249" t="str">
        <f>IF(AND(MONTH(Investment!$F32)=MONTH(V$7),YEAR(Investment!$F32)=YEAR(V$7)),Investment!$C32*Investment!$G32*Investment!$H32/12," ")</f>
        <v xml:space="preserve"> </v>
      </c>
      <c r="W33" s="249" t="str">
        <f>IF(AND(MONTH(Investment!$F32)=MONTH(W$7),YEAR(Investment!$F32)=YEAR(W$7)),Investment!$C32*Investment!$G32*Investment!$H32/12," ")</f>
        <v xml:space="preserve"> </v>
      </c>
      <c r="X33" s="249" t="str">
        <f>IF(AND(MONTH(Investment!$F32)=MONTH(X$7),YEAR(Investment!$F32)=YEAR(X$7)),Investment!$C32*Investment!$G32*Investment!$H32/12," ")</f>
        <v xml:space="preserve"> </v>
      </c>
      <c r="Y33" s="249" t="str">
        <f>IF(AND(MONTH(Investment!$F32)=MONTH(Y$7),YEAR(Investment!$F32)=YEAR(Y$7)),Investment!$C32*Investment!$G32*Investment!$H32/12," ")</f>
        <v xml:space="preserve"> </v>
      </c>
      <c r="Z33" s="249" t="str">
        <f>IF(AND(MONTH(Investment!$F32)=MONTH(Z$7),YEAR(Investment!$F32)=YEAR(Z$7)),Investment!$C32*Investment!$G32*Investment!$H32/12," ")</f>
        <v xml:space="preserve"> </v>
      </c>
      <c r="AA33" s="249" t="str">
        <f>IF(AND(MONTH(Investment!$F32)=MONTH(AA$7),YEAR(Investment!$F32)=YEAR(AA$7)),Investment!$C32*Investment!$G32*Investment!$H32/12," ")</f>
        <v xml:space="preserve"> </v>
      </c>
      <c r="AB33" s="249" t="str">
        <f>IF(AND(MONTH(Investment!$F32)=MONTH(AB$7),YEAR(Investment!$F32)=YEAR(AB$7)),Investment!$C32*Investment!$G32*Investment!$H32/12," ")</f>
        <v xml:space="preserve"> </v>
      </c>
      <c r="AC33" s="249" t="str">
        <f>IF(AND(MONTH(Investment!$F32)=MONTH(AC$7),YEAR(Investment!$F32)=YEAR(AC$7)),Investment!$C32*Investment!$G32*Investment!$H32/12," ")</f>
        <v xml:space="preserve"> </v>
      </c>
      <c r="AD33" s="249" t="str">
        <f>IF(AND(MONTH(Investment!$F32)=MONTH(AD$7),YEAR(Investment!$F32)=YEAR(AD$7)),Investment!$C32*Investment!$G32*Investment!$H32/12," ")</f>
        <v xml:space="preserve"> </v>
      </c>
      <c r="AE33" s="249" t="str">
        <f>IF(AND(MONTH(Investment!$F32)=MONTH(AE$7),YEAR(Investment!$F32)=YEAR(AE$7)),Investment!$C32*Investment!$G32*Investment!$H32/12," ")</f>
        <v xml:space="preserve"> </v>
      </c>
      <c r="AF33" s="249" t="str">
        <f>IF(AND(MONTH(Investment!$F32)=MONTH(AF$7),YEAR(Investment!$F32)=YEAR(AF$7)),Investment!$C32*Investment!$G32*Investment!$H32/12," ")</f>
        <v xml:space="preserve"> </v>
      </c>
      <c r="AG33" s="249" t="str">
        <f>IF(AND(MONTH(Investment!$F32)=MONTH(AG$7),YEAR(Investment!$F32)=YEAR(AG$7)),Investment!$C32*Investment!$G32*Investment!$H32/12," ")</f>
        <v xml:space="preserve"> </v>
      </c>
    </row>
    <row r="34" spans="2:33">
      <c r="B34" s="281"/>
      <c r="C34" s="216"/>
      <c r="D34" s="216"/>
      <c r="E34" s="215"/>
      <c r="F34" s="215"/>
      <c r="G34" s="249">
        <f>ROUND((Investment!$F34-Investment!$E34)/365*12,0)</f>
        <v>0</v>
      </c>
      <c r="H34" s="318"/>
      <c r="I34" s="249">
        <f t="shared" si="3"/>
        <v>0</v>
      </c>
      <c r="J34" s="249" t="str">
        <f>IF(AND(MONTH(Investment!$F34)=MONTH(J$7),YEAR(Investment!$F34)=YEAR(J$7)),Investment!$C34*Investment!$G34*Investment!$H34/12," ")</f>
        <v xml:space="preserve"> </v>
      </c>
      <c r="K34" s="249" t="str">
        <f>IF(AND(MONTH(Investment!$F34)=MONTH(K$7),YEAR(Investment!$F34)=YEAR(K$7)),Investment!$C34*Investment!$G34*Investment!$H34/12," ")</f>
        <v xml:space="preserve"> </v>
      </c>
      <c r="L34" s="249" t="str">
        <f>IF(AND(MONTH(Investment!$F34)=MONTH(L$7),YEAR(Investment!$F34)=YEAR(L$7)),Investment!$C34*Investment!$G34*Investment!$H34/12," ")</f>
        <v xml:space="preserve"> </v>
      </c>
      <c r="M34" s="249" t="str">
        <f>IF(AND(MONTH(Investment!$F34)=MONTH(M$7),YEAR(Investment!$F34)=YEAR(M$7)),Investment!$C34*Investment!$G34*Investment!$H34/12," ")</f>
        <v xml:space="preserve"> </v>
      </c>
      <c r="N34" s="249" t="str">
        <f>IF(AND(MONTH(Investment!$F34)=MONTH(N$7),YEAR(Investment!$F34)=YEAR(N$7)),Investment!$C34*Investment!$G34*Investment!$H34/12," ")</f>
        <v xml:space="preserve"> </v>
      </c>
      <c r="O34" s="249" t="str">
        <f>IF(AND(MONTH(Investment!$F34)=MONTH(O$7),YEAR(Investment!$F34)=YEAR(O$7)),Investment!$C34*Investment!$G34*Investment!$H34/12," ")</f>
        <v xml:space="preserve"> </v>
      </c>
      <c r="P34" s="249" t="str">
        <f>IF(AND(MONTH(Investment!$F34)=MONTH(P$7),YEAR(Investment!$F34)=YEAR(P$7)),Investment!$C34*Investment!$G34*Investment!$H34/12," ")</f>
        <v xml:space="preserve"> </v>
      </c>
      <c r="Q34" s="249" t="str">
        <f>IF(AND(MONTH(Investment!$F34)=MONTH(Q$7),YEAR(Investment!$F34)=YEAR(Q$7)),Investment!$C34*Investment!$G34*Investment!$H34/12," ")</f>
        <v xml:space="preserve"> </v>
      </c>
      <c r="R34" s="249" t="str">
        <f>IF(AND(MONTH(Investment!$F34)=MONTH(R$7),YEAR(Investment!$F34)=YEAR(R$7)),Investment!$C34*Investment!$G34*Investment!$H34/12," ")</f>
        <v xml:space="preserve"> </v>
      </c>
      <c r="S34" s="249" t="str">
        <f>IF(AND(MONTH(Investment!$F34)=MONTH(S$7),YEAR(Investment!$F34)=YEAR(S$7)),Investment!$C34*Investment!$G34*Investment!$H34/12," ")</f>
        <v xml:space="preserve"> </v>
      </c>
      <c r="T34" s="249" t="str">
        <f>IF(AND(MONTH(Investment!$F34)=MONTH(T$7),YEAR(Investment!$F34)=YEAR(T$7)),Investment!$C34*Investment!$G34*Investment!$H34/12," ")</f>
        <v xml:space="preserve"> </v>
      </c>
      <c r="U34" s="249" t="str">
        <f>IF(AND(MONTH(Investment!$F34)=MONTH(U$7),YEAR(Investment!$F34)=YEAR(U$7)),Investment!$C34*Investment!$G34*Investment!$H34/12," ")</f>
        <v xml:space="preserve"> </v>
      </c>
      <c r="V34" s="249" t="str">
        <f>IF(AND(MONTH(Investment!$F33)=MONTH(V$7),YEAR(Investment!$F33)=YEAR(V$7)),Investment!$C33*Investment!$G33*Investment!$H33/12," ")</f>
        <v xml:space="preserve"> </v>
      </c>
      <c r="W34" s="249" t="str">
        <f>IF(AND(MONTH(Investment!$F33)=MONTH(W$7),YEAR(Investment!$F33)=YEAR(W$7)),Investment!$C33*Investment!$G33*Investment!$H33/12," ")</f>
        <v xml:space="preserve"> </v>
      </c>
      <c r="X34" s="249" t="str">
        <f>IF(AND(MONTH(Investment!$F33)=MONTH(X$7),YEAR(Investment!$F33)=YEAR(X$7)),Investment!$C33*Investment!$G33*Investment!$H33/12," ")</f>
        <v xml:space="preserve"> </v>
      </c>
      <c r="Y34" s="249" t="str">
        <f>IF(AND(MONTH(Investment!$F33)=MONTH(Y$7),YEAR(Investment!$F33)=YEAR(Y$7)),Investment!$C33*Investment!$G33*Investment!$H33/12," ")</f>
        <v xml:space="preserve"> </v>
      </c>
      <c r="Z34" s="249" t="str">
        <f>IF(AND(MONTH(Investment!$F33)=MONTH(Z$7),YEAR(Investment!$F33)=YEAR(Z$7)),Investment!$C33*Investment!$G33*Investment!$H33/12," ")</f>
        <v xml:space="preserve"> </v>
      </c>
      <c r="AA34" s="249" t="str">
        <f>IF(AND(MONTH(Investment!$F33)=MONTH(AA$7),YEAR(Investment!$F33)=YEAR(AA$7)),Investment!$C33*Investment!$G33*Investment!$H33/12," ")</f>
        <v xml:space="preserve"> </v>
      </c>
      <c r="AB34" s="249" t="str">
        <f>IF(AND(MONTH(Investment!$F33)=MONTH(AB$7),YEAR(Investment!$F33)=YEAR(AB$7)),Investment!$C33*Investment!$G33*Investment!$H33/12," ")</f>
        <v xml:space="preserve"> </v>
      </c>
      <c r="AC34" s="249" t="str">
        <f>IF(AND(MONTH(Investment!$F33)=MONTH(AC$7),YEAR(Investment!$F33)=YEAR(AC$7)),Investment!$C33*Investment!$G33*Investment!$H33/12," ")</f>
        <v xml:space="preserve"> </v>
      </c>
      <c r="AD34" s="249" t="str">
        <f>IF(AND(MONTH(Investment!$F33)=MONTH(AD$7),YEAR(Investment!$F33)=YEAR(AD$7)),Investment!$C33*Investment!$G33*Investment!$H33/12," ")</f>
        <v xml:space="preserve"> </v>
      </c>
      <c r="AE34" s="249" t="str">
        <f>IF(AND(MONTH(Investment!$F33)=MONTH(AE$7),YEAR(Investment!$F33)=YEAR(AE$7)),Investment!$C33*Investment!$G33*Investment!$H33/12," ")</f>
        <v xml:space="preserve"> </v>
      </c>
      <c r="AF34" s="249" t="str">
        <f>IF(AND(MONTH(Investment!$F33)=MONTH(AF$7),YEAR(Investment!$F33)=YEAR(AF$7)),Investment!$C33*Investment!$G33*Investment!$H33/12," ")</f>
        <v xml:space="preserve"> </v>
      </c>
      <c r="AG34" s="249" t="str">
        <f>IF(AND(MONTH(Investment!$F33)=MONTH(AG$7),YEAR(Investment!$F33)=YEAR(AG$7)),Investment!$C33*Investment!$G33*Investment!$H33/12," ")</f>
        <v xml:space="preserve"> </v>
      </c>
    </row>
    <row r="35" spans="2:33">
      <c r="B35" s="281"/>
      <c r="C35" s="216"/>
      <c r="D35" s="216"/>
      <c r="E35" s="215"/>
      <c r="F35" s="215"/>
      <c r="G35" s="249">
        <f>ROUND((Investment!$F35-Investment!$E35)/365*12,0)</f>
        <v>0</v>
      </c>
      <c r="H35" s="318"/>
      <c r="I35" s="249">
        <f t="shared" si="3"/>
        <v>0</v>
      </c>
      <c r="J35" s="249" t="str">
        <f>IF(AND(MONTH(Investment!$F35)=MONTH(J$7),YEAR(Investment!$F35)=YEAR(J$7)),Investment!$C35*Investment!$G35*Investment!$H35/12," ")</f>
        <v xml:space="preserve"> </v>
      </c>
      <c r="K35" s="249" t="str">
        <f>IF(AND(MONTH(Investment!$F35)=MONTH(K$7),YEAR(Investment!$F35)=YEAR(K$7)),Investment!$C35*Investment!$G35*Investment!$H35/12," ")</f>
        <v xml:space="preserve"> </v>
      </c>
      <c r="L35" s="249" t="str">
        <f>IF(AND(MONTH(Investment!$F35)=MONTH(L$7),YEAR(Investment!$F35)=YEAR(L$7)),Investment!$C35*Investment!$G35*Investment!$H35/12," ")</f>
        <v xml:space="preserve"> </v>
      </c>
      <c r="M35" s="249" t="str">
        <f>IF(AND(MONTH(Investment!$F35)=MONTH(M$7),YEAR(Investment!$F35)=YEAR(M$7)),Investment!$C35*Investment!$G35*Investment!$H35/12," ")</f>
        <v xml:space="preserve"> </v>
      </c>
      <c r="N35" s="249" t="str">
        <f>IF(AND(MONTH(Investment!$F35)=MONTH(N$7),YEAR(Investment!$F35)=YEAR(N$7)),Investment!$C35*Investment!$G35*Investment!$H35/12," ")</f>
        <v xml:space="preserve"> </v>
      </c>
      <c r="O35" s="249" t="str">
        <f>IF(AND(MONTH(Investment!$F35)=MONTH(O$7),YEAR(Investment!$F35)=YEAR(O$7)),Investment!$C35*Investment!$G35*Investment!$H35/12," ")</f>
        <v xml:space="preserve"> </v>
      </c>
      <c r="P35" s="249" t="str">
        <f>IF(AND(MONTH(Investment!$F35)=MONTH(P$7),YEAR(Investment!$F35)=YEAR(P$7)),Investment!$C35*Investment!$G35*Investment!$H35/12," ")</f>
        <v xml:space="preserve"> </v>
      </c>
      <c r="Q35" s="249" t="str">
        <f>IF(AND(MONTH(Investment!$F35)=MONTH(Q$7),YEAR(Investment!$F35)=YEAR(Q$7)),Investment!$C35*Investment!$G35*Investment!$H35/12," ")</f>
        <v xml:space="preserve"> </v>
      </c>
      <c r="R35" s="249" t="str">
        <f>IF(AND(MONTH(Investment!$F35)=MONTH(R$7),YEAR(Investment!$F35)=YEAR(R$7)),Investment!$C35*Investment!$G35*Investment!$H35/12," ")</f>
        <v xml:space="preserve"> </v>
      </c>
      <c r="S35" s="249" t="str">
        <f>IF(AND(MONTH(Investment!$F35)=MONTH(S$7),YEAR(Investment!$F35)=YEAR(S$7)),Investment!$C35*Investment!$G35*Investment!$H35/12," ")</f>
        <v xml:space="preserve"> </v>
      </c>
      <c r="T35" s="249" t="str">
        <f>IF(AND(MONTH(Investment!$F35)=MONTH(T$7),YEAR(Investment!$F35)=YEAR(T$7)),Investment!$C35*Investment!$G35*Investment!$H35/12," ")</f>
        <v xml:space="preserve"> </v>
      </c>
      <c r="U35" s="249" t="str">
        <f>IF(AND(MONTH(Investment!$F35)=MONTH(U$7),YEAR(Investment!$F35)=YEAR(U$7)),Investment!$C35*Investment!$G35*Investment!$H35/12," ")</f>
        <v xml:space="preserve"> </v>
      </c>
      <c r="V35" s="249" t="str">
        <f>IF(AND(MONTH(Investment!$F34)=MONTH(V$7),YEAR(Investment!$F34)=YEAR(V$7)),Investment!$C34*Investment!$G34*Investment!$H34/12," ")</f>
        <v xml:space="preserve"> </v>
      </c>
      <c r="W35" s="249" t="str">
        <f>IF(AND(MONTH(Investment!$F34)=MONTH(W$7),YEAR(Investment!$F34)=YEAR(W$7)),Investment!$C34*Investment!$G34*Investment!$H34/12," ")</f>
        <v xml:space="preserve"> </v>
      </c>
      <c r="X35" s="249" t="str">
        <f>IF(AND(MONTH(Investment!$F34)=MONTH(X$7),YEAR(Investment!$F34)=YEAR(X$7)),Investment!$C34*Investment!$G34*Investment!$H34/12," ")</f>
        <v xml:space="preserve"> </v>
      </c>
      <c r="Y35" s="249" t="str">
        <f>IF(AND(MONTH(Investment!$F34)=MONTH(Y$7),YEAR(Investment!$F34)=YEAR(Y$7)),Investment!$C34*Investment!$G34*Investment!$H34/12," ")</f>
        <v xml:space="preserve"> </v>
      </c>
      <c r="Z35" s="249" t="str">
        <f>IF(AND(MONTH(Investment!$F34)=MONTH(Z$7),YEAR(Investment!$F34)=YEAR(Z$7)),Investment!$C34*Investment!$G34*Investment!$H34/12," ")</f>
        <v xml:space="preserve"> </v>
      </c>
      <c r="AA35" s="249" t="str">
        <f>IF(AND(MONTH(Investment!$F34)=MONTH(AA$7),YEAR(Investment!$F34)=YEAR(AA$7)),Investment!$C34*Investment!$G34*Investment!$H34/12," ")</f>
        <v xml:space="preserve"> </v>
      </c>
      <c r="AB35" s="249" t="str">
        <f>IF(AND(MONTH(Investment!$F34)=MONTH(AB$7),YEAR(Investment!$F34)=YEAR(AB$7)),Investment!$C34*Investment!$G34*Investment!$H34/12," ")</f>
        <v xml:space="preserve"> </v>
      </c>
      <c r="AC35" s="249" t="str">
        <f>IF(AND(MONTH(Investment!$F34)=MONTH(AC$7),YEAR(Investment!$F34)=YEAR(AC$7)),Investment!$C34*Investment!$G34*Investment!$H34/12," ")</f>
        <v xml:space="preserve"> </v>
      </c>
      <c r="AD35" s="249" t="str">
        <f>IF(AND(MONTH(Investment!$F34)=MONTH(AD$7),YEAR(Investment!$F34)=YEAR(AD$7)),Investment!$C34*Investment!$G34*Investment!$H34/12," ")</f>
        <v xml:space="preserve"> </v>
      </c>
      <c r="AE35" s="249" t="str">
        <f>IF(AND(MONTH(Investment!$F34)=MONTH(AE$7),YEAR(Investment!$F34)=YEAR(AE$7)),Investment!$C34*Investment!$G34*Investment!$H34/12," ")</f>
        <v xml:space="preserve"> </v>
      </c>
      <c r="AF35" s="249" t="str">
        <f>IF(AND(MONTH(Investment!$F34)=MONTH(AF$7),YEAR(Investment!$F34)=YEAR(AF$7)),Investment!$C34*Investment!$G34*Investment!$H34/12," ")</f>
        <v xml:space="preserve"> </v>
      </c>
      <c r="AG35" s="249" t="str">
        <f>IF(AND(MONTH(Investment!$F34)=MONTH(AG$7),YEAR(Investment!$F34)=YEAR(AG$7)),Investment!$C34*Investment!$G34*Investment!$H34/12," ")</f>
        <v xml:space="preserve"> </v>
      </c>
    </row>
    <row r="36" spans="2:33">
      <c r="B36" s="281"/>
      <c r="C36" s="216"/>
      <c r="D36" s="216"/>
      <c r="E36" s="215"/>
      <c r="F36" s="215"/>
      <c r="G36" s="249">
        <f>ROUND((Investment!$F36-Investment!$E36)/365*12,0)</f>
        <v>0</v>
      </c>
      <c r="H36" s="318"/>
      <c r="I36" s="249">
        <f t="shared" si="3"/>
        <v>0</v>
      </c>
      <c r="J36" s="249" t="str">
        <f>IF(AND(MONTH(Investment!$F36)=MONTH(J$7),YEAR(Investment!$F36)=YEAR(J$7)),Investment!$C36*Investment!$G36*Investment!$H36/12," ")</f>
        <v xml:space="preserve"> </v>
      </c>
      <c r="K36" s="249" t="str">
        <f>IF(AND(MONTH(Investment!$F36)=MONTH(K$7),YEAR(Investment!$F36)=YEAR(K$7)),Investment!$C36*Investment!$G36*Investment!$H36/12," ")</f>
        <v xml:space="preserve"> </v>
      </c>
      <c r="L36" s="249" t="str">
        <f>IF(AND(MONTH(Investment!$F36)=MONTH(L$7),YEAR(Investment!$F36)=YEAR(L$7)),Investment!$C36*Investment!$G36*Investment!$H36/12," ")</f>
        <v xml:space="preserve"> </v>
      </c>
      <c r="M36" s="249" t="str">
        <f>IF(AND(MONTH(Investment!$F36)=MONTH(M$7),YEAR(Investment!$F36)=YEAR(M$7)),Investment!$C36*Investment!$G36*Investment!$H36/12," ")</f>
        <v xml:space="preserve"> </v>
      </c>
      <c r="N36" s="249" t="str">
        <f>IF(AND(MONTH(Investment!$F36)=MONTH(N$7),YEAR(Investment!$F36)=YEAR(N$7)),Investment!$C36*Investment!$G36*Investment!$H36/12," ")</f>
        <v xml:space="preserve"> </v>
      </c>
      <c r="O36" s="249" t="str">
        <f>IF(AND(MONTH(Investment!$F36)=MONTH(O$7),YEAR(Investment!$F36)=YEAR(O$7)),Investment!$C36*Investment!$G36*Investment!$H36/12," ")</f>
        <v xml:space="preserve"> </v>
      </c>
      <c r="P36" s="249" t="str">
        <f>IF(AND(MONTH(Investment!$F36)=MONTH(P$7),YEAR(Investment!$F36)=YEAR(P$7)),Investment!$C36*Investment!$G36*Investment!$H36/12," ")</f>
        <v xml:space="preserve"> </v>
      </c>
      <c r="Q36" s="249" t="str">
        <f>IF(AND(MONTH(Investment!$F36)=MONTH(Q$7),YEAR(Investment!$F36)=YEAR(Q$7)),Investment!$C36*Investment!$G36*Investment!$H36/12," ")</f>
        <v xml:space="preserve"> </v>
      </c>
      <c r="R36" s="249" t="str">
        <f>IF(AND(MONTH(Investment!$F36)=MONTH(R$7),YEAR(Investment!$F36)=YEAR(R$7)),Investment!$C36*Investment!$G36*Investment!$H36/12," ")</f>
        <v xml:space="preserve"> </v>
      </c>
      <c r="S36" s="249" t="str">
        <f>IF(AND(MONTH(Investment!$F36)=MONTH(S$7),YEAR(Investment!$F36)=YEAR(S$7)),Investment!$C36*Investment!$G36*Investment!$H36/12," ")</f>
        <v xml:space="preserve"> </v>
      </c>
      <c r="T36" s="249" t="str">
        <f>IF(AND(MONTH(Investment!$F36)=MONTH(T$7),YEAR(Investment!$F36)=YEAR(T$7)),Investment!$C36*Investment!$G36*Investment!$H36/12," ")</f>
        <v xml:space="preserve"> </v>
      </c>
      <c r="U36" s="249" t="str">
        <f>IF(AND(MONTH(Investment!$F36)=MONTH(U$7),YEAR(Investment!$F36)=YEAR(U$7)),Investment!$C36*Investment!$G36*Investment!$H36/12," ")</f>
        <v xml:space="preserve"> </v>
      </c>
      <c r="V36" s="249" t="str">
        <f>IF(AND(MONTH(Investment!$F35)=MONTH(V$7),YEAR(Investment!$F35)=YEAR(V$7)),Investment!$C35*Investment!$G35*Investment!$H35/12," ")</f>
        <v xml:space="preserve"> </v>
      </c>
      <c r="W36" s="249" t="str">
        <f>IF(AND(MONTH(Investment!$F35)=MONTH(W$7),YEAR(Investment!$F35)=YEAR(W$7)),Investment!$C35*Investment!$G35*Investment!$H35/12," ")</f>
        <v xml:space="preserve"> </v>
      </c>
      <c r="X36" s="249" t="str">
        <f>IF(AND(MONTH(Investment!$F35)=MONTH(X$7),YEAR(Investment!$F35)=YEAR(X$7)),Investment!$C35*Investment!$G35*Investment!$H35/12," ")</f>
        <v xml:space="preserve"> </v>
      </c>
      <c r="Y36" s="249" t="str">
        <f>IF(AND(MONTH(Investment!$F35)=MONTH(Y$7),YEAR(Investment!$F35)=YEAR(Y$7)),Investment!$C35*Investment!$G35*Investment!$H35/12," ")</f>
        <v xml:space="preserve"> </v>
      </c>
      <c r="Z36" s="249" t="str">
        <f>IF(AND(MONTH(Investment!$F35)=MONTH(Z$7),YEAR(Investment!$F35)=YEAR(Z$7)),Investment!$C35*Investment!$G35*Investment!$H35/12," ")</f>
        <v xml:space="preserve"> </v>
      </c>
      <c r="AA36" s="249" t="str">
        <f>IF(AND(MONTH(Investment!$F35)=MONTH(AA$7),YEAR(Investment!$F35)=YEAR(AA$7)),Investment!$C35*Investment!$G35*Investment!$H35/12," ")</f>
        <v xml:space="preserve"> </v>
      </c>
      <c r="AB36" s="249" t="str">
        <f>IF(AND(MONTH(Investment!$F35)=MONTH(AB$7),YEAR(Investment!$F35)=YEAR(AB$7)),Investment!$C35*Investment!$G35*Investment!$H35/12," ")</f>
        <v xml:space="preserve"> </v>
      </c>
      <c r="AC36" s="249" t="str">
        <f>IF(AND(MONTH(Investment!$F35)=MONTH(AC$7),YEAR(Investment!$F35)=YEAR(AC$7)),Investment!$C35*Investment!$G35*Investment!$H35/12," ")</f>
        <v xml:space="preserve"> </v>
      </c>
      <c r="AD36" s="249" t="str">
        <f>IF(AND(MONTH(Investment!$F35)=MONTH(AD$7),YEAR(Investment!$F35)=YEAR(AD$7)),Investment!$C35*Investment!$G35*Investment!$H35/12," ")</f>
        <v xml:space="preserve"> </v>
      </c>
      <c r="AE36" s="249" t="str">
        <f>IF(AND(MONTH(Investment!$F35)=MONTH(AE$7),YEAR(Investment!$F35)=YEAR(AE$7)),Investment!$C35*Investment!$G35*Investment!$H35/12," ")</f>
        <v xml:space="preserve"> </v>
      </c>
      <c r="AF36" s="249" t="str">
        <f>IF(AND(MONTH(Investment!$F35)=MONTH(AF$7),YEAR(Investment!$F35)=YEAR(AF$7)),Investment!$C35*Investment!$G35*Investment!$H35/12," ")</f>
        <v xml:space="preserve"> </v>
      </c>
      <c r="AG36" s="249" t="str">
        <f>IF(AND(MONTH(Investment!$F35)=MONTH(AG$7),YEAR(Investment!$F35)=YEAR(AG$7)),Investment!$C35*Investment!$G35*Investment!$H35/12," ")</f>
        <v xml:space="preserve"> </v>
      </c>
    </row>
    <row r="37" spans="2:33">
      <c r="B37" s="281"/>
      <c r="C37" s="216"/>
      <c r="D37" s="216"/>
      <c r="E37" s="215"/>
      <c r="F37" s="215"/>
      <c r="G37" s="249">
        <f>ROUND((Investment!$F37-Investment!$E37)/365*12,0)</f>
        <v>0</v>
      </c>
      <c r="H37" s="318"/>
      <c r="I37" s="249">
        <f t="shared" si="3"/>
        <v>0</v>
      </c>
      <c r="J37" s="249" t="str">
        <f>IF(AND(MONTH(Investment!$F37)=MONTH(J$7),YEAR(Investment!$F37)=YEAR(J$7)),Investment!$C37*Investment!$G37*Investment!$H37/12," ")</f>
        <v xml:space="preserve"> </v>
      </c>
      <c r="K37" s="249" t="str">
        <f>IF(AND(MONTH(Investment!$F37)=MONTH(K$7),YEAR(Investment!$F37)=YEAR(K$7)),Investment!$C37*Investment!$G37*Investment!$H37/12," ")</f>
        <v xml:space="preserve"> </v>
      </c>
      <c r="L37" s="249" t="str">
        <f>IF(AND(MONTH(Investment!$F37)=MONTH(L$7),YEAR(Investment!$F37)=YEAR(L$7)),Investment!$C37*Investment!$G37*Investment!$H37/12," ")</f>
        <v xml:space="preserve"> </v>
      </c>
      <c r="M37" s="249" t="str">
        <f>IF(AND(MONTH(Investment!$F37)=MONTH(M$7),YEAR(Investment!$F37)=YEAR(M$7)),Investment!$C37*Investment!$G37*Investment!$H37/12," ")</f>
        <v xml:space="preserve"> </v>
      </c>
      <c r="N37" s="249" t="str">
        <f>IF(AND(MONTH(Investment!$F37)=MONTH(N$7),YEAR(Investment!$F37)=YEAR(N$7)),Investment!$C37*Investment!$G37*Investment!$H37/12," ")</f>
        <v xml:space="preserve"> </v>
      </c>
      <c r="O37" s="249" t="str">
        <f>IF(AND(MONTH(Investment!$F37)=MONTH(O$7),YEAR(Investment!$F37)=YEAR(O$7)),Investment!$C37*Investment!$G37*Investment!$H37/12," ")</f>
        <v xml:space="preserve"> </v>
      </c>
      <c r="P37" s="249" t="str">
        <f>IF(AND(MONTH(Investment!$F37)=MONTH(P$7),YEAR(Investment!$F37)=YEAR(P$7)),Investment!$C37*Investment!$G37*Investment!$H37/12," ")</f>
        <v xml:space="preserve"> </v>
      </c>
      <c r="Q37" s="249" t="str">
        <f>IF(AND(MONTH(Investment!$F37)=MONTH(Q$7),YEAR(Investment!$F37)=YEAR(Q$7)),Investment!$C37*Investment!$G37*Investment!$H37/12," ")</f>
        <v xml:space="preserve"> </v>
      </c>
      <c r="R37" s="249" t="str">
        <f>IF(AND(MONTH(Investment!$F37)=MONTH(R$7),YEAR(Investment!$F37)=YEAR(R$7)),Investment!$C37*Investment!$G37*Investment!$H37/12," ")</f>
        <v xml:space="preserve"> </v>
      </c>
      <c r="S37" s="249" t="str">
        <f>IF(AND(MONTH(Investment!$F37)=MONTH(S$7),YEAR(Investment!$F37)=YEAR(S$7)),Investment!$C37*Investment!$G37*Investment!$H37/12," ")</f>
        <v xml:space="preserve"> </v>
      </c>
      <c r="T37" s="249" t="str">
        <f>IF(AND(MONTH(Investment!$F37)=MONTH(T$7),YEAR(Investment!$F37)=YEAR(T$7)),Investment!$C37*Investment!$G37*Investment!$H37/12," ")</f>
        <v xml:space="preserve"> </v>
      </c>
      <c r="U37" s="249" t="str">
        <f>IF(AND(MONTH(Investment!$F37)=MONTH(U$7),YEAR(Investment!$F37)=YEAR(U$7)),Investment!$C37*Investment!$G37*Investment!$H37/12," ")</f>
        <v xml:space="preserve"> </v>
      </c>
      <c r="V37" s="249" t="str">
        <f>IF(AND(MONTH(Investment!$F36)=MONTH(V$7),YEAR(Investment!$F36)=YEAR(V$7)),Investment!$C36*Investment!$G36*Investment!$H36/12," ")</f>
        <v xml:space="preserve"> </v>
      </c>
      <c r="W37" s="249" t="str">
        <f>IF(AND(MONTH(Investment!$F36)=MONTH(W$7),YEAR(Investment!$F36)=YEAR(W$7)),Investment!$C36*Investment!$G36*Investment!$H36/12," ")</f>
        <v xml:space="preserve"> </v>
      </c>
      <c r="X37" s="249" t="str">
        <f>IF(AND(MONTH(Investment!$F36)=MONTH(X$7),YEAR(Investment!$F36)=YEAR(X$7)),Investment!$C36*Investment!$G36*Investment!$H36/12," ")</f>
        <v xml:space="preserve"> </v>
      </c>
      <c r="Y37" s="249" t="str">
        <f>IF(AND(MONTH(Investment!$F36)=MONTH(Y$7),YEAR(Investment!$F36)=YEAR(Y$7)),Investment!$C36*Investment!$G36*Investment!$H36/12," ")</f>
        <v xml:space="preserve"> </v>
      </c>
      <c r="Z37" s="249" t="str">
        <f>IF(AND(MONTH(Investment!$F36)=MONTH(Z$7),YEAR(Investment!$F36)=YEAR(Z$7)),Investment!$C36*Investment!$G36*Investment!$H36/12," ")</f>
        <v xml:space="preserve"> </v>
      </c>
      <c r="AA37" s="249" t="str">
        <f>IF(AND(MONTH(Investment!$F36)=MONTH(AA$7),YEAR(Investment!$F36)=YEAR(AA$7)),Investment!$C36*Investment!$G36*Investment!$H36/12," ")</f>
        <v xml:space="preserve"> </v>
      </c>
      <c r="AB37" s="249" t="str">
        <f>IF(AND(MONTH(Investment!$F36)=MONTH(AB$7),YEAR(Investment!$F36)=YEAR(AB$7)),Investment!$C36*Investment!$G36*Investment!$H36/12," ")</f>
        <v xml:space="preserve"> </v>
      </c>
      <c r="AC37" s="249" t="str">
        <f>IF(AND(MONTH(Investment!$F36)=MONTH(AC$7),YEAR(Investment!$F36)=YEAR(AC$7)),Investment!$C36*Investment!$G36*Investment!$H36/12," ")</f>
        <v xml:space="preserve"> </v>
      </c>
      <c r="AD37" s="249" t="str">
        <f>IF(AND(MONTH(Investment!$F36)=MONTH(AD$7),YEAR(Investment!$F36)=YEAR(AD$7)),Investment!$C36*Investment!$G36*Investment!$H36/12," ")</f>
        <v xml:space="preserve"> </v>
      </c>
      <c r="AE37" s="249" t="str">
        <f>IF(AND(MONTH(Investment!$F36)=MONTH(AE$7),YEAR(Investment!$F36)=YEAR(AE$7)),Investment!$C36*Investment!$G36*Investment!$H36/12," ")</f>
        <v xml:space="preserve"> </v>
      </c>
      <c r="AF37" s="249" t="str">
        <f>IF(AND(MONTH(Investment!$F36)=MONTH(AF$7),YEAR(Investment!$F36)=YEAR(AF$7)),Investment!$C36*Investment!$G36*Investment!$H36/12," ")</f>
        <v xml:space="preserve"> </v>
      </c>
      <c r="AG37" s="249" t="str">
        <f>IF(AND(MONTH(Investment!$F36)=MONTH(AG$7),YEAR(Investment!$F36)=YEAR(AG$7)),Investment!$C36*Investment!$G36*Investment!$H36/12," ")</f>
        <v xml:space="preserve"> </v>
      </c>
    </row>
    <row r="38" spans="2:33">
      <c r="B38" s="281"/>
      <c r="C38" s="216"/>
      <c r="D38" s="216"/>
      <c r="E38" s="215"/>
      <c r="F38" s="215"/>
      <c r="G38" s="249">
        <f>ROUND((Investment!$F38-Investment!$E38)/365*12,0)</f>
        <v>0</v>
      </c>
      <c r="H38" s="318"/>
      <c r="I38" s="249">
        <f t="shared" si="3"/>
        <v>0</v>
      </c>
      <c r="J38" s="249" t="str">
        <f>IF(AND(MONTH(Investment!$F38)=MONTH(J$7),YEAR(Investment!$F38)=YEAR(J$7)),Investment!$C38*Investment!$G38*Investment!$H38/12," ")</f>
        <v xml:space="preserve"> </v>
      </c>
      <c r="K38" s="249" t="str">
        <f>IF(AND(MONTH(Investment!$F38)=MONTH(K$7),YEAR(Investment!$F38)=YEAR(K$7)),Investment!$C38*Investment!$G38*Investment!$H38/12," ")</f>
        <v xml:space="preserve"> </v>
      </c>
      <c r="L38" s="249" t="str">
        <f>IF(AND(MONTH(Investment!$F38)=MONTH(L$7),YEAR(Investment!$F38)=YEAR(L$7)),Investment!$C38*Investment!$G38*Investment!$H38/12," ")</f>
        <v xml:space="preserve"> </v>
      </c>
      <c r="M38" s="249" t="str">
        <f>IF(AND(MONTH(Investment!$F38)=MONTH(M$7),YEAR(Investment!$F38)=YEAR(M$7)),Investment!$C38*Investment!$G38*Investment!$H38/12," ")</f>
        <v xml:space="preserve"> </v>
      </c>
      <c r="N38" s="249" t="str">
        <f>IF(AND(MONTH(Investment!$F38)=MONTH(N$7),YEAR(Investment!$F38)=YEAR(N$7)),Investment!$C38*Investment!$G38*Investment!$H38/12," ")</f>
        <v xml:space="preserve"> </v>
      </c>
      <c r="O38" s="249" t="str">
        <f>IF(AND(MONTH(Investment!$F38)=MONTH(O$7),YEAR(Investment!$F38)=YEAR(O$7)),Investment!$C38*Investment!$G38*Investment!$H38/12," ")</f>
        <v xml:space="preserve"> </v>
      </c>
      <c r="P38" s="249" t="str">
        <f>IF(AND(MONTH(Investment!$F38)=MONTH(P$7),YEAR(Investment!$F38)=YEAR(P$7)),Investment!$C38*Investment!$G38*Investment!$H38/12," ")</f>
        <v xml:space="preserve"> </v>
      </c>
      <c r="Q38" s="249" t="str">
        <f>IF(AND(MONTH(Investment!$F38)=MONTH(Q$7),YEAR(Investment!$F38)=YEAR(Q$7)),Investment!$C38*Investment!$G38*Investment!$H38/12," ")</f>
        <v xml:space="preserve"> </v>
      </c>
      <c r="R38" s="249" t="str">
        <f>IF(AND(MONTH(Investment!$F38)=MONTH(R$7),YEAR(Investment!$F38)=YEAR(R$7)),Investment!$C38*Investment!$G38*Investment!$H38/12," ")</f>
        <v xml:space="preserve"> </v>
      </c>
      <c r="S38" s="249" t="str">
        <f>IF(AND(MONTH(Investment!$F38)=MONTH(S$7),YEAR(Investment!$F38)=YEAR(S$7)),Investment!$C38*Investment!$G38*Investment!$H38/12," ")</f>
        <v xml:space="preserve"> </v>
      </c>
      <c r="T38" s="249" t="str">
        <f>IF(AND(MONTH(Investment!$F38)=MONTH(T$7),YEAR(Investment!$F38)=YEAR(T$7)),Investment!$C38*Investment!$G38*Investment!$H38/12," ")</f>
        <v xml:space="preserve"> </v>
      </c>
      <c r="U38" s="249" t="str">
        <f>IF(AND(MONTH(Investment!$F38)=MONTH(U$7),YEAR(Investment!$F38)=YEAR(U$7)),Investment!$C38*Investment!$G38*Investment!$H38/12," ")</f>
        <v xml:space="preserve"> </v>
      </c>
      <c r="V38" s="249" t="str">
        <f>IF(AND(MONTH(Investment!$F37)=MONTH(V$7),YEAR(Investment!$F37)=YEAR(V$7)),Investment!$C37*Investment!$G37*Investment!$H37/12," ")</f>
        <v xml:space="preserve"> </v>
      </c>
      <c r="W38" s="249" t="str">
        <f>IF(AND(MONTH(Investment!$F37)=MONTH(W$7),YEAR(Investment!$F37)=YEAR(W$7)),Investment!$C37*Investment!$G37*Investment!$H37/12," ")</f>
        <v xml:space="preserve"> </v>
      </c>
      <c r="X38" s="249" t="str">
        <f>IF(AND(MONTH(Investment!$F37)=MONTH(X$7),YEAR(Investment!$F37)=YEAR(X$7)),Investment!$C37*Investment!$G37*Investment!$H37/12," ")</f>
        <v xml:space="preserve"> </v>
      </c>
      <c r="Y38" s="249" t="str">
        <f>IF(AND(MONTH(Investment!$F37)=MONTH(Y$7),YEAR(Investment!$F37)=YEAR(Y$7)),Investment!$C37*Investment!$G37*Investment!$H37/12," ")</f>
        <v xml:space="preserve"> </v>
      </c>
      <c r="Z38" s="249" t="str">
        <f>IF(AND(MONTH(Investment!$F37)=MONTH(Z$7),YEAR(Investment!$F37)=YEAR(Z$7)),Investment!$C37*Investment!$G37*Investment!$H37/12," ")</f>
        <v xml:space="preserve"> </v>
      </c>
      <c r="AA38" s="249" t="str">
        <f>IF(AND(MONTH(Investment!$F37)=MONTH(AA$7),YEAR(Investment!$F37)=YEAR(AA$7)),Investment!$C37*Investment!$G37*Investment!$H37/12," ")</f>
        <v xml:space="preserve"> </v>
      </c>
      <c r="AB38" s="249" t="str">
        <f>IF(AND(MONTH(Investment!$F37)=MONTH(AB$7),YEAR(Investment!$F37)=YEAR(AB$7)),Investment!$C37*Investment!$G37*Investment!$H37/12," ")</f>
        <v xml:space="preserve"> </v>
      </c>
      <c r="AC38" s="249" t="str">
        <f>IF(AND(MONTH(Investment!$F37)=MONTH(AC$7),YEAR(Investment!$F37)=YEAR(AC$7)),Investment!$C37*Investment!$G37*Investment!$H37/12," ")</f>
        <v xml:space="preserve"> </v>
      </c>
      <c r="AD38" s="249" t="str">
        <f>IF(AND(MONTH(Investment!$F37)=MONTH(AD$7),YEAR(Investment!$F37)=YEAR(AD$7)),Investment!$C37*Investment!$G37*Investment!$H37/12," ")</f>
        <v xml:space="preserve"> </v>
      </c>
      <c r="AE38" s="249" t="str">
        <f>IF(AND(MONTH(Investment!$F37)=MONTH(AE$7),YEAR(Investment!$F37)=YEAR(AE$7)),Investment!$C37*Investment!$G37*Investment!$H37/12," ")</f>
        <v xml:space="preserve"> </v>
      </c>
      <c r="AF38" s="249" t="str">
        <f>IF(AND(MONTH(Investment!$F37)=MONTH(AF$7),YEAR(Investment!$F37)=YEAR(AF$7)),Investment!$C37*Investment!$G37*Investment!$H37/12," ")</f>
        <v xml:space="preserve"> </v>
      </c>
      <c r="AG38" s="249" t="str">
        <f>IF(AND(MONTH(Investment!$F37)=MONTH(AG$7),YEAR(Investment!$F37)=YEAR(AG$7)),Investment!$C37*Investment!$G37*Investment!$H37/12," ")</f>
        <v xml:space="preserve"> </v>
      </c>
    </row>
    <row r="39" spans="2:33">
      <c r="B39" s="281"/>
      <c r="C39" s="216"/>
      <c r="D39" s="216"/>
      <c r="E39" s="215"/>
      <c r="F39" s="215"/>
      <c r="G39" s="249">
        <f>ROUND((Investment!$F39-Investment!$E39)/365*12,0)</f>
        <v>0</v>
      </c>
      <c r="H39" s="318"/>
      <c r="I39" s="249">
        <f t="shared" si="3"/>
        <v>0</v>
      </c>
      <c r="J39" s="249" t="str">
        <f>IF(AND(MONTH(Investment!$F39)=MONTH(J$7),YEAR(Investment!$F39)=YEAR(J$7)),Investment!$C39*Investment!$G39*Investment!$H39/12," ")</f>
        <v xml:space="preserve"> </v>
      </c>
      <c r="K39" s="249" t="str">
        <f>IF(AND(MONTH(Investment!$F39)=MONTH(K$7),YEAR(Investment!$F39)=YEAR(K$7)),Investment!$C39*Investment!$G39*Investment!$H39/12," ")</f>
        <v xml:space="preserve"> </v>
      </c>
      <c r="L39" s="249" t="str">
        <f>IF(AND(MONTH(Investment!$F39)=MONTH(L$7),YEAR(Investment!$F39)=YEAR(L$7)),Investment!$C39*Investment!$G39*Investment!$H39/12," ")</f>
        <v xml:space="preserve"> </v>
      </c>
      <c r="M39" s="249" t="str">
        <f>IF(AND(MONTH(Investment!$F39)=MONTH(M$7),YEAR(Investment!$F39)=YEAR(M$7)),Investment!$C39*Investment!$G39*Investment!$H39/12," ")</f>
        <v xml:space="preserve"> </v>
      </c>
      <c r="N39" s="249" t="str">
        <f>IF(AND(MONTH(Investment!$F39)=MONTH(N$7),YEAR(Investment!$F39)=YEAR(N$7)),Investment!$C39*Investment!$G39*Investment!$H39/12," ")</f>
        <v xml:space="preserve"> </v>
      </c>
      <c r="O39" s="249" t="str">
        <f>IF(AND(MONTH(Investment!$F39)=MONTH(O$7),YEAR(Investment!$F39)=YEAR(O$7)),Investment!$C39*Investment!$G39*Investment!$H39/12," ")</f>
        <v xml:space="preserve"> </v>
      </c>
      <c r="P39" s="249" t="str">
        <f>IF(AND(MONTH(Investment!$F39)=MONTH(P$7),YEAR(Investment!$F39)=YEAR(P$7)),Investment!$C39*Investment!$G39*Investment!$H39/12," ")</f>
        <v xml:space="preserve"> </v>
      </c>
      <c r="Q39" s="249" t="str">
        <f>IF(AND(MONTH(Investment!$F39)=MONTH(Q$7),YEAR(Investment!$F39)=YEAR(Q$7)),Investment!$C39*Investment!$G39*Investment!$H39/12," ")</f>
        <v xml:space="preserve"> </v>
      </c>
      <c r="R39" s="249" t="str">
        <f>IF(AND(MONTH(Investment!$F39)=MONTH(R$7),YEAR(Investment!$F39)=YEAR(R$7)),Investment!$C39*Investment!$G39*Investment!$H39/12," ")</f>
        <v xml:space="preserve"> </v>
      </c>
      <c r="S39" s="249" t="str">
        <f>IF(AND(MONTH(Investment!$F39)=MONTH(S$7),YEAR(Investment!$F39)=YEAR(S$7)),Investment!$C39*Investment!$G39*Investment!$H39/12," ")</f>
        <v xml:space="preserve"> </v>
      </c>
      <c r="T39" s="249" t="str">
        <f>IF(AND(MONTH(Investment!$F39)=MONTH(T$7),YEAR(Investment!$F39)=YEAR(T$7)),Investment!$C39*Investment!$G39*Investment!$H39/12," ")</f>
        <v xml:space="preserve"> </v>
      </c>
      <c r="U39" s="249" t="str">
        <f>IF(AND(MONTH(Investment!$F39)=MONTH(U$7),YEAR(Investment!$F39)=YEAR(U$7)),Investment!$C39*Investment!$G39*Investment!$H39/12," ")</f>
        <v xml:space="preserve"> </v>
      </c>
      <c r="V39" s="249" t="str">
        <f>IF(AND(MONTH(Investment!$F38)=MONTH(V$7),YEAR(Investment!$F38)=YEAR(V$7)),Investment!$C38*Investment!$G38*Investment!$H38/12," ")</f>
        <v xml:space="preserve"> </v>
      </c>
      <c r="W39" s="249" t="str">
        <f>IF(AND(MONTH(Investment!$F38)=MONTH(W$7),YEAR(Investment!$F38)=YEAR(W$7)),Investment!$C38*Investment!$G38*Investment!$H38/12," ")</f>
        <v xml:space="preserve"> </v>
      </c>
      <c r="X39" s="249" t="str">
        <f>IF(AND(MONTH(Investment!$F38)=MONTH(X$7),YEAR(Investment!$F38)=YEAR(X$7)),Investment!$C38*Investment!$G38*Investment!$H38/12," ")</f>
        <v xml:space="preserve"> </v>
      </c>
      <c r="Y39" s="249" t="str">
        <f>IF(AND(MONTH(Investment!$F38)=MONTH(Y$7),YEAR(Investment!$F38)=YEAR(Y$7)),Investment!$C38*Investment!$G38*Investment!$H38/12," ")</f>
        <v xml:space="preserve"> </v>
      </c>
      <c r="Z39" s="249" t="str">
        <f>IF(AND(MONTH(Investment!$F38)=MONTH(Z$7),YEAR(Investment!$F38)=YEAR(Z$7)),Investment!$C38*Investment!$G38*Investment!$H38/12," ")</f>
        <v xml:space="preserve"> </v>
      </c>
      <c r="AA39" s="249" t="str">
        <f>IF(AND(MONTH(Investment!$F38)=MONTH(AA$7),YEAR(Investment!$F38)=YEAR(AA$7)),Investment!$C38*Investment!$G38*Investment!$H38/12," ")</f>
        <v xml:space="preserve"> </v>
      </c>
      <c r="AB39" s="249" t="str">
        <f>IF(AND(MONTH(Investment!$F38)=MONTH(AB$7),YEAR(Investment!$F38)=YEAR(AB$7)),Investment!$C38*Investment!$G38*Investment!$H38/12," ")</f>
        <v xml:space="preserve"> </v>
      </c>
      <c r="AC39" s="249" t="str">
        <f>IF(AND(MONTH(Investment!$F38)=MONTH(AC$7),YEAR(Investment!$F38)=YEAR(AC$7)),Investment!$C38*Investment!$G38*Investment!$H38/12," ")</f>
        <v xml:space="preserve"> </v>
      </c>
      <c r="AD39" s="249" t="str">
        <f>IF(AND(MONTH(Investment!$F38)=MONTH(AD$7),YEAR(Investment!$F38)=YEAR(AD$7)),Investment!$C38*Investment!$G38*Investment!$H38/12," ")</f>
        <v xml:space="preserve"> </v>
      </c>
      <c r="AE39" s="249" t="str">
        <f>IF(AND(MONTH(Investment!$F38)=MONTH(AE$7),YEAR(Investment!$F38)=YEAR(AE$7)),Investment!$C38*Investment!$G38*Investment!$H38/12," ")</f>
        <v xml:space="preserve"> </v>
      </c>
      <c r="AF39" s="249" t="str">
        <f>IF(AND(MONTH(Investment!$F38)=MONTH(AF$7),YEAR(Investment!$F38)=YEAR(AF$7)),Investment!$C38*Investment!$G38*Investment!$H38/12," ")</f>
        <v xml:space="preserve"> </v>
      </c>
      <c r="AG39" s="249" t="str">
        <f>IF(AND(MONTH(Investment!$F38)=MONTH(AG$7),YEAR(Investment!$F38)=YEAR(AG$7)),Investment!$C38*Investment!$G38*Investment!$H38/12," ")</f>
        <v xml:space="preserve"> </v>
      </c>
    </row>
    <row r="40" spans="2:33">
      <c r="B40" s="281"/>
      <c r="C40" s="216"/>
      <c r="D40" s="216"/>
      <c r="E40" s="215"/>
      <c r="F40" s="215"/>
      <c r="G40" s="249">
        <f>ROUND((Investment!$F40-Investment!$E40)/365*12,0)</f>
        <v>0</v>
      </c>
      <c r="H40" s="318"/>
      <c r="I40" s="249">
        <f t="shared" si="3"/>
        <v>0</v>
      </c>
      <c r="J40" s="249" t="str">
        <f>IF(AND(MONTH(Investment!$F40)=MONTH(J$7),YEAR(Investment!$F40)=YEAR(J$7)),Investment!$C40*Investment!$G40*Investment!$H40/12," ")</f>
        <v xml:space="preserve"> </v>
      </c>
      <c r="K40" s="249" t="str">
        <f>IF(AND(MONTH(Investment!$F40)=MONTH(K$7),YEAR(Investment!$F40)=YEAR(K$7)),Investment!$C40*Investment!$G40*Investment!$H40/12," ")</f>
        <v xml:space="preserve"> </v>
      </c>
      <c r="L40" s="249" t="str">
        <f>IF(AND(MONTH(Investment!$F40)=MONTH(L$7),YEAR(Investment!$F40)=YEAR(L$7)),Investment!$C40*Investment!$G40*Investment!$H40/12," ")</f>
        <v xml:space="preserve"> </v>
      </c>
      <c r="M40" s="249" t="str">
        <f>IF(AND(MONTH(Investment!$F40)=MONTH(M$7),YEAR(Investment!$F40)=YEAR(M$7)),Investment!$C40*Investment!$G40*Investment!$H40/12," ")</f>
        <v xml:space="preserve"> </v>
      </c>
      <c r="N40" s="249" t="str">
        <f>IF(AND(MONTH(Investment!$F40)=MONTH(N$7),YEAR(Investment!$F40)=YEAR(N$7)),Investment!$C40*Investment!$G40*Investment!$H40/12," ")</f>
        <v xml:space="preserve"> </v>
      </c>
      <c r="O40" s="249" t="str">
        <f>IF(AND(MONTH(Investment!$F40)=MONTH(O$7),YEAR(Investment!$F40)=YEAR(O$7)),Investment!$C40*Investment!$G40*Investment!$H40/12," ")</f>
        <v xml:space="preserve"> </v>
      </c>
      <c r="P40" s="249" t="str">
        <f>IF(AND(MONTH(Investment!$F40)=MONTH(P$7),YEAR(Investment!$F40)=YEAR(P$7)),Investment!$C40*Investment!$G40*Investment!$H40/12," ")</f>
        <v xml:space="preserve"> </v>
      </c>
      <c r="Q40" s="249" t="str">
        <f>IF(AND(MONTH(Investment!$F40)=MONTH(Q$7),YEAR(Investment!$F40)=YEAR(Q$7)),Investment!$C40*Investment!$G40*Investment!$H40/12," ")</f>
        <v xml:space="preserve"> </v>
      </c>
      <c r="R40" s="249" t="str">
        <f>IF(AND(MONTH(Investment!$F40)=MONTH(R$7),YEAR(Investment!$F40)=YEAR(R$7)),Investment!$C40*Investment!$G40*Investment!$H40/12," ")</f>
        <v xml:space="preserve"> </v>
      </c>
      <c r="S40" s="249" t="str">
        <f>IF(AND(MONTH(Investment!$F40)=MONTH(S$7),YEAR(Investment!$F40)=YEAR(S$7)),Investment!$C40*Investment!$G40*Investment!$H40/12," ")</f>
        <v xml:space="preserve"> </v>
      </c>
      <c r="T40" s="249" t="str">
        <f>IF(AND(MONTH(Investment!$F40)=MONTH(T$7),YEAR(Investment!$F40)=YEAR(T$7)),Investment!$C40*Investment!$G40*Investment!$H40/12," ")</f>
        <v xml:space="preserve"> </v>
      </c>
      <c r="U40" s="249" t="str">
        <f>IF(AND(MONTH(Investment!$F40)=MONTH(U$7),YEAR(Investment!$F40)=YEAR(U$7)),Investment!$C40*Investment!$G40*Investment!$H40/12," ")</f>
        <v xml:space="preserve"> </v>
      </c>
      <c r="V40" s="249" t="str">
        <f>IF(AND(MONTH(Investment!$F39)=MONTH(V$7),YEAR(Investment!$F39)=YEAR(V$7)),Investment!$C39*Investment!$G39*Investment!$H39/12," ")</f>
        <v xml:space="preserve"> </v>
      </c>
      <c r="W40" s="249" t="str">
        <f>IF(AND(MONTH(Investment!$F39)=MONTH(W$7),YEAR(Investment!$F39)=YEAR(W$7)),Investment!$C39*Investment!$G39*Investment!$H39/12," ")</f>
        <v xml:space="preserve"> </v>
      </c>
      <c r="X40" s="249" t="str">
        <f>IF(AND(MONTH(Investment!$F39)=MONTH(X$7),YEAR(Investment!$F39)=YEAR(X$7)),Investment!$C39*Investment!$G39*Investment!$H39/12," ")</f>
        <v xml:space="preserve"> </v>
      </c>
      <c r="Y40" s="249" t="str">
        <f>IF(AND(MONTH(Investment!$F39)=MONTH(Y$7),YEAR(Investment!$F39)=YEAR(Y$7)),Investment!$C39*Investment!$G39*Investment!$H39/12," ")</f>
        <v xml:space="preserve"> </v>
      </c>
      <c r="Z40" s="249" t="str">
        <f>IF(AND(MONTH(Investment!$F39)=MONTH(Z$7),YEAR(Investment!$F39)=YEAR(Z$7)),Investment!$C39*Investment!$G39*Investment!$H39/12," ")</f>
        <v xml:space="preserve"> </v>
      </c>
      <c r="AA40" s="249" t="str">
        <f>IF(AND(MONTH(Investment!$F39)=MONTH(AA$7),YEAR(Investment!$F39)=YEAR(AA$7)),Investment!$C39*Investment!$G39*Investment!$H39/12," ")</f>
        <v xml:space="preserve"> </v>
      </c>
      <c r="AB40" s="249" t="str">
        <f>IF(AND(MONTH(Investment!$F39)=MONTH(AB$7),YEAR(Investment!$F39)=YEAR(AB$7)),Investment!$C39*Investment!$G39*Investment!$H39/12," ")</f>
        <v xml:space="preserve"> </v>
      </c>
      <c r="AC40" s="249" t="str">
        <f>IF(AND(MONTH(Investment!$F39)=MONTH(AC$7),YEAR(Investment!$F39)=YEAR(AC$7)),Investment!$C39*Investment!$G39*Investment!$H39/12," ")</f>
        <v xml:space="preserve"> </v>
      </c>
      <c r="AD40" s="249" t="str">
        <f>IF(AND(MONTH(Investment!$F39)=MONTH(AD$7),YEAR(Investment!$F39)=YEAR(AD$7)),Investment!$C39*Investment!$G39*Investment!$H39/12," ")</f>
        <v xml:space="preserve"> </v>
      </c>
      <c r="AE40" s="249" t="str">
        <f>IF(AND(MONTH(Investment!$F39)=MONTH(AE$7),YEAR(Investment!$F39)=YEAR(AE$7)),Investment!$C39*Investment!$G39*Investment!$H39/12," ")</f>
        <v xml:space="preserve"> </v>
      </c>
      <c r="AF40" s="249" t="str">
        <f>IF(AND(MONTH(Investment!$F39)=MONTH(AF$7),YEAR(Investment!$F39)=YEAR(AF$7)),Investment!$C39*Investment!$G39*Investment!$H39/12," ")</f>
        <v xml:space="preserve"> </v>
      </c>
      <c r="AG40" s="249" t="str">
        <f>IF(AND(MONTH(Investment!$F39)=MONTH(AG$7),YEAR(Investment!$F39)=YEAR(AG$7)),Investment!$C39*Investment!$G39*Investment!$H39/12," ")</f>
        <v xml:space="preserve"> </v>
      </c>
    </row>
    <row r="41" spans="2:33">
      <c r="B41" s="281"/>
      <c r="C41" s="216"/>
      <c r="D41" s="216"/>
      <c r="E41" s="215"/>
      <c r="F41" s="215"/>
      <c r="G41" s="249">
        <f>ROUND((Investment!$F41-Investment!$E41)/365*12,0)</f>
        <v>0</v>
      </c>
      <c r="H41" s="318"/>
      <c r="I41" s="249">
        <f t="shared" si="3"/>
        <v>0</v>
      </c>
      <c r="J41" s="249" t="str">
        <f>IF(AND(MONTH(Investment!$F41)=MONTH(J$7),YEAR(Investment!$F41)=YEAR(J$7)),Investment!$C41*Investment!$G41*Investment!$H41/12," ")</f>
        <v xml:space="preserve"> </v>
      </c>
      <c r="K41" s="249" t="str">
        <f>IF(AND(MONTH(Investment!$F41)=MONTH(K$7),YEAR(Investment!$F41)=YEAR(K$7)),Investment!$C41*Investment!$G41*Investment!$H41/12," ")</f>
        <v xml:space="preserve"> </v>
      </c>
      <c r="L41" s="249" t="str">
        <f>IF(AND(MONTH(Investment!$F41)=MONTH(L$7),YEAR(Investment!$F41)=YEAR(L$7)),Investment!$C41*Investment!$G41*Investment!$H41/12," ")</f>
        <v xml:space="preserve"> </v>
      </c>
      <c r="M41" s="249" t="str">
        <f>IF(AND(MONTH(Investment!$F41)=MONTH(M$7),YEAR(Investment!$F41)=YEAR(M$7)),Investment!$C41*Investment!$G41*Investment!$H41/12," ")</f>
        <v xml:space="preserve"> </v>
      </c>
      <c r="N41" s="249" t="str">
        <f>IF(AND(MONTH(Investment!$F41)=MONTH(N$7),YEAR(Investment!$F41)=YEAR(N$7)),Investment!$C41*Investment!$G41*Investment!$H41/12," ")</f>
        <v xml:space="preserve"> </v>
      </c>
      <c r="O41" s="249" t="str">
        <f>IF(AND(MONTH(Investment!$F41)=MONTH(O$7),YEAR(Investment!$F41)=YEAR(O$7)),Investment!$C41*Investment!$G41*Investment!$H41/12," ")</f>
        <v xml:space="preserve"> </v>
      </c>
      <c r="P41" s="249" t="str">
        <f>IF(AND(MONTH(Investment!$F41)=MONTH(P$7),YEAR(Investment!$F41)=YEAR(P$7)),Investment!$C41*Investment!$G41*Investment!$H41/12," ")</f>
        <v xml:space="preserve"> </v>
      </c>
      <c r="Q41" s="249" t="str">
        <f>IF(AND(MONTH(Investment!$F41)=MONTH(Q$7),YEAR(Investment!$F41)=YEAR(Q$7)),Investment!$C41*Investment!$G41*Investment!$H41/12," ")</f>
        <v xml:space="preserve"> </v>
      </c>
      <c r="R41" s="249" t="str">
        <f>IF(AND(MONTH(Investment!$F41)=MONTH(R$7),YEAR(Investment!$F41)=YEAR(R$7)),Investment!$C41*Investment!$G41*Investment!$H41/12," ")</f>
        <v xml:space="preserve"> </v>
      </c>
      <c r="S41" s="249" t="str">
        <f>IF(AND(MONTH(Investment!$F41)=MONTH(S$7),YEAR(Investment!$F41)=YEAR(S$7)),Investment!$C41*Investment!$G41*Investment!$H41/12," ")</f>
        <v xml:space="preserve"> </v>
      </c>
      <c r="T41" s="249" t="str">
        <f>IF(AND(MONTH(Investment!$F41)=MONTH(T$7),YEAR(Investment!$F41)=YEAR(T$7)),Investment!$C41*Investment!$G41*Investment!$H41/12," ")</f>
        <v xml:space="preserve"> </v>
      </c>
      <c r="U41" s="249" t="str">
        <f>IF(AND(MONTH(Investment!$F41)=MONTH(U$7),YEAR(Investment!$F41)=YEAR(U$7)),Investment!$C41*Investment!$G41*Investment!$H41/12," ")</f>
        <v xml:space="preserve"> </v>
      </c>
      <c r="V41" s="249" t="str">
        <f>IF(AND(MONTH(Investment!$F40)=MONTH(V$7),YEAR(Investment!$F40)=YEAR(V$7)),Investment!$C40*Investment!$G40*Investment!$H40/12," ")</f>
        <v xml:space="preserve"> </v>
      </c>
      <c r="W41" s="249" t="str">
        <f>IF(AND(MONTH(Investment!$F40)=MONTH(W$7),YEAR(Investment!$F40)=YEAR(W$7)),Investment!$C40*Investment!$G40*Investment!$H40/12," ")</f>
        <v xml:space="preserve"> </v>
      </c>
      <c r="X41" s="249" t="str">
        <f>IF(AND(MONTH(Investment!$F40)=MONTH(X$7),YEAR(Investment!$F40)=YEAR(X$7)),Investment!$C40*Investment!$G40*Investment!$H40/12," ")</f>
        <v xml:space="preserve"> </v>
      </c>
      <c r="Y41" s="249" t="str">
        <f>IF(AND(MONTH(Investment!$F40)=MONTH(Y$7),YEAR(Investment!$F40)=YEAR(Y$7)),Investment!$C40*Investment!$G40*Investment!$H40/12," ")</f>
        <v xml:space="preserve"> </v>
      </c>
      <c r="Z41" s="249" t="str">
        <f>IF(AND(MONTH(Investment!$F40)=MONTH(Z$7),YEAR(Investment!$F40)=YEAR(Z$7)),Investment!$C40*Investment!$G40*Investment!$H40/12," ")</f>
        <v xml:space="preserve"> </v>
      </c>
      <c r="AA41" s="249" t="str">
        <f>IF(AND(MONTH(Investment!$F40)=MONTH(AA$7),YEAR(Investment!$F40)=YEAR(AA$7)),Investment!$C40*Investment!$G40*Investment!$H40/12," ")</f>
        <v xml:space="preserve"> </v>
      </c>
      <c r="AB41" s="249" t="str">
        <f>IF(AND(MONTH(Investment!$F40)=MONTH(AB$7),YEAR(Investment!$F40)=YEAR(AB$7)),Investment!$C40*Investment!$G40*Investment!$H40/12," ")</f>
        <v xml:space="preserve"> </v>
      </c>
      <c r="AC41" s="249" t="str">
        <f>IF(AND(MONTH(Investment!$F40)=MONTH(AC$7),YEAR(Investment!$F40)=YEAR(AC$7)),Investment!$C40*Investment!$G40*Investment!$H40/12," ")</f>
        <v xml:space="preserve"> </v>
      </c>
      <c r="AD41" s="249" t="str">
        <f>IF(AND(MONTH(Investment!$F40)=MONTH(AD$7),YEAR(Investment!$F40)=YEAR(AD$7)),Investment!$C40*Investment!$G40*Investment!$H40/12," ")</f>
        <v xml:space="preserve"> </v>
      </c>
      <c r="AE41" s="249" t="str">
        <f>IF(AND(MONTH(Investment!$F40)=MONTH(AE$7),YEAR(Investment!$F40)=YEAR(AE$7)),Investment!$C40*Investment!$G40*Investment!$H40/12," ")</f>
        <v xml:space="preserve"> </v>
      </c>
      <c r="AF41" s="249" t="str">
        <f>IF(AND(MONTH(Investment!$F40)=MONTH(AF$7),YEAR(Investment!$F40)=YEAR(AF$7)),Investment!$C40*Investment!$G40*Investment!$H40/12," ")</f>
        <v xml:space="preserve"> </v>
      </c>
      <c r="AG41" s="249" t="str">
        <f>IF(AND(MONTH(Investment!$F40)=MONTH(AG$7),YEAR(Investment!$F40)=YEAR(AG$7)),Investment!$C40*Investment!$G40*Investment!$H40/12," ")</f>
        <v xml:space="preserve"> </v>
      </c>
    </row>
    <row r="42" spans="2:33">
      <c r="B42" s="281"/>
      <c r="C42" s="216"/>
      <c r="D42" s="216"/>
      <c r="E42" s="215"/>
      <c r="F42" s="215"/>
      <c r="G42" s="249">
        <f>ROUND((Investment!$F42-Investment!$E42)/365*12,0)</f>
        <v>0</v>
      </c>
      <c r="H42" s="318"/>
      <c r="I42" s="249">
        <f t="shared" si="3"/>
        <v>0</v>
      </c>
      <c r="J42" s="249" t="str">
        <f>IF(AND(MONTH(Investment!$F42)=MONTH(J$7),YEAR(Investment!$F42)=YEAR(J$7)),Investment!$C42*Investment!$G42*Investment!$H42/12," ")</f>
        <v xml:space="preserve"> </v>
      </c>
      <c r="K42" s="249" t="str">
        <f>IF(AND(MONTH(Investment!$F42)=MONTH(K$7),YEAR(Investment!$F42)=YEAR(K$7)),Investment!$C42*Investment!$G42*Investment!$H42/12," ")</f>
        <v xml:space="preserve"> </v>
      </c>
      <c r="L42" s="249" t="str">
        <f>IF(AND(MONTH(Investment!$F42)=MONTH(L$7),YEAR(Investment!$F42)=YEAR(L$7)),Investment!$C42*Investment!$G42*Investment!$H42/12," ")</f>
        <v xml:space="preserve"> </v>
      </c>
      <c r="M42" s="249" t="str">
        <f>IF(AND(MONTH(Investment!$F42)=MONTH(M$7),YEAR(Investment!$F42)=YEAR(M$7)),Investment!$C42*Investment!$G42*Investment!$H42/12," ")</f>
        <v xml:space="preserve"> </v>
      </c>
      <c r="N42" s="249" t="str">
        <f>IF(AND(MONTH(Investment!$F42)=MONTH(N$7),YEAR(Investment!$F42)=YEAR(N$7)),Investment!$C42*Investment!$G42*Investment!$H42/12," ")</f>
        <v xml:space="preserve"> </v>
      </c>
      <c r="O42" s="249" t="str">
        <f>IF(AND(MONTH(Investment!$F42)=MONTH(O$7),YEAR(Investment!$F42)=YEAR(O$7)),Investment!$C42*Investment!$G42*Investment!$H42/12," ")</f>
        <v xml:space="preserve"> </v>
      </c>
      <c r="P42" s="249" t="str">
        <f>IF(AND(MONTH(Investment!$F42)=MONTH(P$7),YEAR(Investment!$F42)=YEAR(P$7)),Investment!$C42*Investment!$G42*Investment!$H42/12," ")</f>
        <v xml:space="preserve"> </v>
      </c>
      <c r="Q42" s="249" t="str">
        <f>IF(AND(MONTH(Investment!$F42)=MONTH(Q$7),YEAR(Investment!$F42)=YEAR(Q$7)),Investment!$C42*Investment!$G42*Investment!$H42/12," ")</f>
        <v xml:space="preserve"> </v>
      </c>
      <c r="R42" s="249" t="str">
        <f>IF(AND(MONTH(Investment!$F42)=MONTH(R$7),YEAR(Investment!$F42)=YEAR(R$7)),Investment!$C42*Investment!$G42*Investment!$H42/12," ")</f>
        <v xml:space="preserve"> </v>
      </c>
      <c r="S42" s="249" t="str">
        <f>IF(AND(MONTH(Investment!$F42)=MONTH(S$7),YEAR(Investment!$F42)=YEAR(S$7)),Investment!$C42*Investment!$G42*Investment!$H42/12," ")</f>
        <v xml:space="preserve"> </v>
      </c>
      <c r="T42" s="249" t="str">
        <f>IF(AND(MONTH(Investment!$F42)=MONTH(T$7),YEAR(Investment!$F42)=YEAR(T$7)),Investment!$C42*Investment!$G42*Investment!$H42/12," ")</f>
        <v xml:space="preserve"> </v>
      </c>
      <c r="U42" s="249" t="str">
        <f>IF(AND(MONTH(Investment!$F42)=MONTH(U$7),YEAR(Investment!$F42)=YEAR(U$7)),Investment!$C42*Investment!$G42*Investment!$H42/12," ")</f>
        <v xml:space="preserve"> </v>
      </c>
      <c r="V42" s="249" t="str">
        <f>IF(AND(MONTH(Investment!$F41)=MONTH(V$7),YEAR(Investment!$F41)=YEAR(V$7)),Investment!$C41*Investment!$G41*Investment!$H41/12," ")</f>
        <v xml:space="preserve"> </v>
      </c>
      <c r="W42" s="249" t="str">
        <f>IF(AND(MONTH(Investment!$F41)=MONTH(W$7),YEAR(Investment!$F41)=YEAR(W$7)),Investment!$C41*Investment!$G41*Investment!$H41/12," ")</f>
        <v xml:space="preserve"> </v>
      </c>
      <c r="X42" s="249" t="str">
        <f>IF(AND(MONTH(Investment!$F41)=MONTH(X$7),YEAR(Investment!$F41)=YEAR(X$7)),Investment!$C41*Investment!$G41*Investment!$H41/12," ")</f>
        <v xml:space="preserve"> </v>
      </c>
      <c r="Y42" s="249" t="str">
        <f>IF(AND(MONTH(Investment!$F41)=MONTH(Y$7),YEAR(Investment!$F41)=YEAR(Y$7)),Investment!$C41*Investment!$G41*Investment!$H41/12," ")</f>
        <v xml:space="preserve"> </v>
      </c>
      <c r="Z42" s="249" t="str">
        <f>IF(AND(MONTH(Investment!$F41)=MONTH(Z$7),YEAR(Investment!$F41)=YEAR(Z$7)),Investment!$C41*Investment!$G41*Investment!$H41/12," ")</f>
        <v xml:space="preserve"> </v>
      </c>
      <c r="AA42" s="249" t="str">
        <f>IF(AND(MONTH(Investment!$F41)=MONTH(AA$7),YEAR(Investment!$F41)=YEAR(AA$7)),Investment!$C41*Investment!$G41*Investment!$H41/12," ")</f>
        <v xml:space="preserve"> </v>
      </c>
      <c r="AB42" s="249" t="str">
        <f>IF(AND(MONTH(Investment!$F41)=MONTH(AB$7),YEAR(Investment!$F41)=YEAR(AB$7)),Investment!$C41*Investment!$G41*Investment!$H41/12," ")</f>
        <v xml:space="preserve"> </v>
      </c>
      <c r="AC42" s="249" t="str">
        <f>IF(AND(MONTH(Investment!$F41)=MONTH(AC$7),YEAR(Investment!$F41)=YEAR(AC$7)),Investment!$C41*Investment!$G41*Investment!$H41/12," ")</f>
        <v xml:space="preserve"> </v>
      </c>
      <c r="AD42" s="249" t="str">
        <f>IF(AND(MONTH(Investment!$F41)=MONTH(AD$7),YEAR(Investment!$F41)=YEAR(AD$7)),Investment!$C41*Investment!$G41*Investment!$H41/12," ")</f>
        <v xml:space="preserve"> </v>
      </c>
      <c r="AE42" s="249" t="str">
        <f>IF(AND(MONTH(Investment!$F41)=MONTH(AE$7),YEAR(Investment!$F41)=YEAR(AE$7)),Investment!$C41*Investment!$G41*Investment!$H41/12," ")</f>
        <v xml:space="preserve"> </v>
      </c>
      <c r="AF42" s="249" t="str">
        <f>IF(AND(MONTH(Investment!$F41)=MONTH(AF$7),YEAR(Investment!$F41)=YEAR(AF$7)),Investment!$C41*Investment!$G41*Investment!$H41/12," ")</f>
        <v xml:space="preserve"> </v>
      </c>
      <c r="AG42" s="249" t="str">
        <f>IF(AND(MONTH(Investment!$F41)=MONTH(AG$7),YEAR(Investment!$F41)=YEAR(AG$7)),Investment!$C41*Investment!$G41*Investment!$H41/12," ")</f>
        <v xml:space="preserve"> </v>
      </c>
    </row>
    <row r="43" spans="2:33">
      <c r="B43" s="281"/>
      <c r="C43" s="216"/>
      <c r="D43" s="216"/>
      <c r="E43" s="215"/>
      <c r="F43" s="215"/>
      <c r="G43" s="249">
        <f>ROUND((Investment!$F43-Investment!$E43)/365*12,0)</f>
        <v>0</v>
      </c>
      <c r="H43" s="318"/>
      <c r="I43" s="249">
        <f t="shared" ref="I43:I74" si="4">SUM(J44:AG44)</f>
        <v>0</v>
      </c>
      <c r="J43" s="249" t="str">
        <f>IF(AND(MONTH(Investment!$F43)=MONTH(J$7),YEAR(Investment!$F43)=YEAR(J$7)),Investment!$C43*Investment!$G43*Investment!$H43/12," ")</f>
        <v xml:space="preserve"> </v>
      </c>
      <c r="K43" s="249" t="str">
        <f>IF(AND(MONTH(Investment!$F43)=MONTH(K$7),YEAR(Investment!$F43)=YEAR(K$7)),Investment!$C43*Investment!$G43*Investment!$H43/12," ")</f>
        <v xml:space="preserve"> </v>
      </c>
      <c r="L43" s="249" t="str">
        <f>IF(AND(MONTH(Investment!$F43)=MONTH(L$7),YEAR(Investment!$F43)=YEAR(L$7)),Investment!$C43*Investment!$G43*Investment!$H43/12," ")</f>
        <v xml:space="preserve"> </v>
      </c>
      <c r="M43" s="249" t="str">
        <f>IF(AND(MONTH(Investment!$F43)=MONTH(M$7),YEAR(Investment!$F43)=YEAR(M$7)),Investment!$C43*Investment!$G43*Investment!$H43/12," ")</f>
        <v xml:space="preserve"> </v>
      </c>
      <c r="N43" s="249" t="str">
        <f>IF(AND(MONTH(Investment!$F43)=MONTH(N$7),YEAR(Investment!$F43)=YEAR(N$7)),Investment!$C43*Investment!$G43*Investment!$H43/12," ")</f>
        <v xml:space="preserve"> </v>
      </c>
      <c r="O43" s="249" t="str">
        <f>IF(AND(MONTH(Investment!$F43)=MONTH(O$7),YEAR(Investment!$F43)=YEAR(O$7)),Investment!$C43*Investment!$G43*Investment!$H43/12," ")</f>
        <v xml:space="preserve"> </v>
      </c>
      <c r="P43" s="249" t="str">
        <f>IF(AND(MONTH(Investment!$F43)=MONTH(P$7),YEAR(Investment!$F43)=YEAR(P$7)),Investment!$C43*Investment!$G43*Investment!$H43/12," ")</f>
        <v xml:space="preserve"> </v>
      </c>
      <c r="Q43" s="249" t="str">
        <f>IF(AND(MONTH(Investment!$F43)=MONTH(Q$7),YEAR(Investment!$F43)=YEAR(Q$7)),Investment!$C43*Investment!$G43*Investment!$H43/12," ")</f>
        <v xml:space="preserve"> </v>
      </c>
      <c r="R43" s="249" t="str">
        <f>IF(AND(MONTH(Investment!$F43)=MONTH(R$7),YEAR(Investment!$F43)=YEAR(R$7)),Investment!$C43*Investment!$G43*Investment!$H43/12," ")</f>
        <v xml:space="preserve"> </v>
      </c>
      <c r="S43" s="249" t="str">
        <f>IF(AND(MONTH(Investment!$F43)=MONTH(S$7),YEAR(Investment!$F43)=YEAR(S$7)),Investment!$C43*Investment!$G43*Investment!$H43/12," ")</f>
        <v xml:space="preserve"> </v>
      </c>
      <c r="T43" s="249" t="str">
        <f>IF(AND(MONTH(Investment!$F43)=MONTH(T$7),YEAR(Investment!$F43)=YEAR(T$7)),Investment!$C43*Investment!$G43*Investment!$H43/12," ")</f>
        <v xml:space="preserve"> </v>
      </c>
      <c r="U43" s="249" t="str">
        <f>IF(AND(MONTH(Investment!$F43)=MONTH(U$7),YEAR(Investment!$F43)=YEAR(U$7)),Investment!$C43*Investment!$G43*Investment!$H43/12," ")</f>
        <v xml:space="preserve"> </v>
      </c>
      <c r="V43" s="249" t="str">
        <f>IF(AND(MONTH(Investment!$F42)=MONTH(V$7),YEAR(Investment!$F42)=YEAR(V$7)),Investment!$C42*Investment!$G42*Investment!$H42/12," ")</f>
        <v xml:space="preserve"> </v>
      </c>
      <c r="W43" s="249" t="str">
        <f>IF(AND(MONTH(Investment!$F42)=MONTH(W$7),YEAR(Investment!$F42)=YEAR(W$7)),Investment!$C42*Investment!$G42*Investment!$H42/12," ")</f>
        <v xml:space="preserve"> </v>
      </c>
      <c r="X43" s="249" t="str">
        <f>IF(AND(MONTH(Investment!$F42)=MONTH(X$7),YEAR(Investment!$F42)=YEAR(X$7)),Investment!$C42*Investment!$G42*Investment!$H42/12," ")</f>
        <v xml:space="preserve"> </v>
      </c>
      <c r="Y43" s="249" t="str">
        <f>IF(AND(MONTH(Investment!$F42)=MONTH(Y$7),YEAR(Investment!$F42)=YEAR(Y$7)),Investment!$C42*Investment!$G42*Investment!$H42/12," ")</f>
        <v xml:space="preserve"> </v>
      </c>
      <c r="Z43" s="249" t="str">
        <f>IF(AND(MONTH(Investment!$F42)=MONTH(Z$7),YEAR(Investment!$F42)=YEAR(Z$7)),Investment!$C42*Investment!$G42*Investment!$H42/12," ")</f>
        <v xml:space="preserve"> </v>
      </c>
      <c r="AA43" s="249" t="str">
        <f>IF(AND(MONTH(Investment!$F42)=MONTH(AA$7),YEAR(Investment!$F42)=YEAR(AA$7)),Investment!$C42*Investment!$G42*Investment!$H42/12," ")</f>
        <v xml:space="preserve"> </v>
      </c>
      <c r="AB43" s="249" t="str">
        <f>IF(AND(MONTH(Investment!$F42)=MONTH(AB$7),YEAR(Investment!$F42)=YEAR(AB$7)),Investment!$C42*Investment!$G42*Investment!$H42/12," ")</f>
        <v xml:space="preserve"> </v>
      </c>
      <c r="AC43" s="249" t="str">
        <f>IF(AND(MONTH(Investment!$F42)=MONTH(AC$7),YEAR(Investment!$F42)=YEAR(AC$7)),Investment!$C42*Investment!$G42*Investment!$H42/12," ")</f>
        <v xml:space="preserve"> </v>
      </c>
      <c r="AD43" s="249" t="str">
        <f>IF(AND(MONTH(Investment!$F42)=MONTH(AD$7),YEAR(Investment!$F42)=YEAR(AD$7)),Investment!$C42*Investment!$G42*Investment!$H42/12," ")</f>
        <v xml:space="preserve"> </v>
      </c>
      <c r="AE43" s="249" t="str">
        <f>IF(AND(MONTH(Investment!$F42)=MONTH(AE$7),YEAR(Investment!$F42)=YEAR(AE$7)),Investment!$C42*Investment!$G42*Investment!$H42/12," ")</f>
        <v xml:space="preserve"> </v>
      </c>
      <c r="AF43" s="249" t="str">
        <f>IF(AND(MONTH(Investment!$F42)=MONTH(AF$7),YEAR(Investment!$F42)=YEAR(AF$7)),Investment!$C42*Investment!$G42*Investment!$H42/12," ")</f>
        <v xml:space="preserve"> </v>
      </c>
      <c r="AG43" s="249" t="str">
        <f>IF(AND(MONTH(Investment!$F42)=MONTH(AG$7),YEAR(Investment!$F42)=YEAR(AG$7)),Investment!$C42*Investment!$G42*Investment!$H42/12," ")</f>
        <v xml:space="preserve"> </v>
      </c>
    </row>
    <row r="44" spans="2:33">
      <c r="B44" s="281"/>
      <c r="C44" s="216"/>
      <c r="D44" s="216"/>
      <c r="E44" s="215"/>
      <c r="F44" s="215"/>
      <c r="G44" s="249">
        <f>ROUND((Investment!$F44-Investment!$E44)/365*12,0)</f>
        <v>0</v>
      </c>
      <c r="H44" s="318"/>
      <c r="I44" s="249">
        <f t="shared" si="4"/>
        <v>0</v>
      </c>
      <c r="J44" s="249" t="str">
        <f>IF(AND(MONTH(Investment!$F44)=MONTH(J$7),YEAR(Investment!$F44)=YEAR(J$7)),Investment!$C44*Investment!$G44*Investment!$H44/12," ")</f>
        <v xml:space="preserve"> </v>
      </c>
      <c r="K44" s="249" t="str">
        <f>IF(AND(MONTH(Investment!$F44)=MONTH(K$7),YEAR(Investment!$F44)=YEAR(K$7)),Investment!$C44*Investment!$G44*Investment!$H44/12," ")</f>
        <v xml:space="preserve"> </v>
      </c>
      <c r="L44" s="249" t="str">
        <f>IF(AND(MONTH(Investment!$F44)=MONTH(L$7),YEAR(Investment!$F44)=YEAR(L$7)),Investment!$C44*Investment!$G44*Investment!$H44/12," ")</f>
        <v xml:space="preserve"> </v>
      </c>
      <c r="M44" s="249" t="str">
        <f>IF(AND(MONTH(Investment!$F44)=MONTH(M$7),YEAR(Investment!$F44)=YEAR(M$7)),Investment!$C44*Investment!$G44*Investment!$H44/12," ")</f>
        <v xml:space="preserve"> </v>
      </c>
      <c r="N44" s="249" t="str">
        <f>IF(AND(MONTH(Investment!$F44)=MONTH(N$7),YEAR(Investment!$F44)=YEAR(N$7)),Investment!$C44*Investment!$G44*Investment!$H44/12," ")</f>
        <v xml:space="preserve"> </v>
      </c>
      <c r="O44" s="249" t="str">
        <f>IF(AND(MONTH(Investment!$F44)=MONTH(O$7),YEAR(Investment!$F44)=YEAR(O$7)),Investment!$C44*Investment!$G44*Investment!$H44/12," ")</f>
        <v xml:space="preserve"> </v>
      </c>
      <c r="P44" s="249" t="str">
        <f>IF(AND(MONTH(Investment!$F44)=MONTH(P$7),YEAR(Investment!$F44)=YEAR(P$7)),Investment!$C44*Investment!$G44*Investment!$H44/12," ")</f>
        <v xml:space="preserve"> </v>
      </c>
      <c r="Q44" s="249" t="str">
        <f>IF(AND(MONTH(Investment!$F44)=MONTH(Q$7),YEAR(Investment!$F44)=YEAR(Q$7)),Investment!$C44*Investment!$G44*Investment!$H44/12," ")</f>
        <v xml:space="preserve"> </v>
      </c>
      <c r="R44" s="249" t="str">
        <f>IF(AND(MONTH(Investment!$F44)=MONTH(R$7),YEAR(Investment!$F44)=YEAR(R$7)),Investment!$C44*Investment!$G44*Investment!$H44/12," ")</f>
        <v xml:space="preserve"> </v>
      </c>
      <c r="S44" s="249" t="str">
        <f>IF(AND(MONTH(Investment!$F44)=MONTH(S$7),YEAR(Investment!$F44)=YEAR(S$7)),Investment!$C44*Investment!$G44*Investment!$H44/12," ")</f>
        <v xml:space="preserve"> </v>
      </c>
      <c r="T44" s="249" t="str">
        <f>IF(AND(MONTH(Investment!$F44)=MONTH(T$7),YEAR(Investment!$F44)=YEAR(T$7)),Investment!$C44*Investment!$G44*Investment!$H44/12," ")</f>
        <v xml:space="preserve"> </v>
      </c>
      <c r="U44" s="249" t="str">
        <f>IF(AND(MONTH(Investment!$F44)=MONTH(U$7),YEAR(Investment!$F44)=YEAR(U$7)),Investment!$C44*Investment!$G44*Investment!$H44/12," ")</f>
        <v xml:space="preserve"> </v>
      </c>
      <c r="V44" s="249" t="str">
        <f>IF(AND(MONTH(Investment!$F43)=MONTH(V$7),YEAR(Investment!$F43)=YEAR(V$7)),Investment!$C43*Investment!$G43*Investment!$H43/12," ")</f>
        <v xml:space="preserve"> </v>
      </c>
      <c r="W44" s="249" t="str">
        <f>IF(AND(MONTH(Investment!$F43)=MONTH(W$7),YEAR(Investment!$F43)=YEAR(W$7)),Investment!$C43*Investment!$G43*Investment!$H43/12," ")</f>
        <v xml:space="preserve"> </v>
      </c>
      <c r="X44" s="249" t="str">
        <f>IF(AND(MONTH(Investment!$F43)=MONTH(X$7),YEAR(Investment!$F43)=YEAR(X$7)),Investment!$C43*Investment!$G43*Investment!$H43/12," ")</f>
        <v xml:space="preserve"> </v>
      </c>
      <c r="Y44" s="249" t="str">
        <f>IF(AND(MONTH(Investment!$F43)=MONTH(Y$7),YEAR(Investment!$F43)=YEAR(Y$7)),Investment!$C43*Investment!$G43*Investment!$H43/12," ")</f>
        <v xml:space="preserve"> </v>
      </c>
      <c r="Z44" s="249" t="str">
        <f>IF(AND(MONTH(Investment!$F43)=MONTH(Z$7),YEAR(Investment!$F43)=YEAR(Z$7)),Investment!$C43*Investment!$G43*Investment!$H43/12," ")</f>
        <v xml:space="preserve"> </v>
      </c>
      <c r="AA44" s="249" t="str">
        <f>IF(AND(MONTH(Investment!$F43)=MONTH(AA$7),YEAR(Investment!$F43)=YEAR(AA$7)),Investment!$C43*Investment!$G43*Investment!$H43/12," ")</f>
        <v xml:space="preserve"> </v>
      </c>
      <c r="AB44" s="249" t="str">
        <f>IF(AND(MONTH(Investment!$F43)=MONTH(AB$7),YEAR(Investment!$F43)=YEAR(AB$7)),Investment!$C43*Investment!$G43*Investment!$H43/12," ")</f>
        <v xml:space="preserve"> </v>
      </c>
      <c r="AC44" s="249" t="str">
        <f>IF(AND(MONTH(Investment!$F43)=MONTH(AC$7),YEAR(Investment!$F43)=YEAR(AC$7)),Investment!$C43*Investment!$G43*Investment!$H43/12," ")</f>
        <v xml:space="preserve"> </v>
      </c>
      <c r="AD44" s="249" t="str">
        <f>IF(AND(MONTH(Investment!$F43)=MONTH(AD$7),YEAR(Investment!$F43)=YEAR(AD$7)),Investment!$C43*Investment!$G43*Investment!$H43/12," ")</f>
        <v xml:space="preserve"> </v>
      </c>
      <c r="AE44" s="249" t="str">
        <f>IF(AND(MONTH(Investment!$F43)=MONTH(AE$7),YEAR(Investment!$F43)=YEAR(AE$7)),Investment!$C43*Investment!$G43*Investment!$H43/12," ")</f>
        <v xml:space="preserve"> </v>
      </c>
      <c r="AF44" s="249" t="str">
        <f>IF(AND(MONTH(Investment!$F43)=MONTH(AF$7),YEAR(Investment!$F43)=YEAR(AF$7)),Investment!$C43*Investment!$G43*Investment!$H43/12," ")</f>
        <v xml:space="preserve"> </v>
      </c>
      <c r="AG44" s="249" t="str">
        <f>IF(AND(MONTH(Investment!$F43)=MONTH(AG$7),YEAR(Investment!$F43)=YEAR(AG$7)),Investment!$C43*Investment!$G43*Investment!$H43/12," ")</f>
        <v xml:space="preserve"> </v>
      </c>
    </row>
    <row r="45" spans="2:33">
      <c r="B45" s="281"/>
      <c r="C45" s="216"/>
      <c r="D45" s="216"/>
      <c r="E45" s="215"/>
      <c r="F45" s="215"/>
      <c r="G45" s="249">
        <f>ROUND((Investment!$F45-Investment!$E45)/365*12,0)</f>
        <v>0</v>
      </c>
      <c r="H45" s="318"/>
      <c r="I45" s="249">
        <f t="shared" si="4"/>
        <v>0</v>
      </c>
      <c r="J45" s="249" t="str">
        <f>IF(AND(MONTH(Investment!$F45)=MONTH(J$7),YEAR(Investment!$F45)=YEAR(J$7)),Investment!$C45*Investment!$G45*Investment!$H45/12," ")</f>
        <v xml:space="preserve"> </v>
      </c>
      <c r="K45" s="249" t="str">
        <f>IF(AND(MONTH(Investment!$F45)=MONTH(K$7),YEAR(Investment!$F45)=YEAR(K$7)),Investment!$C45*Investment!$G45*Investment!$H45/12," ")</f>
        <v xml:space="preserve"> </v>
      </c>
      <c r="L45" s="249" t="str">
        <f>IF(AND(MONTH(Investment!$F45)=MONTH(L$7),YEAR(Investment!$F45)=YEAR(L$7)),Investment!$C45*Investment!$G45*Investment!$H45/12," ")</f>
        <v xml:space="preserve"> </v>
      </c>
      <c r="M45" s="249" t="str">
        <f>IF(AND(MONTH(Investment!$F45)=MONTH(M$7),YEAR(Investment!$F45)=YEAR(M$7)),Investment!$C45*Investment!$G45*Investment!$H45/12," ")</f>
        <v xml:space="preserve"> </v>
      </c>
      <c r="N45" s="249" t="str">
        <f>IF(AND(MONTH(Investment!$F45)=MONTH(N$7),YEAR(Investment!$F45)=YEAR(N$7)),Investment!$C45*Investment!$G45*Investment!$H45/12," ")</f>
        <v xml:space="preserve"> </v>
      </c>
      <c r="O45" s="249" t="str">
        <f>IF(AND(MONTH(Investment!$F45)=MONTH(O$7),YEAR(Investment!$F45)=YEAR(O$7)),Investment!$C45*Investment!$G45*Investment!$H45/12," ")</f>
        <v xml:space="preserve"> </v>
      </c>
      <c r="P45" s="249" t="str">
        <f>IF(AND(MONTH(Investment!$F45)=MONTH(P$7),YEAR(Investment!$F45)=YEAR(P$7)),Investment!$C45*Investment!$G45*Investment!$H45/12," ")</f>
        <v xml:space="preserve"> </v>
      </c>
      <c r="Q45" s="249" t="str">
        <f>IF(AND(MONTH(Investment!$F45)=MONTH(Q$7),YEAR(Investment!$F45)=YEAR(Q$7)),Investment!$C45*Investment!$G45*Investment!$H45/12," ")</f>
        <v xml:space="preserve"> </v>
      </c>
      <c r="R45" s="249" t="str">
        <f>IF(AND(MONTH(Investment!$F45)=MONTH(R$7),YEAR(Investment!$F45)=YEAR(R$7)),Investment!$C45*Investment!$G45*Investment!$H45/12," ")</f>
        <v xml:space="preserve"> </v>
      </c>
      <c r="S45" s="249" t="str">
        <f>IF(AND(MONTH(Investment!$F45)=MONTH(S$7),YEAR(Investment!$F45)=YEAR(S$7)),Investment!$C45*Investment!$G45*Investment!$H45/12," ")</f>
        <v xml:space="preserve"> </v>
      </c>
      <c r="T45" s="249" t="str">
        <f>IF(AND(MONTH(Investment!$F45)=MONTH(T$7),YEAR(Investment!$F45)=YEAR(T$7)),Investment!$C45*Investment!$G45*Investment!$H45/12," ")</f>
        <v xml:space="preserve"> </v>
      </c>
      <c r="U45" s="249" t="str">
        <f>IF(AND(MONTH(Investment!$F45)=MONTH(U$7),YEAR(Investment!$F45)=YEAR(U$7)),Investment!$C45*Investment!$G45*Investment!$H45/12," ")</f>
        <v xml:space="preserve"> </v>
      </c>
      <c r="V45" s="249" t="str">
        <f>IF(AND(MONTH(Investment!$F44)=MONTH(V$7),YEAR(Investment!$F44)=YEAR(V$7)),Investment!$C44*Investment!$G44*Investment!$H44/12," ")</f>
        <v xml:space="preserve"> </v>
      </c>
      <c r="W45" s="249" t="str">
        <f>IF(AND(MONTH(Investment!$F44)=MONTH(W$7),YEAR(Investment!$F44)=YEAR(W$7)),Investment!$C44*Investment!$G44*Investment!$H44/12," ")</f>
        <v xml:space="preserve"> </v>
      </c>
      <c r="X45" s="249" t="str">
        <f>IF(AND(MONTH(Investment!$F44)=MONTH(X$7),YEAR(Investment!$F44)=YEAR(X$7)),Investment!$C44*Investment!$G44*Investment!$H44/12," ")</f>
        <v xml:space="preserve"> </v>
      </c>
      <c r="Y45" s="249" t="str">
        <f>IF(AND(MONTH(Investment!$F44)=MONTH(Y$7),YEAR(Investment!$F44)=YEAR(Y$7)),Investment!$C44*Investment!$G44*Investment!$H44/12," ")</f>
        <v xml:space="preserve"> </v>
      </c>
      <c r="Z45" s="249" t="str">
        <f>IF(AND(MONTH(Investment!$F44)=MONTH(Z$7),YEAR(Investment!$F44)=YEAR(Z$7)),Investment!$C44*Investment!$G44*Investment!$H44/12," ")</f>
        <v xml:space="preserve"> </v>
      </c>
      <c r="AA45" s="249" t="str">
        <f>IF(AND(MONTH(Investment!$F44)=MONTH(AA$7),YEAR(Investment!$F44)=YEAR(AA$7)),Investment!$C44*Investment!$G44*Investment!$H44/12," ")</f>
        <v xml:space="preserve"> </v>
      </c>
      <c r="AB45" s="249" t="str">
        <f>IF(AND(MONTH(Investment!$F44)=MONTH(AB$7),YEAR(Investment!$F44)=YEAR(AB$7)),Investment!$C44*Investment!$G44*Investment!$H44/12," ")</f>
        <v xml:space="preserve"> </v>
      </c>
      <c r="AC45" s="249" t="str">
        <f>IF(AND(MONTH(Investment!$F44)=MONTH(AC$7),YEAR(Investment!$F44)=YEAR(AC$7)),Investment!$C44*Investment!$G44*Investment!$H44/12," ")</f>
        <v xml:space="preserve"> </v>
      </c>
      <c r="AD45" s="249" t="str">
        <f>IF(AND(MONTH(Investment!$F44)=MONTH(AD$7),YEAR(Investment!$F44)=YEAR(AD$7)),Investment!$C44*Investment!$G44*Investment!$H44/12," ")</f>
        <v xml:space="preserve"> </v>
      </c>
      <c r="AE45" s="249" t="str">
        <f>IF(AND(MONTH(Investment!$F44)=MONTH(AE$7),YEAR(Investment!$F44)=YEAR(AE$7)),Investment!$C44*Investment!$G44*Investment!$H44/12," ")</f>
        <v xml:space="preserve"> </v>
      </c>
      <c r="AF45" s="249" t="str">
        <f>IF(AND(MONTH(Investment!$F44)=MONTH(AF$7),YEAR(Investment!$F44)=YEAR(AF$7)),Investment!$C44*Investment!$G44*Investment!$H44/12," ")</f>
        <v xml:space="preserve"> </v>
      </c>
      <c r="AG45" s="249" t="str">
        <f>IF(AND(MONTH(Investment!$F44)=MONTH(AG$7),YEAR(Investment!$F44)=YEAR(AG$7)),Investment!$C44*Investment!$G44*Investment!$H44/12," ")</f>
        <v xml:space="preserve"> </v>
      </c>
    </row>
    <row r="46" spans="2:33">
      <c r="B46" s="281"/>
      <c r="C46" s="216"/>
      <c r="D46" s="216"/>
      <c r="E46" s="215"/>
      <c r="F46" s="215"/>
      <c r="G46" s="249">
        <f>ROUND((Investment!$F46-Investment!$E46)/365*12,0)</f>
        <v>0</v>
      </c>
      <c r="H46" s="318"/>
      <c r="I46" s="249">
        <f t="shared" si="4"/>
        <v>0</v>
      </c>
      <c r="J46" s="249" t="str">
        <f>IF(AND(MONTH(Investment!$F46)=MONTH(J$7),YEAR(Investment!$F46)=YEAR(J$7)),Investment!$C46*Investment!$G46*Investment!$H46/12," ")</f>
        <v xml:space="preserve"> </v>
      </c>
      <c r="K46" s="249" t="str">
        <f>IF(AND(MONTH(Investment!$F46)=MONTH(K$7),YEAR(Investment!$F46)=YEAR(K$7)),Investment!$C46*Investment!$G46*Investment!$H46/12," ")</f>
        <v xml:space="preserve"> </v>
      </c>
      <c r="L46" s="249" t="str">
        <f>IF(AND(MONTH(Investment!$F46)=MONTH(L$7),YEAR(Investment!$F46)=YEAR(L$7)),Investment!$C46*Investment!$G46*Investment!$H46/12," ")</f>
        <v xml:space="preserve"> </v>
      </c>
      <c r="M46" s="249" t="str">
        <f>IF(AND(MONTH(Investment!$F46)=MONTH(M$7),YEAR(Investment!$F46)=YEAR(M$7)),Investment!$C46*Investment!$G46*Investment!$H46/12," ")</f>
        <v xml:space="preserve"> </v>
      </c>
      <c r="N46" s="249" t="str">
        <f>IF(AND(MONTH(Investment!$F46)=MONTH(N$7),YEAR(Investment!$F46)=YEAR(N$7)),Investment!$C46*Investment!$G46*Investment!$H46/12," ")</f>
        <v xml:space="preserve"> </v>
      </c>
      <c r="O46" s="249" t="str">
        <f>IF(AND(MONTH(Investment!$F46)=MONTH(O$7),YEAR(Investment!$F46)=YEAR(O$7)),Investment!$C46*Investment!$G46*Investment!$H46/12," ")</f>
        <v xml:space="preserve"> </v>
      </c>
      <c r="P46" s="249" t="str">
        <f>IF(AND(MONTH(Investment!$F46)=MONTH(P$7),YEAR(Investment!$F46)=YEAR(P$7)),Investment!$C46*Investment!$G46*Investment!$H46/12," ")</f>
        <v xml:space="preserve"> </v>
      </c>
      <c r="Q46" s="249" t="str">
        <f>IF(AND(MONTH(Investment!$F46)=MONTH(Q$7),YEAR(Investment!$F46)=YEAR(Q$7)),Investment!$C46*Investment!$G46*Investment!$H46/12," ")</f>
        <v xml:space="preserve"> </v>
      </c>
      <c r="R46" s="249" t="str">
        <f>IF(AND(MONTH(Investment!$F46)=MONTH(R$7),YEAR(Investment!$F46)=YEAR(R$7)),Investment!$C46*Investment!$G46*Investment!$H46/12," ")</f>
        <v xml:space="preserve"> </v>
      </c>
      <c r="S46" s="249" t="str">
        <f>IF(AND(MONTH(Investment!$F46)=MONTH(S$7),YEAR(Investment!$F46)=YEAR(S$7)),Investment!$C46*Investment!$G46*Investment!$H46/12," ")</f>
        <v xml:space="preserve"> </v>
      </c>
      <c r="T46" s="249" t="str">
        <f>IF(AND(MONTH(Investment!$F46)=MONTH(T$7),YEAR(Investment!$F46)=YEAR(T$7)),Investment!$C46*Investment!$G46*Investment!$H46/12," ")</f>
        <v xml:space="preserve"> </v>
      </c>
      <c r="U46" s="249" t="str">
        <f>IF(AND(MONTH(Investment!$F46)=MONTH(U$7),YEAR(Investment!$F46)=YEAR(U$7)),Investment!$C46*Investment!$G46*Investment!$H46/12," ")</f>
        <v xml:space="preserve"> </v>
      </c>
      <c r="V46" s="249" t="str">
        <f>IF(AND(MONTH(Investment!$F45)=MONTH(V$7),YEAR(Investment!$F45)=YEAR(V$7)),Investment!$C45*Investment!$G45*Investment!$H45/12," ")</f>
        <v xml:space="preserve"> </v>
      </c>
      <c r="W46" s="249" t="str">
        <f>IF(AND(MONTH(Investment!$F45)=MONTH(W$7),YEAR(Investment!$F45)=YEAR(W$7)),Investment!$C45*Investment!$G45*Investment!$H45/12," ")</f>
        <v xml:space="preserve"> </v>
      </c>
      <c r="X46" s="249" t="str">
        <f>IF(AND(MONTH(Investment!$F45)=MONTH(X$7),YEAR(Investment!$F45)=YEAR(X$7)),Investment!$C45*Investment!$G45*Investment!$H45/12," ")</f>
        <v xml:space="preserve"> </v>
      </c>
      <c r="Y46" s="249" t="str">
        <f>IF(AND(MONTH(Investment!$F45)=MONTH(Y$7),YEAR(Investment!$F45)=YEAR(Y$7)),Investment!$C45*Investment!$G45*Investment!$H45/12," ")</f>
        <v xml:space="preserve"> </v>
      </c>
      <c r="Z46" s="249" t="str">
        <f>IF(AND(MONTH(Investment!$F45)=MONTH(Z$7),YEAR(Investment!$F45)=YEAR(Z$7)),Investment!$C45*Investment!$G45*Investment!$H45/12," ")</f>
        <v xml:space="preserve"> </v>
      </c>
      <c r="AA46" s="249" t="str">
        <f>IF(AND(MONTH(Investment!$F45)=MONTH(AA$7),YEAR(Investment!$F45)=YEAR(AA$7)),Investment!$C45*Investment!$G45*Investment!$H45/12," ")</f>
        <v xml:space="preserve"> </v>
      </c>
      <c r="AB46" s="249" t="str">
        <f>IF(AND(MONTH(Investment!$F45)=MONTH(AB$7),YEAR(Investment!$F45)=YEAR(AB$7)),Investment!$C45*Investment!$G45*Investment!$H45/12," ")</f>
        <v xml:space="preserve"> </v>
      </c>
      <c r="AC46" s="249" t="str">
        <f>IF(AND(MONTH(Investment!$F45)=MONTH(AC$7),YEAR(Investment!$F45)=YEAR(AC$7)),Investment!$C45*Investment!$G45*Investment!$H45/12," ")</f>
        <v xml:space="preserve"> </v>
      </c>
      <c r="AD46" s="249" t="str">
        <f>IF(AND(MONTH(Investment!$F45)=MONTH(AD$7),YEAR(Investment!$F45)=YEAR(AD$7)),Investment!$C45*Investment!$G45*Investment!$H45/12," ")</f>
        <v xml:space="preserve"> </v>
      </c>
      <c r="AE46" s="249" t="str">
        <f>IF(AND(MONTH(Investment!$F45)=MONTH(AE$7),YEAR(Investment!$F45)=YEAR(AE$7)),Investment!$C45*Investment!$G45*Investment!$H45/12," ")</f>
        <v xml:space="preserve"> </v>
      </c>
      <c r="AF46" s="249" t="str">
        <f>IF(AND(MONTH(Investment!$F45)=MONTH(AF$7),YEAR(Investment!$F45)=YEAR(AF$7)),Investment!$C45*Investment!$G45*Investment!$H45/12," ")</f>
        <v xml:space="preserve"> </v>
      </c>
      <c r="AG46" s="249" t="str">
        <f>IF(AND(MONTH(Investment!$F45)=MONTH(AG$7),YEAR(Investment!$F45)=YEAR(AG$7)),Investment!$C45*Investment!$G45*Investment!$H45/12," ")</f>
        <v xml:space="preserve"> </v>
      </c>
    </row>
    <row r="47" spans="2:33">
      <c r="B47" s="281"/>
      <c r="C47" s="216"/>
      <c r="D47" s="216"/>
      <c r="E47" s="215"/>
      <c r="F47" s="215"/>
      <c r="G47" s="249">
        <f>ROUND((Investment!$F47-Investment!$E47)/365*12,0)</f>
        <v>0</v>
      </c>
      <c r="H47" s="318"/>
      <c r="I47" s="249">
        <f t="shared" si="4"/>
        <v>0</v>
      </c>
      <c r="J47" s="249" t="str">
        <f>IF(AND(MONTH(Investment!$F47)=MONTH(J$7),YEAR(Investment!$F47)=YEAR(J$7)),Investment!$C47*Investment!$G47*Investment!$H47/12," ")</f>
        <v xml:space="preserve"> </v>
      </c>
      <c r="K47" s="249" t="str">
        <f>IF(AND(MONTH(Investment!$F47)=MONTH(K$7),YEAR(Investment!$F47)=YEAR(K$7)),Investment!$C47*Investment!$G47*Investment!$H47/12," ")</f>
        <v xml:space="preserve"> </v>
      </c>
      <c r="L47" s="249" t="str">
        <f>IF(AND(MONTH(Investment!$F47)=MONTH(L$7),YEAR(Investment!$F47)=YEAR(L$7)),Investment!$C47*Investment!$G47*Investment!$H47/12," ")</f>
        <v xml:space="preserve"> </v>
      </c>
      <c r="M47" s="249" t="str">
        <f>IF(AND(MONTH(Investment!$F47)=MONTH(M$7),YEAR(Investment!$F47)=YEAR(M$7)),Investment!$C47*Investment!$G47*Investment!$H47/12," ")</f>
        <v xml:space="preserve"> </v>
      </c>
      <c r="N47" s="249" t="str">
        <f>IF(AND(MONTH(Investment!$F47)=MONTH(N$7),YEAR(Investment!$F47)=YEAR(N$7)),Investment!$C47*Investment!$G47*Investment!$H47/12," ")</f>
        <v xml:space="preserve"> </v>
      </c>
      <c r="O47" s="249" t="str">
        <f>IF(AND(MONTH(Investment!$F47)=MONTH(O$7),YEAR(Investment!$F47)=YEAR(O$7)),Investment!$C47*Investment!$G47*Investment!$H47/12," ")</f>
        <v xml:space="preserve"> </v>
      </c>
      <c r="P47" s="249" t="str">
        <f>IF(AND(MONTH(Investment!$F47)=MONTH(P$7),YEAR(Investment!$F47)=YEAR(P$7)),Investment!$C47*Investment!$G47*Investment!$H47/12," ")</f>
        <v xml:space="preserve"> </v>
      </c>
      <c r="Q47" s="249" t="str">
        <f>IF(AND(MONTH(Investment!$F47)=MONTH(Q$7),YEAR(Investment!$F47)=YEAR(Q$7)),Investment!$C47*Investment!$G47*Investment!$H47/12," ")</f>
        <v xml:space="preserve"> </v>
      </c>
      <c r="R47" s="249" t="str">
        <f>IF(AND(MONTH(Investment!$F47)=MONTH(R$7),YEAR(Investment!$F47)=YEAR(R$7)),Investment!$C47*Investment!$G47*Investment!$H47/12," ")</f>
        <v xml:space="preserve"> </v>
      </c>
      <c r="S47" s="249" t="str">
        <f>IF(AND(MONTH(Investment!$F47)=MONTH(S$7),YEAR(Investment!$F47)=YEAR(S$7)),Investment!$C47*Investment!$G47*Investment!$H47/12," ")</f>
        <v xml:space="preserve"> </v>
      </c>
      <c r="T47" s="249" t="str">
        <f>IF(AND(MONTH(Investment!$F47)=MONTH(T$7),YEAR(Investment!$F47)=YEAR(T$7)),Investment!$C47*Investment!$G47*Investment!$H47/12," ")</f>
        <v xml:space="preserve"> </v>
      </c>
      <c r="U47" s="249" t="str">
        <f>IF(AND(MONTH(Investment!$F47)=MONTH(U$7),YEAR(Investment!$F47)=YEAR(U$7)),Investment!$C47*Investment!$G47*Investment!$H47/12," ")</f>
        <v xml:space="preserve"> </v>
      </c>
      <c r="V47" s="249" t="str">
        <f>IF(AND(MONTH(Investment!$F46)=MONTH(V$7),YEAR(Investment!$F46)=YEAR(V$7)),Investment!$C46*Investment!$G46*Investment!$H46/12," ")</f>
        <v xml:space="preserve"> </v>
      </c>
      <c r="W47" s="249" t="str">
        <f>IF(AND(MONTH(Investment!$F46)=MONTH(W$7),YEAR(Investment!$F46)=YEAR(W$7)),Investment!$C46*Investment!$G46*Investment!$H46/12," ")</f>
        <v xml:space="preserve"> </v>
      </c>
      <c r="X47" s="249" t="str">
        <f>IF(AND(MONTH(Investment!$F46)=MONTH(X$7),YEAR(Investment!$F46)=YEAR(X$7)),Investment!$C46*Investment!$G46*Investment!$H46/12," ")</f>
        <v xml:space="preserve"> </v>
      </c>
      <c r="Y47" s="249" t="str">
        <f>IF(AND(MONTH(Investment!$F46)=MONTH(Y$7),YEAR(Investment!$F46)=YEAR(Y$7)),Investment!$C46*Investment!$G46*Investment!$H46/12," ")</f>
        <v xml:space="preserve"> </v>
      </c>
      <c r="Z47" s="249" t="str">
        <f>IF(AND(MONTH(Investment!$F46)=MONTH(Z$7),YEAR(Investment!$F46)=YEAR(Z$7)),Investment!$C46*Investment!$G46*Investment!$H46/12," ")</f>
        <v xml:space="preserve"> </v>
      </c>
      <c r="AA47" s="249" t="str">
        <f>IF(AND(MONTH(Investment!$F46)=MONTH(AA$7),YEAR(Investment!$F46)=YEAR(AA$7)),Investment!$C46*Investment!$G46*Investment!$H46/12," ")</f>
        <v xml:space="preserve"> </v>
      </c>
      <c r="AB47" s="249" t="str">
        <f>IF(AND(MONTH(Investment!$F46)=MONTH(AB$7),YEAR(Investment!$F46)=YEAR(AB$7)),Investment!$C46*Investment!$G46*Investment!$H46/12," ")</f>
        <v xml:space="preserve"> </v>
      </c>
      <c r="AC47" s="249" t="str">
        <f>IF(AND(MONTH(Investment!$F46)=MONTH(AC$7),YEAR(Investment!$F46)=YEAR(AC$7)),Investment!$C46*Investment!$G46*Investment!$H46/12," ")</f>
        <v xml:space="preserve"> </v>
      </c>
      <c r="AD47" s="249" t="str">
        <f>IF(AND(MONTH(Investment!$F46)=MONTH(AD$7),YEAR(Investment!$F46)=YEAR(AD$7)),Investment!$C46*Investment!$G46*Investment!$H46/12," ")</f>
        <v xml:space="preserve"> </v>
      </c>
      <c r="AE47" s="249" t="str">
        <f>IF(AND(MONTH(Investment!$F46)=MONTH(AE$7),YEAR(Investment!$F46)=YEAR(AE$7)),Investment!$C46*Investment!$G46*Investment!$H46/12," ")</f>
        <v xml:space="preserve"> </v>
      </c>
      <c r="AF47" s="249" t="str">
        <f>IF(AND(MONTH(Investment!$F46)=MONTH(AF$7),YEAR(Investment!$F46)=YEAR(AF$7)),Investment!$C46*Investment!$G46*Investment!$H46/12," ")</f>
        <v xml:space="preserve"> </v>
      </c>
      <c r="AG47" s="249" t="str">
        <f>IF(AND(MONTH(Investment!$F46)=MONTH(AG$7),YEAR(Investment!$F46)=YEAR(AG$7)),Investment!$C46*Investment!$G46*Investment!$H46/12," ")</f>
        <v xml:space="preserve"> </v>
      </c>
    </row>
    <row r="48" spans="2:33">
      <c r="B48" s="281"/>
      <c r="C48" s="216"/>
      <c r="D48" s="216"/>
      <c r="E48" s="215"/>
      <c r="F48" s="215"/>
      <c r="G48" s="249">
        <f>ROUND((Investment!$F48-Investment!$E48)/365*12,0)</f>
        <v>0</v>
      </c>
      <c r="H48" s="318"/>
      <c r="I48" s="249">
        <f t="shared" si="4"/>
        <v>0</v>
      </c>
      <c r="J48" s="249" t="str">
        <f>IF(AND(MONTH(Investment!$F48)=MONTH(J$7),YEAR(Investment!$F48)=YEAR(J$7)),Investment!$C48*Investment!$G48*Investment!$H48/12," ")</f>
        <v xml:space="preserve"> </v>
      </c>
      <c r="K48" s="249" t="str">
        <f>IF(AND(MONTH(Investment!$F48)=MONTH(K$7),YEAR(Investment!$F48)=YEAR(K$7)),Investment!$C48*Investment!$G48*Investment!$H48/12," ")</f>
        <v xml:space="preserve"> </v>
      </c>
      <c r="L48" s="249" t="str">
        <f>IF(AND(MONTH(Investment!$F48)=MONTH(L$7),YEAR(Investment!$F48)=YEAR(L$7)),Investment!$C48*Investment!$G48*Investment!$H48/12," ")</f>
        <v xml:space="preserve"> </v>
      </c>
      <c r="M48" s="249" t="str">
        <f>IF(AND(MONTH(Investment!$F48)=MONTH(M$7),YEAR(Investment!$F48)=YEAR(M$7)),Investment!$C48*Investment!$G48*Investment!$H48/12," ")</f>
        <v xml:space="preserve"> </v>
      </c>
      <c r="N48" s="249" t="str">
        <f>IF(AND(MONTH(Investment!$F48)=MONTH(N$7),YEAR(Investment!$F48)=YEAR(N$7)),Investment!$C48*Investment!$G48*Investment!$H48/12," ")</f>
        <v xml:space="preserve"> </v>
      </c>
      <c r="O48" s="249" t="str">
        <f>IF(AND(MONTH(Investment!$F48)=MONTH(O$7),YEAR(Investment!$F48)=YEAR(O$7)),Investment!$C48*Investment!$G48*Investment!$H48/12," ")</f>
        <v xml:space="preserve"> </v>
      </c>
      <c r="P48" s="249" t="str">
        <f>IF(AND(MONTH(Investment!$F48)=MONTH(P$7),YEAR(Investment!$F48)=YEAR(P$7)),Investment!$C48*Investment!$G48*Investment!$H48/12," ")</f>
        <v xml:space="preserve"> </v>
      </c>
      <c r="Q48" s="249" t="str">
        <f>IF(AND(MONTH(Investment!$F48)=MONTH(Q$7),YEAR(Investment!$F48)=YEAR(Q$7)),Investment!$C48*Investment!$G48*Investment!$H48/12," ")</f>
        <v xml:space="preserve"> </v>
      </c>
      <c r="R48" s="249" t="str">
        <f>IF(AND(MONTH(Investment!$F48)=MONTH(R$7),YEAR(Investment!$F48)=YEAR(R$7)),Investment!$C48*Investment!$G48*Investment!$H48/12," ")</f>
        <v xml:space="preserve"> </v>
      </c>
      <c r="S48" s="249" t="str">
        <f>IF(AND(MONTH(Investment!$F48)=MONTH(S$7),YEAR(Investment!$F48)=YEAR(S$7)),Investment!$C48*Investment!$G48*Investment!$H48/12," ")</f>
        <v xml:space="preserve"> </v>
      </c>
      <c r="T48" s="249" t="str">
        <f>IF(AND(MONTH(Investment!$F48)=MONTH(T$7),YEAR(Investment!$F48)=YEAR(T$7)),Investment!$C48*Investment!$G48*Investment!$H48/12," ")</f>
        <v xml:space="preserve"> </v>
      </c>
      <c r="U48" s="249" t="str">
        <f>IF(AND(MONTH(Investment!$F48)=MONTH(U$7),YEAR(Investment!$F48)=YEAR(U$7)),Investment!$C48*Investment!$G48*Investment!$H48/12," ")</f>
        <v xml:space="preserve"> </v>
      </c>
      <c r="V48" s="249" t="str">
        <f>IF(AND(MONTH(Investment!$F47)=MONTH(V$7),YEAR(Investment!$F47)=YEAR(V$7)),Investment!$C47*Investment!$G47*Investment!$H47/12," ")</f>
        <v xml:space="preserve"> </v>
      </c>
      <c r="W48" s="249" t="str">
        <f>IF(AND(MONTH(Investment!$F47)=MONTH(W$7),YEAR(Investment!$F47)=YEAR(W$7)),Investment!$C47*Investment!$G47*Investment!$H47/12," ")</f>
        <v xml:space="preserve"> </v>
      </c>
      <c r="X48" s="249" t="str">
        <f>IF(AND(MONTH(Investment!$F47)=MONTH(X$7),YEAR(Investment!$F47)=YEAR(X$7)),Investment!$C47*Investment!$G47*Investment!$H47/12," ")</f>
        <v xml:space="preserve"> </v>
      </c>
      <c r="Y48" s="249" t="str">
        <f>IF(AND(MONTH(Investment!$F47)=MONTH(Y$7),YEAR(Investment!$F47)=YEAR(Y$7)),Investment!$C47*Investment!$G47*Investment!$H47/12," ")</f>
        <v xml:space="preserve"> </v>
      </c>
      <c r="Z48" s="249" t="str">
        <f>IF(AND(MONTH(Investment!$F47)=MONTH(Z$7),YEAR(Investment!$F47)=YEAR(Z$7)),Investment!$C47*Investment!$G47*Investment!$H47/12," ")</f>
        <v xml:space="preserve"> </v>
      </c>
      <c r="AA48" s="249" t="str">
        <f>IF(AND(MONTH(Investment!$F47)=MONTH(AA$7),YEAR(Investment!$F47)=YEAR(AA$7)),Investment!$C47*Investment!$G47*Investment!$H47/12," ")</f>
        <v xml:space="preserve"> </v>
      </c>
      <c r="AB48" s="249" t="str">
        <f>IF(AND(MONTH(Investment!$F47)=MONTH(AB$7),YEAR(Investment!$F47)=YEAR(AB$7)),Investment!$C47*Investment!$G47*Investment!$H47/12," ")</f>
        <v xml:space="preserve"> </v>
      </c>
      <c r="AC48" s="249" t="str">
        <f>IF(AND(MONTH(Investment!$F47)=MONTH(AC$7),YEAR(Investment!$F47)=YEAR(AC$7)),Investment!$C47*Investment!$G47*Investment!$H47/12," ")</f>
        <v xml:space="preserve"> </v>
      </c>
      <c r="AD48" s="249" t="str">
        <f>IF(AND(MONTH(Investment!$F47)=MONTH(AD$7),YEAR(Investment!$F47)=YEAR(AD$7)),Investment!$C47*Investment!$G47*Investment!$H47/12," ")</f>
        <v xml:space="preserve"> </v>
      </c>
      <c r="AE48" s="249" t="str">
        <f>IF(AND(MONTH(Investment!$F47)=MONTH(AE$7),YEAR(Investment!$F47)=YEAR(AE$7)),Investment!$C47*Investment!$G47*Investment!$H47/12," ")</f>
        <v xml:space="preserve"> </v>
      </c>
      <c r="AF48" s="249" t="str">
        <f>IF(AND(MONTH(Investment!$F47)=MONTH(AF$7),YEAR(Investment!$F47)=YEAR(AF$7)),Investment!$C47*Investment!$G47*Investment!$H47/12," ")</f>
        <v xml:space="preserve"> </v>
      </c>
      <c r="AG48" s="249" t="str">
        <f>IF(AND(MONTH(Investment!$F47)=MONTH(AG$7),YEAR(Investment!$F47)=YEAR(AG$7)),Investment!$C47*Investment!$G47*Investment!$H47/12," ")</f>
        <v xml:space="preserve"> </v>
      </c>
    </row>
    <row r="49" spans="2:33">
      <c r="B49" s="281"/>
      <c r="C49" s="216"/>
      <c r="D49" s="216"/>
      <c r="E49" s="215"/>
      <c r="F49" s="215"/>
      <c r="G49" s="249">
        <f>ROUND((Investment!$F49-Investment!$E49)/365*12,0)</f>
        <v>0</v>
      </c>
      <c r="H49" s="318"/>
      <c r="I49" s="249">
        <f t="shared" si="4"/>
        <v>0</v>
      </c>
      <c r="J49" s="249" t="str">
        <f>IF(AND(MONTH(Investment!$F49)=MONTH(J$7),YEAR(Investment!$F49)=YEAR(J$7)),Investment!$C49*Investment!$G49*Investment!$H49/12," ")</f>
        <v xml:space="preserve"> </v>
      </c>
      <c r="K49" s="249" t="str">
        <f>IF(AND(MONTH(Investment!$F49)=MONTH(K$7),YEAR(Investment!$F49)=YEAR(K$7)),Investment!$C49*Investment!$G49*Investment!$H49/12," ")</f>
        <v xml:space="preserve"> </v>
      </c>
      <c r="L49" s="249" t="str">
        <f>IF(AND(MONTH(Investment!$F49)=MONTH(L$7),YEAR(Investment!$F49)=YEAR(L$7)),Investment!$C49*Investment!$G49*Investment!$H49/12," ")</f>
        <v xml:space="preserve"> </v>
      </c>
      <c r="M49" s="249" t="str">
        <f>IF(AND(MONTH(Investment!$F49)=MONTH(M$7),YEAR(Investment!$F49)=YEAR(M$7)),Investment!$C49*Investment!$G49*Investment!$H49/12," ")</f>
        <v xml:space="preserve"> </v>
      </c>
      <c r="N49" s="249" t="str">
        <f>IF(AND(MONTH(Investment!$F49)=MONTH(N$7),YEAR(Investment!$F49)=YEAR(N$7)),Investment!$C49*Investment!$G49*Investment!$H49/12," ")</f>
        <v xml:space="preserve"> </v>
      </c>
      <c r="O49" s="249" t="str">
        <f>IF(AND(MONTH(Investment!$F49)=MONTH(O$7),YEAR(Investment!$F49)=YEAR(O$7)),Investment!$C49*Investment!$G49*Investment!$H49/12," ")</f>
        <v xml:space="preserve"> </v>
      </c>
      <c r="P49" s="249" t="str">
        <f>IF(AND(MONTH(Investment!$F49)=MONTH(P$7),YEAR(Investment!$F49)=YEAR(P$7)),Investment!$C49*Investment!$G49*Investment!$H49/12," ")</f>
        <v xml:space="preserve"> </v>
      </c>
      <c r="Q49" s="249" t="str">
        <f>IF(AND(MONTH(Investment!$F49)=MONTH(Q$7),YEAR(Investment!$F49)=YEAR(Q$7)),Investment!$C49*Investment!$G49*Investment!$H49/12," ")</f>
        <v xml:space="preserve"> </v>
      </c>
      <c r="R49" s="249" t="str">
        <f>IF(AND(MONTH(Investment!$F49)=MONTH(R$7),YEAR(Investment!$F49)=YEAR(R$7)),Investment!$C49*Investment!$G49*Investment!$H49/12," ")</f>
        <v xml:space="preserve"> </v>
      </c>
      <c r="S49" s="249" t="str">
        <f>IF(AND(MONTH(Investment!$F49)=MONTH(S$7),YEAR(Investment!$F49)=YEAR(S$7)),Investment!$C49*Investment!$G49*Investment!$H49/12," ")</f>
        <v xml:space="preserve"> </v>
      </c>
      <c r="T49" s="249" t="str">
        <f>IF(AND(MONTH(Investment!$F49)=MONTH(T$7),YEAR(Investment!$F49)=YEAR(T$7)),Investment!$C49*Investment!$G49*Investment!$H49/12," ")</f>
        <v xml:space="preserve"> </v>
      </c>
      <c r="U49" s="249" t="str">
        <f>IF(AND(MONTH(Investment!$F49)=MONTH(U$7),YEAR(Investment!$F49)=YEAR(U$7)),Investment!$C49*Investment!$G49*Investment!$H49/12," ")</f>
        <v xml:space="preserve"> </v>
      </c>
      <c r="V49" s="249" t="str">
        <f>IF(AND(MONTH(Investment!$F48)=MONTH(V$7),YEAR(Investment!$F48)=YEAR(V$7)),Investment!$C48*Investment!$G48*Investment!$H48/12," ")</f>
        <v xml:space="preserve"> </v>
      </c>
      <c r="W49" s="249" t="str">
        <f>IF(AND(MONTH(Investment!$F48)=MONTH(W$7),YEAR(Investment!$F48)=YEAR(W$7)),Investment!$C48*Investment!$G48*Investment!$H48/12," ")</f>
        <v xml:space="preserve"> </v>
      </c>
      <c r="X49" s="249" t="str">
        <f>IF(AND(MONTH(Investment!$F48)=MONTH(X$7),YEAR(Investment!$F48)=YEAR(X$7)),Investment!$C48*Investment!$G48*Investment!$H48/12," ")</f>
        <v xml:space="preserve"> </v>
      </c>
      <c r="Y49" s="249" t="str">
        <f>IF(AND(MONTH(Investment!$F48)=MONTH(Y$7),YEAR(Investment!$F48)=YEAR(Y$7)),Investment!$C48*Investment!$G48*Investment!$H48/12," ")</f>
        <v xml:space="preserve"> </v>
      </c>
      <c r="Z49" s="249" t="str">
        <f>IF(AND(MONTH(Investment!$F48)=MONTH(Z$7),YEAR(Investment!$F48)=YEAR(Z$7)),Investment!$C48*Investment!$G48*Investment!$H48/12," ")</f>
        <v xml:space="preserve"> </v>
      </c>
      <c r="AA49" s="249" t="str">
        <f>IF(AND(MONTH(Investment!$F48)=MONTH(AA$7),YEAR(Investment!$F48)=YEAR(AA$7)),Investment!$C48*Investment!$G48*Investment!$H48/12," ")</f>
        <v xml:space="preserve"> </v>
      </c>
      <c r="AB49" s="249" t="str">
        <f>IF(AND(MONTH(Investment!$F48)=MONTH(AB$7),YEAR(Investment!$F48)=YEAR(AB$7)),Investment!$C48*Investment!$G48*Investment!$H48/12," ")</f>
        <v xml:space="preserve"> </v>
      </c>
      <c r="AC49" s="249" t="str">
        <f>IF(AND(MONTH(Investment!$F48)=MONTH(AC$7),YEAR(Investment!$F48)=YEAR(AC$7)),Investment!$C48*Investment!$G48*Investment!$H48/12," ")</f>
        <v xml:space="preserve"> </v>
      </c>
      <c r="AD49" s="249" t="str">
        <f>IF(AND(MONTH(Investment!$F48)=MONTH(AD$7),YEAR(Investment!$F48)=YEAR(AD$7)),Investment!$C48*Investment!$G48*Investment!$H48/12," ")</f>
        <v xml:space="preserve"> </v>
      </c>
      <c r="AE49" s="249" t="str">
        <f>IF(AND(MONTH(Investment!$F48)=MONTH(AE$7),YEAR(Investment!$F48)=YEAR(AE$7)),Investment!$C48*Investment!$G48*Investment!$H48/12," ")</f>
        <v xml:space="preserve"> </v>
      </c>
      <c r="AF49" s="249" t="str">
        <f>IF(AND(MONTH(Investment!$F48)=MONTH(AF$7),YEAR(Investment!$F48)=YEAR(AF$7)),Investment!$C48*Investment!$G48*Investment!$H48/12," ")</f>
        <v xml:space="preserve"> </v>
      </c>
      <c r="AG49" s="249" t="str">
        <f>IF(AND(MONTH(Investment!$F48)=MONTH(AG$7),YEAR(Investment!$F48)=YEAR(AG$7)),Investment!$C48*Investment!$G48*Investment!$H48/12," ")</f>
        <v xml:space="preserve"> </v>
      </c>
    </row>
    <row r="50" spans="2:33">
      <c r="B50" s="281"/>
      <c r="C50" s="216"/>
      <c r="D50" s="216"/>
      <c r="E50" s="215"/>
      <c r="F50" s="215"/>
      <c r="G50" s="249">
        <f>ROUND((Investment!$F50-Investment!$E50)/365*12,0)</f>
        <v>0</v>
      </c>
      <c r="H50" s="318"/>
      <c r="I50" s="249">
        <f t="shared" si="4"/>
        <v>0</v>
      </c>
      <c r="J50" s="249" t="str">
        <f>IF(AND(MONTH(Investment!$F50)=MONTH(J$7),YEAR(Investment!$F50)=YEAR(J$7)),Investment!$C50*Investment!$G50*Investment!$H50/12," ")</f>
        <v xml:space="preserve"> </v>
      </c>
      <c r="K50" s="249" t="str">
        <f>IF(AND(MONTH(Investment!$F50)=MONTH(K$7),YEAR(Investment!$F50)=YEAR(K$7)),Investment!$C50*Investment!$G50*Investment!$H50/12," ")</f>
        <v xml:space="preserve"> </v>
      </c>
      <c r="L50" s="249" t="str">
        <f>IF(AND(MONTH(Investment!$F50)=MONTH(L$7),YEAR(Investment!$F50)=YEAR(L$7)),Investment!$C50*Investment!$G50*Investment!$H50/12," ")</f>
        <v xml:space="preserve"> </v>
      </c>
      <c r="M50" s="249" t="str">
        <f>IF(AND(MONTH(Investment!$F50)=MONTH(M$7),YEAR(Investment!$F50)=YEAR(M$7)),Investment!$C50*Investment!$G50*Investment!$H50/12," ")</f>
        <v xml:space="preserve"> </v>
      </c>
      <c r="N50" s="249" t="str">
        <f>IF(AND(MONTH(Investment!$F50)=MONTH(N$7),YEAR(Investment!$F50)=YEAR(N$7)),Investment!$C50*Investment!$G50*Investment!$H50/12," ")</f>
        <v xml:space="preserve"> </v>
      </c>
      <c r="O50" s="249" t="str">
        <f>IF(AND(MONTH(Investment!$F50)=MONTH(O$7),YEAR(Investment!$F50)=YEAR(O$7)),Investment!$C50*Investment!$G50*Investment!$H50/12," ")</f>
        <v xml:space="preserve"> </v>
      </c>
      <c r="P50" s="249" t="str">
        <f>IF(AND(MONTH(Investment!$F50)=MONTH(P$7),YEAR(Investment!$F50)=YEAR(P$7)),Investment!$C50*Investment!$G50*Investment!$H50/12," ")</f>
        <v xml:space="preserve"> </v>
      </c>
      <c r="Q50" s="249" t="str">
        <f>IF(AND(MONTH(Investment!$F50)=MONTH(Q$7),YEAR(Investment!$F50)=YEAR(Q$7)),Investment!$C50*Investment!$G50*Investment!$H50/12," ")</f>
        <v xml:space="preserve"> </v>
      </c>
      <c r="R50" s="249" t="str">
        <f>IF(AND(MONTH(Investment!$F50)=MONTH(R$7),YEAR(Investment!$F50)=YEAR(R$7)),Investment!$C50*Investment!$G50*Investment!$H50/12," ")</f>
        <v xml:space="preserve"> </v>
      </c>
      <c r="S50" s="249" t="str">
        <f>IF(AND(MONTH(Investment!$F50)=MONTH(S$7),YEAR(Investment!$F50)=YEAR(S$7)),Investment!$C50*Investment!$G50*Investment!$H50/12," ")</f>
        <v xml:space="preserve"> </v>
      </c>
      <c r="T50" s="249" t="str">
        <f>IF(AND(MONTH(Investment!$F50)=MONTH(T$7),YEAR(Investment!$F50)=YEAR(T$7)),Investment!$C50*Investment!$G50*Investment!$H50/12," ")</f>
        <v xml:space="preserve"> </v>
      </c>
      <c r="U50" s="249" t="str">
        <f>IF(AND(MONTH(Investment!$F50)=MONTH(U$7),YEAR(Investment!$F50)=YEAR(U$7)),Investment!$C50*Investment!$G50*Investment!$H50/12," ")</f>
        <v xml:space="preserve"> </v>
      </c>
      <c r="V50" s="249" t="str">
        <f>IF(AND(MONTH(Investment!$F49)=MONTH(V$7),YEAR(Investment!$F49)=YEAR(V$7)),Investment!$C49*Investment!$G49*Investment!$H49/12," ")</f>
        <v xml:space="preserve"> </v>
      </c>
      <c r="W50" s="249" t="str">
        <f>IF(AND(MONTH(Investment!$F49)=MONTH(W$7),YEAR(Investment!$F49)=YEAR(W$7)),Investment!$C49*Investment!$G49*Investment!$H49/12," ")</f>
        <v xml:space="preserve"> </v>
      </c>
      <c r="X50" s="249" t="str">
        <f>IF(AND(MONTH(Investment!$F49)=MONTH(X$7),YEAR(Investment!$F49)=YEAR(X$7)),Investment!$C49*Investment!$G49*Investment!$H49/12," ")</f>
        <v xml:space="preserve"> </v>
      </c>
      <c r="Y50" s="249" t="str">
        <f>IF(AND(MONTH(Investment!$F49)=MONTH(Y$7),YEAR(Investment!$F49)=YEAR(Y$7)),Investment!$C49*Investment!$G49*Investment!$H49/12," ")</f>
        <v xml:space="preserve"> </v>
      </c>
      <c r="Z50" s="249" t="str">
        <f>IF(AND(MONTH(Investment!$F49)=MONTH(Z$7),YEAR(Investment!$F49)=YEAR(Z$7)),Investment!$C49*Investment!$G49*Investment!$H49/12," ")</f>
        <v xml:space="preserve"> </v>
      </c>
      <c r="AA50" s="249" t="str">
        <f>IF(AND(MONTH(Investment!$F49)=MONTH(AA$7),YEAR(Investment!$F49)=YEAR(AA$7)),Investment!$C49*Investment!$G49*Investment!$H49/12," ")</f>
        <v xml:space="preserve"> </v>
      </c>
      <c r="AB50" s="249" t="str">
        <f>IF(AND(MONTH(Investment!$F49)=MONTH(AB$7),YEAR(Investment!$F49)=YEAR(AB$7)),Investment!$C49*Investment!$G49*Investment!$H49/12," ")</f>
        <v xml:space="preserve"> </v>
      </c>
      <c r="AC50" s="249" t="str">
        <f>IF(AND(MONTH(Investment!$F49)=MONTH(AC$7),YEAR(Investment!$F49)=YEAR(AC$7)),Investment!$C49*Investment!$G49*Investment!$H49/12," ")</f>
        <v xml:space="preserve"> </v>
      </c>
      <c r="AD50" s="249" t="str">
        <f>IF(AND(MONTH(Investment!$F49)=MONTH(AD$7),YEAR(Investment!$F49)=YEAR(AD$7)),Investment!$C49*Investment!$G49*Investment!$H49/12," ")</f>
        <v xml:space="preserve"> </v>
      </c>
      <c r="AE50" s="249" t="str">
        <f>IF(AND(MONTH(Investment!$F49)=MONTH(AE$7),YEAR(Investment!$F49)=YEAR(AE$7)),Investment!$C49*Investment!$G49*Investment!$H49/12," ")</f>
        <v xml:space="preserve"> </v>
      </c>
      <c r="AF50" s="249" t="str">
        <f>IF(AND(MONTH(Investment!$F49)=MONTH(AF$7),YEAR(Investment!$F49)=YEAR(AF$7)),Investment!$C49*Investment!$G49*Investment!$H49/12," ")</f>
        <v xml:space="preserve"> </v>
      </c>
      <c r="AG50" s="249" t="str">
        <f>IF(AND(MONTH(Investment!$F49)=MONTH(AG$7),YEAR(Investment!$F49)=YEAR(AG$7)),Investment!$C49*Investment!$G49*Investment!$H49/12," ")</f>
        <v xml:space="preserve"> </v>
      </c>
    </row>
    <row r="51" spans="2:33">
      <c r="B51" s="281"/>
      <c r="C51" s="216"/>
      <c r="D51" s="216"/>
      <c r="E51" s="215"/>
      <c r="F51" s="215"/>
      <c r="G51" s="249">
        <f>ROUND((Investment!$F51-Investment!$E51)/365*12,0)</f>
        <v>0</v>
      </c>
      <c r="H51" s="318"/>
      <c r="I51" s="249">
        <f t="shared" si="4"/>
        <v>0</v>
      </c>
      <c r="J51" s="249" t="str">
        <f>IF(AND(MONTH(Investment!$F51)=MONTH(J$7),YEAR(Investment!$F51)=YEAR(J$7)),Investment!$C51*Investment!$G51*Investment!$H51/12," ")</f>
        <v xml:space="preserve"> </v>
      </c>
      <c r="K51" s="249" t="str">
        <f>IF(AND(MONTH(Investment!$F51)=MONTH(K$7),YEAR(Investment!$F51)=YEAR(K$7)),Investment!$C51*Investment!$G51*Investment!$H51/12," ")</f>
        <v xml:space="preserve"> </v>
      </c>
      <c r="L51" s="249" t="str">
        <f>IF(AND(MONTH(Investment!$F51)=MONTH(L$7),YEAR(Investment!$F51)=YEAR(L$7)),Investment!$C51*Investment!$G51*Investment!$H51/12," ")</f>
        <v xml:space="preserve"> </v>
      </c>
      <c r="M51" s="249" t="str">
        <f>IF(AND(MONTH(Investment!$F51)=MONTH(M$7),YEAR(Investment!$F51)=YEAR(M$7)),Investment!$C51*Investment!$G51*Investment!$H51/12," ")</f>
        <v xml:space="preserve"> </v>
      </c>
      <c r="N51" s="249" t="str">
        <f>IF(AND(MONTH(Investment!$F51)=MONTH(N$7),YEAR(Investment!$F51)=YEAR(N$7)),Investment!$C51*Investment!$G51*Investment!$H51/12," ")</f>
        <v xml:space="preserve"> </v>
      </c>
      <c r="O51" s="249" t="str">
        <f>IF(AND(MONTH(Investment!$F51)=MONTH(O$7),YEAR(Investment!$F51)=YEAR(O$7)),Investment!$C51*Investment!$G51*Investment!$H51/12," ")</f>
        <v xml:space="preserve"> </v>
      </c>
      <c r="P51" s="249" t="str">
        <f>IF(AND(MONTH(Investment!$F51)=MONTH(P$7),YEAR(Investment!$F51)=YEAR(P$7)),Investment!$C51*Investment!$G51*Investment!$H51/12," ")</f>
        <v xml:space="preserve"> </v>
      </c>
      <c r="Q51" s="249" t="str">
        <f>IF(AND(MONTH(Investment!$F51)=MONTH(Q$7),YEAR(Investment!$F51)=YEAR(Q$7)),Investment!$C51*Investment!$G51*Investment!$H51/12," ")</f>
        <v xml:space="preserve"> </v>
      </c>
      <c r="R51" s="249" t="str">
        <f>IF(AND(MONTH(Investment!$F51)=MONTH(R$7),YEAR(Investment!$F51)=YEAR(R$7)),Investment!$C51*Investment!$G51*Investment!$H51/12," ")</f>
        <v xml:space="preserve"> </v>
      </c>
      <c r="S51" s="249" t="str">
        <f>IF(AND(MONTH(Investment!$F51)=MONTH(S$7),YEAR(Investment!$F51)=YEAR(S$7)),Investment!$C51*Investment!$G51*Investment!$H51/12," ")</f>
        <v xml:space="preserve"> </v>
      </c>
      <c r="T51" s="249" t="str">
        <f>IF(AND(MONTH(Investment!$F51)=MONTH(T$7),YEAR(Investment!$F51)=YEAR(T$7)),Investment!$C51*Investment!$G51*Investment!$H51/12," ")</f>
        <v xml:space="preserve"> </v>
      </c>
      <c r="U51" s="249" t="str">
        <f>IF(AND(MONTH(Investment!$F51)=MONTH(U$7),YEAR(Investment!$F51)=YEAR(U$7)),Investment!$C51*Investment!$G51*Investment!$H51/12," ")</f>
        <v xml:space="preserve"> </v>
      </c>
      <c r="V51" s="249" t="str">
        <f>IF(AND(MONTH(Investment!$F50)=MONTH(V$7),YEAR(Investment!$F50)=YEAR(V$7)),Investment!$C50*Investment!$G50*Investment!$H50/12," ")</f>
        <v xml:space="preserve"> </v>
      </c>
      <c r="W51" s="249" t="str">
        <f>IF(AND(MONTH(Investment!$F50)=MONTH(W$7),YEAR(Investment!$F50)=YEAR(W$7)),Investment!$C50*Investment!$G50*Investment!$H50/12," ")</f>
        <v xml:space="preserve"> </v>
      </c>
      <c r="X51" s="249" t="str">
        <f>IF(AND(MONTH(Investment!$F50)=MONTH(X$7),YEAR(Investment!$F50)=YEAR(X$7)),Investment!$C50*Investment!$G50*Investment!$H50/12," ")</f>
        <v xml:space="preserve"> </v>
      </c>
      <c r="Y51" s="249" t="str">
        <f>IF(AND(MONTH(Investment!$F50)=MONTH(Y$7),YEAR(Investment!$F50)=YEAR(Y$7)),Investment!$C50*Investment!$G50*Investment!$H50/12," ")</f>
        <v xml:space="preserve"> </v>
      </c>
      <c r="Z51" s="249" t="str">
        <f>IF(AND(MONTH(Investment!$F50)=MONTH(Z$7),YEAR(Investment!$F50)=YEAR(Z$7)),Investment!$C50*Investment!$G50*Investment!$H50/12," ")</f>
        <v xml:space="preserve"> </v>
      </c>
      <c r="AA51" s="249" t="str">
        <f>IF(AND(MONTH(Investment!$F50)=MONTH(AA$7),YEAR(Investment!$F50)=YEAR(AA$7)),Investment!$C50*Investment!$G50*Investment!$H50/12," ")</f>
        <v xml:space="preserve"> </v>
      </c>
      <c r="AB51" s="249" t="str">
        <f>IF(AND(MONTH(Investment!$F50)=MONTH(AB$7),YEAR(Investment!$F50)=YEAR(AB$7)),Investment!$C50*Investment!$G50*Investment!$H50/12," ")</f>
        <v xml:space="preserve"> </v>
      </c>
      <c r="AC51" s="249" t="str">
        <f>IF(AND(MONTH(Investment!$F50)=MONTH(AC$7),YEAR(Investment!$F50)=YEAR(AC$7)),Investment!$C50*Investment!$G50*Investment!$H50/12," ")</f>
        <v xml:space="preserve"> </v>
      </c>
      <c r="AD51" s="249" t="str">
        <f>IF(AND(MONTH(Investment!$F50)=MONTH(AD$7),YEAR(Investment!$F50)=YEAR(AD$7)),Investment!$C50*Investment!$G50*Investment!$H50/12," ")</f>
        <v xml:space="preserve"> </v>
      </c>
      <c r="AE51" s="249" t="str">
        <f>IF(AND(MONTH(Investment!$F50)=MONTH(AE$7),YEAR(Investment!$F50)=YEAR(AE$7)),Investment!$C50*Investment!$G50*Investment!$H50/12," ")</f>
        <v xml:space="preserve"> </v>
      </c>
      <c r="AF51" s="249" t="str">
        <f>IF(AND(MONTH(Investment!$F50)=MONTH(AF$7),YEAR(Investment!$F50)=YEAR(AF$7)),Investment!$C50*Investment!$G50*Investment!$H50/12," ")</f>
        <v xml:space="preserve"> </v>
      </c>
      <c r="AG51" s="249" t="str">
        <f>IF(AND(MONTH(Investment!$F50)=MONTH(AG$7),YEAR(Investment!$F50)=YEAR(AG$7)),Investment!$C50*Investment!$G50*Investment!$H50/12," ")</f>
        <v xml:space="preserve"> </v>
      </c>
    </row>
    <row r="52" spans="2:33">
      <c r="B52" s="281"/>
      <c r="C52" s="216"/>
      <c r="D52" s="216"/>
      <c r="E52" s="215"/>
      <c r="F52" s="215"/>
      <c r="G52" s="249">
        <f>ROUND((Investment!$F52-Investment!$E52)/365*12,0)</f>
        <v>0</v>
      </c>
      <c r="H52" s="318"/>
      <c r="I52" s="249">
        <f t="shared" si="4"/>
        <v>0</v>
      </c>
      <c r="J52" s="249" t="str">
        <f>IF(AND(MONTH(Investment!$F52)=MONTH(J$7),YEAR(Investment!$F52)=YEAR(J$7)),Investment!$C52*Investment!$G52*Investment!$H52/12," ")</f>
        <v xml:space="preserve"> </v>
      </c>
      <c r="K52" s="249" t="str">
        <f>IF(AND(MONTH(Investment!$F52)=MONTH(K$7),YEAR(Investment!$F52)=YEAR(K$7)),Investment!$C52*Investment!$G52*Investment!$H52/12," ")</f>
        <v xml:space="preserve"> </v>
      </c>
      <c r="L52" s="249" t="str">
        <f>IF(AND(MONTH(Investment!$F52)=MONTH(L$7),YEAR(Investment!$F52)=YEAR(L$7)),Investment!$C52*Investment!$G52*Investment!$H52/12," ")</f>
        <v xml:space="preserve"> </v>
      </c>
      <c r="M52" s="249" t="str">
        <f>IF(AND(MONTH(Investment!$F52)=MONTH(M$7),YEAR(Investment!$F52)=YEAR(M$7)),Investment!$C52*Investment!$G52*Investment!$H52/12," ")</f>
        <v xml:space="preserve"> </v>
      </c>
      <c r="N52" s="249" t="str">
        <f>IF(AND(MONTH(Investment!$F52)=MONTH(N$7),YEAR(Investment!$F52)=YEAR(N$7)),Investment!$C52*Investment!$G52*Investment!$H52/12," ")</f>
        <v xml:space="preserve"> </v>
      </c>
      <c r="O52" s="249" t="str">
        <f>IF(AND(MONTH(Investment!$F52)=MONTH(O$7),YEAR(Investment!$F52)=YEAR(O$7)),Investment!$C52*Investment!$G52*Investment!$H52/12," ")</f>
        <v xml:space="preserve"> </v>
      </c>
      <c r="P52" s="249" t="str">
        <f>IF(AND(MONTH(Investment!$F52)=MONTH(P$7),YEAR(Investment!$F52)=YEAR(P$7)),Investment!$C52*Investment!$G52*Investment!$H52/12," ")</f>
        <v xml:space="preserve"> </v>
      </c>
      <c r="Q52" s="249" t="str">
        <f>IF(AND(MONTH(Investment!$F52)=MONTH(Q$7),YEAR(Investment!$F52)=YEAR(Q$7)),Investment!$C52*Investment!$G52*Investment!$H52/12," ")</f>
        <v xml:space="preserve"> </v>
      </c>
      <c r="R52" s="249" t="str">
        <f>IF(AND(MONTH(Investment!$F52)=MONTH(R$7),YEAR(Investment!$F52)=YEAR(R$7)),Investment!$C52*Investment!$G52*Investment!$H52/12," ")</f>
        <v xml:space="preserve"> </v>
      </c>
      <c r="S52" s="249" t="str">
        <f>IF(AND(MONTH(Investment!$F52)=MONTH(S$7),YEAR(Investment!$F52)=YEAR(S$7)),Investment!$C52*Investment!$G52*Investment!$H52/12," ")</f>
        <v xml:space="preserve"> </v>
      </c>
      <c r="T52" s="249" t="str">
        <f>IF(AND(MONTH(Investment!$F52)=MONTH(T$7),YEAR(Investment!$F52)=YEAR(T$7)),Investment!$C52*Investment!$G52*Investment!$H52/12," ")</f>
        <v xml:space="preserve"> </v>
      </c>
      <c r="U52" s="249" t="str">
        <f>IF(AND(MONTH(Investment!$F52)=MONTH(U$7),YEAR(Investment!$F52)=YEAR(U$7)),Investment!$C52*Investment!$G52*Investment!$H52/12," ")</f>
        <v xml:space="preserve"> </v>
      </c>
      <c r="V52" s="249" t="str">
        <f>IF(AND(MONTH(Investment!$F51)=MONTH(V$7),YEAR(Investment!$F51)=YEAR(V$7)),Investment!$C51*Investment!$G51*Investment!$H51/12," ")</f>
        <v xml:space="preserve"> </v>
      </c>
      <c r="W52" s="249" t="str">
        <f>IF(AND(MONTH(Investment!$F51)=MONTH(W$7),YEAR(Investment!$F51)=YEAR(W$7)),Investment!$C51*Investment!$G51*Investment!$H51/12," ")</f>
        <v xml:space="preserve"> </v>
      </c>
      <c r="X52" s="249" t="str">
        <f>IF(AND(MONTH(Investment!$F51)=MONTH(X$7),YEAR(Investment!$F51)=YEAR(X$7)),Investment!$C51*Investment!$G51*Investment!$H51/12," ")</f>
        <v xml:space="preserve"> </v>
      </c>
      <c r="Y52" s="249" t="str">
        <f>IF(AND(MONTH(Investment!$F51)=MONTH(Y$7),YEAR(Investment!$F51)=YEAR(Y$7)),Investment!$C51*Investment!$G51*Investment!$H51/12," ")</f>
        <v xml:space="preserve"> </v>
      </c>
      <c r="Z52" s="249" t="str">
        <f>IF(AND(MONTH(Investment!$F51)=MONTH(Z$7),YEAR(Investment!$F51)=YEAR(Z$7)),Investment!$C51*Investment!$G51*Investment!$H51/12," ")</f>
        <v xml:space="preserve"> </v>
      </c>
      <c r="AA52" s="249" t="str">
        <f>IF(AND(MONTH(Investment!$F51)=MONTH(AA$7),YEAR(Investment!$F51)=YEAR(AA$7)),Investment!$C51*Investment!$G51*Investment!$H51/12," ")</f>
        <v xml:space="preserve"> </v>
      </c>
      <c r="AB52" s="249" t="str">
        <f>IF(AND(MONTH(Investment!$F51)=MONTH(AB$7),YEAR(Investment!$F51)=YEAR(AB$7)),Investment!$C51*Investment!$G51*Investment!$H51/12," ")</f>
        <v xml:space="preserve"> </v>
      </c>
      <c r="AC52" s="249" t="str">
        <f>IF(AND(MONTH(Investment!$F51)=MONTH(AC$7),YEAR(Investment!$F51)=YEAR(AC$7)),Investment!$C51*Investment!$G51*Investment!$H51/12," ")</f>
        <v xml:space="preserve"> </v>
      </c>
      <c r="AD52" s="249" t="str">
        <f>IF(AND(MONTH(Investment!$F51)=MONTH(AD$7),YEAR(Investment!$F51)=YEAR(AD$7)),Investment!$C51*Investment!$G51*Investment!$H51/12," ")</f>
        <v xml:space="preserve"> </v>
      </c>
      <c r="AE52" s="249" t="str">
        <f>IF(AND(MONTH(Investment!$F51)=MONTH(AE$7),YEAR(Investment!$F51)=YEAR(AE$7)),Investment!$C51*Investment!$G51*Investment!$H51/12," ")</f>
        <v xml:space="preserve"> </v>
      </c>
      <c r="AF52" s="249" t="str">
        <f>IF(AND(MONTH(Investment!$F51)=MONTH(AF$7),YEAR(Investment!$F51)=YEAR(AF$7)),Investment!$C51*Investment!$G51*Investment!$H51/12," ")</f>
        <v xml:space="preserve"> </v>
      </c>
      <c r="AG52" s="249" t="str">
        <f>IF(AND(MONTH(Investment!$F51)=MONTH(AG$7),YEAR(Investment!$F51)=YEAR(AG$7)),Investment!$C51*Investment!$G51*Investment!$H51/12," ")</f>
        <v xml:space="preserve"> </v>
      </c>
    </row>
    <row r="53" spans="2:33">
      <c r="B53" s="281"/>
      <c r="C53" s="216"/>
      <c r="D53" s="216"/>
      <c r="E53" s="215"/>
      <c r="F53" s="215"/>
      <c r="G53" s="249">
        <f>ROUND((Investment!$F53-Investment!$E53)/365*12,0)</f>
        <v>0</v>
      </c>
      <c r="H53" s="318"/>
      <c r="I53" s="249">
        <f t="shared" si="4"/>
        <v>0</v>
      </c>
      <c r="J53" s="249" t="str">
        <f>IF(AND(MONTH(Investment!$F53)=MONTH(J$7),YEAR(Investment!$F53)=YEAR(J$7)),Investment!$C53*Investment!$G53*Investment!$H53/12," ")</f>
        <v xml:space="preserve"> </v>
      </c>
      <c r="K53" s="249" t="str">
        <f>IF(AND(MONTH(Investment!$F53)=MONTH(K$7),YEAR(Investment!$F53)=YEAR(K$7)),Investment!$C53*Investment!$G53*Investment!$H53/12," ")</f>
        <v xml:space="preserve"> </v>
      </c>
      <c r="L53" s="249" t="str">
        <f>IF(AND(MONTH(Investment!$F53)=MONTH(L$7),YEAR(Investment!$F53)=YEAR(L$7)),Investment!$C53*Investment!$G53*Investment!$H53/12," ")</f>
        <v xml:space="preserve"> </v>
      </c>
      <c r="M53" s="249" t="str">
        <f>IF(AND(MONTH(Investment!$F53)=MONTH(M$7),YEAR(Investment!$F53)=YEAR(M$7)),Investment!$C53*Investment!$G53*Investment!$H53/12," ")</f>
        <v xml:space="preserve"> </v>
      </c>
      <c r="N53" s="249" t="str">
        <f>IF(AND(MONTH(Investment!$F53)=MONTH(N$7),YEAR(Investment!$F53)=YEAR(N$7)),Investment!$C53*Investment!$G53*Investment!$H53/12," ")</f>
        <v xml:space="preserve"> </v>
      </c>
      <c r="O53" s="249" t="str">
        <f>IF(AND(MONTH(Investment!$F53)=MONTH(O$7),YEAR(Investment!$F53)=YEAR(O$7)),Investment!$C53*Investment!$G53*Investment!$H53/12," ")</f>
        <v xml:space="preserve"> </v>
      </c>
      <c r="P53" s="249" t="str">
        <f>IF(AND(MONTH(Investment!$F53)=MONTH(P$7),YEAR(Investment!$F53)=YEAR(P$7)),Investment!$C53*Investment!$G53*Investment!$H53/12," ")</f>
        <v xml:space="preserve"> </v>
      </c>
      <c r="Q53" s="249" t="str">
        <f>IF(AND(MONTH(Investment!$F53)=MONTH(Q$7),YEAR(Investment!$F53)=YEAR(Q$7)),Investment!$C53*Investment!$G53*Investment!$H53/12," ")</f>
        <v xml:space="preserve"> </v>
      </c>
      <c r="R53" s="249" t="str">
        <f>IF(AND(MONTH(Investment!$F53)=MONTH(R$7),YEAR(Investment!$F53)=YEAR(R$7)),Investment!$C53*Investment!$G53*Investment!$H53/12," ")</f>
        <v xml:space="preserve"> </v>
      </c>
      <c r="S53" s="249" t="str">
        <f>IF(AND(MONTH(Investment!$F53)=MONTH(S$7),YEAR(Investment!$F53)=YEAR(S$7)),Investment!$C53*Investment!$G53*Investment!$H53/12," ")</f>
        <v xml:space="preserve"> </v>
      </c>
      <c r="T53" s="249" t="str">
        <f>IF(AND(MONTH(Investment!$F53)=MONTH(T$7),YEAR(Investment!$F53)=YEAR(T$7)),Investment!$C53*Investment!$G53*Investment!$H53/12," ")</f>
        <v xml:space="preserve"> </v>
      </c>
      <c r="U53" s="249" t="str">
        <f>IF(AND(MONTH(Investment!$F53)=MONTH(U$7),YEAR(Investment!$F53)=YEAR(U$7)),Investment!$C53*Investment!$G53*Investment!$H53/12," ")</f>
        <v xml:space="preserve"> </v>
      </c>
      <c r="V53" s="249" t="str">
        <f>IF(AND(MONTH(Investment!$F52)=MONTH(V$7),YEAR(Investment!$F52)=YEAR(V$7)),Investment!$C52*Investment!$G52*Investment!$H52/12," ")</f>
        <v xml:space="preserve"> </v>
      </c>
      <c r="W53" s="249" t="str">
        <f>IF(AND(MONTH(Investment!$F52)=MONTH(W$7),YEAR(Investment!$F52)=YEAR(W$7)),Investment!$C52*Investment!$G52*Investment!$H52/12," ")</f>
        <v xml:space="preserve"> </v>
      </c>
      <c r="X53" s="249" t="str">
        <f>IF(AND(MONTH(Investment!$F52)=MONTH(X$7),YEAR(Investment!$F52)=YEAR(X$7)),Investment!$C52*Investment!$G52*Investment!$H52/12," ")</f>
        <v xml:space="preserve"> </v>
      </c>
      <c r="Y53" s="249" t="str">
        <f>IF(AND(MONTH(Investment!$F52)=MONTH(Y$7),YEAR(Investment!$F52)=YEAR(Y$7)),Investment!$C52*Investment!$G52*Investment!$H52/12," ")</f>
        <v xml:space="preserve"> </v>
      </c>
      <c r="Z53" s="249" t="str">
        <f>IF(AND(MONTH(Investment!$F52)=MONTH(Z$7),YEAR(Investment!$F52)=YEAR(Z$7)),Investment!$C52*Investment!$G52*Investment!$H52/12," ")</f>
        <v xml:space="preserve"> </v>
      </c>
      <c r="AA53" s="249" t="str">
        <f>IF(AND(MONTH(Investment!$F52)=MONTH(AA$7),YEAR(Investment!$F52)=YEAR(AA$7)),Investment!$C52*Investment!$G52*Investment!$H52/12," ")</f>
        <v xml:space="preserve"> </v>
      </c>
      <c r="AB53" s="249" t="str">
        <f>IF(AND(MONTH(Investment!$F52)=MONTH(AB$7),YEAR(Investment!$F52)=YEAR(AB$7)),Investment!$C52*Investment!$G52*Investment!$H52/12," ")</f>
        <v xml:space="preserve"> </v>
      </c>
      <c r="AC53" s="249" t="str">
        <f>IF(AND(MONTH(Investment!$F52)=MONTH(AC$7),YEAR(Investment!$F52)=YEAR(AC$7)),Investment!$C52*Investment!$G52*Investment!$H52/12," ")</f>
        <v xml:space="preserve"> </v>
      </c>
      <c r="AD53" s="249" t="str">
        <f>IF(AND(MONTH(Investment!$F52)=MONTH(AD$7),YEAR(Investment!$F52)=YEAR(AD$7)),Investment!$C52*Investment!$G52*Investment!$H52/12," ")</f>
        <v xml:space="preserve"> </v>
      </c>
      <c r="AE53" s="249" t="str">
        <f>IF(AND(MONTH(Investment!$F52)=MONTH(AE$7),YEAR(Investment!$F52)=YEAR(AE$7)),Investment!$C52*Investment!$G52*Investment!$H52/12," ")</f>
        <v xml:space="preserve"> </v>
      </c>
      <c r="AF53" s="249" t="str">
        <f>IF(AND(MONTH(Investment!$F52)=MONTH(AF$7),YEAR(Investment!$F52)=YEAR(AF$7)),Investment!$C52*Investment!$G52*Investment!$H52/12," ")</f>
        <v xml:space="preserve"> </v>
      </c>
      <c r="AG53" s="249" t="str">
        <f>IF(AND(MONTH(Investment!$F52)=MONTH(AG$7),YEAR(Investment!$F52)=YEAR(AG$7)),Investment!$C52*Investment!$G52*Investment!$H52/12," ")</f>
        <v xml:space="preserve"> </v>
      </c>
    </row>
    <row r="54" spans="2:33">
      <c r="B54" s="281"/>
      <c r="C54" s="216"/>
      <c r="D54" s="216"/>
      <c r="E54" s="215"/>
      <c r="F54" s="215"/>
      <c r="G54" s="249">
        <f>ROUND((Investment!$F54-Investment!$E54)/365*12,0)</f>
        <v>0</v>
      </c>
      <c r="H54" s="318"/>
      <c r="I54" s="249">
        <f t="shared" si="4"/>
        <v>0</v>
      </c>
      <c r="J54" s="249" t="str">
        <f>IF(AND(MONTH(Investment!$F54)=MONTH(J$7),YEAR(Investment!$F54)=YEAR(J$7)),Investment!$C54*Investment!$G54*Investment!$H54/12," ")</f>
        <v xml:space="preserve"> </v>
      </c>
      <c r="K54" s="249" t="str">
        <f>IF(AND(MONTH(Investment!$F54)=MONTH(K$7),YEAR(Investment!$F54)=YEAR(K$7)),Investment!$C54*Investment!$G54*Investment!$H54/12," ")</f>
        <v xml:space="preserve"> </v>
      </c>
      <c r="L54" s="249" t="str">
        <f>IF(AND(MONTH(Investment!$F54)=MONTH(L$7),YEAR(Investment!$F54)=YEAR(L$7)),Investment!$C54*Investment!$G54*Investment!$H54/12," ")</f>
        <v xml:space="preserve"> </v>
      </c>
      <c r="M54" s="249" t="str">
        <f>IF(AND(MONTH(Investment!$F54)=MONTH(M$7),YEAR(Investment!$F54)=YEAR(M$7)),Investment!$C54*Investment!$G54*Investment!$H54/12," ")</f>
        <v xml:space="preserve"> </v>
      </c>
      <c r="N54" s="249" t="str">
        <f>IF(AND(MONTH(Investment!$F54)=MONTH(N$7),YEAR(Investment!$F54)=YEAR(N$7)),Investment!$C54*Investment!$G54*Investment!$H54/12," ")</f>
        <v xml:space="preserve"> </v>
      </c>
      <c r="O54" s="249" t="str">
        <f>IF(AND(MONTH(Investment!$F54)=MONTH(O$7),YEAR(Investment!$F54)=YEAR(O$7)),Investment!$C54*Investment!$G54*Investment!$H54/12," ")</f>
        <v xml:space="preserve"> </v>
      </c>
      <c r="P54" s="249" t="str">
        <f>IF(AND(MONTH(Investment!$F54)=MONTH(P$7),YEAR(Investment!$F54)=YEAR(P$7)),Investment!$C54*Investment!$G54*Investment!$H54/12," ")</f>
        <v xml:space="preserve"> </v>
      </c>
      <c r="Q54" s="249" t="str">
        <f>IF(AND(MONTH(Investment!$F54)=MONTH(Q$7),YEAR(Investment!$F54)=YEAR(Q$7)),Investment!$C54*Investment!$G54*Investment!$H54/12," ")</f>
        <v xml:space="preserve"> </v>
      </c>
      <c r="R54" s="249" t="str">
        <f>IF(AND(MONTH(Investment!$F54)=MONTH(R$7),YEAR(Investment!$F54)=YEAR(R$7)),Investment!$C54*Investment!$G54*Investment!$H54/12," ")</f>
        <v xml:space="preserve"> </v>
      </c>
      <c r="S54" s="249" t="str">
        <f>IF(AND(MONTH(Investment!$F54)=MONTH(S$7),YEAR(Investment!$F54)=YEAR(S$7)),Investment!$C54*Investment!$G54*Investment!$H54/12," ")</f>
        <v xml:space="preserve"> </v>
      </c>
      <c r="T54" s="249" t="str">
        <f>IF(AND(MONTH(Investment!$F54)=MONTH(T$7),YEAR(Investment!$F54)=YEAR(T$7)),Investment!$C54*Investment!$G54*Investment!$H54/12," ")</f>
        <v xml:space="preserve"> </v>
      </c>
      <c r="U54" s="249" t="str">
        <f>IF(AND(MONTH(Investment!$F54)=MONTH(U$7),YEAR(Investment!$F54)=YEAR(U$7)),Investment!$C54*Investment!$G54*Investment!$H54/12," ")</f>
        <v xml:space="preserve"> </v>
      </c>
      <c r="V54" s="249" t="str">
        <f>IF(AND(MONTH(Investment!$F53)=MONTH(V$7),YEAR(Investment!$F53)=YEAR(V$7)),Investment!$C53*Investment!$G53*Investment!$H53/12," ")</f>
        <v xml:space="preserve"> </v>
      </c>
      <c r="W54" s="249" t="str">
        <f>IF(AND(MONTH(Investment!$F53)=MONTH(W$7),YEAR(Investment!$F53)=YEAR(W$7)),Investment!$C53*Investment!$G53*Investment!$H53/12," ")</f>
        <v xml:space="preserve"> </v>
      </c>
      <c r="X54" s="249" t="str">
        <f>IF(AND(MONTH(Investment!$F53)=MONTH(X$7),YEAR(Investment!$F53)=YEAR(X$7)),Investment!$C53*Investment!$G53*Investment!$H53/12," ")</f>
        <v xml:space="preserve"> </v>
      </c>
      <c r="Y54" s="249" t="str">
        <f>IF(AND(MONTH(Investment!$F53)=MONTH(Y$7),YEAR(Investment!$F53)=YEAR(Y$7)),Investment!$C53*Investment!$G53*Investment!$H53/12," ")</f>
        <v xml:space="preserve"> </v>
      </c>
      <c r="Z54" s="249" t="str">
        <f>IF(AND(MONTH(Investment!$F53)=MONTH(Z$7),YEAR(Investment!$F53)=YEAR(Z$7)),Investment!$C53*Investment!$G53*Investment!$H53/12," ")</f>
        <v xml:space="preserve"> </v>
      </c>
      <c r="AA54" s="249" t="str">
        <f>IF(AND(MONTH(Investment!$F53)=MONTH(AA$7),YEAR(Investment!$F53)=YEAR(AA$7)),Investment!$C53*Investment!$G53*Investment!$H53/12," ")</f>
        <v xml:space="preserve"> </v>
      </c>
      <c r="AB54" s="249" t="str">
        <f>IF(AND(MONTH(Investment!$F53)=MONTH(AB$7),YEAR(Investment!$F53)=YEAR(AB$7)),Investment!$C53*Investment!$G53*Investment!$H53/12," ")</f>
        <v xml:space="preserve"> </v>
      </c>
      <c r="AC54" s="249" t="str">
        <f>IF(AND(MONTH(Investment!$F53)=MONTH(AC$7),YEAR(Investment!$F53)=YEAR(AC$7)),Investment!$C53*Investment!$G53*Investment!$H53/12," ")</f>
        <v xml:space="preserve"> </v>
      </c>
      <c r="AD54" s="249" t="str">
        <f>IF(AND(MONTH(Investment!$F53)=MONTH(AD$7),YEAR(Investment!$F53)=YEAR(AD$7)),Investment!$C53*Investment!$G53*Investment!$H53/12," ")</f>
        <v xml:space="preserve"> </v>
      </c>
      <c r="AE54" s="249" t="str">
        <f>IF(AND(MONTH(Investment!$F53)=MONTH(AE$7),YEAR(Investment!$F53)=YEAR(AE$7)),Investment!$C53*Investment!$G53*Investment!$H53/12," ")</f>
        <v xml:space="preserve"> </v>
      </c>
      <c r="AF54" s="249" t="str">
        <f>IF(AND(MONTH(Investment!$F53)=MONTH(AF$7),YEAR(Investment!$F53)=YEAR(AF$7)),Investment!$C53*Investment!$G53*Investment!$H53/12," ")</f>
        <v xml:space="preserve"> </v>
      </c>
      <c r="AG54" s="249" t="str">
        <f>IF(AND(MONTH(Investment!$F53)=MONTH(AG$7),YEAR(Investment!$F53)=YEAR(AG$7)),Investment!$C53*Investment!$G53*Investment!$H53/12," ")</f>
        <v xml:space="preserve"> </v>
      </c>
    </row>
    <row r="55" spans="2:33">
      <c r="B55" s="281"/>
      <c r="C55" s="216"/>
      <c r="D55" s="216"/>
      <c r="E55" s="215"/>
      <c r="F55" s="215"/>
      <c r="G55" s="249">
        <f>ROUND((Investment!$F55-Investment!$E55)/365*12,0)</f>
        <v>0</v>
      </c>
      <c r="H55" s="318"/>
      <c r="I55" s="249">
        <f t="shared" si="4"/>
        <v>0</v>
      </c>
      <c r="J55" s="249" t="str">
        <f>IF(AND(MONTH(Investment!$F55)=MONTH(J$7),YEAR(Investment!$F55)=YEAR(J$7)),Investment!$C55*Investment!$G55*Investment!$H55/12," ")</f>
        <v xml:space="preserve"> </v>
      </c>
      <c r="K55" s="249" t="str">
        <f>IF(AND(MONTH(Investment!$F55)=MONTH(K$7),YEAR(Investment!$F55)=YEAR(K$7)),Investment!$C55*Investment!$G55*Investment!$H55/12," ")</f>
        <v xml:space="preserve"> </v>
      </c>
      <c r="L55" s="249" t="str">
        <f>IF(AND(MONTH(Investment!$F55)=MONTH(L$7),YEAR(Investment!$F55)=YEAR(L$7)),Investment!$C55*Investment!$G55*Investment!$H55/12," ")</f>
        <v xml:space="preserve"> </v>
      </c>
      <c r="M55" s="249" t="str">
        <f>IF(AND(MONTH(Investment!$F55)=MONTH(M$7),YEAR(Investment!$F55)=YEAR(M$7)),Investment!$C55*Investment!$G55*Investment!$H55/12," ")</f>
        <v xml:space="preserve"> </v>
      </c>
      <c r="N55" s="249" t="str">
        <f>IF(AND(MONTH(Investment!$F55)=MONTH(N$7),YEAR(Investment!$F55)=YEAR(N$7)),Investment!$C55*Investment!$G55*Investment!$H55/12," ")</f>
        <v xml:space="preserve"> </v>
      </c>
      <c r="O55" s="249" t="str">
        <f>IF(AND(MONTH(Investment!$F55)=MONTH(O$7),YEAR(Investment!$F55)=YEAR(O$7)),Investment!$C55*Investment!$G55*Investment!$H55/12," ")</f>
        <v xml:space="preserve"> </v>
      </c>
      <c r="P55" s="249" t="str">
        <f>IF(AND(MONTH(Investment!$F55)=MONTH(P$7),YEAR(Investment!$F55)=YEAR(P$7)),Investment!$C55*Investment!$G55*Investment!$H55/12," ")</f>
        <v xml:space="preserve"> </v>
      </c>
      <c r="Q55" s="249" t="str">
        <f>IF(AND(MONTH(Investment!$F55)=MONTH(Q$7),YEAR(Investment!$F55)=YEAR(Q$7)),Investment!$C55*Investment!$G55*Investment!$H55/12," ")</f>
        <v xml:space="preserve"> </v>
      </c>
      <c r="R55" s="249" t="str">
        <f>IF(AND(MONTH(Investment!$F55)=MONTH(R$7),YEAR(Investment!$F55)=YEAR(R$7)),Investment!$C55*Investment!$G55*Investment!$H55/12," ")</f>
        <v xml:space="preserve"> </v>
      </c>
      <c r="S55" s="249" t="str">
        <f>IF(AND(MONTH(Investment!$F55)=MONTH(S$7),YEAR(Investment!$F55)=YEAR(S$7)),Investment!$C55*Investment!$G55*Investment!$H55/12," ")</f>
        <v xml:space="preserve"> </v>
      </c>
      <c r="T55" s="249" t="str">
        <f>IF(AND(MONTH(Investment!$F55)=MONTH(T$7),YEAR(Investment!$F55)=YEAR(T$7)),Investment!$C55*Investment!$G55*Investment!$H55/12," ")</f>
        <v xml:space="preserve"> </v>
      </c>
      <c r="U55" s="249" t="str">
        <f>IF(AND(MONTH(Investment!$F55)=MONTH(U$7),YEAR(Investment!$F55)=YEAR(U$7)),Investment!$C55*Investment!$G55*Investment!$H55/12," ")</f>
        <v xml:space="preserve"> </v>
      </c>
      <c r="V55" s="249" t="str">
        <f>IF(AND(MONTH(Investment!$F54)=MONTH(V$7),YEAR(Investment!$F54)=YEAR(V$7)),Investment!$C54*Investment!$G54*Investment!$H54/12," ")</f>
        <v xml:space="preserve"> </v>
      </c>
      <c r="W55" s="249" t="str">
        <f>IF(AND(MONTH(Investment!$F54)=MONTH(W$7),YEAR(Investment!$F54)=YEAR(W$7)),Investment!$C54*Investment!$G54*Investment!$H54/12," ")</f>
        <v xml:space="preserve"> </v>
      </c>
      <c r="X55" s="249" t="str">
        <f>IF(AND(MONTH(Investment!$F54)=MONTH(X$7),YEAR(Investment!$F54)=YEAR(X$7)),Investment!$C54*Investment!$G54*Investment!$H54/12," ")</f>
        <v xml:space="preserve"> </v>
      </c>
      <c r="Y55" s="249" t="str">
        <f>IF(AND(MONTH(Investment!$F54)=MONTH(Y$7),YEAR(Investment!$F54)=YEAR(Y$7)),Investment!$C54*Investment!$G54*Investment!$H54/12," ")</f>
        <v xml:space="preserve"> </v>
      </c>
      <c r="Z55" s="249" t="str">
        <f>IF(AND(MONTH(Investment!$F54)=MONTH(Z$7),YEAR(Investment!$F54)=YEAR(Z$7)),Investment!$C54*Investment!$G54*Investment!$H54/12," ")</f>
        <v xml:space="preserve"> </v>
      </c>
      <c r="AA55" s="249" t="str">
        <f>IF(AND(MONTH(Investment!$F54)=MONTH(AA$7),YEAR(Investment!$F54)=YEAR(AA$7)),Investment!$C54*Investment!$G54*Investment!$H54/12," ")</f>
        <v xml:space="preserve"> </v>
      </c>
      <c r="AB55" s="249" t="str">
        <f>IF(AND(MONTH(Investment!$F54)=MONTH(AB$7),YEAR(Investment!$F54)=YEAR(AB$7)),Investment!$C54*Investment!$G54*Investment!$H54/12," ")</f>
        <v xml:space="preserve"> </v>
      </c>
      <c r="AC55" s="249" t="str">
        <f>IF(AND(MONTH(Investment!$F54)=MONTH(AC$7),YEAR(Investment!$F54)=YEAR(AC$7)),Investment!$C54*Investment!$G54*Investment!$H54/12," ")</f>
        <v xml:space="preserve"> </v>
      </c>
      <c r="AD55" s="249" t="str">
        <f>IF(AND(MONTH(Investment!$F54)=MONTH(AD$7),YEAR(Investment!$F54)=YEAR(AD$7)),Investment!$C54*Investment!$G54*Investment!$H54/12," ")</f>
        <v xml:space="preserve"> </v>
      </c>
      <c r="AE55" s="249" t="str">
        <f>IF(AND(MONTH(Investment!$F54)=MONTH(AE$7),YEAR(Investment!$F54)=YEAR(AE$7)),Investment!$C54*Investment!$G54*Investment!$H54/12," ")</f>
        <v xml:space="preserve"> </v>
      </c>
      <c r="AF55" s="249" t="str">
        <f>IF(AND(MONTH(Investment!$F54)=MONTH(AF$7),YEAR(Investment!$F54)=YEAR(AF$7)),Investment!$C54*Investment!$G54*Investment!$H54/12," ")</f>
        <v xml:space="preserve"> </v>
      </c>
      <c r="AG55" s="249" t="str">
        <f>IF(AND(MONTH(Investment!$F54)=MONTH(AG$7),YEAR(Investment!$F54)=YEAR(AG$7)),Investment!$C54*Investment!$G54*Investment!$H54/12," ")</f>
        <v xml:space="preserve"> </v>
      </c>
    </row>
    <row r="56" spans="2:33">
      <c r="B56" s="281"/>
      <c r="C56" s="216"/>
      <c r="D56" s="216"/>
      <c r="E56" s="215"/>
      <c r="F56" s="215"/>
      <c r="G56" s="249">
        <f>ROUND((Investment!$F56-Investment!$E56)/365*12,0)</f>
        <v>0</v>
      </c>
      <c r="H56" s="318"/>
      <c r="I56" s="249">
        <f t="shared" si="4"/>
        <v>0</v>
      </c>
      <c r="J56" s="249" t="str">
        <f>IF(AND(MONTH(Investment!$F56)=MONTH(J$7),YEAR(Investment!$F56)=YEAR(J$7)),Investment!$C56*Investment!$G56*Investment!$H56/12," ")</f>
        <v xml:space="preserve"> </v>
      </c>
      <c r="K56" s="249" t="str">
        <f>IF(AND(MONTH(Investment!$F56)=MONTH(K$7),YEAR(Investment!$F56)=YEAR(K$7)),Investment!$C56*Investment!$G56*Investment!$H56/12," ")</f>
        <v xml:space="preserve"> </v>
      </c>
      <c r="L56" s="249" t="str">
        <f>IF(AND(MONTH(Investment!$F56)=MONTH(L$7),YEAR(Investment!$F56)=YEAR(L$7)),Investment!$C56*Investment!$G56*Investment!$H56/12," ")</f>
        <v xml:space="preserve"> </v>
      </c>
      <c r="M56" s="249" t="str">
        <f>IF(AND(MONTH(Investment!$F56)=MONTH(M$7),YEAR(Investment!$F56)=YEAR(M$7)),Investment!$C56*Investment!$G56*Investment!$H56/12," ")</f>
        <v xml:space="preserve"> </v>
      </c>
      <c r="N56" s="249" t="str">
        <f>IF(AND(MONTH(Investment!$F56)=MONTH(N$7),YEAR(Investment!$F56)=YEAR(N$7)),Investment!$C56*Investment!$G56*Investment!$H56/12," ")</f>
        <v xml:space="preserve"> </v>
      </c>
      <c r="O56" s="249" t="str">
        <f>IF(AND(MONTH(Investment!$F56)=MONTH(O$7),YEAR(Investment!$F56)=YEAR(O$7)),Investment!$C56*Investment!$G56*Investment!$H56/12," ")</f>
        <v xml:space="preserve"> </v>
      </c>
      <c r="P56" s="249" t="str">
        <f>IF(AND(MONTH(Investment!$F56)=MONTH(P$7),YEAR(Investment!$F56)=YEAR(P$7)),Investment!$C56*Investment!$G56*Investment!$H56/12," ")</f>
        <v xml:space="preserve"> </v>
      </c>
      <c r="Q56" s="249" t="str">
        <f>IF(AND(MONTH(Investment!$F56)=MONTH(Q$7),YEAR(Investment!$F56)=YEAR(Q$7)),Investment!$C56*Investment!$G56*Investment!$H56/12," ")</f>
        <v xml:space="preserve"> </v>
      </c>
      <c r="R56" s="249" t="str">
        <f>IF(AND(MONTH(Investment!$F56)=MONTH(R$7),YEAR(Investment!$F56)=YEAR(R$7)),Investment!$C56*Investment!$G56*Investment!$H56/12," ")</f>
        <v xml:space="preserve"> </v>
      </c>
      <c r="S56" s="249" t="str">
        <f>IF(AND(MONTH(Investment!$F56)=MONTH(S$7),YEAR(Investment!$F56)=YEAR(S$7)),Investment!$C56*Investment!$G56*Investment!$H56/12," ")</f>
        <v xml:space="preserve"> </v>
      </c>
      <c r="T56" s="249" t="str">
        <f>IF(AND(MONTH(Investment!$F56)=MONTH(T$7),YEAR(Investment!$F56)=YEAR(T$7)),Investment!$C56*Investment!$G56*Investment!$H56/12," ")</f>
        <v xml:space="preserve"> </v>
      </c>
      <c r="U56" s="249" t="str">
        <f>IF(AND(MONTH(Investment!$F56)=MONTH(U$7),YEAR(Investment!$F56)=YEAR(U$7)),Investment!$C56*Investment!$G56*Investment!$H56/12," ")</f>
        <v xml:space="preserve"> </v>
      </c>
      <c r="V56" s="249" t="str">
        <f>IF(AND(MONTH(Investment!$F55)=MONTH(V$7),YEAR(Investment!$F55)=YEAR(V$7)),Investment!$C55*Investment!$G55*Investment!$H55/12," ")</f>
        <v xml:space="preserve"> </v>
      </c>
      <c r="W56" s="249" t="str">
        <f>IF(AND(MONTH(Investment!$F55)=MONTH(W$7),YEAR(Investment!$F55)=YEAR(W$7)),Investment!$C55*Investment!$G55*Investment!$H55/12," ")</f>
        <v xml:space="preserve"> </v>
      </c>
      <c r="X56" s="249" t="str">
        <f>IF(AND(MONTH(Investment!$F55)=MONTH(X$7),YEAR(Investment!$F55)=YEAR(X$7)),Investment!$C55*Investment!$G55*Investment!$H55/12," ")</f>
        <v xml:space="preserve"> </v>
      </c>
      <c r="Y56" s="249" t="str">
        <f>IF(AND(MONTH(Investment!$F55)=MONTH(Y$7),YEAR(Investment!$F55)=YEAR(Y$7)),Investment!$C55*Investment!$G55*Investment!$H55/12," ")</f>
        <v xml:space="preserve"> </v>
      </c>
      <c r="Z56" s="249" t="str">
        <f>IF(AND(MONTH(Investment!$F55)=MONTH(Z$7),YEAR(Investment!$F55)=YEAR(Z$7)),Investment!$C55*Investment!$G55*Investment!$H55/12," ")</f>
        <v xml:space="preserve"> </v>
      </c>
      <c r="AA56" s="249" t="str">
        <f>IF(AND(MONTH(Investment!$F55)=MONTH(AA$7),YEAR(Investment!$F55)=YEAR(AA$7)),Investment!$C55*Investment!$G55*Investment!$H55/12," ")</f>
        <v xml:space="preserve"> </v>
      </c>
      <c r="AB56" s="249" t="str">
        <f>IF(AND(MONTH(Investment!$F55)=MONTH(AB$7),YEAR(Investment!$F55)=YEAR(AB$7)),Investment!$C55*Investment!$G55*Investment!$H55/12," ")</f>
        <v xml:space="preserve"> </v>
      </c>
      <c r="AC56" s="249" t="str">
        <f>IF(AND(MONTH(Investment!$F55)=MONTH(AC$7),YEAR(Investment!$F55)=YEAR(AC$7)),Investment!$C55*Investment!$G55*Investment!$H55/12," ")</f>
        <v xml:space="preserve"> </v>
      </c>
      <c r="AD56" s="249" t="str">
        <f>IF(AND(MONTH(Investment!$F55)=MONTH(AD$7),YEAR(Investment!$F55)=YEAR(AD$7)),Investment!$C55*Investment!$G55*Investment!$H55/12," ")</f>
        <v xml:space="preserve"> </v>
      </c>
      <c r="AE56" s="249" t="str">
        <f>IF(AND(MONTH(Investment!$F55)=MONTH(AE$7),YEAR(Investment!$F55)=YEAR(AE$7)),Investment!$C55*Investment!$G55*Investment!$H55/12," ")</f>
        <v xml:space="preserve"> </v>
      </c>
      <c r="AF56" s="249" t="str">
        <f>IF(AND(MONTH(Investment!$F55)=MONTH(AF$7),YEAR(Investment!$F55)=YEAR(AF$7)),Investment!$C55*Investment!$G55*Investment!$H55/12," ")</f>
        <v xml:space="preserve"> </v>
      </c>
      <c r="AG56" s="249" t="str">
        <f>IF(AND(MONTH(Investment!$F55)=MONTH(AG$7),YEAR(Investment!$F55)=YEAR(AG$7)),Investment!$C55*Investment!$G55*Investment!$H55/12," ")</f>
        <v xml:space="preserve"> </v>
      </c>
    </row>
    <row r="57" spans="2:33">
      <c r="B57" s="281"/>
      <c r="C57" s="216"/>
      <c r="D57" s="216"/>
      <c r="E57" s="215"/>
      <c r="F57" s="215"/>
      <c r="G57" s="249">
        <f>ROUND((Investment!$F57-Investment!$E57)/365*12,0)</f>
        <v>0</v>
      </c>
      <c r="H57" s="318"/>
      <c r="I57" s="249">
        <f t="shared" si="4"/>
        <v>0</v>
      </c>
      <c r="J57" s="249" t="str">
        <f>IF(AND(MONTH(Investment!$F57)=MONTH(J$7),YEAR(Investment!$F57)=YEAR(J$7)),Investment!$C57*Investment!$G57*Investment!$H57/12," ")</f>
        <v xml:space="preserve"> </v>
      </c>
      <c r="K57" s="249" t="str">
        <f>IF(AND(MONTH(Investment!$F57)=MONTH(K$7),YEAR(Investment!$F57)=YEAR(K$7)),Investment!$C57*Investment!$G57*Investment!$H57/12," ")</f>
        <v xml:space="preserve"> </v>
      </c>
      <c r="L57" s="249" t="str">
        <f>IF(AND(MONTH(Investment!$F57)=MONTH(L$7),YEAR(Investment!$F57)=YEAR(L$7)),Investment!$C57*Investment!$G57*Investment!$H57/12," ")</f>
        <v xml:space="preserve"> </v>
      </c>
      <c r="M57" s="249" t="str">
        <f>IF(AND(MONTH(Investment!$F57)=MONTH(M$7),YEAR(Investment!$F57)=YEAR(M$7)),Investment!$C57*Investment!$G57*Investment!$H57/12," ")</f>
        <v xml:space="preserve"> </v>
      </c>
      <c r="N57" s="249" t="str">
        <f>IF(AND(MONTH(Investment!$F57)=MONTH(N$7),YEAR(Investment!$F57)=YEAR(N$7)),Investment!$C57*Investment!$G57*Investment!$H57/12," ")</f>
        <v xml:space="preserve"> </v>
      </c>
      <c r="O57" s="249" t="str">
        <f>IF(AND(MONTH(Investment!$F57)=MONTH(O$7),YEAR(Investment!$F57)=YEAR(O$7)),Investment!$C57*Investment!$G57*Investment!$H57/12," ")</f>
        <v xml:space="preserve"> </v>
      </c>
      <c r="P57" s="249" t="str">
        <f>IF(AND(MONTH(Investment!$F57)=MONTH(P$7),YEAR(Investment!$F57)=YEAR(P$7)),Investment!$C57*Investment!$G57*Investment!$H57/12," ")</f>
        <v xml:space="preserve"> </v>
      </c>
      <c r="Q57" s="249" t="str">
        <f>IF(AND(MONTH(Investment!$F57)=MONTH(Q$7),YEAR(Investment!$F57)=YEAR(Q$7)),Investment!$C57*Investment!$G57*Investment!$H57/12," ")</f>
        <v xml:space="preserve"> </v>
      </c>
      <c r="R57" s="249" t="str">
        <f>IF(AND(MONTH(Investment!$F57)=MONTH(R$7),YEAR(Investment!$F57)=YEAR(R$7)),Investment!$C57*Investment!$G57*Investment!$H57/12," ")</f>
        <v xml:space="preserve"> </v>
      </c>
      <c r="S57" s="249" t="str">
        <f>IF(AND(MONTH(Investment!$F57)=MONTH(S$7),YEAR(Investment!$F57)=YEAR(S$7)),Investment!$C57*Investment!$G57*Investment!$H57/12," ")</f>
        <v xml:space="preserve"> </v>
      </c>
      <c r="T57" s="249" t="str">
        <f>IF(AND(MONTH(Investment!$F57)=MONTH(T$7),YEAR(Investment!$F57)=YEAR(T$7)),Investment!$C57*Investment!$G57*Investment!$H57/12," ")</f>
        <v xml:space="preserve"> </v>
      </c>
      <c r="U57" s="249" t="str">
        <f>IF(AND(MONTH(Investment!$F57)=MONTH(U$7),YEAR(Investment!$F57)=YEAR(U$7)),Investment!$C57*Investment!$G57*Investment!$H57/12," ")</f>
        <v xml:space="preserve"> </v>
      </c>
      <c r="V57" s="249" t="str">
        <f>IF(AND(MONTH(Investment!$F56)=MONTH(V$7),YEAR(Investment!$F56)=YEAR(V$7)),Investment!$C56*Investment!$G56*Investment!$H56/12," ")</f>
        <v xml:space="preserve"> </v>
      </c>
      <c r="W57" s="249" t="str">
        <f>IF(AND(MONTH(Investment!$F56)=MONTH(W$7),YEAR(Investment!$F56)=YEAR(W$7)),Investment!$C56*Investment!$G56*Investment!$H56/12," ")</f>
        <v xml:space="preserve"> </v>
      </c>
      <c r="X57" s="249" t="str">
        <f>IF(AND(MONTH(Investment!$F56)=MONTH(X$7),YEAR(Investment!$F56)=YEAR(X$7)),Investment!$C56*Investment!$G56*Investment!$H56/12," ")</f>
        <v xml:space="preserve"> </v>
      </c>
      <c r="Y57" s="249" t="str">
        <f>IF(AND(MONTH(Investment!$F56)=MONTH(Y$7),YEAR(Investment!$F56)=YEAR(Y$7)),Investment!$C56*Investment!$G56*Investment!$H56/12," ")</f>
        <v xml:space="preserve"> </v>
      </c>
      <c r="Z57" s="249" t="str">
        <f>IF(AND(MONTH(Investment!$F56)=MONTH(Z$7),YEAR(Investment!$F56)=YEAR(Z$7)),Investment!$C56*Investment!$G56*Investment!$H56/12," ")</f>
        <v xml:space="preserve"> </v>
      </c>
      <c r="AA57" s="249" t="str">
        <f>IF(AND(MONTH(Investment!$F56)=MONTH(AA$7),YEAR(Investment!$F56)=YEAR(AA$7)),Investment!$C56*Investment!$G56*Investment!$H56/12," ")</f>
        <v xml:space="preserve"> </v>
      </c>
      <c r="AB57" s="249" t="str">
        <f>IF(AND(MONTH(Investment!$F56)=MONTH(AB$7),YEAR(Investment!$F56)=YEAR(AB$7)),Investment!$C56*Investment!$G56*Investment!$H56/12," ")</f>
        <v xml:space="preserve"> </v>
      </c>
      <c r="AC57" s="249" t="str">
        <f>IF(AND(MONTH(Investment!$F56)=MONTH(AC$7),YEAR(Investment!$F56)=YEAR(AC$7)),Investment!$C56*Investment!$G56*Investment!$H56/12," ")</f>
        <v xml:space="preserve"> </v>
      </c>
      <c r="AD57" s="249" t="str">
        <f>IF(AND(MONTH(Investment!$F56)=MONTH(AD$7),YEAR(Investment!$F56)=YEAR(AD$7)),Investment!$C56*Investment!$G56*Investment!$H56/12," ")</f>
        <v xml:space="preserve"> </v>
      </c>
      <c r="AE57" s="249" t="str">
        <f>IF(AND(MONTH(Investment!$F56)=MONTH(AE$7),YEAR(Investment!$F56)=YEAR(AE$7)),Investment!$C56*Investment!$G56*Investment!$H56/12," ")</f>
        <v xml:space="preserve"> </v>
      </c>
      <c r="AF57" s="249" t="str">
        <f>IF(AND(MONTH(Investment!$F56)=MONTH(AF$7),YEAR(Investment!$F56)=YEAR(AF$7)),Investment!$C56*Investment!$G56*Investment!$H56/12," ")</f>
        <v xml:space="preserve"> </v>
      </c>
      <c r="AG57" s="249" t="str">
        <f>IF(AND(MONTH(Investment!$F56)=MONTH(AG$7),YEAR(Investment!$F56)=YEAR(AG$7)),Investment!$C56*Investment!$G56*Investment!$H56/12," ")</f>
        <v xml:space="preserve"> </v>
      </c>
    </row>
    <row r="58" spans="2:33">
      <c r="B58" s="281"/>
      <c r="C58" s="216"/>
      <c r="D58" s="216"/>
      <c r="E58" s="215"/>
      <c r="F58" s="215"/>
      <c r="G58" s="249">
        <f>ROUND((Investment!$F58-Investment!$E58)/365*12,0)</f>
        <v>0</v>
      </c>
      <c r="H58" s="318"/>
      <c r="I58" s="249">
        <f t="shared" si="4"/>
        <v>0</v>
      </c>
      <c r="J58" s="249" t="str">
        <f>IF(AND(MONTH(Investment!$F58)=MONTH(J$7),YEAR(Investment!$F58)=YEAR(J$7)),Investment!$C58*Investment!$G58*Investment!$H58/12," ")</f>
        <v xml:space="preserve"> </v>
      </c>
      <c r="K58" s="249" t="str">
        <f>IF(AND(MONTH(Investment!$F58)=MONTH(K$7),YEAR(Investment!$F58)=YEAR(K$7)),Investment!$C58*Investment!$G58*Investment!$H58/12," ")</f>
        <v xml:space="preserve"> </v>
      </c>
      <c r="L58" s="249" t="str">
        <f>IF(AND(MONTH(Investment!$F58)=MONTH(L$7),YEAR(Investment!$F58)=YEAR(L$7)),Investment!$C58*Investment!$G58*Investment!$H58/12," ")</f>
        <v xml:space="preserve"> </v>
      </c>
      <c r="M58" s="249" t="str">
        <f>IF(AND(MONTH(Investment!$F58)=MONTH(M$7),YEAR(Investment!$F58)=YEAR(M$7)),Investment!$C58*Investment!$G58*Investment!$H58/12," ")</f>
        <v xml:space="preserve"> </v>
      </c>
      <c r="N58" s="249" t="str">
        <f>IF(AND(MONTH(Investment!$F58)=MONTH(N$7),YEAR(Investment!$F58)=YEAR(N$7)),Investment!$C58*Investment!$G58*Investment!$H58/12,"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IF(AND(MONTH(Investment!$F58)=MONTH(P$7),YEAR(Investment!$F58)=YEAR(P$7)),Investment!$C58*Investment!$G58*Investment!$H58/12," ")</f>
        <v xml:space="preserve"> </v>
      </c>
      <c r="Q58" s="249" t="str">
        <f>IF(AND(MONTH(Investment!$F58)=MONTH(Q$7),YEAR(Investment!$F58)=YEAR(Q$7)),Investment!$C58*Investment!$G58*Investment!$H58/12," ")</f>
        <v xml:space="preserve"> </v>
      </c>
      <c r="R58" s="249" t="str">
        <f>IF(AND(MONTH(Investment!$F58)=MONTH(R$7),YEAR(Investment!$F58)=YEAR(R$7)),Investment!$C58*Investment!$G58*Investment!$H58/12," ")</f>
        <v xml:space="preserve"> </v>
      </c>
      <c r="S58" s="249" t="str">
        <f>IF(AND(MONTH(Investment!$F58)=MONTH(S$7),YEAR(Investment!$F58)=YEAR(S$7)),Investment!$C58*Investment!$G58*Investment!$H58/12," ")</f>
        <v xml:space="preserve"> </v>
      </c>
      <c r="T58" s="249" t="str">
        <f>IF(AND(MONTH(Investment!$F58)=MONTH(T$7),YEAR(Investment!$F58)=YEAR(T$7)),Investment!$C58*Investment!$G58*Investment!$H58/12," ")</f>
        <v xml:space="preserve"> </v>
      </c>
      <c r="U58" s="249" t="str">
        <f>IF(AND(MONTH(Investment!$F58)=MONTH(U$7),YEAR(Investment!$F58)=YEAR(U$7)),Investment!$C58*Investment!$G58*Investment!$H58/12," ")</f>
        <v xml:space="preserve"> </v>
      </c>
      <c r="V58" s="249" t="str">
        <f>IF(AND(MONTH(Investment!$F57)=MONTH(V$7),YEAR(Investment!$F57)=YEAR(V$7)),Investment!$C57*Investment!$G57*Investment!$H57/12," ")</f>
        <v xml:space="preserve"> </v>
      </c>
      <c r="W58" s="249" t="str">
        <f>IF(AND(MONTH(Investment!$F57)=MONTH(W$7),YEAR(Investment!$F57)=YEAR(W$7)),Investment!$C57*Investment!$G57*Investment!$H57/12," ")</f>
        <v xml:space="preserve"> </v>
      </c>
      <c r="X58" s="249" t="str">
        <f>IF(AND(MONTH(Investment!$F57)=MONTH(X$7),YEAR(Investment!$F57)=YEAR(X$7)),Investment!$C57*Investment!$G57*Investment!$H57/12," ")</f>
        <v xml:space="preserve"> </v>
      </c>
      <c r="Y58" s="249" t="str">
        <f>IF(AND(MONTH(Investment!$F57)=MONTH(Y$7),YEAR(Investment!$F57)=YEAR(Y$7)),Investment!$C57*Investment!$G57*Investment!$H57/12," ")</f>
        <v xml:space="preserve"> </v>
      </c>
      <c r="Z58" s="249" t="str">
        <f>IF(AND(MONTH(Investment!$F57)=MONTH(Z$7),YEAR(Investment!$F57)=YEAR(Z$7)),Investment!$C57*Investment!$G57*Investment!$H57/12," ")</f>
        <v xml:space="preserve"> </v>
      </c>
      <c r="AA58" s="249" t="str">
        <f>IF(AND(MONTH(Investment!$F57)=MONTH(AA$7),YEAR(Investment!$F57)=YEAR(AA$7)),Investment!$C57*Investment!$G57*Investment!$H57/12," ")</f>
        <v xml:space="preserve"> </v>
      </c>
      <c r="AB58" s="249" t="str">
        <f>IF(AND(MONTH(Investment!$F57)=MONTH(AB$7),YEAR(Investment!$F57)=YEAR(AB$7)),Investment!$C57*Investment!$G57*Investment!$H57/12," ")</f>
        <v xml:space="preserve"> </v>
      </c>
      <c r="AC58" s="249" t="str">
        <f>IF(AND(MONTH(Investment!$F57)=MONTH(AC$7),YEAR(Investment!$F57)=YEAR(AC$7)),Investment!$C57*Investment!$G57*Investment!$H57/12," ")</f>
        <v xml:space="preserve"> </v>
      </c>
      <c r="AD58" s="249" t="str">
        <f>IF(AND(MONTH(Investment!$F57)=MONTH(AD$7),YEAR(Investment!$F57)=YEAR(AD$7)),Investment!$C57*Investment!$G57*Investment!$H57/12," ")</f>
        <v xml:space="preserve"> </v>
      </c>
      <c r="AE58" s="249" t="str">
        <f>IF(AND(MONTH(Investment!$F57)=MONTH(AE$7),YEAR(Investment!$F57)=YEAR(AE$7)),Investment!$C57*Investment!$G57*Investment!$H57/12," ")</f>
        <v xml:space="preserve"> </v>
      </c>
      <c r="AF58" s="249" t="str">
        <f>IF(AND(MONTH(Investment!$F57)=MONTH(AF$7),YEAR(Investment!$F57)=YEAR(AF$7)),Investment!$C57*Investment!$G57*Investment!$H57/12," ")</f>
        <v xml:space="preserve"> </v>
      </c>
      <c r="AG58" s="249" t="str">
        <f>IF(AND(MONTH(Investment!$F57)=MONTH(AG$7),YEAR(Investment!$F57)=YEAR(AG$7)),Investment!$C57*Investment!$G57*Investment!$H57/12," ")</f>
        <v xml:space="preserve"> </v>
      </c>
    </row>
    <row r="59" spans="2:33">
      <c r="B59" s="281"/>
      <c r="C59" s="216"/>
      <c r="D59" s="216"/>
      <c r="E59" s="215"/>
      <c r="F59" s="215"/>
      <c r="G59" s="249">
        <f>ROUND((Investment!$F59-Investment!$E59)/365*12,0)</f>
        <v>0</v>
      </c>
      <c r="H59" s="318"/>
      <c r="I59" s="249">
        <f t="shared" si="4"/>
        <v>0</v>
      </c>
      <c r="J59" s="249" t="str">
        <f>IF(AND(MONTH(Investment!$F59)=MONTH(J$7),YEAR(Investment!$F59)=YEAR(J$7)),Investment!$C59*Investment!$G59*Investment!$H59/12," ")</f>
        <v xml:space="preserve"> </v>
      </c>
      <c r="K59" s="249" t="str">
        <f>IF(AND(MONTH(Investment!$F59)=MONTH(K$7),YEAR(Investment!$F59)=YEAR(K$7)),Investment!$C59*Investment!$G59*Investment!$H59/12," ")</f>
        <v xml:space="preserve"> </v>
      </c>
      <c r="L59" s="249" t="str">
        <f>IF(AND(MONTH(Investment!$F59)=MONTH(L$7),YEAR(Investment!$F59)=YEAR(L$7)),Investment!$C59*Investment!$G59*Investment!$H59/12," ")</f>
        <v xml:space="preserve"> </v>
      </c>
      <c r="M59" s="249" t="str">
        <f>IF(AND(MONTH(Investment!$F59)=MONTH(M$7),YEAR(Investment!$F59)=YEAR(M$7)),Investment!$C59*Investment!$G59*Investment!$H59/12," ")</f>
        <v xml:space="preserve"> </v>
      </c>
      <c r="N59" s="249" t="str">
        <f>IF(AND(MONTH(Investment!$F59)=MONTH(N$7),YEAR(Investment!$F59)=YEAR(N$7)),Investment!$C59*Investment!$G59*Investment!$H59/12," ")</f>
        <v xml:space="preserve"> </v>
      </c>
      <c r="O59" s="249" t="str">
        <f>IF(AND(MONTH(Investment!$F59)=MONTH(O$7),YEAR(Investment!$F59)=YEAR(O$7)),Investment!$C59*Investment!$G59*Investment!$H59/12," ")</f>
        <v xml:space="preserve"> </v>
      </c>
      <c r="P59" s="249" t="str">
        <f>IF(AND(MONTH(Investment!$F59)=MONTH(P$7),YEAR(Investment!$F59)=YEAR(P$7)),Investment!$C59*Investment!$G59*Investment!$H59/12," ")</f>
        <v xml:space="preserve"> </v>
      </c>
      <c r="Q59" s="249" t="str">
        <f>IF(AND(MONTH(Investment!$F59)=MONTH(Q$7),YEAR(Investment!$F59)=YEAR(Q$7)),Investment!$C59*Investment!$G59*Investment!$H59/12," ")</f>
        <v xml:space="preserve"> </v>
      </c>
      <c r="R59" s="249" t="str">
        <f>IF(AND(MONTH(Investment!$F59)=MONTH(R$7),YEAR(Investment!$F59)=YEAR(R$7)),Investment!$C59*Investment!$G59*Investment!$H59/12," ")</f>
        <v xml:space="preserve"> </v>
      </c>
      <c r="S59" s="249" t="str">
        <f>IF(AND(MONTH(Investment!$F59)=MONTH(S$7),YEAR(Investment!$F59)=YEAR(S$7)),Investment!$C59*Investment!$G59*Investment!$H59/12," ")</f>
        <v xml:space="preserve"> </v>
      </c>
      <c r="T59" s="249" t="str">
        <f>IF(AND(MONTH(Investment!$F59)=MONTH(T$7),YEAR(Investment!$F59)=YEAR(T$7)),Investment!$C59*Investment!$G59*Investment!$H59/12," ")</f>
        <v xml:space="preserve"> </v>
      </c>
      <c r="U59" s="249" t="str">
        <f>IF(AND(MONTH(Investment!$F59)=MONTH(U$7),YEAR(Investment!$F59)=YEAR(U$7)),Investment!$C59*Investment!$G59*Investment!$H59/12," ")</f>
        <v xml:space="preserve"> </v>
      </c>
      <c r="V59" s="249" t="str">
        <f>IF(AND(MONTH(Investment!$F58)=MONTH(V$7),YEAR(Investment!$F58)=YEAR(V$7)),Investment!$C58*Investment!$G58*Investment!$H58/12," ")</f>
        <v xml:space="preserve"> </v>
      </c>
      <c r="W59" s="249" t="str">
        <f>IF(AND(MONTH(Investment!$F58)=MONTH(W$7),YEAR(Investment!$F58)=YEAR(W$7)),Investment!$C58*Investment!$G58*Investment!$H58/12," ")</f>
        <v xml:space="preserve"> </v>
      </c>
      <c r="X59" s="249" t="str">
        <f>IF(AND(MONTH(Investment!$F58)=MONTH(X$7),YEAR(Investment!$F58)=YEAR(X$7)),Investment!$C58*Investment!$G58*Investment!$H58/12," ")</f>
        <v xml:space="preserve"> </v>
      </c>
      <c r="Y59" s="249" t="str">
        <f>IF(AND(MONTH(Investment!$F58)=MONTH(Y$7),YEAR(Investment!$F58)=YEAR(Y$7)),Investment!$C58*Investment!$G58*Investment!$H58/12," ")</f>
        <v xml:space="preserve"> </v>
      </c>
      <c r="Z59" s="249" t="str">
        <f>IF(AND(MONTH(Investment!$F58)=MONTH(Z$7),YEAR(Investment!$F58)=YEAR(Z$7)),Investment!$C58*Investment!$G58*Investment!$H58/12," ")</f>
        <v xml:space="preserve"> </v>
      </c>
      <c r="AA59" s="249" t="str">
        <f>IF(AND(MONTH(Investment!$F58)=MONTH(AA$7),YEAR(Investment!$F58)=YEAR(AA$7)),Investment!$C58*Investment!$G58*Investment!$H58/12," ")</f>
        <v xml:space="preserve"> </v>
      </c>
      <c r="AB59" s="249" t="str">
        <f>IF(AND(MONTH(Investment!$F58)=MONTH(AB$7),YEAR(Investment!$F58)=YEAR(AB$7)),Investment!$C58*Investment!$G58*Investment!$H58/12," ")</f>
        <v xml:space="preserve"> </v>
      </c>
      <c r="AC59" s="249" t="str">
        <f>IF(AND(MONTH(Investment!$F58)=MONTH(AC$7),YEAR(Investment!$F58)=YEAR(AC$7)),Investment!$C58*Investment!$G58*Investment!$H58/12," ")</f>
        <v xml:space="preserve"> </v>
      </c>
      <c r="AD59" s="249" t="str">
        <f>IF(AND(MONTH(Investment!$F58)=MONTH(AD$7),YEAR(Investment!$F58)=YEAR(AD$7)),Investment!$C58*Investment!$G58*Investment!$H58/12," ")</f>
        <v xml:space="preserve"> </v>
      </c>
      <c r="AE59" s="249" t="str">
        <f>IF(AND(MONTH(Investment!$F58)=MONTH(AE$7),YEAR(Investment!$F58)=YEAR(AE$7)),Investment!$C58*Investment!$G58*Investment!$H58/12," ")</f>
        <v xml:space="preserve"> </v>
      </c>
      <c r="AF59" s="249" t="str">
        <f>IF(AND(MONTH(Investment!$F58)=MONTH(AF$7),YEAR(Investment!$F58)=YEAR(AF$7)),Investment!$C58*Investment!$G58*Investment!$H58/12," ")</f>
        <v xml:space="preserve"> </v>
      </c>
      <c r="AG59" s="249" t="str">
        <f>IF(AND(MONTH(Investment!$F58)=MONTH(AG$7),YEAR(Investment!$F58)=YEAR(AG$7)),Investment!$C58*Investment!$G58*Investment!$H58/12," ")</f>
        <v xml:space="preserve"> </v>
      </c>
    </row>
    <row r="60" spans="2:33">
      <c r="B60" s="281"/>
      <c r="C60" s="216"/>
      <c r="D60" s="216"/>
      <c r="E60" s="215"/>
      <c r="F60" s="215"/>
      <c r="G60" s="249">
        <f>ROUND((Investment!$F60-Investment!$E60)/365*12,0)</f>
        <v>0</v>
      </c>
      <c r="H60" s="318"/>
      <c r="I60" s="249">
        <f t="shared" si="4"/>
        <v>0</v>
      </c>
      <c r="J60" s="249" t="str">
        <f>IF(AND(MONTH(Investment!$F60)=MONTH(J$7),YEAR(Investment!$F60)=YEAR(J$7)),Investment!$C60*Investment!$G60*Investment!$H60/12," ")</f>
        <v xml:space="preserve"> </v>
      </c>
      <c r="K60" s="249" t="str">
        <f>IF(AND(MONTH(Investment!$F60)=MONTH(K$7),YEAR(Investment!$F60)=YEAR(K$7)),Investment!$C60*Investment!$G60*Investment!$H60/12," ")</f>
        <v xml:space="preserve"> </v>
      </c>
      <c r="L60" s="249" t="str">
        <f>IF(AND(MONTH(Investment!$F60)=MONTH(L$7),YEAR(Investment!$F60)=YEAR(L$7)),Investment!$C60*Investment!$G60*Investment!$H60/12," ")</f>
        <v xml:space="preserve"> </v>
      </c>
      <c r="M60" s="249" t="str">
        <f>IF(AND(MONTH(Investment!$F60)=MONTH(M$7),YEAR(Investment!$F60)=YEAR(M$7)),Investment!$C60*Investment!$G60*Investment!$H60/12," ")</f>
        <v xml:space="preserve"> </v>
      </c>
      <c r="N60" s="249" t="str">
        <f>IF(AND(MONTH(Investment!$F60)=MONTH(N$7),YEAR(Investment!$F60)=YEAR(N$7)),Investment!$C60*Investment!$G60*Investment!$H60/12," ")</f>
        <v xml:space="preserve"> </v>
      </c>
      <c r="O60" s="249" t="str">
        <f>IF(AND(MONTH(Investment!$F60)=MONTH(O$7),YEAR(Investment!$F60)=YEAR(O$7)),Investment!$C60*Investment!$G60*Investment!$H60/12," ")</f>
        <v xml:space="preserve"> </v>
      </c>
      <c r="P60" s="249" t="str">
        <f>IF(AND(MONTH(Investment!$F60)=MONTH(P$7),YEAR(Investment!$F60)=YEAR(P$7)),Investment!$C60*Investment!$G60*Investment!$H60/12," ")</f>
        <v xml:space="preserve"> </v>
      </c>
      <c r="Q60" s="249" t="str">
        <f>IF(AND(MONTH(Investment!$F60)=MONTH(Q$7),YEAR(Investment!$F60)=YEAR(Q$7)),Investment!$C60*Investment!$G60*Investment!$H60/12," ")</f>
        <v xml:space="preserve"> </v>
      </c>
      <c r="R60" s="249" t="str">
        <f>IF(AND(MONTH(Investment!$F60)=MONTH(R$7),YEAR(Investment!$F60)=YEAR(R$7)),Investment!$C60*Investment!$G60*Investment!$H60/12," ")</f>
        <v xml:space="preserve"> </v>
      </c>
      <c r="S60" s="249" t="str">
        <f>IF(AND(MONTH(Investment!$F60)=MONTH(S$7),YEAR(Investment!$F60)=YEAR(S$7)),Investment!$C60*Investment!$G60*Investment!$H60/12," ")</f>
        <v xml:space="preserve"> </v>
      </c>
      <c r="T60" s="249" t="str">
        <f>IF(AND(MONTH(Investment!$F60)=MONTH(T$7),YEAR(Investment!$F60)=YEAR(T$7)),Investment!$C60*Investment!$G60*Investment!$H60/12," ")</f>
        <v xml:space="preserve"> </v>
      </c>
      <c r="U60" s="249" t="str">
        <f>IF(AND(MONTH(Investment!$F60)=MONTH(U$7),YEAR(Investment!$F60)=YEAR(U$7)),Investment!$C60*Investment!$G60*Investment!$H60/12," ")</f>
        <v xml:space="preserve"> </v>
      </c>
      <c r="V60" s="249" t="str">
        <f>IF(AND(MONTH(Investment!$F59)=MONTH(V$7),YEAR(Investment!$F59)=YEAR(V$7)),Investment!$C59*Investment!$G59*Investment!$H59/12," ")</f>
        <v xml:space="preserve"> </v>
      </c>
      <c r="W60" s="249" t="str">
        <f>IF(AND(MONTH(Investment!$F59)=MONTH(W$7),YEAR(Investment!$F59)=YEAR(W$7)),Investment!$C59*Investment!$G59*Investment!$H59/12," ")</f>
        <v xml:space="preserve"> </v>
      </c>
      <c r="X60" s="249" t="str">
        <f>IF(AND(MONTH(Investment!$F59)=MONTH(X$7),YEAR(Investment!$F59)=YEAR(X$7)),Investment!$C59*Investment!$G59*Investment!$H59/12," ")</f>
        <v xml:space="preserve"> </v>
      </c>
      <c r="Y60" s="249" t="str">
        <f>IF(AND(MONTH(Investment!$F59)=MONTH(Y$7),YEAR(Investment!$F59)=YEAR(Y$7)),Investment!$C59*Investment!$G59*Investment!$H59/12," ")</f>
        <v xml:space="preserve"> </v>
      </c>
      <c r="Z60" s="249" t="str">
        <f>IF(AND(MONTH(Investment!$F59)=MONTH(Z$7),YEAR(Investment!$F59)=YEAR(Z$7)),Investment!$C59*Investment!$G59*Investment!$H59/12," ")</f>
        <v xml:space="preserve"> </v>
      </c>
      <c r="AA60" s="249" t="str">
        <f>IF(AND(MONTH(Investment!$F59)=MONTH(AA$7),YEAR(Investment!$F59)=YEAR(AA$7)),Investment!$C59*Investment!$G59*Investment!$H59/12," ")</f>
        <v xml:space="preserve"> </v>
      </c>
      <c r="AB60" s="249" t="str">
        <f>IF(AND(MONTH(Investment!$F59)=MONTH(AB$7),YEAR(Investment!$F59)=YEAR(AB$7)),Investment!$C59*Investment!$G59*Investment!$H59/12," ")</f>
        <v xml:space="preserve"> </v>
      </c>
      <c r="AC60" s="249" t="str">
        <f>IF(AND(MONTH(Investment!$F59)=MONTH(AC$7),YEAR(Investment!$F59)=YEAR(AC$7)),Investment!$C59*Investment!$G59*Investment!$H59/12," ")</f>
        <v xml:space="preserve"> </v>
      </c>
      <c r="AD60" s="249" t="str">
        <f>IF(AND(MONTH(Investment!$F59)=MONTH(AD$7),YEAR(Investment!$F59)=YEAR(AD$7)),Investment!$C59*Investment!$G59*Investment!$H59/12," ")</f>
        <v xml:space="preserve"> </v>
      </c>
      <c r="AE60" s="249" t="str">
        <f>IF(AND(MONTH(Investment!$F59)=MONTH(AE$7),YEAR(Investment!$F59)=YEAR(AE$7)),Investment!$C59*Investment!$G59*Investment!$H59/12," ")</f>
        <v xml:space="preserve"> </v>
      </c>
      <c r="AF60" s="249" t="str">
        <f>IF(AND(MONTH(Investment!$F59)=MONTH(AF$7),YEAR(Investment!$F59)=YEAR(AF$7)),Investment!$C59*Investment!$G59*Investment!$H59/12," ")</f>
        <v xml:space="preserve"> </v>
      </c>
      <c r="AG60" s="249" t="str">
        <f>IF(AND(MONTH(Investment!$F59)=MONTH(AG$7),YEAR(Investment!$F59)=YEAR(AG$7)),Investment!$C59*Investment!$G59*Investment!$H59/12," ")</f>
        <v xml:space="preserve"> </v>
      </c>
    </row>
    <row r="61" spans="2:33">
      <c r="B61" s="281"/>
      <c r="C61" s="216"/>
      <c r="D61" s="216"/>
      <c r="E61" s="215"/>
      <c r="F61" s="215"/>
      <c r="G61" s="249">
        <f>ROUND((Investment!$F61-Investment!$E61)/365*12,0)</f>
        <v>0</v>
      </c>
      <c r="H61" s="318"/>
      <c r="I61" s="249">
        <f t="shared" si="4"/>
        <v>0</v>
      </c>
      <c r="J61" s="249" t="str">
        <f>IF(AND(MONTH(Investment!$F61)=MONTH(J$7),YEAR(Investment!$F61)=YEAR(J$7)),Investment!$C61*Investment!$G61*Investment!$H61/12," ")</f>
        <v xml:space="preserve"> </v>
      </c>
      <c r="K61" s="249" t="str">
        <f>IF(AND(MONTH(Investment!$F61)=MONTH(K$7),YEAR(Investment!$F61)=YEAR(K$7)),Investment!$C61*Investment!$G61*Investment!$H61/12," ")</f>
        <v xml:space="preserve"> </v>
      </c>
      <c r="L61" s="249" t="str">
        <f>IF(AND(MONTH(Investment!$F61)=MONTH(L$7),YEAR(Investment!$F61)=YEAR(L$7)),Investment!$C61*Investment!$G61*Investment!$H61/12," ")</f>
        <v xml:space="preserve"> </v>
      </c>
      <c r="M61" s="249" t="str">
        <f>IF(AND(MONTH(Investment!$F61)=MONTH(M$7),YEAR(Investment!$F61)=YEAR(M$7)),Investment!$C61*Investment!$G61*Investment!$H61/12," ")</f>
        <v xml:space="preserve"> </v>
      </c>
      <c r="N61" s="249" t="str">
        <f>IF(AND(MONTH(Investment!$F61)=MONTH(N$7),YEAR(Investment!$F61)=YEAR(N$7)),Investment!$C61*Investment!$G61*Investment!$H61/12," ")</f>
        <v xml:space="preserve"> </v>
      </c>
      <c r="O61" s="249" t="str">
        <f>IF(AND(MONTH(Investment!$F61)=MONTH(O$7),YEAR(Investment!$F61)=YEAR(O$7)),Investment!$C61*Investment!$G61*Investment!$H61/12," ")</f>
        <v xml:space="preserve"> </v>
      </c>
      <c r="P61" s="249" t="str">
        <f>IF(AND(MONTH(Investment!$F61)=MONTH(P$7),YEAR(Investment!$F61)=YEAR(P$7)),Investment!$C61*Investment!$G61*Investment!$H61/12," ")</f>
        <v xml:space="preserve"> </v>
      </c>
      <c r="Q61" s="249" t="str">
        <f>IF(AND(MONTH(Investment!$F61)=MONTH(Q$7),YEAR(Investment!$F61)=YEAR(Q$7)),Investment!$C61*Investment!$G61*Investment!$H61/12," ")</f>
        <v xml:space="preserve"> </v>
      </c>
      <c r="R61" s="249" t="str">
        <f>IF(AND(MONTH(Investment!$F61)=MONTH(R$7),YEAR(Investment!$F61)=YEAR(R$7)),Investment!$C61*Investment!$G61*Investment!$H61/12," ")</f>
        <v xml:space="preserve"> </v>
      </c>
      <c r="S61" s="249" t="str">
        <f>IF(AND(MONTH(Investment!$F61)=MONTH(S$7),YEAR(Investment!$F61)=YEAR(S$7)),Investment!$C61*Investment!$G61*Investment!$H61/12," ")</f>
        <v xml:space="preserve"> </v>
      </c>
      <c r="T61" s="249" t="str">
        <f>IF(AND(MONTH(Investment!$F61)=MONTH(T$7),YEAR(Investment!$F61)=YEAR(T$7)),Investment!$C61*Investment!$G61*Investment!$H61/12," ")</f>
        <v xml:space="preserve"> </v>
      </c>
      <c r="U61" s="249" t="str">
        <f>IF(AND(MONTH(Investment!$F61)=MONTH(U$7),YEAR(Investment!$F61)=YEAR(U$7)),Investment!$C61*Investment!$G61*Investment!$H61/12," ")</f>
        <v xml:space="preserve"> </v>
      </c>
      <c r="V61" s="249" t="str">
        <f>IF(AND(MONTH(Investment!$F60)=MONTH(V$7),YEAR(Investment!$F60)=YEAR(V$7)),Investment!$C60*Investment!$G60*Investment!$H60/12," ")</f>
        <v xml:space="preserve"> </v>
      </c>
      <c r="W61" s="249" t="str">
        <f>IF(AND(MONTH(Investment!$F60)=MONTH(W$7),YEAR(Investment!$F60)=YEAR(W$7)),Investment!$C60*Investment!$G60*Investment!$H60/12," ")</f>
        <v xml:space="preserve"> </v>
      </c>
      <c r="X61" s="249" t="str">
        <f>IF(AND(MONTH(Investment!$F60)=MONTH(X$7),YEAR(Investment!$F60)=YEAR(X$7)),Investment!$C60*Investment!$G60*Investment!$H60/12," ")</f>
        <v xml:space="preserve"> </v>
      </c>
      <c r="Y61" s="249" t="str">
        <f>IF(AND(MONTH(Investment!$F60)=MONTH(Y$7),YEAR(Investment!$F60)=YEAR(Y$7)),Investment!$C60*Investment!$G60*Investment!$H60/12," ")</f>
        <v xml:space="preserve"> </v>
      </c>
      <c r="Z61" s="249" t="str">
        <f>IF(AND(MONTH(Investment!$F60)=MONTH(Z$7),YEAR(Investment!$F60)=YEAR(Z$7)),Investment!$C60*Investment!$G60*Investment!$H60/12," ")</f>
        <v xml:space="preserve"> </v>
      </c>
      <c r="AA61" s="249" t="str">
        <f>IF(AND(MONTH(Investment!$F60)=MONTH(AA$7),YEAR(Investment!$F60)=YEAR(AA$7)),Investment!$C60*Investment!$G60*Investment!$H60/12," ")</f>
        <v xml:space="preserve"> </v>
      </c>
      <c r="AB61" s="249" t="str">
        <f>IF(AND(MONTH(Investment!$F60)=MONTH(AB$7),YEAR(Investment!$F60)=YEAR(AB$7)),Investment!$C60*Investment!$G60*Investment!$H60/12," ")</f>
        <v xml:space="preserve"> </v>
      </c>
      <c r="AC61" s="249" t="str">
        <f>IF(AND(MONTH(Investment!$F60)=MONTH(AC$7),YEAR(Investment!$F60)=YEAR(AC$7)),Investment!$C60*Investment!$G60*Investment!$H60/12," ")</f>
        <v xml:space="preserve"> </v>
      </c>
      <c r="AD61" s="249" t="str">
        <f>IF(AND(MONTH(Investment!$F60)=MONTH(AD$7),YEAR(Investment!$F60)=YEAR(AD$7)),Investment!$C60*Investment!$G60*Investment!$H60/12," ")</f>
        <v xml:space="preserve"> </v>
      </c>
      <c r="AE61" s="249" t="str">
        <f>IF(AND(MONTH(Investment!$F60)=MONTH(AE$7),YEAR(Investment!$F60)=YEAR(AE$7)),Investment!$C60*Investment!$G60*Investment!$H60/12," ")</f>
        <v xml:space="preserve"> </v>
      </c>
      <c r="AF61" s="249" t="str">
        <f>IF(AND(MONTH(Investment!$F60)=MONTH(AF$7),YEAR(Investment!$F60)=YEAR(AF$7)),Investment!$C60*Investment!$G60*Investment!$H60/12," ")</f>
        <v xml:space="preserve"> </v>
      </c>
      <c r="AG61" s="249" t="str">
        <f>IF(AND(MONTH(Investment!$F60)=MONTH(AG$7),YEAR(Investment!$F60)=YEAR(AG$7)),Investment!$C60*Investment!$G60*Investment!$H60/12," ")</f>
        <v xml:space="preserve"> </v>
      </c>
    </row>
    <row r="62" spans="2:33">
      <c r="B62" s="281"/>
      <c r="C62" s="216"/>
      <c r="D62" s="216"/>
      <c r="E62" s="215"/>
      <c r="F62" s="215"/>
      <c r="G62" s="249">
        <f>ROUND((Investment!$F62-Investment!$E62)/365*12,0)</f>
        <v>0</v>
      </c>
      <c r="H62" s="318"/>
      <c r="I62" s="249">
        <f t="shared" si="4"/>
        <v>0</v>
      </c>
      <c r="J62" s="249" t="str">
        <f>IF(AND(MONTH(Investment!$F62)=MONTH(J$7),YEAR(Investment!$F62)=YEAR(J$7)),Investment!$C62*Investment!$G62*Investment!$H62/12," ")</f>
        <v xml:space="preserve"> </v>
      </c>
      <c r="K62" s="249" t="str">
        <f>IF(AND(MONTH(Investment!$F62)=MONTH(K$7),YEAR(Investment!$F62)=YEAR(K$7)),Investment!$C62*Investment!$G62*Investment!$H62/12," ")</f>
        <v xml:space="preserve"> </v>
      </c>
      <c r="L62" s="249" t="str">
        <f>IF(AND(MONTH(Investment!$F62)=MONTH(L$7),YEAR(Investment!$F62)=YEAR(L$7)),Investment!$C62*Investment!$G62*Investment!$H62/12," ")</f>
        <v xml:space="preserve"> </v>
      </c>
      <c r="M62" s="249" t="str">
        <f>IF(AND(MONTH(Investment!$F62)=MONTH(M$7),YEAR(Investment!$F62)=YEAR(M$7)),Investment!$C62*Investment!$G62*Investment!$H62/12," ")</f>
        <v xml:space="preserve"> </v>
      </c>
      <c r="N62" s="249" t="str">
        <f>IF(AND(MONTH(Investment!$F62)=MONTH(N$7),YEAR(Investment!$F62)=YEAR(N$7)),Investment!$C62*Investment!$G62*Investment!$H62/12," ")</f>
        <v xml:space="preserve"> </v>
      </c>
      <c r="O62" s="249" t="str">
        <f>IF(AND(MONTH(Investment!$F62)=MONTH(O$7),YEAR(Investment!$F62)=YEAR(O$7)),Investment!$C62*Investment!$G62*Investment!$H62/12," ")</f>
        <v xml:space="preserve"> </v>
      </c>
      <c r="P62" s="249" t="str">
        <f>IF(AND(MONTH(Investment!$F62)=MONTH(P$7),YEAR(Investment!$F62)=YEAR(P$7)),Investment!$C62*Investment!$G62*Investment!$H62/12," ")</f>
        <v xml:space="preserve"> </v>
      </c>
      <c r="Q62" s="249" t="str">
        <f>IF(AND(MONTH(Investment!$F62)=MONTH(Q$7),YEAR(Investment!$F62)=YEAR(Q$7)),Investment!$C62*Investment!$G62*Investment!$H62/12," ")</f>
        <v xml:space="preserve"> </v>
      </c>
      <c r="R62" s="249" t="str">
        <f>IF(AND(MONTH(Investment!$F62)=MONTH(R$7),YEAR(Investment!$F62)=YEAR(R$7)),Investment!$C62*Investment!$G62*Investment!$H62/12," ")</f>
        <v xml:space="preserve"> </v>
      </c>
      <c r="S62" s="249" t="str">
        <f>IF(AND(MONTH(Investment!$F62)=MONTH(S$7),YEAR(Investment!$F62)=YEAR(S$7)),Investment!$C62*Investment!$G62*Investment!$H62/12," ")</f>
        <v xml:space="preserve"> </v>
      </c>
      <c r="T62" s="249" t="str">
        <f>IF(AND(MONTH(Investment!$F62)=MONTH(T$7),YEAR(Investment!$F62)=YEAR(T$7)),Investment!$C62*Investment!$G62*Investment!$H62/12," ")</f>
        <v xml:space="preserve"> </v>
      </c>
      <c r="U62" s="249" t="str">
        <f>IF(AND(MONTH(Investment!$F62)=MONTH(U$7),YEAR(Investment!$F62)=YEAR(U$7)),Investment!$C62*Investment!$G62*Investment!$H62/12," ")</f>
        <v xml:space="preserve"> </v>
      </c>
      <c r="V62" s="249" t="str">
        <f>IF(AND(MONTH(Investment!$F61)=MONTH(V$7),YEAR(Investment!$F61)=YEAR(V$7)),Investment!$C61*Investment!$G61*Investment!$H61/12," ")</f>
        <v xml:space="preserve"> </v>
      </c>
      <c r="W62" s="249" t="str">
        <f>IF(AND(MONTH(Investment!$F61)=MONTH(W$7),YEAR(Investment!$F61)=YEAR(W$7)),Investment!$C61*Investment!$G61*Investment!$H61/12," ")</f>
        <v xml:space="preserve"> </v>
      </c>
      <c r="X62" s="249" t="str">
        <f>IF(AND(MONTH(Investment!$F61)=MONTH(X$7),YEAR(Investment!$F61)=YEAR(X$7)),Investment!$C61*Investment!$G61*Investment!$H61/12," ")</f>
        <v xml:space="preserve"> </v>
      </c>
      <c r="Y62" s="249" t="str">
        <f>IF(AND(MONTH(Investment!$F61)=MONTH(Y$7),YEAR(Investment!$F61)=YEAR(Y$7)),Investment!$C61*Investment!$G61*Investment!$H61/12," ")</f>
        <v xml:space="preserve"> </v>
      </c>
      <c r="Z62" s="249" t="str">
        <f>IF(AND(MONTH(Investment!$F61)=MONTH(Z$7),YEAR(Investment!$F61)=YEAR(Z$7)),Investment!$C61*Investment!$G61*Investment!$H61/12," ")</f>
        <v xml:space="preserve"> </v>
      </c>
      <c r="AA62" s="249" t="str">
        <f>IF(AND(MONTH(Investment!$F61)=MONTH(AA$7),YEAR(Investment!$F61)=YEAR(AA$7)),Investment!$C61*Investment!$G61*Investment!$H61/12," ")</f>
        <v xml:space="preserve"> </v>
      </c>
      <c r="AB62" s="249" t="str">
        <f>IF(AND(MONTH(Investment!$F61)=MONTH(AB$7),YEAR(Investment!$F61)=YEAR(AB$7)),Investment!$C61*Investment!$G61*Investment!$H61/12," ")</f>
        <v xml:space="preserve"> </v>
      </c>
      <c r="AC62" s="249" t="str">
        <f>IF(AND(MONTH(Investment!$F61)=MONTH(AC$7),YEAR(Investment!$F61)=YEAR(AC$7)),Investment!$C61*Investment!$G61*Investment!$H61/12," ")</f>
        <v xml:space="preserve"> </v>
      </c>
      <c r="AD62" s="249" t="str">
        <f>IF(AND(MONTH(Investment!$F61)=MONTH(AD$7),YEAR(Investment!$F61)=YEAR(AD$7)),Investment!$C61*Investment!$G61*Investment!$H61/12," ")</f>
        <v xml:space="preserve"> </v>
      </c>
      <c r="AE62" s="249" t="str">
        <f>IF(AND(MONTH(Investment!$F61)=MONTH(AE$7),YEAR(Investment!$F61)=YEAR(AE$7)),Investment!$C61*Investment!$G61*Investment!$H61/12," ")</f>
        <v xml:space="preserve"> </v>
      </c>
      <c r="AF62" s="249" t="str">
        <f>IF(AND(MONTH(Investment!$F61)=MONTH(AF$7),YEAR(Investment!$F61)=YEAR(AF$7)),Investment!$C61*Investment!$G61*Investment!$H61/12," ")</f>
        <v xml:space="preserve"> </v>
      </c>
      <c r="AG62" s="249" t="str">
        <f>IF(AND(MONTH(Investment!$F61)=MONTH(AG$7),YEAR(Investment!$F61)=YEAR(AG$7)),Investment!$C61*Investment!$G61*Investment!$H61/12," ")</f>
        <v xml:space="preserve"> </v>
      </c>
    </row>
    <row r="63" spans="2:33">
      <c r="B63" s="281"/>
      <c r="C63" s="216"/>
      <c r="D63" s="216"/>
      <c r="E63" s="215"/>
      <c r="F63" s="215"/>
      <c r="G63" s="249">
        <f>ROUND((Investment!$F63-Investment!$E63)/365*12,0)</f>
        <v>0</v>
      </c>
      <c r="H63" s="318"/>
      <c r="I63" s="249">
        <f t="shared" si="4"/>
        <v>0</v>
      </c>
      <c r="J63" s="249" t="str">
        <f>IF(AND(MONTH(Investment!$F63)=MONTH(J$7),YEAR(Investment!$F63)=YEAR(J$7)),Investment!$C63*Investment!$G63*Investment!$H63/12," ")</f>
        <v xml:space="preserve"> </v>
      </c>
      <c r="K63" s="249" t="str">
        <f>IF(AND(MONTH(Investment!$F63)=MONTH(K$7),YEAR(Investment!$F63)=YEAR(K$7)),Investment!$C63*Investment!$G63*Investment!$H63/12," ")</f>
        <v xml:space="preserve"> </v>
      </c>
      <c r="L63" s="249" t="str">
        <f>IF(AND(MONTH(Investment!$F63)=MONTH(L$7),YEAR(Investment!$F63)=YEAR(L$7)),Investment!$C63*Investment!$G63*Investment!$H63/12," ")</f>
        <v xml:space="preserve"> </v>
      </c>
      <c r="M63" s="249" t="str">
        <f>IF(AND(MONTH(Investment!$F63)=MONTH(M$7),YEAR(Investment!$F63)=YEAR(M$7)),Investment!$C63*Investment!$G63*Investment!$H63/12," ")</f>
        <v xml:space="preserve"> </v>
      </c>
      <c r="N63" s="249" t="str">
        <f>IF(AND(MONTH(Investment!$F63)=MONTH(N$7),YEAR(Investment!$F63)=YEAR(N$7)),Investment!$C63*Investment!$G63*Investment!$H63/12," ")</f>
        <v xml:space="preserve"> </v>
      </c>
      <c r="O63" s="249" t="str">
        <f>IF(AND(MONTH(Investment!$F63)=MONTH(O$7),YEAR(Investment!$F63)=YEAR(O$7)),Investment!$C63*Investment!$G63*Investment!$H63/12," ")</f>
        <v xml:space="preserve"> </v>
      </c>
      <c r="P63" s="249" t="str">
        <f>IF(AND(MONTH(Investment!$F63)=MONTH(P$7),YEAR(Investment!$F63)=YEAR(P$7)),Investment!$C63*Investment!$G63*Investment!$H63/12," ")</f>
        <v xml:space="preserve"> </v>
      </c>
      <c r="Q63" s="249" t="str">
        <f>IF(AND(MONTH(Investment!$F63)=MONTH(Q$7),YEAR(Investment!$F63)=YEAR(Q$7)),Investment!$C63*Investment!$G63*Investment!$H63/12," ")</f>
        <v xml:space="preserve"> </v>
      </c>
      <c r="R63" s="249" t="str">
        <f>IF(AND(MONTH(Investment!$F63)=MONTH(R$7),YEAR(Investment!$F63)=YEAR(R$7)),Investment!$C63*Investment!$G63*Investment!$H63/12," ")</f>
        <v xml:space="preserve"> </v>
      </c>
      <c r="S63" s="249" t="str">
        <f>IF(AND(MONTH(Investment!$F63)=MONTH(S$7),YEAR(Investment!$F63)=YEAR(S$7)),Investment!$C63*Investment!$G63*Investment!$H63/12," ")</f>
        <v xml:space="preserve"> </v>
      </c>
      <c r="T63" s="249" t="str">
        <f>IF(AND(MONTH(Investment!$F63)=MONTH(T$7),YEAR(Investment!$F63)=YEAR(T$7)),Investment!$C63*Investment!$G63*Investment!$H63/12," ")</f>
        <v xml:space="preserve"> </v>
      </c>
      <c r="U63" s="249" t="str">
        <f>IF(AND(MONTH(Investment!$F63)=MONTH(U$7),YEAR(Investment!$F63)=YEAR(U$7)),Investment!$C63*Investment!$G63*Investment!$H63/12," ")</f>
        <v xml:space="preserve"> </v>
      </c>
      <c r="V63" s="249" t="str">
        <f>IF(AND(MONTH(Investment!$F62)=MONTH(V$7),YEAR(Investment!$F62)=YEAR(V$7)),Investment!$C62*Investment!$G62*Investment!$H62/12," ")</f>
        <v xml:space="preserve"> </v>
      </c>
      <c r="W63" s="249" t="str">
        <f>IF(AND(MONTH(Investment!$F62)=MONTH(W$7),YEAR(Investment!$F62)=YEAR(W$7)),Investment!$C62*Investment!$G62*Investment!$H62/12," ")</f>
        <v xml:space="preserve"> </v>
      </c>
      <c r="X63" s="249" t="str">
        <f>IF(AND(MONTH(Investment!$F62)=MONTH(X$7),YEAR(Investment!$F62)=YEAR(X$7)),Investment!$C62*Investment!$G62*Investment!$H62/12," ")</f>
        <v xml:space="preserve"> </v>
      </c>
      <c r="Y63" s="249" t="str">
        <f>IF(AND(MONTH(Investment!$F62)=MONTH(Y$7),YEAR(Investment!$F62)=YEAR(Y$7)),Investment!$C62*Investment!$G62*Investment!$H62/12," ")</f>
        <v xml:space="preserve"> </v>
      </c>
      <c r="Z63" s="249" t="str">
        <f>IF(AND(MONTH(Investment!$F62)=MONTH(Z$7),YEAR(Investment!$F62)=YEAR(Z$7)),Investment!$C62*Investment!$G62*Investment!$H62/12," ")</f>
        <v xml:space="preserve"> </v>
      </c>
      <c r="AA63" s="249" t="str">
        <f>IF(AND(MONTH(Investment!$F62)=MONTH(AA$7),YEAR(Investment!$F62)=YEAR(AA$7)),Investment!$C62*Investment!$G62*Investment!$H62/12," ")</f>
        <v xml:space="preserve"> </v>
      </c>
      <c r="AB63" s="249" t="str">
        <f>IF(AND(MONTH(Investment!$F62)=MONTH(AB$7),YEAR(Investment!$F62)=YEAR(AB$7)),Investment!$C62*Investment!$G62*Investment!$H62/12," ")</f>
        <v xml:space="preserve"> </v>
      </c>
      <c r="AC63" s="249" t="str">
        <f>IF(AND(MONTH(Investment!$F62)=MONTH(AC$7),YEAR(Investment!$F62)=YEAR(AC$7)),Investment!$C62*Investment!$G62*Investment!$H62/12," ")</f>
        <v xml:space="preserve"> </v>
      </c>
      <c r="AD63" s="249" t="str">
        <f>IF(AND(MONTH(Investment!$F62)=MONTH(AD$7),YEAR(Investment!$F62)=YEAR(AD$7)),Investment!$C62*Investment!$G62*Investment!$H62/12," ")</f>
        <v xml:space="preserve"> </v>
      </c>
      <c r="AE63" s="249" t="str">
        <f>IF(AND(MONTH(Investment!$F62)=MONTH(AE$7),YEAR(Investment!$F62)=YEAR(AE$7)),Investment!$C62*Investment!$G62*Investment!$H62/12," ")</f>
        <v xml:space="preserve"> </v>
      </c>
      <c r="AF63" s="249" t="str">
        <f>IF(AND(MONTH(Investment!$F62)=MONTH(AF$7),YEAR(Investment!$F62)=YEAR(AF$7)),Investment!$C62*Investment!$G62*Investment!$H62/12," ")</f>
        <v xml:space="preserve"> </v>
      </c>
      <c r="AG63" s="249" t="str">
        <f>IF(AND(MONTH(Investment!$F62)=MONTH(AG$7),YEAR(Investment!$F62)=YEAR(AG$7)),Investment!$C62*Investment!$G62*Investment!$H62/12," ")</f>
        <v xml:space="preserve"> </v>
      </c>
    </row>
    <row r="64" spans="2:33">
      <c r="B64" s="281"/>
      <c r="C64" s="216"/>
      <c r="D64" s="216"/>
      <c r="E64" s="215"/>
      <c r="F64" s="215"/>
      <c r="G64" s="249">
        <f>ROUND((Investment!$F64-Investment!$E64)/365*12,0)</f>
        <v>0</v>
      </c>
      <c r="H64" s="318"/>
      <c r="I64" s="249">
        <f t="shared" si="4"/>
        <v>0</v>
      </c>
      <c r="J64" s="249" t="str">
        <f>IF(AND(MONTH(Investment!$F64)=MONTH(J$7),YEAR(Investment!$F64)=YEAR(J$7)),Investment!$C64*Investment!$G64*Investment!$H64/12," ")</f>
        <v xml:space="preserve"> </v>
      </c>
      <c r="K64" s="249" t="str">
        <f>IF(AND(MONTH(Investment!$F64)=MONTH(K$7),YEAR(Investment!$F64)=YEAR(K$7)),Investment!$C64*Investment!$G64*Investment!$H64/12," ")</f>
        <v xml:space="preserve"> </v>
      </c>
      <c r="L64" s="249" t="str">
        <f>IF(AND(MONTH(Investment!$F64)=MONTH(L$7),YEAR(Investment!$F64)=YEAR(L$7)),Investment!$C64*Investment!$G64*Investment!$H64/12," ")</f>
        <v xml:space="preserve"> </v>
      </c>
      <c r="M64" s="249" t="str">
        <f>IF(AND(MONTH(Investment!$F64)=MONTH(M$7),YEAR(Investment!$F64)=YEAR(M$7)),Investment!$C64*Investment!$G64*Investment!$H64/12," ")</f>
        <v xml:space="preserve"> </v>
      </c>
      <c r="N64" s="249" t="str">
        <f>IF(AND(MONTH(Investment!$F64)=MONTH(N$7),YEAR(Investment!$F64)=YEAR(N$7)),Investment!$C64*Investment!$G64*Investment!$H64/12," ")</f>
        <v xml:space="preserve"> </v>
      </c>
      <c r="O64" s="249" t="str">
        <f>IF(AND(MONTH(Investment!$F64)=MONTH(O$7),YEAR(Investment!$F64)=YEAR(O$7)),Investment!$C64*Investment!$G64*Investment!$H64/12," ")</f>
        <v xml:space="preserve"> </v>
      </c>
      <c r="P64" s="249" t="str">
        <f>IF(AND(MONTH(Investment!$F64)=MONTH(P$7),YEAR(Investment!$F64)=YEAR(P$7)),Investment!$C64*Investment!$G64*Investment!$H64/12," ")</f>
        <v xml:space="preserve"> </v>
      </c>
      <c r="Q64" s="249" t="str">
        <f>IF(AND(MONTH(Investment!$F64)=MONTH(Q$7),YEAR(Investment!$F64)=YEAR(Q$7)),Investment!$C64*Investment!$G64*Investment!$H64/12," ")</f>
        <v xml:space="preserve"> </v>
      </c>
      <c r="R64" s="249" t="str">
        <f>IF(AND(MONTH(Investment!$F64)=MONTH(R$7),YEAR(Investment!$F64)=YEAR(R$7)),Investment!$C64*Investment!$G64*Investment!$H64/12," ")</f>
        <v xml:space="preserve"> </v>
      </c>
      <c r="S64" s="249" t="str">
        <f>IF(AND(MONTH(Investment!$F64)=MONTH(S$7),YEAR(Investment!$F64)=YEAR(S$7)),Investment!$C64*Investment!$G64*Investment!$H64/12," ")</f>
        <v xml:space="preserve"> </v>
      </c>
      <c r="T64" s="249" t="str">
        <f>IF(AND(MONTH(Investment!$F64)=MONTH(T$7),YEAR(Investment!$F64)=YEAR(T$7)),Investment!$C64*Investment!$G64*Investment!$H64/12," ")</f>
        <v xml:space="preserve"> </v>
      </c>
      <c r="U64" s="249" t="str">
        <f>IF(AND(MONTH(Investment!$F64)=MONTH(U$7),YEAR(Investment!$F64)=YEAR(U$7)),Investment!$C64*Investment!$G64*Investment!$H64/12," ")</f>
        <v xml:space="preserve"> </v>
      </c>
      <c r="V64" s="249" t="str">
        <f>IF(AND(MONTH(Investment!$F63)=MONTH(V$7),YEAR(Investment!$F63)=YEAR(V$7)),Investment!$C63*Investment!$G63*Investment!$H63/12," ")</f>
        <v xml:space="preserve"> </v>
      </c>
      <c r="W64" s="249" t="str">
        <f>IF(AND(MONTH(Investment!$F63)=MONTH(W$7),YEAR(Investment!$F63)=YEAR(W$7)),Investment!$C63*Investment!$G63*Investment!$H63/12," ")</f>
        <v xml:space="preserve"> </v>
      </c>
      <c r="X64" s="249" t="str">
        <f>IF(AND(MONTH(Investment!$F63)=MONTH(X$7),YEAR(Investment!$F63)=YEAR(X$7)),Investment!$C63*Investment!$G63*Investment!$H63/12," ")</f>
        <v xml:space="preserve"> </v>
      </c>
      <c r="Y64" s="249" t="str">
        <f>IF(AND(MONTH(Investment!$F63)=MONTH(Y$7),YEAR(Investment!$F63)=YEAR(Y$7)),Investment!$C63*Investment!$G63*Investment!$H63/12," ")</f>
        <v xml:space="preserve"> </v>
      </c>
      <c r="Z64" s="249" t="str">
        <f>IF(AND(MONTH(Investment!$F63)=MONTH(Z$7),YEAR(Investment!$F63)=YEAR(Z$7)),Investment!$C63*Investment!$G63*Investment!$H63/12," ")</f>
        <v xml:space="preserve"> </v>
      </c>
      <c r="AA64" s="249" t="str">
        <f>IF(AND(MONTH(Investment!$F63)=MONTH(AA$7),YEAR(Investment!$F63)=YEAR(AA$7)),Investment!$C63*Investment!$G63*Investment!$H63/12," ")</f>
        <v xml:space="preserve"> </v>
      </c>
      <c r="AB64" s="249" t="str">
        <f>IF(AND(MONTH(Investment!$F63)=MONTH(AB$7),YEAR(Investment!$F63)=YEAR(AB$7)),Investment!$C63*Investment!$G63*Investment!$H63/12," ")</f>
        <v xml:space="preserve"> </v>
      </c>
      <c r="AC64" s="249" t="str">
        <f>IF(AND(MONTH(Investment!$F63)=MONTH(AC$7),YEAR(Investment!$F63)=YEAR(AC$7)),Investment!$C63*Investment!$G63*Investment!$H63/12," ")</f>
        <v xml:space="preserve"> </v>
      </c>
      <c r="AD64" s="249" t="str">
        <f>IF(AND(MONTH(Investment!$F63)=MONTH(AD$7),YEAR(Investment!$F63)=YEAR(AD$7)),Investment!$C63*Investment!$G63*Investment!$H63/12," ")</f>
        <v xml:space="preserve"> </v>
      </c>
      <c r="AE64" s="249" t="str">
        <f>IF(AND(MONTH(Investment!$F63)=MONTH(AE$7),YEAR(Investment!$F63)=YEAR(AE$7)),Investment!$C63*Investment!$G63*Investment!$H63/12," ")</f>
        <v xml:space="preserve"> </v>
      </c>
      <c r="AF64" s="249" t="str">
        <f>IF(AND(MONTH(Investment!$F63)=MONTH(AF$7),YEAR(Investment!$F63)=YEAR(AF$7)),Investment!$C63*Investment!$G63*Investment!$H63/12," ")</f>
        <v xml:space="preserve"> </v>
      </c>
      <c r="AG64" s="249" t="str">
        <f>IF(AND(MONTH(Investment!$F63)=MONTH(AG$7),YEAR(Investment!$F63)=YEAR(AG$7)),Investment!$C63*Investment!$G63*Investment!$H63/12," ")</f>
        <v xml:space="preserve"> </v>
      </c>
    </row>
    <row r="65" spans="2:33">
      <c r="B65" s="281"/>
      <c r="C65" s="216"/>
      <c r="D65" s="216"/>
      <c r="E65" s="215"/>
      <c r="F65" s="215"/>
      <c r="G65" s="249">
        <f>ROUND((Investment!$F65-Investment!$E65)/365*12,0)</f>
        <v>0</v>
      </c>
      <c r="H65" s="318"/>
      <c r="I65" s="249">
        <f t="shared" si="4"/>
        <v>0</v>
      </c>
      <c r="J65" s="249" t="str">
        <f>IF(AND(MONTH(Investment!$F65)=MONTH(J$7),YEAR(Investment!$F65)=YEAR(J$7)),Investment!$C65*Investment!$G65*Investment!$H65/12," ")</f>
        <v xml:space="preserve"> </v>
      </c>
      <c r="K65" s="249" t="str">
        <f>IF(AND(MONTH(Investment!$F65)=MONTH(K$7),YEAR(Investment!$F65)=YEAR(K$7)),Investment!$C65*Investment!$G65*Investment!$H65/12," ")</f>
        <v xml:space="preserve"> </v>
      </c>
      <c r="L65" s="249" t="str">
        <f>IF(AND(MONTH(Investment!$F65)=MONTH(L$7),YEAR(Investment!$F65)=YEAR(L$7)),Investment!$C65*Investment!$G65*Investment!$H65/12," ")</f>
        <v xml:space="preserve"> </v>
      </c>
      <c r="M65" s="249" t="str">
        <f>IF(AND(MONTH(Investment!$F65)=MONTH(M$7),YEAR(Investment!$F65)=YEAR(M$7)),Investment!$C65*Investment!$G65*Investment!$H65/12," ")</f>
        <v xml:space="preserve"> </v>
      </c>
      <c r="N65" s="249" t="str">
        <f>IF(AND(MONTH(Investment!$F65)=MONTH(N$7),YEAR(Investment!$F65)=YEAR(N$7)),Investment!$C65*Investment!$G65*Investment!$H65/12," ")</f>
        <v xml:space="preserve"> </v>
      </c>
      <c r="O65" s="249" t="str">
        <f>IF(AND(MONTH(Investment!$F65)=MONTH(O$7),YEAR(Investment!$F65)=YEAR(O$7)),Investment!$C65*Investment!$G65*Investment!$H65/12," ")</f>
        <v xml:space="preserve"> </v>
      </c>
      <c r="P65" s="249" t="str">
        <f>IF(AND(MONTH(Investment!$F65)=MONTH(P$7),YEAR(Investment!$F65)=YEAR(P$7)),Investment!$C65*Investment!$G65*Investment!$H65/12," ")</f>
        <v xml:space="preserve"> </v>
      </c>
      <c r="Q65" s="249" t="str">
        <f>IF(AND(MONTH(Investment!$F65)=MONTH(Q$7),YEAR(Investment!$F65)=YEAR(Q$7)),Investment!$C65*Investment!$G65*Investment!$H65/12," ")</f>
        <v xml:space="preserve"> </v>
      </c>
      <c r="R65" s="249" t="str">
        <f>IF(AND(MONTH(Investment!$F65)=MONTH(R$7),YEAR(Investment!$F65)=YEAR(R$7)),Investment!$C65*Investment!$G65*Investment!$H65/12," ")</f>
        <v xml:space="preserve"> </v>
      </c>
      <c r="S65" s="249" t="str">
        <f>IF(AND(MONTH(Investment!$F65)=MONTH(S$7),YEAR(Investment!$F65)=YEAR(S$7)),Investment!$C65*Investment!$G65*Investment!$H65/12," ")</f>
        <v xml:space="preserve"> </v>
      </c>
      <c r="T65" s="249" t="str">
        <f>IF(AND(MONTH(Investment!$F65)=MONTH(T$7),YEAR(Investment!$F65)=YEAR(T$7)),Investment!$C65*Investment!$G65*Investment!$H65/12," ")</f>
        <v xml:space="preserve"> </v>
      </c>
      <c r="U65" s="249" t="str">
        <f>IF(AND(MONTH(Investment!$F65)=MONTH(U$7),YEAR(Investment!$F65)=YEAR(U$7)),Investment!$C65*Investment!$G65*Investment!$H65/12," ")</f>
        <v xml:space="preserve"> </v>
      </c>
      <c r="V65" s="249" t="str">
        <f>IF(AND(MONTH(Investment!$F64)=MONTH(V$7),YEAR(Investment!$F64)=YEAR(V$7)),Investment!$C64*Investment!$G64*Investment!$H64/12," ")</f>
        <v xml:space="preserve"> </v>
      </c>
      <c r="W65" s="249" t="str">
        <f>IF(AND(MONTH(Investment!$F64)=MONTH(W$7),YEAR(Investment!$F64)=YEAR(W$7)),Investment!$C64*Investment!$G64*Investment!$H64/12," ")</f>
        <v xml:space="preserve"> </v>
      </c>
      <c r="X65" s="249" t="str">
        <f>IF(AND(MONTH(Investment!$F64)=MONTH(X$7),YEAR(Investment!$F64)=YEAR(X$7)),Investment!$C64*Investment!$G64*Investment!$H64/12," ")</f>
        <v xml:space="preserve"> </v>
      </c>
      <c r="Y65" s="249" t="str">
        <f>IF(AND(MONTH(Investment!$F64)=MONTH(Y$7),YEAR(Investment!$F64)=YEAR(Y$7)),Investment!$C64*Investment!$G64*Investment!$H64/12," ")</f>
        <v xml:space="preserve"> </v>
      </c>
      <c r="Z65" s="249" t="str">
        <f>IF(AND(MONTH(Investment!$F64)=MONTH(Z$7),YEAR(Investment!$F64)=YEAR(Z$7)),Investment!$C64*Investment!$G64*Investment!$H64/12," ")</f>
        <v xml:space="preserve"> </v>
      </c>
      <c r="AA65" s="249" t="str">
        <f>IF(AND(MONTH(Investment!$F64)=MONTH(AA$7),YEAR(Investment!$F64)=YEAR(AA$7)),Investment!$C64*Investment!$G64*Investment!$H64/12," ")</f>
        <v xml:space="preserve"> </v>
      </c>
      <c r="AB65" s="249" t="str">
        <f>IF(AND(MONTH(Investment!$F64)=MONTH(AB$7),YEAR(Investment!$F64)=YEAR(AB$7)),Investment!$C64*Investment!$G64*Investment!$H64/12," ")</f>
        <v xml:space="preserve"> </v>
      </c>
      <c r="AC65" s="249" t="str">
        <f>IF(AND(MONTH(Investment!$F64)=MONTH(AC$7),YEAR(Investment!$F64)=YEAR(AC$7)),Investment!$C64*Investment!$G64*Investment!$H64/12," ")</f>
        <v xml:space="preserve"> </v>
      </c>
      <c r="AD65" s="249" t="str">
        <f>IF(AND(MONTH(Investment!$F64)=MONTH(AD$7),YEAR(Investment!$F64)=YEAR(AD$7)),Investment!$C64*Investment!$G64*Investment!$H64/12," ")</f>
        <v xml:space="preserve"> </v>
      </c>
      <c r="AE65" s="249" t="str">
        <f>IF(AND(MONTH(Investment!$F64)=MONTH(AE$7),YEAR(Investment!$F64)=YEAR(AE$7)),Investment!$C64*Investment!$G64*Investment!$H64/12," ")</f>
        <v xml:space="preserve"> </v>
      </c>
      <c r="AF65" s="249" t="str">
        <f>IF(AND(MONTH(Investment!$F64)=MONTH(AF$7),YEAR(Investment!$F64)=YEAR(AF$7)),Investment!$C64*Investment!$G64*Investment!$H64/12," ")</f>
        <v xml:space="preserve"> </v>
      </c>
      <c r="AG65" s="249" t="str">
        <f>IF(AND(MONTH(Investment!$F64)=MONTH(AG$7),YEAR(Investment!$F64)=YEAR(AG$7)),Investment!$C64*Investment!$G64*Investment!$H64/12," ")</f>
        <v xml:space="preserve"> </v>
      </c>
    </row>
    <row r="66" spans="2:33">
      <c r="B66" s="281"/>
      <c r="C66" s="216"/>
      <c r="D66" s="216"/>
      <c r="E66" s="215"/>
      <c r="F66" s="215"/>
      <c r="G66" s="249">
        <f>ROUND((Investment!$F66-Investment!$E66)/365*12,0)</f>
        <v>0</v>
      </c>
      <c r="H66" s="318"/>
      <c r="I66" s="249">
        <f t="shared" si="4"/>
        <v>0</v>
      </c>
      <c r="J66" s="249" t="str">
        <f>IF(AND(MONTH(Investment!$F66)=MONTH(J$7),YEAR(Investment!$F66)=YEAR(J$7)),Investment!$C66*Investment!$G66*Investment!$H66/12," ")</f>
        <v xml:space="preserve"> </v>
      </c>
      <c r="K66" s="249" t="str">
        <f>IF(AND(MONTH(Investment!$F66)=MONTH(K$7),YEAR(Investment!$F66)=YEAR(K$7)),Investment!$C66*Investment!$G66*Investment!$H66/12," ")</f>
        <v xml:space="preserve"> </v>
      </c>
      <c r="L66" s="249" t="str">
        <f>IF(AND(MONTH(Investment!$F66)=MONTH(L$7),YEAR(Investment!$F66)=YEAR(L$7)),Investment!$C66*Investment!$G66*Investment!$H66/12," ")</f>
        <v xml:space="preserve"> </v>
      </c>
      <c r="M66" s="249" t="str">
        <f>IF(AND(MONTH(Investment!$F66)=MONTH(M$7),YEAR(Investment!$F66)=YEAR(M$7)),Investment!$C66*Investment!$G66*Investment!$H66/12," ")</f>
        <v xml:space="preserve"> </v>
      </c>
      <c r="N66" s="249" t="str">
        <f>IF(AND(MONTH(Investment!$F66)=MONTH(N$7),YEAR(Investment!$F66)=YEAR(N$7)),Investment!$C66*Investment!$G66*Investment!$H66/12," ")</f>
        <v xml:space="preserve"> </v>
      </c>
      <c r="O66" s="249" t="str">
        <f>IF(AND(MONTH(Investment!$F66)=MONTH(O$7),YEAR(Investment!$F66)=YEAR(O$7)),Investment!$C66*Investment!$G66*Investment!$H66/12," ")</f>
        <v xml:space="preserve"> </v>
      </c>
      <c r="P66" s="249" t="str">
        <f>IF(AND(MONTH(Investment!$F66)=MONTH(P$7),YEAR(Investment!$F66)=YEAR(P$7)),Investment!$C66*Investment!$G66*Investment!$H66/12," ")</f>
        <v xml:space="preserve"> </v>
      </c>
      <c r="Q66" s="249" t="str">
        <f>IF(AND(MONTH(Investment!$F66)=MONTH(Q$7),YEAR(Investment!$F66)=YEAR(Q$7)),Investment!$C66*Investment!$G66*Investment!$H66/12," ")</f>
        <v xml:space="preserve"> </v>
      </c>
      <c r="R66" s="249" t="str">
        <f>IF(AND(MONTH(Investment!$F66)=MONTH(R$7),YEAR(Investment!$F66)=YEAR(R$7)),Investment!$C66*Investment!$G66*Investment!$H66/12," ")</f>
        <v xml:space="preserve"> </v>
      </c>
      <c r="S66" s="249" t="str">
        <f>IF(AND(MONTH(Investment!$F66)=MONTH(S$7),YEAR(Investment!$F66)=YEAR(S$7)),Investment!$C66*Investment!$G66*Investment!$H66/12," ")</f>
        <v xml:space="preserve"> </v>
      </c>
      <c r="T66" s="249" t="str">
        <f>IF(AND(MONTH(Investment!$F66)=MONTH(T$7),YEAR(Investment!$F66)=YEAR(T$7)),Investment!$C66*Investment!$G66*Investment!$H66/12," ")</f>
        <v xml:space="preserve"> </v>
      </c>
      <c r="U66" s="249" t="str">
        <f>IF(AND(MONTH(Investment!$F66)=MONTH(U$7),YEAR(Investment!$F66)=YEAR(U$7)),Investment!$C66*Investment!$G66*Investment!$H66/12," ")</f>
        <v xml:space="preserve"> </v>
      </c>
      <c r="V66" s="249" t="str">
        <f>IF(AND(MONTH(Investment!$F65)=MONTH(V$7),YEAR(Investment!$F65)=YEAR(V$7)),Investment!$C65*Investment!$G65*Investment!$H65/12," ")</f>
        <v xml:space="preserve"> </v>
      </c>
      <c r="W66" s="249" t="str">
        <f>IF(AND(MONTH(Investment!$F65)=MONTH(W$7),YEAR(Investment!$F65)=YEAR(W$7)),Investment!$C65*Investment!$G65*Investment!$H65/12," ")</f>
        <v xml:space="preserve"> </v>
      </c>
      <c r="X66" s="249" t="str">
        <f>IF(AND(MONTH(Investment!$F65)=MONTH(X$7),YEAR(Investment!$F65)=YEAR(X$7)),Investment!$C65*Investment!$G65*Investment!$H65/12," ")</f>
        <v xml:space="preserve"> </v>
      </c>
      <c r="Y66" s="249" t="str">
        <f>IF(AND(MONTH(Investment!$F65)=MONTH(Y$7),YEAR(Investment!$F65)=YEAR(Y$7)),Investment!$C65*Investment!$G65*Investment!$H65/12," ")</f>
        <v xml:space="preserve"> </v>
      </c>
      <c r="Z66" s="249" t="str">
        <f>IF(AND(MONTH(Investment!$F65)=MONTH(Z$7),YEAR(Investment!$F65)=YEAR(Z$7)),Investment!$C65*Investment!$G65*Investment!$H65/12," ")</f>
        <v xml:space="preserve"> </v>
      </c>
      <c r="AA66" s="249" t="str">
        <f>IF(AND(MONTH(Investment!$F65)=MONTH(AA$7),YEAR(Investment!$F65)=YEAR(AA$7)),Investment!$C65*Investment!$G65*Investment!$H65/12," ")</f>
        <v xml:space="preserve"> </v>
      </c>
      <c r="AB66" s="249" t="str">
        <f>IF(AND(MONTH(Investment!$F65)=MONTH(AB$7),YEAR(Investment!$F65)=YEAR(AB$7)),Investment!$C65*Investment!$G65*Investment!$H65/12," ")</f>
        <v xml:space="preserve"> </v>
      </c>
      <c r="AC66" s="249" t="str">
        <f>IF(AND(MONTH(Investment!$F65)=MONTH(AC$7),YEAR(Investment!$F65)=YEAR(AC$7)),Investment!$C65*Investment!$G65*Investment!$H65/12," ")</f>
        <v xml:space="preserve"> </v>
      </c>
      <c r="AD66" s="249" t="str">
        <f>IF(AND(MONTH(Investment!$F65)=MONTH(AD$7),YEAR(Investment!$F65)=YEAR(AD$7)),Investment!$C65*Investment!$G65*Investment!$H65/12," ")</f>
        <v xml:space="preserve"> </v>
      </c>
      <c r="AE66" s="249" t="str">
        <f>IF(AND(MONTH(Investment!$F65)=MONTH(AE$7),YEAR(Investment!$F65)=YEAR(AE$7)),Investment!$C65*Investment!$G65*Investment!$H65/12," ")</f>
        <v xml:space="preserve"> </v>
      </c>
      <c r="AF66" s="249" t="str">
        <f>IF(AND(MONTH(Investment!$F65)=MONTH(AF$7),YEAR(Investment!$F65)=YEAR(AF$7)),Investment!$C65*Investment!$G65*Investment!$H65/12," ")</f>
        <v xml:space="preserve"> </v>
      </c>
      <c r="AG66" s="249" t="str">
        <f>IF(AND(MONTH(Investment!$F65)=MONTH(AG$7),YEAR(Investment!$F65)=YEAR(AG$7)),Investment!$C65*Investment!$G65*Investment!$H65/12," ")</f>
        <v xml:space="preserve"> </v>
      </c>
    </row>
    <row r="67" spans="2:33">
      <c r="B67" s="281"/>
      <c r="C67" s="216"/>
      <c r="D67" s="216"/>
      <c r="E67" s="215"/>
      <c r="F67" s="215"/>
      <c r="G67" s="249">
        <f>ROUND((Investment!$F67-Investment!$E67)/365*12,0)</f>
        <v>0</v>
      </c>
      <c r="H67" s="318"/>
      <c r="I67" s="249">
        <f t="shared" si="4"/>
        <v>0</v>
      </c>
      <c r="J67" s="249" t="str">
        <f>IF(AND(MONTH(Investment!$F67)=MONTH(J$7),YEAR(Investment!$F67)=YEAR(J$7)),Investment!$C67*Investment!$G67*Investment!$H67/12," ")</f>
        <v xml:space="preserve"> </v>
      </c>
      <c r="K67" s="249" t="str">
        <f>IF(AND(MONTH(Investment!$F67)=MONTH(K$7),YEAR(Investment!$F67)=YEAR(K$7)),Investment!$C67*Investment!$G67*Investment!$H67/12," ")</f>
        <v xml:space="preserve"> </v>
      </c>
      <c r="L67" s="249" t="str">
        <f>IF(AND(MONTH(Investment!$F67)=MONTH(L$7),YEAR(Investment!$F67)=YEAR(L$7)),Investment!$C67*Investment!$G67*Investment!$H67/12," ")</f>
        <v xml:space="preserve"> </v>
      </c>
      <c r="M67" s="249" t="str">
        <f>IF(AND(MONTH(Investment!$F67)=MONTH(M$7),YEAR(Investment!$F67)=YEAR(M$7)),Investment!$C67*Investment!$G67*Investment!$H67/12," ")</f>
        <v xml:space="preserve"> </v>
      </c>
      <c r="N67" s="249" t="str">
        <f>IF(AND(MONTH(Investment!$F67)=MONTH(N$7),YEAR(Investment!$F67)=YEAR(N$7)),Investment!$C67*Investment!$G67*Investment!$H67/12," ")</f>
        <v xml:space="preserve"> </v>
      </c>
      <c r="O67" s="249" t="str">
        <f>IF(AND(MONTH(Investment!$F67)=MONTH(O$7),YEAR(Investment!$F67)=YEAR(O$7)),Investment!$C67*Investment!$G67*Investment!$H67/12," ")</f>
        <v xml:space="preserve"> </v>
      </c>
      <c r="P67" s="249" t="str">
        <f>IF(AND(MONTH(Investment!$F67)=MONTH(P$7),YEAR(Investment!$F67)=YEAR(P$7)),Investment!$C67*Investment!$G67*Investment!$H67/12," ")</f>
        <v xml:space="preserve"> </v>
      </c>
      <c r="Q67" s="249" t="str">
        <f>IF(AND(MONTH(Investment!$F67)=MONTH(Q$7),YEAR(Investment!$F67)=YEAR(Q$7)),Investment!$C67*Investment!$G67*Investment!$H67/12," ")</f>
        <v xml:space="preserve"> </v>
      </c>
      <c r="R67" s="249" t="str">
        <f>IF(AND(MONTH(Investment!$F67)=MONTH(R$7),YEAR(Investment!$F67)=YEAR(R$7)),Investment!$C67*Investment!$G67*Investment!$H67/12," ")</f>
        <v xml:space="preserve"> </v>
      </c>
      <c r="S67" s="249" t="str">
        <f>IF(AND(MONTH(Investment!$F67)=MONTH(S$7),YEAR(Investment!$F67)=YEAR(S$7)),Investment!$C67*Investment!$G67*Investment!$H67/12," ")</f>
        <v xml:space="preserve"> </v>
      </c>
      <c r="T67" s="249" t="str">
        <f>IF(AND(MONTH(Investment!$F67)=MONTH(T$7),YEAR(Investment!$F67)=YEAR(T$7)),Investment!$C67*Investment!$G67*Investment!$H67/12," ")</f>
        <v xml:space="preserve"> </v>
      </c>
      <c r="U67" s="249" t="str">
        <f>IF(AND(MONTH(Investment!$F67)=MONTH(U$7),YEAR(Investment!$F67)=YEAR(U$7)),Investment!$C67*Investment!$G67*Investment!$H67/12," ")</f>
        <v xml:space="preserve"> </v>
      </c>
      <c r="V67" s="249" t="str">
        <f>IF(AND(MONTH(Investment!$F66)=MONTH(V$7),YEAR(Investment!$F66)=YEAR(V$7)),Investment!$C66*Investment!$G66*Investment!$H66/12," ")</f>
        <v xml:space="preserve"> </v>
      </c>
      <c r="W67" s="249" t="str">
        <f>IF(AND(MONTH(Investment!$F66)=MONTH(W$7),YEAR(Investment!$F66)=YEAR(W$7)),Investment!$C66*Investment!$G66*Investment!$H66/12," ")</f>
        <v xml:space="preserve"> </v>
      </c>
      <c r="X67" s="249" t="str">
        <f>IF(AND(MONTH(Investment!$F66)=MONTH(X$7),YEAR(Investment!$F66)=YEAR(X$7)),Investment!$C66*Investment!$G66*Investment!$H66/12," ")</f>
        <v xml:space="preserve"> </v>
      </c>
      <c r="Y67" s="249" t="str">
        <f>IF(AND(MONTH(Investment!$F66)=MONTH(Y$7),YEAR(Investment!$F66)=YEAR(Y$7)),Investment!$C66*Investment!$G66*Investment!$H66/12," ")</f>
        <v xml:space="preserve"> </v>
      </c>
      <c r="Z67" s="249" t="str">
        <f>IF(AND(MONTH(Investment!$F66)=MONTH(Z$7),YEAR(Investment!$F66)=YEAR(Z$7)),Investment!$C66*Investment!$G66*Investment!$H66/12," ")</f>
        <v xml:space="preserve"> </v>
      </c>
      <c r="AA67" s="249" t="str">
        <f>IF(AND(MONTH(Investment!$F66)=MONTH(AA$7),YEAR(Investment!$F66)=YEAR(AA$7)),Investment!$C66*Investment!$G66*Investment!$H66/12," ")</f>
        <v xml:space="preserve"> </v>
      </c>
      <c r="AB67" s="249" t="str">
        <f>IF(AND(MONTH(Investment!$F66)=MONTH(AB$7),YEAR(Investment!$F66)=YEAR(AB$7)),Investment!$C66*Investment!$G66*Investment!$H66/12," ")</f>
        <v xml:space="preserve"> </v>
      </c>
      <c r="AC67" s="249" t="str">
        <f>IF(AND(MONTH(Investment!$F66)=MONTH(AC$7),YEAR(Investment!$F66)=YEAR(AC$7)),Investment!$C66*Investment!$G66*Investment!$H66/12," ")</f>
        <v xml:space="preserve"> </v>
      </c>
      <c r="AD67" s="249" t="str">
        <f>IF(AND(MONTH(Investment!$F66)=MONTH(AD$7),YEAR(Investment!$F66)=YEAR(AD$7)),Investment!$C66*Investment!$G66*Investment!$H66/12," ")</f>
        <v xml:space="preserve"> </v>
      </c>
      <c r="AE67" s="249" t="str">
        <f>IF(AND(MONTH(Investment!$F66)=MONTH(AE$7),YEAR(Investment!$F66)=YEAR(AE$7)),Investment!$C66*Investment!$G66*Investment!$H66/12," ")</f>
        <v xml:space="preserve"> </v>
      </c>
      <c r="AF67" s="249" t="str">
        <f>IF(AND(MONTH(Investment!$F66)=MONTH(AF$7),YEAR(Investment!$F66)=YEAR(AF$7)),Investment!$C66*Investment!$G66*Investment!$H66/12," ")</f>
        <v xml:space="preserve"> </v>
      </c>
      <c r="AG67" s="249" t="str">
        <f>IF(AND(MONTH(Investment!$F66)=MONTH(AG$7),YEAR(Investment!$F66)=YEAR(AG$7)),Investment!$C66*Investment!$G66*Investment!$H66/12," ")</f>
        <v xml:space="preserve"> </v>
      </c>
    </row>
    <row r="68" spans="2:33">
      <c r="B68" s="281"/>
      <c r="C68" s="216"/>
      <c r="D68" s="216"/>
      <c r="E68" s="215"/>
      <c r="F68" s="215"/>
      <c r="G68" s="249">
        <f>ROUND((Investment!$F68-Investment!$E68)/365*12,0)</f>
        <v>0</v>
      </c>
      <c r="H68" s="318"/>
      <c r="I68" s="249">
        <f t="shared" si="4"/>
        <v>0</v>
      </c>
      <c r="J68" s="249" t="str">
        <f>IF(AND(MONTH(Investment!$F68)=MONTH(J$7),YEAR(Investment!$F68)=YEAR(J$7)),Investment!$C68*Investment!$G68*Investment!$H68/12," ")</f>
        <v xml:space="preserve"> </v>
      </c>
      <c r="K68" s="249" t="str">
        <f>IF(AND(MONTH(Investment!$F68)=MONTH(K$7),YEAR(Investment!$F68)=YEAR(K$7)),Investment!$C68*Investment!$G68*Investment!$H68/12," ")</f>
        <v xml:space="preserve"> </v>
      </c>
      <c r="L68" s="249" t="str">
        <f>IF(AND(MONTH(Investment!$F68)=MONTH(L$7),YEAR(Investment!$F68)=YEAR(L$7)),Investment!$C68*Investment!$G68*Investment!$H68/12," ")</f>
        <v xml:space="preserve"> </v>
      </c>
      <c r="M68" s="249" t="str">
        <f>IF(AND(MONTH(Investment!$F68)=MONTH(M$7),YEAR(Investment!$F68)=YEAR(M$7)),Investment!$C68*Investment!$G68*Investment!$H68/12," ")</f>
        <v xml:space="preserve"> </v>
      </c>
      <c r="N68" s="249" t="str">
        <f>IF(AND(MONTH(Investment!$F68)=MONTH(N$7),YEAR(Investment!$F68)=YEAR(N$7)),Investment!$C68*Investment!$G68*Investment!$H68/12," ")</f>
        <v xml:space="preserve"> </v>
      </c>
      <c r="O68" s="249" t="str">
        <f>IF(AND(MONTH(Investment!$F68)=MONTH(O$7),YEAR(Investment!$F68)=YEAR(O$7)),Investment!$C68*Investment!$G68*Investment!$H68/12," ")</f>
        <v xml:space="preserve"> </v>
      </c>
      <c r="P68" s="249" t="str">
        <f>IF(AND(MONTH(Investment!$F68)=MONTH(P$7),YEAR(Investment!$F68)=YEAR(P$7)),Investment!$C68*Investment!$G68*Investment!$H68/12," ")</f>
        <v xml:space="preserve"> </v>
      </c>
      <c r="Q68" s="249" t="str">
        <f>IF(AND(MONTH(Investment!$F68)=MONTH(Q$7),YEAR(Investment!$F68)=YEAR(Q$7)),Investment!$C68*Investment!$G68*Investment!$H68/12," ")</f>
        <v xml:space="preserve"> </v>
      </c>
      <c r="R68" s="249" t="str">
        <f>IF(AND(MONTH(Investment!$F68)=MONTH(R$7),YEAR(Investment!$F68)=YEAR(R$7)),Investment!$C68*Investment!$G68*Investment!$H68/12," ")</f>
        <v xml:space="preserve"> </v>
      </c>
      <c r="S68" s="249" t="str">
        <f>IF(AND(MONTH(Investment!$F68)=MONTH(S$7),YEAR(Investment!$F68)=YEAR(S$7)),Investment!$C68*Investment!$G68*Investment!$H68/12," ")</f>
        <v xml:space="preserve"> </v>
      </c>
      <c r="T68" s="249" t="str">
        <f>IF(AND(MONTH(Investment!$F68)=MONTH(T$7),YEAR(Investment!$F68)=YEAR(T$7)),Investment!$C68*Investment!$G68*Investment!$H68/12," ")</f>
        <v xml:space="preserve"> </v>
      </c>
      <c r="U68" s="249" t="str">
        <f>IF(AND(MONTH(Investment!$F68)=MONTH(U$7),YEAR(Investment!$F68)=YEAR(U$7)),Investment!$C68*Investment!$G68*Investment!$H68/12," ")</f>
        <v xml:space="preserve"> </v>
      </c>
      <c r="V68" s="249" t="str">
        <f>IF(AND(MONTH(Investment!$F67)=MONTH(V$7),YEAR(Investment!$F67)=YEAR(V$7)),Investment!$C67*Investment!$G67*Investment!$H67/12," ")</f>
        <v xml:space="preserve"> </v>
      </c>
      <c r="W68" s="249" t="str">
        <f>IF(AND(MONTH(Investment!$F67)=MONTH(W$7),YEAR(Investment!$F67)=YEAR(W$7)),Investment!$C67*Investment!$G67*Investment!$H67/12," ")</f>
        <v xml:space="preserve"> </v>
      </c>
      <c r="X68" s="249" t="str">
        <f>IF(AND(MONTH(Investment!$F67)=MONTH(X$7),YEAR(Investment!$F67)=YEAR(X$7)),Investment!$C67*Investment!$G67*Investment!$H67/12," ")</f>
        <v xml:space="preserve"> </v>
      </c>
      <c r="Y68" s="249" t="str">
        <f>IF(AND(MONTH(Investment!$F67)=MONTH(Y$7),YEAR(Investment!$F67)=YEAR(Y$7)),Investment!$C67*Investment!$G67*Investment!$H67/12," ")</f>
        <v xml:space="preserve"> </v>
      </c>
      <c r="Z68" s="249" t="str">
        <f>IF(AND(MONTH(Investment!$F67)=MONTH(Z$7),YEAR(Investment!$F67)=YEAR(Z$7)),Investment!$C67*Investment!$G67*Investment!$H67/12," ")</f>
        <v xml:space="preserve"> </v>
      </c>
      <c r="AA68" s="249" t="str">
        <f>IF(AND(MONTH(Investment!$F67)=MONTH(AA$7),YEAR(Investment!$F67)=YEAR(AA$7)),Investment!$C67*Investment!$G67*Investment!$H67/12," ")</f>
        <v xml:space="preserve"> </v>
      </c>
      <c r="AB68" s="249" t="str">
        <f>IF(AND(MONTH(Investment!$F67)=MONTH(AB$7),YEAR(Investment!$F67)=YEAR(AB$7)),Investment!$C67*Investment!$G67*Investment!$H67/12," ")</f>
        <v xml:space="preserve"> </v>
      </c>
      <c r="AC68" s="249" t="str">
        <f>IF(AND(MONTH(Investment!$F67)=MONTH(AC$7),YEAR(Investment!$F67)=YEAR(AC$7)),Investment!$C67*Investment!$G67*Investment!$H67/12," ")</f>
        <v xml:space="preserve"> </v>
      </c>
      <c r="AD68" s="249" t="str">
        <f>IF(AND(MONTH(Investment!$F67)=MONTH(AD$7),YEAR(Investment!$F67)=YEAR(AD$7)),Investment!$C67*Investment!$G67*Investment!$H67/12," ")</f>
        <v xml:space="preserve"> </v>
      </c>
      <c r="AE68" s="249" t="str">
        <f>IF(AND(MONTH(Investment!$F67)=MONTH(AE$7),YEAR(Investment!$F67)=YEAR(AE$7)),Investment!$C67*Investment!$G67*Investment!$H67/12," ")</f>
        <v xml:space="preserve"> </v>
      </c>
      <c r="AF68" s="249" t="str">
        <f>IF(AND(MONTH(Investment!$F67)=MONTH(AF$7),YEAR(Investment!$F67)=YEAR(AF$7)),Investment!$C67*Investment!$G67*Investment!$H67/12," ")</f>
        <v xml:space="preserve"> </v>
      </c>
      <c r="AG68" s="249" t="str">
        <f>IF(AND(MONTH(Investment!$F67)=MONTH(AG$7),YEAR(Investment!$F67)=YEAR(AG$7)),Investment!$C67*Investment!$G67*Investment!$H67/12," ")</f>
        <v xml:space="preserve"> </v>
      </c>
    </row>
    <row r="69" spans="2:33">
      <c r="B69" s="281"/>
      <c r="C69" s="216"/>
      <c r="D69" s="216"/>
      <c r="E69" s="215"/>
      <c r="F69" s="215"/>
      <c r="G69" s="249">
        <f>ROUND((Investment!$F69-Investment!$E69)/365*12,0)</f>
        <v>0</v>
      </c>
      <c r="H69" s="318"/>
      <c r="I69" s="249">
        <f t="shared" si="4"/>
        <v>0</v>
      </c>
      <c r="J69" s="249" t="str">
        <f>IF(AND(MONTH(Investment!$F69)=MONTH(J$7),YEAR(Investment!$F69)=YEAR(J$7)),Investment!$C69*Investment!$G69*Investment!$H69/12," ")</f>
        <v xml:space="preserve"> </v>
      </c>
      <c r="K69" s="249" t="str">
        <f>IF(AND(MONTH(Investment!$F69)=MONTH(K$7),YEAR(Investment!$F69)=YEAR(K$7)),Investment!$C69*Investment!$G69*Investment!$H69/12," ")</f>
        <v xml:space="preserve"> </v>
      </c>
      <c r="L69" s="249" t="str">
        <f>IF(AND(MONTH(Investment!$F69)=MONTH(L$7),YEAR(Investment!$F69)=YEAR(L$7)),Investment!$C69*Investment!$G69*Investment!$H69/12," ")</f>
        <v xml:space="preserve"> </v>
      </c>
      <c r="M69" s="249" t="str">
        <f>IF(AND(MONTH(Investment!$F69)=MONTH(M$7),YEAR(Investment!$F69)=YEAR(M$7)),Investment!$C69*Investment!$G69*Investment!$H69/12," ")</f>
        <v xml:space="preserve"> </v>
      </c>
      <c r="N69" s="249" t="str">
        <f>IF(AND(MONTH(Investment!$F69)=MONTH(N$7),YEAR(Investment!$F69)=YEAR(N$7)),Investment!$C69*Investment!$G69*Investment!$H69/12," ")</f>
        <v xml:space="preserve"> </v>
      </c>
      <c r="O69" s="249" t="str">
        <f>IF(AND(MONTH(Investment!$F69)=MONTH(O$7),YEAR(Investment!$F69)=YEAR(O$7)),Investment!$C69*Investment!$G69*Investment!$H69/12," ")</f>
        <v xml:space="preserve"> </v>
      </c>
      <c r="P69" s="249" t="str">
        <f>IF(AND(MONTH(Investment!$F69)=MONTH(P$7),YEAR(Investment!$F69)=YEAR(P$7)),Investment!$C69*Investment!$G69*Investment!$H69/12," ")</f>
        <v xml:space="preserve"> </v>
      </c>
      <c r="Q69" s="249" t="str">
        <f>IF(AND(MONTH(Investment!$F69)=MONTH(Q$7),YEAR(Investment!$F69)=YEAR(Q$7)),Investment!$C69*Investment!$G69*Investment!$H69/12," ")</f>
        <v xml:space="preserve"> </v>
      </c>
      <c r="R69" s="249" t="str">
        <f>IF(AND(MONTH(Investment!$F69)=MONTH(R$7),YEAR(Investment!$F69)=YEAR(R$7)),Investment!$C69*Investment!$G69*Investment!$H69/12," ")</f>
        <v xml:space="preserve"> </v>
      </c>
      <c r="S69" s="249" t="str">
        <f>IF(AND(MONTH(Investment!$F69)=MONTH(S$7),YEAR(Investment!$F69)=YEAR(S$7)),Investment!$C69*Investment!$G69*Investment!$H69/12," ")</f>
        <v xml:space="preserve"> </v>
      </c>
      <c r="T69" s="249" t="str">
        <f>IF(AND(MONTH(Investment!$F69)=MONTH(T$7),YEAR(Investment!$F69)=YEAR(T$7)),Investment!$C69*Investment!$G69*Investment!$H69/12," ")</f>
        <v xml:space="preserve"> </v>
      </c>
      <c r="U69" s="249" t="str">
        <f>IF(AND(MONTH(Investment!$F69)=MONTH(U$7),YEAR(Investment!$F69)=YEAR(U$7)),Investment!$C69*Investment!$G69*Investment!$H69/12," ")</f>
        <v xml:space="preserve"> </v>
      </c>
      <c r="V69" s="249" t="str">
        <f>IF(AND(MONTH(Investment!$F68)=MONTH(V$7),YEAR(Investment!$F68)=YEAR(V$7)),Investment!$C68*Investment!$G68*Investment!$H68/12," ")</f>
        <v xml:space="preserve"> </v>
      </c>
      <c r="W69" s="249" t="str">
        <f>IF(AND(MONTH(Investment!$F68)=MONTH(W$7),YEAR(Investment!$F68)=YEAR(W$7)),Investment!$C68*Investment!$G68*Investment!$H68/12," ")</f>
        <v xml:space="preserve"> </v>
      </c>
      <c r="X69" s="249" t="str">
        <f>IF(AND(MONTH(Investment!$F68)=MONTH(X$7),YEAR(Investment!$F68)=YEAR(X$7)),Investment!$C68*Investment!$G68*Investment!$H68/12," ")</f>
        <v xml:space="preserve"> </v>
      </c>
      <c r="Y69" s="249" t="str">
        <f>IF(AND(MONTH(Investment!$F68)=MONTH(Y$7),YEAR(Investment!$F68)=YEAR(Y$7)),Investment!$C68*Investment!$G68*Investment!$H68/12," ")</f>
        <v xml:space="preserve"> </v>
      </c>
      <c r="Z69" s="249" t="str">
        <f>IF(AND(MONTH(Investment!$F68)=MONTH(Z$7),YEAR(Investment!$F68)=YEAR(Z$7)),Investment!$C68*Investment!$G68*Investment!$H68/12," ")</f>
        <v xml:space="preserve"> </v>
      </c>
      <c r="AA69" s="249" t="str">
        <f>IF(AND(MONTH(Investment!$F68)=MONTH(AA$7),YEAR(Investment!$F68)=YEAR(AA$7)),Investment!$C68*Investment!$G68*Investment!$H68/12," ")</f>
        <v xml:space="preserve"> </v>
      </c>
      <c r="AB69" s="249" t="str">
        <f>IF(AND(MONTH(Investment!$F68)=MONTH(AB$7),YEAR(Investment!$F68)=YEAR(AB$7)),Investment!$C68*Investment!$G68*Investment!$H68/12," ")</f>
        <v xml:space="preserve"> </v>
      </c>
      <c r="AC69" s="249" t="str">
        <f>IF(AND(MONTH(Investment!$F68)=MONTH(AC$7),YEAR(Investment!$F68)=YEAR(AC$7)),Investment!$C68*Investment!$G68*Investment!$H68/12," ")</f>
        <v xml:space="preserve"> </v>
      </c>
      <c r="AD69" s="249" t="str">
        <f>IF(AND(MONTH(Investment!$F68)=MONTH(AD$7),YEAR(Investment!$F68)=YEAR(AD$7)),Investment!$C68*Investment!$G68*Investment!$H68/12," ")</f>
        <v xml:space="preserve"> </v>
      </c>
      <c r="AE69" s="249" t="str">
        <f>IF(AND(MONTH(Investment!$F68)=MONTH(AE$7),YEAR(Investment!$F68)=YEAR(AE$7)),Investment!$C68*Investment!$G68*Investment!$H68/12," ")</f>
        <v xml:space="preserve"> </v>
      </c>
      <c r="AF69" s="249" t="str">
        <f>IF(AND(MONTH(Investment!$F68)=MONTH(AF$7),YEAR(Investment!$F68)=YEAR(AF$7)),Investment!$C68*Investment!$G68*Investment!$H68/12," ")</f>
        <v xml:space="preserve"> </v>
      </c>
      <c r="AG69" s="249" t="str">
        <f>IF(AND(MONTH(Investment!$F68)=MONTH(AG$7),YEAR(Investment!$F68)=YEAR(AG$7)),Investment!$C68*Investment!$G68*Investment!$H68/12," ")</f>
        <v xml:space="preserve"> </v>
      </c>
    </row>
    <row r="70" spans="2:33">
      <c r="B70" s="281"/>
      <c r="C70" s="216"/>
      <c r="D70" s="216"/>
      <c r="E70" s="215"/>
      <c r="F70" s="215"/>
      <c r="G70" s="249">
        <f>ROUND((Investment!$F70-Investment!$E70)/365*12,0)</f>
        <v>0</v>
      </c>
      <c r="H70" s="318"/>
      <c r="I70" s="249">
        <f t="shared" si="4"/>
        <v>0</v>
      </c>
      <c r="J70" s="249" t="str">
        <f>IF(AND(MONTH(Investment!$F70)=MONTH(J$7),YEAR(Investment!$F70)=YEAR(J$7)),Investment!$C70*Investment!$G70*Investment!$H70/12," ")</f>
        <v xml:space="preserve"> </v>
      </c>
      <c r="K70" s="249" t="str">
        <f>IF(AND(MONTH(Investment!$F70)=MONTH(K$7),YEAR(Investment!$F70)=YEAR(K$7)),Investment!$C70*Investment!$G70*Investment!$H70/12," ")</f>
        <v xml:space="preserve"> </v>
      </c>
      <c r="L70" s="249" t="str">
        <f>IF(AND(MONTH(Investment!$F70)=MONTH(L$7),YEAR(Investment!$F70)=YEAR(L$7)),Investment!$C70*Investment!$G70*Investment!$H70/12," ")</f>
        <v xml:space="preserve"> </v>
      </c>
      <c r="M70" s="249" t="str">
        <f>IF(AND(MONTH(Investment!$F70)=MONTH(M$7),YEAR(Investment!$F70)=YEAR(M$7)),Investment!$C70*Investment!$G70*Investment!$H70/12," ")</f>
        <v xml:space="preserve"> </v>
      </c>
      <c r="N70" s="249" t="str">
        <f>IF(AND(MONTH(Investment!$F70)=MONTH(N$7),YEAR(Investment!$F70)=YEAR(N$7)),Investment!$C70*Investment!$G70*Investment!$H70/12," ")</f>
        <v xml:space="preserve"> </v>
      </c>
      <c r="O70" s="249" t="str">
        <f>IF(AND(MONTH(Investment!$F70)=MONTH(O$7),YEAR(Investment!$F70)=YEAR(O$7)),Investment!$C70*Investment!$G70*Investment!$H70/12," ")</f>
        <v xml:space="preserve"> </v>
      </c>
      <c r="P70" s="249" t="str">
        <f>IF(AND(MONTH(Investment!$F70)=MONTH(P$7),YEAR(Investment!$F70)=YEAR(P$7)),Investment!$C70*Investment!$G70*Investment!$H70/12," ")</f>
        <v xml:space="preserve"> </v>
      </c>
      <c r="Q70" s="249" t="str">
        <f>IF(AND(MONTH(Investment!$F70)=MONTH(Q$7),YEAR(Investment!$F70)=YEAR(Q$7)),Investment!$C70*Investment!$G70*Investment!$H70/12," ")</f>
        <v xml:space="preserve"> </v>
      </c>
      <c r="R70" s="249" t="str">
        <f>IF(AND(MONTH(Investment!$F70)=MONTH(R$7),YEAR(Investment!$F70)=YEAR(R$7)),Investment!$C70*Investment!$G70*Investment!$H70/12," ")</f>
        <v xml:space="preserve"> </v>
      </c>
      <c r="S70" s="249" t="str">
        <f>IF(AND(MONTH(Investment!$F70)=MONTH(S$7),YEAR(Investment!$F70)=YEAR(S$7)),Investment!$C70*Investment!$G70*Investment!$H70/12," ")</f>
        <v xml:space="preserve"> </v>
      </c>
      <c r="T70" s="249" t="str">
        <f>IF(AND(MONTH(Investment!$F70)=MONTH(T$7),YEAR(Investment!$F70)=YEAR(T$7)),Investment!$C70*Investment!$G70*Investment!$H70/12," ")</f>
        <v xml:space="preserve"> </v>
      </c>
      <c r="U70" s="249" t="str">
        <f>IF(AND(MONTH(Investment!$F70)=MONTH(U$7),YEAR(Investment!$F70)=YEAR(U$7)),Investment!$C70*Investment!$G70*Investment!$H70/12," ")</f>
        <v xml:space="preserve"> </v>
      </c>
      <c r="V70" s="249" t="str">
        <f>IF(AND(MONTH(Investment!$F69)=MONTH(V$7),YEAR(Investment!$F69)=YEAR(V$7)),Investment!$C69*Investment!$G69*Investment!$H69/12," ")</f>
        <v xml:space="preserve"> </v>
      </c>
      <c r="W70" s="249" t="str">
        <f>IF(AND(MONTH(Investment!$F69)=MONTH(W$7),YEAR(Investment!$F69)=YEAR(W$7)),Investment!$C69*Investment!$G69*Investment!$H69/12," ")</f>
        <v xml:space="preserve"> </v>
      </c>
      <c r="X70" s="249" t="str">
        <f>IF(AND(MONTH(Investment!$F69)=MONTH(X$7),YEAR(Investment!$F69)=YEAR(X$7)),Investment!$C69*Investment!$G69*Investment!$H69/12," ")</f>
        <v xml:space="preserve"> </v>
      </c>
      <c r="Y70" s="249" t="str">
        <f>IF(AND(MONTH(Investment!$F69)=MONTH(Y$7),YEAR(Investment!$F69)=YEAR(Y$7)),Investment!$C69*Investment!$G69*Investment!$H69/12," ")</f>
        <v xml:space="preserve"> </v>
      </c>
      <c r="Z70" s="249" t="str">
        <f>IF(AND(MONTH(Investment!$F69)=MONTH(Z$7),YEAR(Investment!$F69)=YEAR(Z$7)),Investment!$C69*Investment!$G69*Investment!$H69/12," ")</f>
        <v xml:space="preserve"> </v>
      </c>
      <c r="AA70" s="249" t="str">
        <f>IF(AND(MONTH(Investment!$F69)=MONTH(AA$7),YEAR(Investment!$F69)=YEAR(AA$7)),Investment!$C69*Investment!$G69*Investment!$H69/12," ")</f>
        <v xml:space="preserve"> </v>
      </c>
      <c r="AB70" s="249" t="str">
        <f>IF(AND(MONTH(Investment!$F69)=MONTH(AB$7),YEAR(Investment!$F69)=YEAR(AB$7)),Investment!$C69*Investment!$G69*Investment!$H69/12," ")</f>
        <v xml:space="preserve"> </v>
      </c>
      <c r="AC70" s="249" t="str">
        <f>IF(AND(MONTH(Investment!$F69)=MONTH(AC$7),YEAR(Investment!$F69)=YEAR(AC$7)),Investment!$C69*Investment!$G69*Investment!$H69/12," ")</f>
        <v xml:space="preserve"> </v>
      </c>
      <c r="AD70" s="249" t="str">
        <f>IF(AND(MONTH(Investment!$F69)=MONTH(AD$7),YEAR(Investment!$F69)=YEAR(AD$7)),Investment!$C69*Investment!$G69*Investment!$H69/12," ")</f>
        <v xml:space="preserve"> </v>
      </c>
      <c r="AE70" s="249" t="str">
        <f>IF(AND(MONTH(Investment!$F69)=MONTH(AE$7),YEAR(Investment!$F69)=YEAR(AE$7)),Investment!$C69*Investment!$G69*Investment!$H69/12," ")</f>
        <v xml:space="preserve"> </v>
      </c>
      <c r="AF70" s="249" t="str">
        <f>IF(AND(MONTH(Investment!$F69)=MONTH(AF$7),YEAR(Investment!$F69)=YEAR(AF$7)),Investment!$C69*Investment!$G69*Investment!$H69/12," ")</f>
        <v xml:space="preserve"> </v>
      </c>
      <c r="AG70" s="249" t="str">
        <f>IF(AND(MONTH(Investment!$F69)=MONTH(AG$7),YEAR(Investment!$F69)=YEAR(AG$7)),Investment!$C69*Investment!$G69*Investment!$H69/12," ")</f>
        <v xml:space="preserve"> </v>
      </c>
    </row>
    <row r="71" spans="2:33">
      <c r="B71" s="281"/>
      <c r="C71" s="216"/>
      <c r="D71" s="216"/>
      <c r="E71" s="215"/>
      <c r="F71" s="215"/>
      <c r="G71" s="249">
        <f>ROUND((Investment!$F71-Investment!$E71)/365*12,0)</f>
        <v>0</v>
      </c>
      <c r="H71" s="318"/>
      <c r="I71" s="249">
        <f t="shared" si="4"/>
        <v>0</v>
      </c>
      <c r="J71" s="249" t="str">
        <f>IF(AND(MONTH(Investment!$F71)=MONTH(J$7),YEAR(Investment!$F71)=YEAR(J$7)),Investment!$C71*Investment!$G71*Investment!$H71/12," ")</f>
        <v xml:space="preserve"> </v>
      </c>
      <c r="K71" s="249" t="str">
        <f>IF(AND(MONTH(Investment!$F71)=MONTH(K$7),YEAR(Investment!$F71)=YEAR(K$7)),Investment!$C71*Investment!$G71*Investment!$H71/12," ")</f>
        <v xml:space="preserve"> </v>
      </c>
      <c r="L71" s="249" t="str">
        <f>IF(AND(MONTH(Investment!$F71)=MONTH(L$7),YEAR(Investment!$F71)=YEAR(L$7)),Investment!$C71*Investment!$G71*Investment!$H71/12," ")</f>
        <v xml:space="preserve"> </v>
      </c>
      <c r="M71" s="249" t="str">
        <f>IF(AND(MONTH(Investment!$F71)=MONTH(M$7),YEAR(Investment!$F71)=YEAR(M$7)),Investment!$C71*Investment!$G71*Investment!$H71/12," ")</f>
        <v xml:space="preserve"> </v>
      </c>
      <c r="N71" s="249" t="str">
        <f>IF(AND(MONTH(Investment!$F71)=MONTH(N$7),YEAR(Investment!$F71)=YEAR(N$7)),Investment!$C71*Investment!$G71*Investment!$H71/12," ")</f>
        <v xml:space="preserve"> </v>
      </c>
      <c r="O71" s="249" t="str">
        <f>IF(AND(MONTH(Investment!$F71)=MONTH(O$7),YEAR(Investment!$F71)=YEAR(O$7)),Investment!$C71*Investment!$G71*Investment!$H71/12," ")</f>
        <v xml:space="preserve"> </v>
      </c>
      <c r="P71" s="249" t="str">
        <f>IF(AND(MONTH(Investment!$F71)=MONTH(P$7),YEAR(Investment!$F71)=YEAR(P$7)),Investment!$C71*Investment!$G71*Investment!$H71/12," ")</f>
        <v xml:space="preserve"> </v>
      </c>
      <c r="Q71" s="249" t="str">
        <f>IF(AND(MONTH(Investment!$F71)=MONTH(Q$7),YEAR(Investment!$F71)=YEAR(Q$7)),Investment!$C71*Investment!$G71*Investment!$H71/12," ")</f>
        <v xml:space="preserve"> </v>
      </c>
      <c r="R71" s="249" t="str">
        <f>IF(AND(MONTH(Investment!$F71)=MONTH(R$7),YEAR(Investment!$F71)=YEAR(R$7)),Investment!$C71*Investment!$G71*Investment!$H71/12," ")</f>
        <v xml:space="preserve"> </v>
      </c>
      <c r="S71" s="249" t="str">
        <f>IF(AND(MONTH(Investment!$F71)=MONTH(S$7),YEAR(Investment!$F71)=YEAR(S$7)),Investment!$C71*Investment!$G71*Investment!$H71/12," ")</f>
        <v xml:space="preserve"> </v>
      </c>
      <c r="T71" s="249" t="str">
        <f>IF(AND(MONTH(Investment!$F71)=MONTH(T$7),YEAR(Investment!$F71)=YEAR(T$7)),Investment!$C71*Investment!$G71*Investment!$H71/12," ")</f>
        <v xml:space="preserve"> </v>
      </c>
      <c r="U71" s="249" t="str">
        <f>IF(AND(MONTH(Investment!$F71)=MONTH(U$7),YEAR(Investment!$F71)=YEAR(U$7)),Investment!$C71*Investment!$G71*Investment!$H71/12," ")</f>
        <v xml:space="preserve"> </v>
      </c>
      <c r="V71" s="249" t="str">
        <f>IF(AND(MONTH(Investment!$F70)=MONTH(V$7),YEAR(Investment!$F70)=YEAR(V$7)),Investment!$C70*Investment!$G70*Investment!$H70/12," ")</f>
        <v xml:space="preserve"> </v>
      </c>
      <c r="W71" s="249" t="str">
        <f>IF(AND(MONTH(Investment!$F70)=MONTH(W$7),YEAR(Investment!$F70)=YEAR(W$7)),Investment!$C70*Investment!$G70*Investment!$H70/12," ")</f>
        <v xml:space="preserve"> </v>
      </c>
      <c r="X71" s="249" t="str">
        <f>IF(AND(MONTH(Investment!$F70)=MONTH(X$7),YEAR(Investment!$F70)=YEAR(X$7)),Investment!$C70*Investment!$G70*Investment!$H70/12," ")</f>
        <v xml:space="preserve"> </v>
      </c>
      <c r="Y71" s="249" t="str">
        <f>IF(AND(MONTH(Investment!$F70)=MONTH(Y$7),YEAR(Investment!$F70)=YEAR(Y$7)),Investment!$C70*Investment!$G70*Investment!$H70/12," ")</f>
        <v xml:space="preserve"> </v>
      </c>
      <c r="Z71" s="249" t="str">
        <f>IF(AND(MONTH(Investment!$F70)=MONTH(Z$7),YEAR(Investment!$F70)=YEAR(Z$7)),Investment!$C70*Investment!$G70*Investment!$H70/12," ")</f>
        <v xml:space="preserve"> </v>
      </c>
      <c r="AA71" s="249" t="str">
        <f>IF(AND(MONTH(Investment!$F70)=MONTH(AA$7),YEAR(Investment!$F70)=YEAR(AA$7)),Investment!$C70*Investment!$G70*Investment!$H70/12," ")</f>
        <v xml:space="preserve"> </v>
      </c>
      <c r="AB71" s="249" t="str">
        <f>IF(AND(MONTH(Investment!$F70)=MONTH(AB$7),YEAR(Investment!$F70)=YEAR(AB$7)),Investment!$C70*Investment!$G70*Investment!$H70/12," ")</f>
        <v xml:space="preserve"> </v>
      </c>
      <c r="AC71" s="249" t="str">
        <f>IF(AND(MONTH(Investment!$F70)=MONTH(AC$7),YEAR(Investment!$F70)=YEAR(AC$7)),Investment!$C70*Investment!$G70*Investment!$H70/12," ")</f>
        <v xml:space="preserve"> </v>
      </c>
      <c r="AD71" s="249" t="str">
        <f>IF(AND(MONTH(Investment!$F70)=MONTH(AD$7),YEAR(Investment!$F70)=YEAR(AD$7)),Investment!$C70*Investment!$G70*Investment!$H70/12," ")</f>
        <v xml:space="preserve"> </v>
      </c>
      <c r="AE71" s="249" t="str">
        <f>IF(AND(MONTH(Investment!$F70)=MONTH(AE$7),YEAR(Investment!$F70)=YEAR(AE$7)),Investment!$C70*Investment!$G70*Investment!$H70/12," ")</f>
        <v xml:space="preserve"> </v>
      </c>
      <c r="AF71" s="249" t="str">
        <f>IF(AND(MONTH(Investment!$F70)=MONTH(AF$7),YEAR(Investment!$F70)=YEAR(AF$7)),Investment!$C70*Investment!$G70*Investment!$H70/12," ")</f>
        <v xml:space="preserve"> </v>
      </c>
      <c r="AG71" s="249" t="str">
        <f>IF(AND(MONTH(Investment!$F70)=MONTH(AG$7),YEAR(Investment!$F70)=YEAR(AG$7)),Investment!$C70*Investment!$G70*Investment!$H70/12," ")</f>
        <v xml:space="preserve"> </v>
      </c>
    </row>
    <row r="72" spans="2:33">
      <c r="B72" s="281"/>
      <c r="C72" s="216"/>
      <c r="D72" s="216"/>
      <c r="E72" s="215"/>
      <c r="F72" s="215"/>
      <c r="G72" s="249">
        <f>ROUND((Investment!$F72-Investment!$E72)/365*12,0)</f>
        <v>0</v>
      </c>
      <c r="H72" s="318"/>
      <c r="I72" s="249">
        <f t="shared" si="4"/>
        <v>0</v>
      </c>
      <c r="J72" s="249" t="str">
        <f>IF(AND(MONTH(Investment!$F72)=MONTH(J$7),YEAR(Investment!$F72)=YEAR(J$7)),Investment!$C72*Investment!$G72*Investment!$H72/12," ")</f>
        <v xml:space="preserve"> </v>
      </c>
      <c r="K72" s="249" t="str">
        <f>IF(AND(MONTH(Investment!$F72)=MONTH(K$7),YEAR(Investment!$F72)=YEAR(K$7)),Investment!$C72*Investment!$G72*Investment!$H72/12," ")</f>
        <v xml:space="preserve"> </v>
      </c>
      <c r="L72" s="249" t="str">
        <f>IF(AND(MONTH(Investment!$F72)=MONTH(L$7),YEAR(Investment!$F72)=YEAR(L$7)),Investment!$C72*Investment!$G72*Investment!$H72/12," ")</f>
        <v xml:space="preserve"> </v>
      </c>
      <c r="M72" s="249" t="str">
        <f>IF(AND(MONTH(Investment!$F72)=MONTH(M$7),YEAR(Investment!$F72)=YEAR(M$7)),Investment!$C72*Investment!$G72*Investment!$H72/12," ")</f>
        <v xml:space="preserve"> </v>
      </c>
      <c r="N72" s="249" t="str">
        <f>IF(AND(MONTH(Investment!$F72)=MONTH(N$7),YEAR(Investment!$F72)=YEAR(N$7)),Investment!$C72*Investment!$G72*Investment!$H72/12," ")</f>
        <v xml:space="preserve"> </v>
      </c>
      <c r="O72" s="249" t="str">
        <f>IF(AND(MONTH(Investment!$F72)=MONTH(O$7),YEAR(Investment!$F72)=YEAR(O$7)),Investment!$C72*Investment!$G72*Investment!$H72/12," ")</f>
        <v xml:space="preserve"> </v>
      </c>
      <c r="P72" s="249" t="str">
        <f>IF(AND(MONTH(Investment!$F72)=MONTH(P$7),YEAR(Investment!$F72)=YEAR(P$7)),Investment!$C72*Investment!$G72*Investment!$H72/12," ")</f>
        <v xml:space="preserve"> </v>
      </c>
      <c r="Q72" s="249" t="str">
        <f>IF(AND(MONTH(Investment!$F72)=MONTH(Q$7),YEAR(Investment!$F72)=YEAR(Q$7)),Investment!$C72*Investment!$G72*Investment!$H72/12," ")</f>
        <v xml:space="preserve"> </v>
      </c>
      <c r="R72" s="249" t="str">
        <f>IF(AND(MONTH(Investment!$F72)=MONTH(R$7),YEAR(Investment!$F72)=YEAR(R$7)),Investment!$C72*Investment!$G72*Investment!$H72/12," ")</f>
        <v xml:space="preserve"> </v>
      </c>
      <c r="S72" s="249" t="str">
        <f>IF(AND(MONTH(Investment!$F72)=MONTH(S$7),YEAR(Investment!$F72)=YEAR(S$7)),Investment!$C72*Investment!$G72*Investment!$H72/12," ")</f>
        <v xml:space="preserve"> </v>
      </c>
      <c r="T72" s="249" t="str">
        <f>IF(AND(MONTH(Investment!$F72)=MONTH(T$7),YEAR(Investment!$F72)=YEAR(T$7)),Investment!$C72*Investment!$G72*Investment!$H72/12," ")</f>
        <v xml:space="preserve"> </v>
      </c>
      <c r="U72" s="249" t="str">
        <f>IF(AND(MONTH(Investment!$F72)=MONTH(U$7),YEAR(Investment!$F72)=YEAR(U$7)),Investment!$C72*Investment!$G72*Investment!$H72/12," ")</f>
        <v xml:space="preserve"> </v>
      </c>
      <c r="V72" s="249" t="str">
        <f>IF(AND(MONTH(Investment!$F71)=MONTH(V$7),YEAR(Investment!$F71)=YEAR(V$7)),Investment!$C71*Investment!$G71*Investment!$H71/12," ")</f>
        <v xml:space="preserve"> </v>
      </c>
      <c r="W72" s="249" t="str">
        <f>IF(AND(MONTH(Investment!$F71)=MONTH(W$7),YEAR(Investment!$F71)=YEAR(W$7)),Investment!$C71*Investment!$G71*Investment!$H71/12," ")</f>
        <v xml:space="preserve"> </v>
      </c>
      <c r="X72" s="249" t="str">
        <f>IF(AND(MONTH(Investment!$F71)=MONTH(X$7),YEAR(Investment!$F71)=YEAR(X$7)),Investment!$C71*Investment!$G71*Investment!$H71/12," ")</f>
        <v xml:space="preserve"> </v>
      </c>
      <c r="Y72" s="249" t="str">
        <f>IF(AND(MONTH(Investment!$F71)=MONTH(Y$7),YEAR(Investment!$F71)=YEAR(Y$7)),Investment!$C71*Investment!$G71*Investment!$H71/12," ")</f>
        <v xml:space="preserve"> </v>
      </c>
      <c r="Z72" s="249" t="str">
        <f>IF(AND(MONTH(Investment!$F71)=MONTH(Z$7),YEAR(Investment!$F71)=YEAR(Z$7)),Investment!$C71*Investment!$G71*Investment!$H71/12," ")</f>
        <v xml:space="preserve"> </v>
      </c>
      <c r="AA72" s="249" t="str">
        <f>IF(AND(MONTH(Investment!$F71)=MONTH(AA$7),YEAR(Investment!$F71)=YEAR(AA$7)),Investment!$C71*Investment!$G71*Investment!$H71/12," ")</f>
        <v xml:space="preserve"> </v>
      </c>
      <c r="AB72" s="249" t="str">
        <f>IF(AND(MONTH(Investment!$F71)=MONTH(AB$7),YEAR(Investment!$F71)=YEAR(AB$7)),Investment!$C71*Investment!$G71*Investment!$H71/12," ")</f>
        <v xml:space="preserve"> </v>
      </c>
      <c r="AC72" s="249" t="str">
        <f>IF(AND(MONTH(Investment!$F71)=MONTH(AC$7),YEAR(Investment!$F71)=YEAR(AC$7)),Investment!$C71*Investment!$G71*Investment!$H71/12," ")</f>
        <v xml:space="preserve"> </v>
      </c>
      <c r="AD72" s="249" t="str">
        <f>IF(AND(MONTH(Investment!$F71)=MONTH(AD$7),YEAR(Investment!$F71)=YEAR(AD$7)),Investment!$C71*Investment!$G71*Investment!$H71/12," ")</f>
        <v xml:space="preserve"> </v>
      </c>
      <c r="AE72" s="249" t="str">
        <f>IF(AND(MONTH(Investment!$F71)=MONTH(AE$7),YEAR(Investment!$F71)=YEAR(AE$7)),Investment!$C71*Investment!$G71*Investment!$H71/12," ")</f>
        <v xml:space="preserve"> </v>
      </c>
      <c r="AF72" s="249" t="str">
        <f>IF(AND(MONTH(Investment!$F71)=MONTH(AF$7),YEAR(Investment!$F71)=YEAR(AF$7)),Investment!$C71*Investment!$G71*Investment!$H71/12," ")</f>
        <v xml:space="preserve"> </v>
      </c>
      <c r="AG72" s="249" t="str">
        <f>IF(AND(MONTH(Investment!$F71)=MONTH(AG$7),YEAR(Investment!$F71)=YEAR(AG$7)),Investment!$C71*Investment!$G71*Investment!$H71/12," ")</f>
        <v xml:space="preserve"> </v>
      </c>
    </row>
    <row r="73" spans="2:33">
      <c r="B73" s="281"/>
      <c r="C73" s="216"/>
      <c r="D73" s="216"/>
      <c r="E73" s="215"/>
      <c r="F73" s="215"/>
      <c r="G73" s="249">
        <f>ROUND((Investment!$F73-Investment!$E73)/365*12,0)</f>
        <v>0</v>
      </c>
      <c r="H73" s="318"/>
      <c r="I73" s="249">
        <f t="shared" si="4"/>
        <v>0</v>
      </c>
      <c r="J73" s="249" t="str">
        <f>IF(AND(MONTH(Investment!$F73)=MONTH(J$7),YEAR(Investment!$F73)=YEAR(J$7)),Investment!$C73*Investment!$G73*Investment!$H73/12," ")</f>
        <v xml:space="preserve"> </v>
      </c>
      <c r="K73" s="249" t="str">
        <f>IF(AND(MONTH(Investment!$F73)=MONTH(K$7),YEAR(Investment!$F73)=YEAR(K$7)),Investment!$C73*Investment!$G73*Investment!$H73/12," ")</f>
        <v xml:space="preserve"> </v>
      </c>
      <c r="L73" s="249" t="str">
        <f>IF(AND(MONTH(Investment!$F73)=MONTH(L$7),YEAR(Investment!$F73)=YEAR(L$7)),Investment!$C73*Investment!$G73*Investment!$H73/12," ")</f>
        <v xml:space="preserve"> </v>
      </c>
      <c r="M73" s="249" t="str">
        <f>IF(AND(MONTH(Investment!$F73)=MONTH(M$7),YEAR(Investment!$F73)=YEAR(M$7)),Investment!$C73*Investment!$G73*Investment!$H73/12," ")</f>
        <v xml:space="preserve"> </v>
      </c>
      <c r="N73" s="249" t="str">
        <f>IF(AND(MONTH(Investment!$F73)=MONTH(N$7),YEAR(Investment!$F73)=YEAR(N$7)),Investment!$C73*Investment!$G73*Investment!$H73/12," ")</f>
        <v xml:space="preserve"> </v>
      </c>
      <c r="O73" s="249" t="str">
        <f>IF(AND(MONTH(Investment!$F73)=MONTH(O$7),YEAR(Investment!$F73)=YEAR(O$7)),Investment!$C73*Investment!$G73*Investment!$H73/12," ")</f>
        <v xml:space="preserve"> </v>
      </c>
      <c r="P73" s="249" t="str">
        <f>IF(AND(MONTH(Investment!$F73)=MONTH(P$7),YEAR(Investment!$F73)=YEAR(P$7)),Investment!$C73*Investment!$G73*Investment!$H73/12," ")</f>
        <v xml:space="preserve"> </v>
      </c>
      <c r="Q73" s="249" t="str">
        <f>IF(AND(MONTH(Investment!$F73)=MONTH(Q$7),YEAR(Investment!$F73)=YEAR(Q$7)),Investment!$C73*Investment!$G73*Investment!$H73/12," ")</f>
        <v xml:space="preserve"> </v>
      </c>
      <c r="R73" s="249" t="str">
        <f>IF(AND(MONTH(Investment!$F73)=MONTH(R$7),YEAR(Investment!$F73)=YEAR(R$7)),Investment!$C73*Investment!$G73*Investment!$H73/12," ")</f>
        <v xml:space="preserve"> </v>
      </c>
      <c r="S73" s="249" t="str">
        <f>IF(AND(MONTH(Investment!$F73)=MONTH(S$7),YEAR(Investment!$F73)=YEAR(S$7)),Investment!$C73*Investment!$G73*Investment!$H73/12," ")</f>
        <v xml:space="preserve"> </v>
      </c>
      <c r="T73" s="249" t="str">
        <f>IF(AND(MONTH(Investment!$F73)=MONTH(T$7),YEAR(Investment!$F73)=YEAR(T$7)),Investment!$C73*Investment!$G73*Investment!$H73/12," ")</f>
        <v xml:space="preserve"> </v>
      </c>
      <c r="U73" s="249" t="str">
        <f>IF(AND(MONTH(Investment!$F73)=MONTH(U$7),YEAR(Investment!$F73)=YEAR(U$7)),Investment!$C73*Investment!$G73*Investment!$H73/12," ")</f>
        <v xml:space="preserve"> </v>
      </c>
      <c r="V73" s="249" t="str">
        <f>IF(AND(MONTH(Investment!$F72)=MONTH(V$7),YEAR(Investment!$F72)=YEAR(V$7)),Investment!$C72*Investment!$G72*Investment!$H72/12," ")</f>
        <v xml:space="preserve"> </v>
      </c>
      <c r="W73" s="249" t="str">
        <f>IF(AND(MONTH(Investment!$F72)=MONTH(W$7),YEAR(Investment!$F72)=YEAR(W$7)),Investment!$C72*Investment!$G72*Investment!$H72/12," ")</f>
        <v xml:space="preserve"> </v>
      </c>
      <c r="X73" s="249" t="str">
        <f>IF(AND(MONTH(Investment!$F72)=MONTH(X$7),YEAR(Investment!$F72)=YEAR(X$7)),Investment!$C72*Investment!$G72*Investment!$H72/12," ")</f>
        <v xml:space="preserve"> </v>
      </c>
      <c r="Y73" s="249" t="str">
        <f>IF(AND(MONTH(Investment!$F72)=MONTH(Y$7),YEAR(Investment!$F72)=YEAR(Y$7)),Investment!$C72*Investment!$G72*Investment!$H72/12," ")</f>
        <v xml:space="preserve"> </v>
      </c>
      <c r="Z73" s="249" t="str">
        <f>IF(AND(MONTH(Investment!$F72)=MONTH(Z$7),YEAR(Investment!$F72)=YEAR(Z$7)),Investment!$C72*Investment!$G72*Investment!$H72/12," ")</f>
        <v xml:space="preserve"> </v>
      </c>
      <c r="AA73" s="249" t="str">
        <f>IF(AND(MONTH(Investment!$F72)=MONTH(AA$7),YEAR(Investment!$F72)=YEAR(AA$7)),Investment!$C72*Investment!$G72*Investment!$H72/12," ")</f>
        <v xml:space="preserve"> </v>
      </c>
      <c r="AB73" s="249" t="str">
        <f>IF(AND(MONTH(Investment!$F72)=MONTH(AB$7),YEAR(Investment!$F72)=YEAR(AB$7)),Investment!$C72*Investment!$G72*Investment!$H72/12," ")</f>
        <v xml:space="preserve"> </v>
      </c>
      <c r="AC73" s="249" t="str">
        <f>IF(AND(MONTH(Investment!$F72)=MONTH(AC$7),YEAR(Investment!$F72)=YEAR(AC$7)),Investment!$C72*Investment!$G72*Investment!$H72/12," ")</f>
        <v xml:space="preserve"> </v>
      </c>
      <c r="AD73" s="249" t="str">
        <f>IF(AND(MONTH(Investment!$F72)=MONTH(AD$7),YEAR(Investment!$F72)=YEAR(AD$7)),Investment!$C72*Investment!$G72*Investment!$H72/12," ")</f>
        <v xml:space="preserve"> </v>
      </c>
      <c r="AE73" s="249" t="str">
        <f>IF(AND(MONTH(Investment!$F72)=MONTH(AE$7),YEAR(Investment!$F72)=YEAR(AE$7)),Investment!$C72*Investment!$G72*Investment!$H72/12," ")</f>
        <v xml:space="preserve"> </v>
      </c>
      <c r="AF73" s="249" t="str">
        <f>IF(AND(MONTH(Investment!$F72)=MONTH(AF$7),YEAR(Investment!$F72)=YEAR(AF$7)),Investment!$C72*Investment!$G72*Investment!$H72/12," ")</f>
        <v xml:space="preserve"> </v>
      </c>
      <c r="AG73" s="249" t="str">
        <f>IF(AND(MONTH(Investment!$F72)=MONTH(AG$7),YEAR(Investment!$F72)=YEAR(AG$7)),Investment!$C72*Investment!$G72*Investment!$H72/12," ")</f>
        <v xml:space="preserve"> </v>
      </c>
    </row>
    <row r="74" spans="2:33">
      <c r="B74" s="281"/>
      <c r="C74" s="216"/>
      <c r="D74" s="216"/>
      <c r="E74" s="215"/>
      <c r="F74" s="215"/>
      <c r="G74" s="249">
        <f>ROUND((Investment!$F74-Investment!$E74)/365*12,0)</f>
        <v>0</v>
      </c>
      <c r="H74" s="318"/>
      <c r="I74" s="249">
        <f t="shared" si="4"/>
        <v>0</v>
      </c>
      <c r="J74" s="249" t="str">
        <f>IF(AND(MONTH(Investment!$F74)=MONTH(J$7),YEAR(Investment!$F74)=YEAR(J$7)),Investment!$C74*Investment!$G74*Investment!$H74/12," ")</f>
        <v xml:space="preserve"> </v>
      </c>
      <c r="K74" s="249" t="str">
        <f>IF(AND(MONTH(Investment!$F74)=MONTH(K$7),YEAR(Investment!$F74)=YEAR(K$7)),Investment!$C74*Investment!$G74*Investment!$H74/12," ")</f>
        <v xml:space="preserve"> </v>
      </c>
      <c r="L74" s="249" t="str">
        <f>IF(AND(MONTH(Investment!$F74)=MONTH(L$7),YEAR(Investment!$F74)=YEAR(L$7)),Investment!$C74*Investment!$G74*Investment!$H74/12," ")</f>
        <v xml:space="preserve"> </v>
      </c>
      <c r="M74" s="249" t="str">
        <f>IF(AND(MONTH(Investment!$F74)=MONTH(M$7),YEAR(Investment!$F74)=YEAR(M$7)),Investment!$C74*Investment!$G74*Investment!$H74/12," ")</f>
        <v xml:space="preserve"> </v>
      </c>
      <c r="N74" s="249" t="str">
        <f>IF(AND(MONTH(Investment!$F74)=MONTH(N$7),YEAR(Investment!$F74)=YEAR(N$7)),Investment!$C74*Investment!$G74*Investment!$H74/12," ")</f>
        <v xml:space="preserve"> </v>
      </c>
      <c r="O74" s="249" t="str">
        <f>IF(AND(MONTH(Investment!$F74)=MONTH(O$7),YEAR(Investment!$F74)=YEAR(O$7)),Investment!$C74*Investment!$G74*Investment!$H74/12," ")</f>
        <v xml:space="preserve"> </v>
      </c>
      <c r="P74" s="249" t="str">
        <f>IF(AND(MONTH(Investment!$F74)=MONTH(P$7),YEAR(Investment!$F74)=YEAR(P$7)),Investment!$C74*Investment!$G74*Investment!$H74/12," ")</f>
        <v xml:space="preserve"> </v>
      </c>
      <c r="Q74" s="249" t="str">
        <f>IF(AND(MONTH(Investment!$F74)=MONTH(Q$7),YEAR(Investment!$F74)=YEAR(Q$7)),Investment!$C74*Investment!$G74*Investment!$H74/12," ")</f>
        <v xml:space="preserve"> </v>
      </c>
      <c r="R74" s="249" t="str">
        <f>IF(AND(MONTH(Investment!$F74)=MONTH(R$7),YEAR(Investment!$F74)=YEAR(R$7)),Investment!$C74*Investment!$G74*Investment!$H74/12," ")</f>
        <v xml:space="preserve"> </v>
      </c>
      <c r="S74" s="249" t="str">
        <f>IF(AND(MONTH(Investment!$F74)=MONTH(S$7),YEAR(Investment!$F74)=YEAR(S$7)),Investment!$C74*Investment!$G74*Investment!$H74/12," ")</f>
        <v xml:space="preserve"> </v>
      </c>
      <c r="T74" s="249" t="str">
        <f>IF(AND(MONTH(Investment!$F74)=MONTH(T$7),YEAR(Investment!$F74)=YEAR(T$7)),Investment!$C74*Investment!$G74*Investment!$H74/12," ")</f>
        <v xml:space="preserve"> </v>
      </c>
      <c r="U74" s="249" t="str">
        <f>IF(AND(MONTH(Investment!$F74)=MONTH(U$7),YEAR(Investment!$F74)=YEAR(U$7)),Investment!$C74*Investment!$G74*Investment!$H74/12," ")</f>
        <v xml:space="preserve"> </v>
      </c>
      <c r="V74" s="249" t="str">
        <f>IF(AND(MONTH(Investment!$F73)=MONTH(V$7),YEAR(Investment!$F73)=YEAR(V$7)),Investment!$C73*Investment!$G73*Investment!$H73/12," ")</f>
        <v xml:space="preserve"> </v>
      </c>
      <c r="W74" s="249" t="str">
        <f>IF(AND(MONTH(Investment!$F73)=MONTH(W$7),YEAR(Investment!$F73)=YEAR(W$7)),Investment!$C73*Investment!$G73*Investment!$H73/12," ")</f>
        <v xml:space="preserve"> </v>
      </c>
      <c r="X74" s="249" t="str">
        <f>IF(AND(MONTH(Investment!$F73)=MONTH(X$7),YEAR(Investment!$F73)=YEAR(X$7)),Investment!$C73*Investment!$G73*Investment!$H73/12," ")</f>
        <v xml:space="preserve"> </v>
      </c>
      <c r="Y74" s="249" t="str">
        <f>IF(AND(MONTH(Investment!$F73)=MONTH(Y$7),YEAR(Investment!$F73)=YEAR(Y$7)),Investment!$C73*Investment!$G73*Investment!$H73/12," ")</f>
        <v xml:space="preserve"> </v>
      </c>
      <c r="Z74" s="249" t="str">
        <f>IF(AND(MONTH(Investment!$F73)=MONTH(Z$7),YEAR(Investment!$F73)=YEAR(Z$7)),Investment!$C73*Investment!$G73*Investment!$H73/12," ")</f>
        <v xml:space="preserve"> </v>
      </c>
      <c r="AA74" s="249" t="str">
        <f>IF(AND(MONTH(Investment!$F73)=MONTH(AA$7),YEAR(Investment!$F73)=YEAR(AA$7)),Investment!$C73*Investment!$G73*Investment!$H73/12," ")</f>
        <v xml:space="preserve"> </v>
      </c>
      <c r="AB74" s="249" t="str">
        <f>IF(AND(MONTH(Investment!$F73)=MONTH(AB$7),YEAR(Investment!$F73)=YEAR(AB$7)),Investment!$C73*Investment!$G73*Investment!$H73/12," ")</f>
        <v xml:space="preserve"> </v>
      </c>
      <c r="AC74" s="249" t="str">
        <f>IF(AND(MONTH(Investment!$F73)=MONTH(AC$7),YEAR(Investment!$F73)=YEAR(AC$7)),Investment!$C73*Investment!$G73*Investment!$H73/12," ")</f>
        <v xml:space="preserve"> </v>
      </c>
      <c r="AD74" s="249" t="str">
        <f>IF(AND(MONTH(Investment!$F73)=MONTH(AD$7),YEAR(Investment!$F73)=YEAR(AD$7)),Investment!$C73*Investment!$G73*Investment!$H73/12," ")</f>
        <v xml:space="preserve"> </v>
      </c>
      <c r="AE74" s="249" t="str">
        <f>IF(AND(MONTH(Investment!$F73)=MONTH(AE$7),YEAR(Investment!$F73)=YEAR(AE$7)),Investment!$C73*Investment!$G73*Investment!$H73/12," ")</f>
        <v xml:space="preserve"> </v>
      </c>
      <c r="AF74" s="249" t="str">
        <f>IF(AND(MONTH(Investment!$F73)=MONTH(AF$7),YEAR(Investment!$F73)=YEAR(AF$7)),Investment!$C73*Investment!$G73*Investment!$H73/12," ")</f>
        <v xml:space="preserve"> </v>
      </c>
      <c r="AG74" s="249" t="str">
        <f>IF(AND(MONTH(Investment!$F73)=MONTH(AG$7),YEAR(Investment!$F73)=YEAR(AG$7)),Investment!$C73*Investment!$G73*Investment!$H73/12," ")</f>
        <v xml:space="preserve"> </v>
      </c>
    </row>
    <row r="75" spans="2:33">
      <c r="B75" s="281"/>
      <c r="C75" s="216"/>
      <c r="D75" s="216"/>
      <c r="E75" s="215"/>
      <c r="F75" s="215"/>
      <c r="G75" s="249">
        <f>ROUND((Investment!$F75-Investment!$E75)/365*12,0)</f>
        <v>0</v>
      </c>
      <c r="H75" s="318"/>
      <c r="I75" s="249">
        <f t="shared" ref="I75:I100" si="5">SUM(J76:AG76)</f>
        <v>0</v>
      </c>
      <c r="J75" s="249" t="str">
        <f>IF(AND(MONTH(Investment!$F75)=MONTH(J$7),YEAR(Investment!$F75)=YEAR(J$7)),Investment!$C75*Investment!$G75*Investment!$H75/12," ")</f>
        <v xml:space="preserve"> </v>
      </c>
      <c r="K75" s="249" t="str">
        <f>IF(AND(MONTH(Investment!$F75)=MONTH(K$7),YEAR(Investment!$F75)=YEAR(K$7)),Investment!$C75*Investment!$G75*Investment!$H75/12," ")</f>
        <v xml:space="preserve"> </v>
      </c>
      <c r="L75" s="249" t="str">
        <f>IF(AND(MONTH(Investment!$F75)=MONTH(L$7),YEAR(Investment!$F75)=YEAR(L$7)),Investment!$C75*Investment!$G75*Investment!$H75/12," ")</f>
        <v xml:space="preserve"> </v>
      </c>
      <c r="M75" s="249" t="str">
        <f>IF(AND(MONTH(Investment!$F75)=MONTH(M$7),YEAR(Investment!$F75)=YEAR(M$7)),Investment!$C75*Investment!$G75*Investment!$H75/12," ")</f>
        <v xml:space="preserve"> </v>
      </c>
      <c r="N75" s="249" t="str">
        <f>IF(AND(MONTH(Investment!$F75)=MONTH(N$7),YEAR(Investment!$F75)=YEAR(N$7)),Investment!$C75*Investment!$G75*Investment!$H75/12," ")</f>
        <v xml:space="preserve"> </v>
      </c>
      <c r="O75" s="249" t="str">
        <f>IF(AND(MONTH(Investment!$F75)=MONTH(O$7),YEAR(Investment!$F75)=YEAR(O$7)),Investment!$C75*Investment!$G75*Investment!$H75/12," ")</f>
        <v xml:space="preserve"> </v>
      </c>
      <c r="P75" s="249" t="str">
        <f>IF(AND(MONTH(Investment!$F75)=MONTH(P$7),YEAR(Investment!$F75)=YEAR(P$7)),Investment!$C75*Investment!$G75*Investment!$H75/12," ")</f>
        <v xml:space="preserve"> </v>
      </c>
      <c r="Q75" s="249" t="str">
        <f>IF(AND(MONTH(Investment!$F75)=MONTH(Q$7),YEAR(Investment!$F75)=YEAR(Q$7)),Investment!$C75*Investment!$G75*Investment!$H75/12," ")</f>
        <v xml:space="preserve"> </v>
      </c>
      <c r="R75" s="249" t="str">
        <f>IF(AND(MONTH(Investment!$F75)=MONTH(R$7),YEAR(Investment!$F75)=YEAR(R$7)),Investment!$C75*Investment!$G75*Investment!$H75/12," ")</f>
        <v xml:space="preserve"> </v>
      </c>
      <c r="S75" s="249" t="str">
        <f>IF(AND(MONTH(Investment!$F75)=MONTH(S$7),YEAR(Investment!$F75)=YEAR(S$7)),Investment!$C75*Investment!$G75*Investment!$H75/12," ")</f>
        <v xml:space="preserve"> </v>
      </c>
      <c r="T75" s="249" t="str">
        <f>IF(AND(MONTH(Investment!$F75)=MONTH(T$7),YEAR(Investment!$F75)=YEAR(T$7)),Investment!$C75*Investment!$G75*Investment!$H75/12," ")</f>
        <v xml:space="preserve"> </v>
      </c>
      <c r="U75" s="249" t="str">
        <f>IF(AND(MONTH(Investment!$F75)=MONTH(U$7),YEAR(Investment!$F75)=YEAR(U$7)),Investment!$C75*Investment!$G75*Investment!$H75/12," ")</f>
        <v xml:space="preserve"> </v>
      </c>
      <c r="V75" s="249" t="str">
        <f>IF(AND(MONTH(Investment!$F74)=MONTH(V$7),YEAR(Investment!$F74)=YEAR(V$7)),Investment!$C74*Investment!$G74*Investment!$H74/12," ")</f>
        <v xml:space="preserve"> </v>
      </c>
      <c r="W75" s="249" t="str">
        <f>IF(AND(MONTH(Investment!$F74)=MONTH(W$7),YEAR(Investment!$F74)=YEAR(W$7)),Investment!$C74*Investment!$G74*Investment!$H74/12," ")</f>
        <v xml:space="preserve"> </v>
      </c>
      <c r="X75" s="249" t="str">
        <f>IF(AND(MONTH(Investment!$F74)=MONTH(X$7),YEAR(Investment!$F74)=YEAR(X$7)),Investment!$C74*Investment!$G74*Investment!$H74/12," ")</f>
        <v xml:space="preserve"> </v>
      </c>
      <c r="Y75" s="249" t="str">
        <f>IF(AND(MONTH(Investment!$F74)=MONTH(Y$7),YEAR(Investment!$F74)=YEAR(Y$7)),Investment!$C74*Investment!$G74*Investment!$H74/12," ")</f>
        <v xml:space="preserve"> </v>
      </c>
      <c r="Z75" s="249" t="str">
        <f>IF(AND(MONTH(Investment!$F74)=MONTH(Z$7),YEAR(Investment!$F74)=YEAR(Z$7)),Investment!$C74*Investment!$G74*Investment!$H74/12," ")</f>
        <v xml:space="preserve"> </v>
      </c>
      <c r="AA75" s="249" t="str">
        <f>IF(AND(MONTH(Investment!$F74)=MONTH(AA$7),YEAR(Investment!$F74)=YEAR(AA$7)),Investment!$C74*Investment!$G74*Investment!$H74/12," ")</f>
        <v xml:space="preserve"> </v>
      </c>
      <c r="AB75" s="249" t="str">
        <f>IF(AND(MONTH(Investment!$F74)=MONTH(AB$7),YEAR(Investment!$F74)=YEAR(AB$7)),Investment!$C74*Investment!$G74*Investment!$H74/12," ")</f>
        <v xml:space="preserve"> </v>
      </c>
      <c r="AC75" s="249" t="str">
        <f>IF(AND(MONTH(Investment!$F74)=MONTH(AC$7),YEAR(Investment!$F74)=YEAR(AC$7)),Investment!$C74*Investment!$G74*Investment!$H74/12," ")</f>
        <v xml:space="preserve"> </v>
      </c>
      <c r="AD75" s="249" t="str">
        <f>IF(AND(MONTH(Investment!$F74)=MONTH(AD$7),YEAR(Investment!$F74)=YEAR(AD$7)),Investment!$C74*Investment!$G74*Investment!$H74/12," ")</f>
        <v xml:space="preserve"> </v>
      </c>
      <c r="AE75" s="249" t="str">
        <f>IF(AND(MONTH(Investment!$F74)=MONTH(AE$7),YEAR(Investment!$F74)=YEAR(AE$7)),Investment!$C74*Investment!$G74*Investment!$H74/12," ")</f>
        <v xml:space="preserve"> </v>
      </c>
      <c r="AF75" s="249" t="str">
        <f>IF(AND(MONTH(Investment!$F74)=MONTH(AF$7),YEAR(Investment!$F74)=YEAR(AF$7)),Investment!$C74*Investment!$G74*Investment!$H74/12," ")</f>
        <v xml:space="preserve"> </v>
      </c>
      <c r="AG75" s="249" t="str">
        <f>IF(AND(MONTH(Investment!$F74)=MONTH(AG$7),YEAR(Investment!$F74)=YEAR(AG$7)),Investment!$C74*Investment!$G74*Investment!$H74/12," ")</f>
        <v xml:space="preserve"> </v>
      </c>
    </row>
    <row r="76" spans="2:33">
      <c r="B76" s="281"/>
      <c r="C76" s="216"/>
      <c r="D76" s="216"/>
      <c r="E76" s="215"/>
      <c r="F76" s="215"/>
      <c r="G76" s="249">
        <f>ROUND((Investment!$F76-Investment!$E76)/365*12,0)</f>
        <v>0</v>
      </c>
      <c r="H76" s="318"/>
      <c r="I76" s="249">
        <f t="shared" si="5"/>
        <v>0</v>
      </c>
      <c r="J76" s="249" t="str">
        <f>IF(AND(MONTH(Investment!$F76)=MONTH(J$7),YEAR(Investment!$F76)=YEAR(J$7)),Investment!$C76*Investment!$G76*Investment!$H76/12," ")</f>
        <v xml:space="preserve"> </v>
      </c>
      <c r="K76" s="249" t="str">
        <f>IF(AND(MONTH(Investment!$F76)=MONTH(K$7),YEAR(Investment!$F76)=YEAR(K$7)),Investment!$C76*Investment!$G76*Investment!$H76/12," ")</f>
        <v xml:space="preserve"> </v>
      </c>
      <c r="L76" s="249" t="str">
        <f>IF(AND(MONTH(Investment!$F76)=MONTH(L$7),YEAR(Investment!$F76)=YEAR(L$7)),Investment!$C76*Investment!$G76*Investment!$H76/12," ")</f>
        <v xml:space="preserve"> </v>
      </c>
      <c r="M76" s="249" t="str">
        <f>IF(AND(MONTH(Investment!$F76)=MONTH(M$7),YEAR(Investment!$F76)=YEAR(M$7)),Investment!$C76*Investment!$G76*Investment!$H76/12," ")</f>
        <v xml:space="preserve"> </v>
      </c>
      <c r="N76" s="249" t="str">
        <f>IF(AND(MONTH(Investment!$F76)=MONTH(N$7),YEAR(Investment!$F76)=YEAR(N$7)),Investment!$C76*Investment!$G76*Investment!$H76/12," ")</f>
        <v xml:space="preserve"> </v>
      </c>
      <c r="O76" s="249" t="str">
        <f>IF(AND(MONTH(Investment!$F76)=MONTH(O$7),YEAR(Investment!$F76)=YEAR(O$7)),Investment!$C76*Investment!$G76*Investment!$H76/12," ")</f>
        <v xml:space="preserve"> </v>
      </c>
      <c r="P76" s="249" t="str">
        <f>IF(AND(MONTH(Investment!$F76)=MONTH(P$7),YEAR(Investment!$F76)=YEAR(P$7)),Investment!$C76*Investment!$G76*Investment!$H76/12," ")</f>
        <v xml:space="preserve"> </v>
      </c>
      <c r="Q76" s="249" t="str">
        <f>IF(AND(MONTH(Investment!$F76)=MONTH(Q$7),YEAR(Investment!$F76)=YEAR(Q$7)),Investment!$C76*Investment!$G76*Investment!$H76/12," ")</f>
        <v xml:space="preserve"> </v>
      </c>
      <c r="R76" s="249" t="str">
        <f>IF(AND(MONTH(Investment!$F76)=MONTH(R$7),YEAR(Investment!$F76)=YEAR(R$7)),Investment!$C76*Investment!$G76*Investment!$H76/12," ")</f>
        <v xml:space="preserve"> </v>
      </c>
      <c r="S76" s="249" t="str">
        <f>IF(AND(MONTH(Investment!$F76)=MONTH(S$7),YEAR(Investment!$F76)=YEAR(S$7)),Investment!$C76*Investment!$G76*Investment!$H76/12," ")</f>
        <v xml:space="preserve"> </v>
      </c>
      <c r="T76" s="249" t="str">
        <f>IF(AND(MONTH(Investment!$F76)=MONTH(T$7),YEAR(Investment!$F76)=YEAR(T$7)),Investment!$C76*Investment!$G76*Investment!$H76/12," ")</f>
        <v xml:space="preserve"> </v>
      </c>
      <c r="U76" s="249" t="str">
        <f>IF(AND(MONTH(Investment!$F76)=MONTH(U$7),YEAR(Investment!$F76)=YEAR(U$7)),Investment!$C76*Investment!$G76*Investment!$H76/12," ")</f>
        <v xml:space="preserve"> </v>
      </c>
      <c r="V76" s="249" t="str">
        <f>IF(AND(MONTH(Investment!$F75)=MONTH(V$7),YEAR(Investment!$F75)=YEAR(V$7)),Investment!$C75*Investment!$G75*Investment!$H75/12," ")</f>
        <v xml:space="preserve"> </v>
      </c>
      <c r="W76" s="249" t="str">
        <f>IF(AND(MONTH(Investment!$F75)=MONTH(W$7),YEAR(Investment!$F75)=YEAR(W$7)),Investment!$C75*Investment!$G75*Investment!$H75/12," ")</f>
        <v xml:space="preserve"> </v>
      </c>
      <c r="X76" s="249" t="str">
        <f>IF(AND(MONTH(Investment!$F75)=MONTH(X$7),YEAR(Investment!$F75)=YEAR(X$7)),Investment!$C75*Investment!$G75*Investment!$H75/12," ")</f>
        <v xml:space="preserve"> </v>
      </c>
      <c r="Y76" s="249" t="str">
        <f>IF(AND(MONTH(Investment!$F75)=MONTH(Y$7),YEAR(Investment!$F75)=YEAR(Y$7)),Investment!$C75*Investment!$G75*Investment!$H75/12," ")</f>
        <v xml:space="preserve"> </v>
      </c>
      <c r="Z76" s="249" t="str">
        <f>IF(AND(MONTH(Investment!$F75)=MONTH(Z$7),YEAR(Investment!$F75)=YEAR(Z$7)),Investment!$C75*Investment!$G75*Investment!$H75/12," ")</f>
        <v xml:space="preserve"> </v>
      </c>
      <c r="AA76" s="249" t="str">
        <f>IF(AND(MONTH(Investment!$F75)=MONTH(AA$7),YEAR(Investment!$F75)=YEAR(AA$7)),Investment!$C75*Investment!$G75*Investment!$H75/12," ")</f>
        <v xml:space="preserve"> </v>
      </c>
      <c r="AB76" s="249" t="str">
        <f>IF(AND(MONTH(Investment!$F75)=MONTH(AB$7),YEAR(Investment!$F75)=YEAR(AB$7)),Investment!$C75*Investment!$G75*Investment!$H75/12," ")</f>
        <v xml:space="preserve"> </v>
      </c>
      <c r="AC76" s="249" t="str">
        <f>IF(AND(MONTH(Investment!$F75)=MONTH(AC$7),YEAR(Investment!$F75)=YEAR(AC$7)),Investment!$C75*Investment!$G75*Investment!$H75/12," ")</f>
        <v xml:space="preserve"> </v>
      </c>
      <c r="AD76" s="249" t="str">
        <f>IF(AND(MONTH(Investment!$F75)=MONTH(AD$7),YEAR(Investment!$F75)=YEAR(AD$7)),Investment!$C75*Investment!$G75*Investment!$H75/12," ")</f>
        <v xml:space="preserve"> </v>
      </c>
      <c r="AE76" s="249" t="str">
        <f>IF(AND(MONTH(Investment!$F75)=MONTH(AE$7),YEAR(Investment!$F75)=YEAR(AE$7)),Investment!$C75*Investment!$G75*Investment!$H75/12," ")</f>
        <v xml:space="preserve"> </v>
      </c>
      <c r="AF76" s="249" t="str">
        <f>IF(AND(MONTH(Investment!$F75)=MONTH(AF$7),YEAR(Investment!$F75)=YEAR(AF$7)),Investment!$C75*Investment!$G75*Investment!$H75/12," ")</f>
        <v xml:space="preserve"> </v>
      </c>
      <c r="AG76" s="249" t="str">
        <f>IF(AND(MONTH(Investment!$F75)=MONTH(AG$7),YEAR(Investment!$F75)=YEAR(AG$7)),Investment!$C75*Investment!$G75*Investment!$H75/12," ")</f>
        <v xml:space="preserve"> </v>
      </c>
    </row>
    <row r="77" spans="2:33">
      <c r="B77" s="281"/>
      <c r="C77" s="216"/>
      <c r="D77" s="216"/>
      <c r="E77" s="215"/>
      <c r="F77" s="215"/>
      <c r="G77" s="249">
        <f>ROUND((Investment!$F77-Investment!$E77)/365*12,0)</f>
        <v>0</v>
      </c>
      <c r="H77" s="318"/>
      <c r="I77" s="249">
        <f t="shared" si="5"/>
        <v>0</v>
      </c>
      <c r="J77" s="249" t="str">
        <f>IF(AND(MONTH(Investment!$F77)=MONTH(J$7),YEAR(Investment!$F77)=YEAR(J$7)),Investment!$C77*Investment!$G77*Investment!$H77/12," ")</f>
        <v xml:space="preserve"> </v>
      </c>
      <c r="K77" s="249" t="str">
        <f>IF(AND(MONTH(Investment!$F77)=MONTH(K$7),YEAR(Investment!$F77)=YEAR(K$7)),Investment!$C77*Investment!$G77*Investment!$H77/12," ")</f>
        <v xml:space="preserve"> </v>
      </c>
      <c r="L77" s="249" t="str">
        <f>IF(AND(MONTH(Investment!$F77)=MONTH(L$7),YEAR(Investment!$F77)=YEAR(L$7)),Investment!$C77*Investment!$G77*Investment!$H77/12," ")</f>
        <v xml:space="preserve"> </v>
      </c>
      <c r="M77" s="249" t="str">
        <f>IF(AND(MONTH(Investment!$F77)=MONTH(M$7),YEAR(Investment!$F77)=YEAR(M$7)),Investment!$C77*Investment!$G77*Investment!$H77/12," ")</f>
        <v xml:space="preserve"> </v>
      </c>
      <c r="N77" s="249" t="str">
        <f>IF(AND(MONTH(Investment!$F77)=MONTH(N$7),YEAR(Investment!$F77)=YEAR(N$7)),Investment!$C77*Investment!$G77*Investment!$H77/12," ")</f>
        <v xml:space="preserve"> </v>
      </c>
      <c r="O77" s="249" t="str">
        <f>IF(AND(MONTH(Investment!$F77)=MONTH(O$7),YEAR(Investment!$F77)=YEAR(O$7)),Investment!$C77*Investment!$G77*Investment!$H77/12," ")</f>
        <v xml:space="preserve"> </v>
      </c>
      <c r="P77" s="249" t="str">
        <f>IF(AND(MONTH(Investment!$F77)=MONTH(P$7),YEAR(Investment!$F77)=YEAR(P$7)),Investment!$C77*Investment!$G77*Investment!$H77/12," ")</f>
        <v xml:space="preserve"> </v>
      </c>
      <c r="Q77" s="249" t="str">
        <f>IF(AND(MONTH(Investment!$F77)=MONTH(Q$7),YEAR(Investment!$F77)=YEAR(Q$7)),Investment!$C77*Investment!$G77*Investment!$H77/12," ")</f>
        <v xml:space="preserve"> </v>
      </c>
      <c r="R77" s="249" t="str">
        <f>IF(AND(MONTH(Investment!$F77)=MONTH(R$7),YEAR(Investment!$F77)=YEAR(R$7)),Investment!$C77*Investment!$G77*Investment!$H77/12," ")</f>
        <v xml:space="preserve"> </v>
      </c>
      <c r="S77" s="249" t="str">
        <f>IF(AND(MONTH(Investment!$F77)=MONTH(S$7),YEAR(Investment!$F77)=YEAR(S$7)),Investment!$C77*Investment!$G77*Investment!$H77/12," ")</f>
        <v xml:space="preserve"> </v>
      </c>
      <c r="T77" s="249" t="str">
        <f>IF(AND(MONTH(Investment!$F77)=MONTH(T$7),YEAR(Investment!$F77)=YEAR(T$7)),Investment!$C77*Investment!$G77*Investment!$H77/12," ")</f>
        <v xml:space="preserve"> </v>
      </c>
      <c r="U77" s="249" t="str">
        <f>IF(AND(MONTH(Investment!$F77)=MONTH(U$7),YEAR(Investment!$F77)=YEAR(U$7)),Investment!$C77*Investment!$G77*Investment!$H77/12," ")</f>
        <v xml:space="preserve"> </v>
      </c>
      <c r="V77" s="249" t="str">
        <f>IF(AND(MONTH(Investment!$F76)=MONTH(V$7),YEAR(Investment!$F76)=YEAR(V$7)),Investment!$C76*Investment!$G76*Investment!$H76/12," ")</f>
        <v xml:space="preserve"> </v>
      </c>
      <c r="W77" s="249" t="str">
        <f>IF(AND(MONTH(Investment!$F76)=MONTH(W$7),YEAR(Investment!$F76)=YEAR(W$7)),Investment!$C76*Investment!$G76*Investment!$H76/12," ")</f>
        <v xml:space="preserve"> </v>
      </c>
      <c r="X77" s="249" t="str">
        <f>IF(AND(MONTH(Investment!$F76)=MONTH(X$7),YEAR(Investment!$F76)=YEAR(X$7)),Investment!$C76*Investment!$G76*Investment!$H76/12," ")</f>
        <v xml:space="preserve"> </v>
      </c>
      <c r="Y77" s="249" t="str">
        <f>IF(AND(MONTH(Investment!$F76)=MONTH(Y$7),YEAR(Investment!$F76)=YEAR(Y$7)),Investment!$C76*Investment!$G76*Investment!$H76/12," ")</f>
        <v xml:space="preserve"> </v>
      </c>
      <c r="Z77" s="249" t="str">
        <f>IF(AND(MONTH(Investment!$F76)=MONTH(Z$7),YEAR(Investment!$F76)=YEAR(Z$7)),Investment!$C76*Investment!$G76*Investment!$H76/12," ")</f>
        <v xml:space="preserve"> </v>
      </c>
      <c r="AA77" s="249" t="str">
        <f>IF(AND(MONTH(Investment!$F76)=MONTH(AA$7),YEAR(Investment!$F76)=YEAR(AA$7)),Investment!$C76*Investment!$G76*Investment!$H76/12," ")</f>
        <v xml:space="preserve"> </v>
      </c>
      <c r="AB77" s="249" t="str">
        <f>IF(AND(MONTH(Investment!$F76)=MONTH(AB$7),YEAR(Investment!$F76)=YEAR(AB$7)),Investment!$C76*Investment!$G76*Investment!$H76/12," ")</f>
        <v xml:space="preserve"> </v>
      </c>
      <c r="AC77" s="249" t="str">
        <f>IF(AND(MONTH(Investment!$F76)=MONTH(AC$7),YEAR(Investment!$F76)=YEAR(AC$7)),Investment!$C76*Investment!$G76*Investment!$H76/12," ")</f>
        <v xml:space="preserve"> </v>
      </c>
      <c r="AD77" s="249" t="str">
        <f>IF(AND(MONTH(Investment!$F76)=MONTH(AD$7),YEAR(Investment!$F76)=YEAR(AD$7)),Investment!$C76*Investment!$G76*Investment!$H76/12," ")</f>
        <v xml:space="preserve"> </v>
      </c>
      <c r="AE77" s="249" t="str">
        <f>IF(AND(MONTH(Investment!$F76)=MONTH(AE$7),YEAR(Investment!$F76)=YEAR(AE$7)),Investment!$C76*Investment!$G76*Investment!$H76/12," ")</f>
        <v xml:space="preserve"> </v>
      </c>
      <c r="AF77" s="249" t="str">
        <f>IF(AND(MONTH(Investment!$F76)=MONTH(AF$7),YEAR(Investment!$F76)=YEAR(AF$7)),Investment!$C76*Investment!$G76*Investment!$H76/12," ")</f>
        <v xml:space="preserve"> </v>
      </c>
      <c r="AG77" s="249" t="str">
        <f>IF(AND(MONTH(Investment!$F76)=MONTH(AG$7),YEAR(Investment!$F76)=YEAR(AG$7)),Investment!$C76*Investment!$G76*Investment!$H76/12," ")</f>
        <v xml:space="preserve"> </v>
      </c>
    </row>
    <row r="78" spans="2:33">
      <c r="B78" s="281"/>
      <c r="C78" s="216"/>
      <c r="D78" s="216"/>
      <c r="E78" s="215"/>
      <c r="F78" s="215"/>
      <c r="G78" s="249">
        <f>ROUND((Investment!$F78-Investment!$E78)/365*12,0)</f>
        <v>0</v>
      </c>
      <c r="H78" s="318"/>
      <c r="I78" s="249">
        <f t="shared" si="5"/>
        <v>0</v>
      </c>
      <c r="J78" s="249" t="str">
        <f>IF(AND(MONTH(Investment!$F78)=MONTH(J$7),YEAR(Investment!$F78)=YEAR(J$7)),Investment!$C78*Investment!$G78*Investment!$H78/12," ")</f>
        <v xml:space="preserve"> </v>
      </c>
      <c r="K78" s="249" t="str">
        <f>IF(AND(MONTH(Investment!$F78)=MONTH(K$7),YEAR(Investment!$F78)=YEAR(K$7)),Investment!$C78*Investment!$G78*Investment!$H78/12," ")</f>
        <v xml:space="preserve"> </v>
      </c>
      <c r="L78" s="249" t="str">
        <f>IF(AND(MONTH(Investment!$F78)=MONTH(L$7),YEAR(Investment!$F78)=YEAR(L$7)),Investment!$C78*Investment!$G78*Investment!$H78/12," ")</f>
        <v xml:space="preserve"> </v>
      </c>
      <c r="M78" s="249" t="str">
        <f>IF(AND(MONTH(Investment!$F78)=MONTH(M$7),YEAR(Investment!$F78)=YEAR(M$7)),Investment!$C78*Investment!$G78*Investment!$H78/12," ")</f>
        <v xml:space="preserve"> </v>
      </c>
      <c r="N78" s="249" t="str">
        <f>IF(AND(MONTH(Investment!$F78)=MONTH(N$7),YEAR(Investment!$F78)=YEAR(N$7)),Investment!$C78*Investment!$G78*Investment!$H78/12," ")</f>
        <v xml:space="preserve"> </v>
      </c>
      <c r="O78" s="249" t="str">
        <f>IF(AND(MONTH(Investment!$F78)=MONTH(O$7),YEAR(Investment!$F78)=YEAR(O$7)),Investment!$C78*Investment!$G78*Investment!$H78/12," ")</f>
        <v xml:space="preserve"> </v>
      </c>
      <c r="P78" s="249" t="str">
        <f>IF(AND(MONTH(Investment!$F78)=MONTH(P$7),YEAR(Investment!$F78)=YEAR(P$7)),Investment!$C78*Investment!$G78*Investment!$H78/12," ")</f>
        <v xml:space="preserve"> </v>
      </c>
      <c r="Q78" s="249" t="str">
        <f>IF(AND(MONTH(Investment!$F78)=MONTH(Q$7),YEAR(Investment!$F78)=YEAR(Q$7)),Investment!$C78*Investment!$G78*Investment!$H78/12," ")</f>
        <v xml:space="preserve"> </v>
      </c>
      <c r="R78" s="249" t="str">
        <f>IF(AND(MONTH(Investment!$F78)=MONTH(R$7),YEAR(Investment!$F78)=YEAR(R$7)),Investment!$C78*Investment!$G78*Investment!$H78/12," ")</f>
        <v xml:space="preserve"> </v>
      </c>
      <c r="S78" s="249" t="str">
        <f>IF(AND(MONTH(Investment!$F78)=MONTH(S$7),YEAR(Investment!$F78)=YEAR(S$7)),Investment!$C78*Investment!$G78*Investment!$H78/12," ")</f>
        <v xml:space="preserve"> </v>
      </c>
      <c r="T78" s="249" t="str">
        <f>IF(AND(MONTH(Investment!$F78)=MONTH(T$7),YEAR(Investment!$F78)=YEAR(T$7)),Investment!$C78*Investment!$G78*Investment!$H78/12," ")</f>
        <v xml:space="preserve"> </v>
      </c>
      <c r="U78" s="249" t="str">
        <f>IF(AND(MONTH(Investment!$F78)=MONTH(U$7),YEAR(Investment!$F78)=YEAR(U$7)),Investment!$C78*Investment!$G78*Investment!$H78/12," ")</f>
        <v xml:space="preserve"> </v>
      </c>
      <c r="V78" s="249" t="str">
        <f>IF(AND(MONTH(Investment!$F77)=MONTH(V$7),YEAR(Investment!$F77)=YEAR(V$7)),Investment!$C77*Investment!$G77*Investment!$H77/12," ")</f>
        <v xml:space="preserve"> </v>
      </c>
      <c r="W78" s="249" t="str">
        <f>IF(AND(MONTH(Investment!$F77)=MONTH(W$7),YEAR(Investment!$F77)=YEAR(W$7)),Investment!$C77*Investment!$G77*Investment!$H77/12," ")</f>
        <v xml:space="preserve"> </v>
      </c>
      <c r="X78" s="249" t="str">
        <f>IF(AND(MONTH(Investment!$F77)=MONTH(X$7),YEAR(Investment!$F77)=YEAR(X$7)),Investment!$C77*Investment!$G77*Investment!$H77/12," ")</f>
        <v xml:space="preserve"> </v>
      </c>
      <c r="Y78" s="249" t="str">
        <f>IF(AND(MONTH(Investment!$F77)=MONTH(Y$7),YEAR(Investment!$F77)=YEAR(Y$7)),Investment!$C77*Investment!$G77*Investment!$H77/12," ")</f>
        <v xml:space="preserve"> </v>
      </c>
      <c r="Z78" s="249" t="str">
        <f>IF(AND(MONTH(Investment!$F77)=MONTH(Z$7),YEAR(Investment!$F77)=YEAR(Z$7)),Investment!$C77*Investment!$G77*Investment!$H77/12," ")</f>
        <v xml:space="preserve"> </v>
      </c>
      <c r="AA78" s="249" t="str">
        <f>IF(AND(MONTH(Investment!$F77)=MONTH(AA$7),YEAR(Investment!$F77)=YEAR(AA$7)),Investment!$C77*Investment!$G77*Investment!$H77/12," ")</f>
        <v xml:space="preserve"> </v>
      </c>
      <c r="AB78" s="249" t="str">
        <f>IF(AND(MONTH(Investment!$F77)=MONTH(AB$7),YEAR(Investment!$F77)=YEAR(AB$7)),Investment!$C77*Investment!$G77*Investment!$H77/12," ")</f>
        <v xml:space="preserve"> </v>
      </c>
      <c r="AC78" s="249" t="str">
        <f>IF(AND(MONTH(Investment!$F77)=MONTH(AC$7),YEAR(Investment!$F77)=YEAR(AC$7)),Investment!$C77*Investment!$G77*Investment!$H77/12," ")</f>
        <v xml:space="preserve"> </v>
      </c>
      <c r="AD78" s="249" t="str">
        <f>IF(AND(MONTH(Investment!$F77)=MONTH(AD$7),YEAR(Investment!$F77)=YEAR(AD$7)),Investment!$C77*Investment!$G77*Investment!$H77/12," ")</f>
        <v xml:space="preserve"> </v>
      </c>
      <c r="AE78" s="249" t="str">
        <f>IF(AND(MONTH(Investment!$F77)=MONTH(AE$7),YEAR(Investment!$F77)=YEAR(AE$7)),Investment!$C77*Investment!$G77*Investment!$H77/12," ")</f>
        <v xml:space="preserve"> </v>
      </c>
      <c r="AF78" s="249" t="str">
        <f>IF(AND(MONTH(Investment!$F77)=MONTH(AF$7),YEAR(Investment!$F77)=YEAR(AF$7)),Investment!$C77*Investment!$G77*Investment!$H77/12," ")</f>
        <v xml:space="preserve"> </v>
      </c>
      <c r="AG78" s="249" t="str">
        <f>IF(AND(MONTH(Investment!$F77)=MONTH(AG$7),YEAR(Investment!$F77)=YEAR(AG$7)),Investment!$C77*Investment!$G77*Investment!$H77/12," ")</f>
        <v xml:space="preserve"> </v>
      </c>
    </row>
    <row r="79" spans="2:33">
      <c r="B79" s="281"/>
      <c r="C79" s="216"/>
      <c r="D79" s="216"/>
      <c r="E79" s="215"/>
      <c r="F79" s="215"/>
      <c r="G79" s="249">
        <f>ROUND((Investment!$F79-Investment!$E79)/365*12,0)</f>
        <v>0</v>
      </c>
      <c r="H79" s="318"/>
      <c r="I79" s="249">
        <f t="shared" si="5"/>
        <v>0</v>
      </c>
      <c r="J79" s="249" t="str">
        <f>IF(AND(MONTH(Investment!$F79)=MONTH(J$7),YEAR(Investment!$F79)=YEAR(J$7)),Investment!$C79*Investment!$G79*Investment!$H79/12," ")</f>
        <v xml:space="preserve"> </v>
      </c>
      <c r="K79" s="249" t="str">
        <f>IF(AND(MONTH(Investment!$F79)=MONTH(K$7),YEAR(Investment!$F79)=YEAR(K$7)),Investment!$C79*Investment!$G79*Investment!$H79/12," ")</f>
        <v xml:space="preserve"> </v>
      </c>
      <c r="L79" s="249" t="str">
        <f>IF(AND(MONTH(Investment!$F79)=MONTH(L$7),YEAR(Investment!$F79)=YEAR(L$7)),Investment!$C79*Investment!$G79*Investment!$H79/12," ")</f>
        <v xml:space="preserve"> </v>
      </c>
      <c r="M79" s="249" t="str">
        <f>IF(AND(MONTH(Investment!$F79)=MONTH(M$7),YEAR(Investment!$F79)=YEAR(M$7)),Investment!$C79*Investment!$G79*Investment!$H79/12," ")</f>
        <v xml:space="preserve"> </v>
      </c>
      <c r="N79" s="249" t="str">
        <f>IF(AND(MONTH(Investment!$F79)=MONTH(N$7),YEAR(Investment!$F79)=YEAR(N$7)),Investment!$C79*Investment!$G79*Investment!$H79/12," ")</f>
        <v xml:space="preserve"> </v>
      </c>
      <c r="O79" s="249" t="str">
        <f>IF(AND(MONTH(Investment!$F79)=MONTH(O$7),YEAR(Investment!$F79)=YEAR(O$7)),Investment!$C79*Investment!$G79*Investment!$H79/12," ")</f>
        <v xml:space="preserve"> </v>
      </c>
      <c r="P79" s="249" t="str">
        <f>IF(AND(MONTH(Investment!$F79)=MONTH(P$7),YEAR(Investment!$F79)=YEAR(P$7)),Investment!$C79*Investment!$G79*Investment!$H79/12," ")</f>
        <v xml:space="preserve"> </v>
      </c>
      <c r="Q79" s="249" t="str">
        <f>IF(AND(MONTH(Investment!$F79)=MONTH(Q$7),YEAR(Investment!$F79)=YEAR(Q$7)),Investment!$C79*Investment!$G79*Investment!$H79/12," ")</f>
        <v xml:space="preserve"> </v>
      </c>
      <c r="R79" s="249" t="str">
        <f>IF(AND(MONTH(Investment!$F79)=MONTH(R$7),YEAR(Investment!$F79)=YEAR(R$7)),Investment!$C79*Investment!$G79*Investment!$H79/12," ")</f>
        <v xml:space="preserve"> </v>
      </c>
      <c r="S79" s="249" t="str">
        <f>IF(AND(MONTH(Investment!$F79)=MONTH(S$7),YEAR(Investment!$F79)=YEAR(S$7)),Investment!$C79*Investment!$G79*Investment!$H79/12," ")</f>
        <v xml:space="preserve"> </v>
      </c>
      <c r="T79" s="249" t="str">
        <f>IF(AND(MONTH(Investment!$F79)=MONTH(T$7),YEAR(Investment!$F79)=YEAR(T$7)),Investment!$C79*Investment!$G79*Investment!$H79/12," ")</f>
        <v xml:space="preserve"> </v>
      </c>
      <c r="U79" s="249" t="str">
        <f>IF(AND(MONTH(Investment!$F79)=MONTH(U$7),YEAR(Investment!$F79)=YEAR(U$7)),Investment!$C79*Investment!$G79*Investment!$H79/12," ")</f>
        <v xml:space="preserve"> </v>
      </c>
      <c r="V79" s="249" t="str">
        <f>IF(AND(MONTH(Investment!$F78)=MONTH(V$7),YEAR(Investment!$F78)=YEAR(V$7)),Investment!$C78*Investment!$G78*Investment!$H78/12," ")</f>
        <v xml:space="preserve"> </v>
      </c>
      <c r="W79" s="249" t="str">
        <f>IF(AND(MONTH(Investment!$F78)=MONTH(W$7),YEAR(Investment!$F78)=YEAR(W$7)),Investment!$C78*Investment!$G78*Investment!$H78/12," ")</f>
        <v xml:space="preserve"> </v>
      </c>
      <c r="X79" s="249" t="str">
        <f>IF(AND(MONTH(Investment!$F78)=MONTH(X$7),YEAR(Investment!$F78)=YEAR(X$7)),Investment!$C78*Investment!$G78*Investment!$H78/12," ")</f>
        <v xml:space="preserve"> </v>
      </c>
      <c r="Y79" s="249" t="str">
        <f>IF(AND(MONTH(Investment!$F78)=MONTH(Y$7),YEAR(Investment!$F78)=YEAR(Y$7)),Investment!$C78*Investment!$G78*Investment!$H78/12," ")</f>
        <v xml:space="preserve"> </v>
      </c>
      <c r="Z79" s="249" t="str">
        <f>IF(AND(MONTH(Investment!$F78)=MONTH(Z$7),YEAR(Investment!$F78)=YEAR(Z$7)),Investment!$C78*Investment!$G78*Investment!$H78/12," ")</f>
        <v xml:space="preserve"> </v>
      </c>
      <c r="AA79" s="249" t="str">
        <f>IF(AND(MONTH(Investment!$F78)=MONTH(AA$7),YEAR(Investment!$F78)=YEAR(AA$7)),Investment!$C78*Investment!$G78*Investment!$H78/12," ")</f>
        <v xml:space="preserve"> </v>
      </c>
      <c r="AB79" s="249" t="str">
        <f>IF(AND(MONTH(Investment!$F78)=MONTH(AB$7),YEAR(Investment!$F78)=YEAR(AB$7)),Investment!$C78*Investment!$G78*Investment!$H78/12," ")</f>
        <v xml:space="preserve"> </v>
      </c>
      <c r="AC79" s="249" t="str">
        <f>IF(AND(MONTH(Investment!$F78)=MONTH(AC$7),YEAR(Investment!$F78)=YEAR(AC$7)),Investment!$C78*Investment!$G78*Investment!$H78/12," ")</f>
        <v xml:space="preserve"> </v>
      </c>
      <c r="AD79" s="249" t="str">
        <f>IF(AND(MONTH(Investment!$F78)=MONTH(AD$7),YEAR(Investment!$F78)=YEAR(AD$7)),Investment!$C78*Investment!$G78*Investment!$H78/12," ")</f>
        <v xml:space="preserve"> </v>
      </c>
      <c r="AE79" s="249" t="str">
        <f>IF(AND(MONTH(Investment!$F78)=MONTH(AE$7),YEAR(Investment!$F78)=YEAR(AE$7)),Investment!$C78*Investment!$G78*Investment!$H78/12," ")</f>
        <v xml:space="preserve"> </v>
      </c>
      <c r="AF79" s="249" t="str">
        <f>IF(AND(MONTH(Investment!$F78)=MONTH(AF$7),YEAR(Investment!$F78)=YEAR(AF$7)),Investment!$C78*Investment!$G78*Investment!$H78/12," ")</f>
        <v xml:space="preserve"> </v>
      </c>
      <c r="AG79" s="249" t="str">
        <f>IF(AND(MONTH(Investment!$F78)=MONTH(AG$7),YEAR(Investment!$F78)=YEAR(AG$7)),Investment!$C78*Investment!$G78*Investment!$H78/12," ")</f>
        <v xml:space="preserve"> </v>
      </c>
    </row>
    <row r="80" spans="2:33">
      <c r="B80" s="281"/>
      <c r="C80" s="216"/>
      <c r="D80" s="216"/>
      <c r="E80" s="215"/>
      <c r="F80" s="215"/>
      <c r="G80" s="249">
        <f>ROUND((Investment!$F80-Investment!$E80)/365*12,0)</f>
        <v>0</v>
      </c>
      <c r="H80" s="318"/>
      <c r="I80" s="249">
        <f t="shared" si="5"/>
        <v>0</v>
      </c>
      <c r="J80" s="249" t="str">
        <f>IF(AND(MONTH(Investment!$F80)=MONTH(J$7),YEAR(Investment!$F80)=YEAR(J$7)),Investment!$C80*Investment!$G80*Investment!$H80/12," ")</f>
        <v xml:space="preserve"> </v>
      </c>
      <c r="K80" s="249" t="str">
        <f>IF(AND(MONTH(Investment!$F80)=MONTH(K$7),YEAR(Investment!$F80)=YEAR(K$7)),Investment!$C80*Investment!$G80*Investment!$H80/12," ")</f>
        <v xml:space="preserve"> </v>
      </c>
      <c r="L80" s="249" t="str">
        <f>IF(AND(MONTH(Investment!$F80)=MONTH(L$7),YEAR(Investment!$F80)=YEAR(L$7)),Investment!$C80*Investment!$G80*Investment!$H80/12," ")</f>
        <v xml:space="preserve"> </v>
      </c>
      <c r="M80" s="249" t="str">
        <f>IF(AND(MONTH(Investment!$F80)=MONTH(M$7),YEAR(Investment!$F80)=YEAR(M$7)),Investment!$C80*Investment!$G80*Investment!$H80/12," ")</f>
        <v xml:space="preserve"> </v>
      </c>
      <c r="N80" s="249" t="str">
        <f>IF(AND(MONTH(Investment!$F80)=MONTH(N$7),YEAR(Investment!$F80)=YEAR(N$7)),Investment!$C80*Investment!$G80*Investment!$H80/12," ")</f>
        <v xml:space="preserve"> </v>
      </c>
      <c r="O80" s="249" t="str">
        <f>IF(AND(MONTH(Investment!$F80)=MONTH(O$7),YEAR(Investment!$F80)=YEAR(O$7)),Investment!$C80*Investment!$G80*Investment!$H80/12," ")</f>
        <v xml:space="preserve"> </v>
      </c>
      <c r="P80" s="249" t="str">
        <f>IF(AND(MONTH(Investment!$F80)=MONTH(P$7),YEAR(Investment!$F80)=YEAR(P$7)),Investment!$C80*Investment!$G80*Investment!$H80/12," ")</f>
        <v xml:space="preserve"> </v>
      </c>
      <c r="Q80" s="249" t="str">
        <f>IF(AND(MONTH(Investment!$F80)=MONTH(Q$7),YEAR(Investment!$F80)=YEAR(Q$7)),Investment!$C80*Investment!$G80*Investment!$H80/12," ")</f>
        <v xml:space="preserve"> </v>
      </c>
      <c r="R80" s="249" t="str">
        <f>IF(AND(MONTH(Investment!$F80)=MONTH(R$7),YEAR(Investment!$F80)=YEAR(R$7)),Investment!$C80*Investment!$G80*Investment!$H80/12," ")</f>
        <v xml:space="preserve"> </v>
      </c>
      <c r="S80" s="249" t="str">
        <f>IF(AND(MONTH(Investment!$F80)=MONTH(S$7),YEAR(Investment!$F80)=YEAR(S$7)),Investment!$C80*Investment!$G80*Investment!$H80/12," ")</f>
        <v xml:space="preserve"> </v>
      </c>
      <c r="T80" s="249" t="str">
        <f>IF(AND(MONTH(Investment!$F80)=MONTH(T$7),YEAR(Investment!$F80)=YEAR(T$7)),Investment!$C80*Investment!$G80*Investment!$H80/12," ")</f>
        <v xml:space="preserve"> </v>
      </c>
      <c r="U80" s="249" t="str">
        <f>IF(AND(MONTH(Investment!$F80)=MONTH(U$7),YEAR(Investment!$F80)=YEAR(U$7)),Investment!$C80*Investment!$G80*Investment!$H80/12," ")</f>
        <v xml:space="preserve"> </v>
      </c>
      <c r="V80" s="249" t="str">
        <f>IF(AND(MONTH(Investment!$F79)=MONTH(V$7),YEAR(Investment!$F79)=YEAR(V$7)),Investment!$C79*Investment!$G79*Investment!$H79/12," ")</f>
        <v xml:space="preserve"> </v>
      </c>
      <c r="W80" s="249" t="str">
        <f>IF(AND(MONTH(Investment!$F79)=MONTH(W$7),YEAR(Investment!$F79)=YEAR(W$7)),Investment!$C79*Investment!$G79*Investment!$H79/12," ")</f>
        <v xml:space="preserve"> </v>
      </c>
      <c r="X80" s="249" t="str">
        <f>IF(AND(MONTH(Investment!$F79)=MONTH(X$7),YEAR(Investment!$F79)=YEAR(X$7)),Investment!$C79*Investment!$G79*Investment!$H79/12," ")</f>
        <v xml:space="preserve"> </v>
      </c>
      <c r="Y80" s="249" t="str">
        <f>IF(AND(MONTH(Investment!$F79)=MONTH(Y$7),YEAR(Investment!$F79)=YEAR(Y$7)),Investment!$C79*Investment!$G79*Investment!$H79/12," ")</f>
        <v xml:space="preserve"> </v>
      </c>
      <c r="Z80" s="249" t="str">
        <f>IF(AND(MONTH(Investment!$F79)=MONTH(Z$7),YEAR(Investment!$F79)=YEAR(Z$7)),Investment!$C79*Investment!$G79*Investment!$H79/12," ")</f>
        <v xml:space="preserve"> </v>
      </c>
      <c r="AA80" s="249" t="str">
        <f>IF(AND(MONTH(Investment!$F79)=MONTH(AA$7),YEAR(Investment!$F79)=YEAR(AA$7)),Investment!$C79*Investment!$G79*Investment!$H79/12," ")</f>
        <v xml:space="preserve"> </v>
      </c>
      <c r="AB80" s="249" t="str">
        <f>IF(AND(MONTH(Investment!$F79)=MONTH(AB$7),YEAR(Investment!$F79)=YEAR(AB$7)),Investment!$C79*Investment!$G79*Investment!$H79/12," ")</f>
        <v xml:space="preserve"> </v>
      </c>
      <c r="AC80" s="249" t="str">
        <f>IF(AND(MONTH(Investment!$F79)=MONTH(AC$7),YEAR(Investment!$F79)=YEAR(AC$7)),Investment!$C79*Investment!$G79*Investment!$H79/12," ")</f>
        <v xml:space="preserve"> </v>
      </c>
      <c r="AD80" s="249" t="str">
        <f>IF(AND(MONTH(Investment!$F79)=MONTH(AD$7),YEAR(Investment!$F79)=YEAR(AD$7)),Investment!$C79*Investment!$G79*Investment!$H79/12," ")</f>
        <v xml:space="preserve"> </v>
      </c>
      <c r="AE80" s="249" t="str">
        <f>IF(AND(MONTH(Investment!$F79)=MONTH(AE$7),YEAR(Investment!$F79)=YEAR(AE$7)),Investment!$C79*Investment!$G79*Investment!$H79/12," ")</f>
        <v xml:space="preserve"> </v>
      </c>
      <c r="AF80" s="249" t="str">
        <f>IF(AND(MONTH(Investment!$F79)=MONTH(AF$7),YEAR(Investment!$F79)=YEAR(AF$7)),Investment!$C79*Investment!$G79*Investment!$H79/12," ")</f>
        <v xml:space="preserve"> </v>
      </c>
      <c r="AG80" s="249" t="str">
        <f>IF(AND(MONTH(Investment!$F79)=MONTH(AG$7),YEAR(Investment!$F79)=YEAR(AG$7)),Investment!$C79*Investment!$G79*Investment!$H79/12," ")</f>
        <v xml:space="preserve"> </v>
      </c>
    </row>
    <row r="81" spans="2:33">
      <c r="B81" s="281"/>
      <c r="C81" s="216"/>
      <c r="D81" s="216"/>
      <c r="E81" s="215"/>
      <c r="F81" s="215"/>
      <c r="G81" s="249">
        <f>ROUND((Investment!$F81-Investment!$E81)/365*12,0)</f>
        <v>0</v>
      </c>
      <c r="H81" s="318"/>
      <c r="I81" s="249">
        <f t="shared" si="5"/>
        <v>0</v>
      </c>
      <c r="J81" s="249" t="str">
        <f>IF(AND(MONTH(Investment!$F81)=MONTH(J$7),YEAR(Investment!$F81)=YEAR(J$7)),Investment!$C81*Investment!$G81*Investment!$H81/12," ")</f>
        <v xml:space="preserve"> </v>
      </c>
      <c r="K81" s="249" t="str">
        <f>IF(AND(MONTH(Investment!$F81)=MONTH(K$7),YEAR(Investment!$F81)=YEAR(K$7)),Investment!$C81*Investment!$G81*Investment!$H81/12," ")</f>
        <v xml:space="preserve"> </v>
      </c>
      <c r="L81" s="249" t="str">
        <f>IF(AND(MONTH(Investment!$F81)=MONTH(L$7),YEAR(Investment!$F81)=YEAR(L$7)),Investment!$C81*Investment!$G81*Investment!$H81/12," ")</f>
        <v xml:space="preserve"> </v>
      </c>
      <c r="M81" s="249" t="str">
        <f>IF(AND(MONTH(Investment!$F81)=MONTH(M$7),YEAR(Investment!$F81)=YEAR(M$7)),Investment!$C81*Investment!$G81*Investment!$H81/12," ")</f>
        <v xml:space="preserve"> </v>
      </c>
      <c r="N81" s="249" t="str">
        <f>IF(AND(MONTH(Investment!$F81)=MONTH(N$7),YEAR(Investment!$F81)=YEAR(N$7)),Investment!$C81*Investment!$G81*Investment!$H81/12," ")</f>
        <v xml:space="preserve"> </v>
      </c>
      <c r="O81" s="249" t="str">
        <f>IF(AND(MONTH(Investment!$F81)=MONTH(O$7),YEAR(Investment!$F81)=YEAR(O$7)),Investment!$C81*Investment!$G81*Investment!$H81/12," ")</f>
        <v xml:space="preserve"> </v>
      </c>
      <c r="P81" s="249" t="str">
        <f>IF(AND(MONTH(Investment!$F81)=MONTH(P$7),YEAR(Investment!$F81)=YEAR(P$7)),Investment!$C81*Investment!$G81*Investment!$H81/12," ")</f>
        <v xml:space="preserve"> </v>
      </c>
      <c r="Q81" s="249" t="str">
        <f>IF(AND(MONTH(Investment!$F81)=MONTH(Q$7),YEAR(Investment!$F81)=YEAR(Q$7)),Investment!$C81*Investment!$G81*Investment!$H81/12," ")</f>
        <v xml:space="preserve"> </v>
      </c>
      <c r="R81" s="249" t="str">
        <f>IF(AND(MONTH(Investment!$F81)=MONTH(R$7),YEAR(Investment!$F81)=YEAR(R$7)),Investment!$C81*Investment!$G81*Investment!$H81/12," ")</f>
        <v xml:space="preserve"> </v>
      </c>
      <c r="S81" s="249" t="str">
        <f>IF(AND(MONTH(Investment!$F81)=MONTH(S$7),YEAR(Investment!$F81)=YEAR(S$7)),Investment!$C81*Investment!$G81*Investment!$H81/12," ")</f>
        <v xml:space="preserve"> </v>
      </c>
      <c r="T81" s="249" t="str">
        <f>IF(AND(MONTH(Investment!$F81)=MONTH(T$7),YEAR(Investment!$F81)=YEAR(T$7)),Investment!$C81*Investment!$G81*Investment!$H81/12," ")</f>
        <v xml:space="preserve"> </v>
      </c>
      <c r="U81" s="249" t="str">
        <f>IF(AND(MONTH(Investment!$F81)=MONTH(U$7),YEAR(Investment!$F81)=YEAR(U$7)),Investment!$C81*Investment!$G81*Investment!$H81/12," ")</f>
        <v xml:space="preserve"> </v>
      </c>
      <c r="V81" s="249" t="str">
        <f>IF(AND(MONTH(Investment!$F80)=MONTH(V$7),YEAR(Investment!$F80)=YEAR(V$7)),Investment!$C80*Investment!$G80*Investment!$H80/12," ")</f>
        <v xml:space="preserve"> </v>
      </c>
      <c r="W81" s="249" t="str">
        <f>IF(AND(MONTH(Investment!$F80)=MONTH(W$7),YEAR(Investment!$F80)=YEAR(W$7)),Investment!$C80*Investment!$G80*Investment!$H80/12," ")</f>
        <v xml:space="preserve"> </v>
      </c>
      <c r="X81" s="249" t="str">
        <f>IF(AND(MONTH(Investment!$F80)=MONTH(X$7),YEAR(Investment!$F80)=YEAR(X$7)),Investment!$C80*Investment!$G80*Investment!$H80/12," ")</f>
        <v xml:space="preserve"> </v>
      </c>
      <c r="Y81" s="249" t="str">
        <f>IF(AND(MONTH(Investment!$F80)=MONTH(Y$7),YEAR(Investment!$F80)=YEAR(Y$7)),Investment!$C80*Investment!$G80*Investment!$H80/12," ")</f>
        <v xml:space="preserve"> </v>
      </c>
      <c r="Z81" s="249" t="str">
        <f>IF(AND(MONTH(Investment!$F80)=MONTH(Z$7),YEAR(Investment!$F80)=YEAR(Z$7)),Investment!$C80*Investment!$G80*Investment!$H80/12," ")</f>
        <v xml:space="preserve"> </v>
      </c>
      <c r="AA81" s="249" t="str">
        <f>IF(AND(MONTH(Investment!$F80)=MONTH(AA$7),YEAR(Investment!$F80)=YEAR(AA$7)),Investment!$C80*Investment!$G80*Investment!$H80/12," ")</f>
        <v xml:space="preserve"> </v>
      </c>
      <c r="AB81" s="249" t="str">
        <f>IF(AND(MONTH(Investment!$F80)=MONTH(AB$7),YEAR(Investment!$F80)=YEAR(AB$7)),Investment!$C80*Investment!$G80*Investment!$H80/12," ")</f>
        <v xml:space="preserve"> </v>
      </c>
      <c r="AC81" s="249" t="str">
        <f>IF(AND(MONTH(Investment!$F80)=MONTH(AC$7),YEAR(Investment!$F80)=YEAR(AC$7)),Investment!$C80*Investment!$G80*Investment!$H80/12," ")</f>
        <v xml:space="preserve"> </v>
      </c>
      <c r="AD81" s="249" t="str">
        <f>IF(AND(MONTH(Investment!$F80)=MONTH(AD$7),YEAR(Investment!$F80)=YEAR(AD$7)),Investment!$C80*Investment!$G80*Investment!$H80/12," ")</f>
        <v xml:space="preserve"> </v>
      </c>
      <c r="AE81" s="249" t="str">
        <f>IF(AND(MONTH(Investment!$F80)=MONTH(AE$7),YEAR(Investment!$F80)=YEAR(AE$7)),Investment!$C80*Investment!$G80*Investment!$H80/12," ")</f>
        <v xml:space="preserve"> </v>
      </c>
      <c r="AF81" s="249" t="str">
        <f>IF(AND(MONTH(Investment!$F80)=MONTH(AF$7),YEAR(Investment!$F80)=YEAR(AF$7)),Investment!$C80*Investment!$G80*Investment!$H80/12," ")</f>
        <v xml:space="preserve"> </v>
      </c>
      <c r="AG81" s="249" t="str">
        <f>IF(AND(MONTH(Investment!$F80)=MONTH(AG$7),YEAR(Investment!$F80)=YEAR(AG$7)),Investment!$C80*Investment!$G80*Investment!$H80/12," ")</f>
        <v xml:space="preserve"> </v>
      </c>
    </row>
    <row r="82" spans="2:33">
      <c r="B82" s="281"/>
      <c r="C82" s="216"/>
      <c r="D82" s="216"/>
      <c r="E82" s="215"/>
      <c r="F82" s="215"/>
      <c r="G82" s="249">
        <f>ROUND((Investment!$F82-Investment!$E82)/365*12,0)</f>
        <v>0</v>
      </c>
      <c r="H82" s="318"/>
      <c r="I82" s="249">
        <f t="shared" si="5"/>
        <v>0</v>
      </c>
      <c r="J82" s="249" t="str">
        <f>IF(AND(MONTH(Investment!$F82)=MONTH(J$7),YEAR(Investment!$F82)=YEAR(J$7)),Investment!$C82*Investment!$G82*Investment!$H82/12," ")</f>
        <v xml:space="preserve"> </v>
      </c>
      <c r="K82" s="249" t="str">
        <f>IF(AND(MONTH(Investment!$F82)=MONTH(K$7),YEAR(Investment!$F82)=YEAR(K$7)),Investment!$C82*Investment!$G82*Investment!$H82/12," ")</f>
        <v xml:space="preserve"> </v>
      </c>
      <c r="L82" s="249" t="str">
        <f>IF(AND(MONTH(Investment!$F82)=MONTH(L$7),YEAR(Investment!$F82)=YEAR(L$7)),Investment!$C82*Investment!$G82*Investment!$H82/12," ")</f>
        <v xml:space="preserve"> </v>
      </c>
      <c r="M82" s="249" t="str">
        <f>IF(AND(MONTH(Investment!$F82)=MONTH(M$7),YEAR(Investment!$F82)=YEAR(M$7)),Investment!$C82*Investment!$G82*Investment!$H82/12," ")</f>
        <v xml:space="preserve"> </v>
      </c>
      <c r="N82" s="249" t="str">
        <f>IF(AND(MONTH(Investment!$F82)=MONTH(N$7),YEAR(Investment!$F82)=YEAR(N$7)),Investment!$C82*Investment!$G82*Investment!$H82/12," ")</f>
        <v xml:space="preserve"> </v>
      </c>
      <c r="O82" s="249" t="str">
        <f>IF(AND(MONTH(Investment!$F82)=MONTH(O$7),YEAR(Investment!$F82)=YEAR(O$7)),Investment!$C82*Investment!$G82*Investment!$H82/12," ")</f>
        <v xml:space="preserve"> </v>
      </c>
      <c r="P82" s="249" t="str">
        <f>IF(AND(MONTH(Investment!$F82)=MONTH(P$7),YEAR(Investment!$F82)=YEAR(P$7)),Investment!$C82*Investment!$G82*Investment!$H82/12," ")</f>
        <v xml:space="preserve"> </v>
      </c>
      <c r="Q82" s="249" t="str">
        <f>IF(AND(MONTH(Investment!$F82)=MONTH(Q$7),YEAR(Investment!$F82)=YEAR(Q$7)),Investment!$C82*Investment!$G82*Investment!$H82/12," ")</f>
        <v xml:space="preserve"> </v>
      </c>
      <c r="R82" s="249" t="str">
        <f>IF(AND(MONTH(Investment!$F82)=MONTH(R$7),YEAR(Investment!$F82)=YEAR(R$7)),Investment!$C82*Investment!$G82*Investment!$H82/12," ")</f>
        <v xml:space="preserve"> </v>
      </c>
      <c r="S82" s="249" t="str">
        <f>IF(AND(MONTH(Investment!$F82)=MONTH(S$7),YEAR(Investment!$F82)=YEAR(S$7)),Investment!$C82*Investment!$G82*Investment!$H82/12," ")</f>
        <v xml:space="preserve"> </v>
      </c>
      <c r="T82" s="249" t="str">
        <f>IF(AND(MONTH(Investment!$F82)=MONTH(T$7),YEAR(Investment!$F82)=YEAR(T$7)),Investment!$C82*Investment!$G82*Investment!$H82/12," ")</f>
        <v xml:space="preserve"> </v>
      </c>
      <c r="U82" s="249" t="str">
        <f>IF(AND(MONTH(Investment!$F82)=MONTH(U$7),YEAR(Investment!$F82)=YEAR(U$7)),Investment!$C82*Investment!$G82*Investment!$H82/12," ")</f>
        <v xml:space="preserve"> </v>
      </c>
      <c r="V82" s="249" t="str">
        <f>IF(AND(MONTH(Investment!$F81)=MONTH(V$7),YEAR(Investment!$F81)=YEAR(V$7)),Investment!$C81*Investment!$G81*Investment!$H81/12," ")</f>
        <v xml:space="preserve"> </v>
      </c>
      <c r="W82" s="249" t="str">
        <f>IF(AND(MONTH(Investment!$F81)=MONTH(W$7),YEAR(Investment!$F81)=YEAR(W$7)),Investment!$C81*Investment!$G81*Investment!$H81/12," ")</f>
        <v xml:space="preserve"> </v>
      </c>
      <c r="X82" s="249" t="str">
        <f>IF(AND(MONTH(Investment!$F81)=MONTH(X$7),YEAR(Investment!$F81)=YEAR(X$7)),Investment!$C81*Investment!$G81*Investment!$H81/12," ")</f>
        <v xml:space="preserve"> </v>
      </c>
      <c r="Y82" s="249" t="str">
        <f>IF(AND(MONTH(Investment!$F81)=MONTH(Y$7),YEAR(Investment!$F81)=YEAR(Y$7)),Investment!$C81*Investment!$G81*Investment!$H81/12," ")</f>
        <v xml:space="preserve"> </v>
      </c>
      <c r="Z82" s="249" t="str">
        <f>IF(AND(MONTH(Investment!$F81)=MONTH(Z$7),YEAR(Investment!$F81)=YEAR(Z$7)),Investment!$C81*Investment!$G81*Investment!$H81/12," ")</f>
        <v xml:space="preserve"> </v>
      </c>
      <c r="AA82" s="249" t="str">
        <f>IF(AND(MONTH(Investment!$F81)=MONTH(AA$7),YEAR(Investment!$F81)=YEAR(AA$7)),Investment!$C81*Investment!$G81*Investment!$H81/12," ")</f>
        <v xml:space="preserve"> </v>
      </c>
      <c r="AB82" s="249" t="str">
        <f>IF(AND(MONTH(Investment!$F81)=MONTH(AB$7),YEAR(Investment!$F81)=YEAR(AB$7)),Investment!$C81*Investment!$G81*Investment!$H81/12," ")</f>
        <v xml:space="preserve"> </v>
      </c>
      <c r="AC82" s="249" t="str">
        <f>IF(AND(MONTH(Investment!$F81)=MONTH(AC$7),YEAR(Investment!$F81)=YEAR(AC$7)),Investment!$C81*Investment!$G81*Investment!$H81/12," ")</f>
        <v xml:space="preserve"> </v>
      </c>
      <c r="AD82" s="249" t="str">
        <f>IF(AND(MONTH(Investment!$F81)=MONTH(AD$7),YEAR(Investment!$F81)=YEAR(AD$7)),Investment!$C81*Investment!$G81*Investment!$H81/12," ")</f>
        <v xml:space="preserve"> </v>
      </c>
      <c r="AE82" s="249" t="str">
        <f>IF(AND(MONTH(Investment!$F81)=MONTH(AE$7),YEAR(Investment!$F81)=YEAR(AE$7)),Investment!$C81*Investment!$G81*Investment!$H81/12," ")</f>
        <v xml:space="preserve"> </v>
      </c>
      <c r="AF82" s="249" t="str">
        <f>IF(AND(MONTH(Investment!$F81)=MONTH(AF$7),YEAR(Investment!$F81)=YEAR(AF$7)),Investment!$C81*Investment!$G81*Investment!$H81/12," ")</f>
        <v xml:space="preserve"> </v>
      </c>
      <c r="AG82" s="249" t="str">
        <f>IF(AND(MONTH(Investment!$F81)=MONTH(AG$7),YEAR(Investment!$F81)=YEAR(AG$7)),Investment!$C81*Investment!$G81*Investment!$H81/12," ")</f>
        <v xml:space="preserve"> </v>
      </c>
    </row>
    <row r="83" spans="2:33">
      <c r="B83" s="281"/>
      <c r="C83" s="216"/>
      <c r="D83" s="216"/>
      <c r="E83" s="215"/>
      <c r="F83" s="215"/>
      <c r="G83" s="249">
        <f>ROUND((Investment!$F83-Investment!$E83)/365*12,0)</f>
        <v>0</v>
      </c>
      <c r="H83" s="318"/>
      <c r="I83" s="249">
        <f t="shared" si="5"/>
        <v>0</v>
      </c>
      <c r="J83" s="249" t="str">
        <f>IF(AND(MONTH(Investment!$F83)=MONTH(J$7),YEAR(Investment!$F83)=YEAR(J$7)),Investment!$C83*Investment!$G83*Investment!$H83/12," ")</f>
        <v xml:space="preserve"> </v>
      </c>
      <c r="K83" s="249" t="str">
        <f>IF(AND(MONTH(Investment!$F83)=MONTH(K$7),YEAR(Investment!$F83)=YEAR(K$7)),Investment!$C83*Investment!$G83*Investment!$H83/12," ")</f>
        <v xml:space="preserve"> </v>
      </c>
      <c r="L83" s="249" t="str">
        <f>IF(AND(MONTH(Investment!$F83)=MONTH(L$7),YEAR(Investment!$F83)=YEAR(L$7)),Investment!$C83*Investment!$G83*Investment!$H83/12," ")</f>
        <v xml:space="preserve"> </v>
      </c>
      <c r="M83" s="249" t="str">
        <f>IF(AND(MONTH(Investment!$F83)=MONTH(M$7),YEAR(Investment!$F83)=YEAR(M$7)),Investment!$C83*Investment!$G83*Investment!$H83/12," ")</f>
        <v xml:space="preserve"> </v>
      </c>
      <c r="N83" s="249" t="str">
        <f>IF(AND(MONTH(Investment!$F83)=MONTH(N$7),YEAR(Investment!$F83)=YEAR(N$7)),Investment!$C83*Investment!$G83*Investment!$H83/12," ")</f>
        <v xml:space="preserve"> </v>
      </c>
      <c r="O83" s="249" t="str">
        <f>IF(AND(MONTH(Investment!$F83)=MONTH(O$7),YEAR(Investment!$F83)=YEAR(O$7)),Investment!$C83*Investment!$G83*Investment!$H83/12," ")</f>
        <v xml:space="preserve"> </v>
      </c>
      <c r="P83" s="249" t="str">
        <f>IF(AND(MONTH(Investment!$F83)=MONTH(P$7),YEAR(Investment!$F83)=YEAR(P$7)),Investment!$C83*Investment!$G83*Investment!$H83/12," ")</f>
        <v xml:space="preserve"> </v>
      </c>
      <c r="Q83" s="249" t="str">
        <f>IF(AND(MONTH(Investment!$F83)=MONTH(Q$7),YEAR(Investment!$F83)=YEAR(Q$7)),Investment!$C83*Investment!$G83*Investment!$H83/12," ")</f>
        <v xml:space="preserve"> </v>
      </c>
      <c r="R83" s="249" t="str">
        <f>IF(AND(MONTH(Investment!$F83)=MONTH(R$7),YEAR(Investment!$F83)=YEAR(R$7)),Investment!$C83*Investment!$G83*Investment!$H83/12," ")</f>
        <v xml:space="preserve"> </v>
      </c>
      <c r="S83" s="249" t="str">
        <f>IF(AND(MONTH(Investment!$F83)=MONTH(S$7),YEAR(Investment!$F83)=YEAR(S$7)),Investment!$C83*Investment!$G83*Investment!$H83/12," ")</f>
        <v xml:space="preserve"> </v>
      </c>
      <c r="T83" s="249" t="str">
        <f>IF(AND(MONTH(Investment!$F83)=MONTH(T$7),YEAR(Investment!$F83)=YEAR(T$7)),Investment!$C83*Investment!$G83*Investment!$H83/12," ")</f>
        <v xml:space="preserve"> </v>
      </c>
      <c r="U83" s="249" t="str">
        <f>IF(AND(MONTH(Investment!$F83)=MONTH(U$7),YEAR(Investment!$F83)=YEAR(U$7)),Investment!$C83*Investment!$G83*Investment!$H83/12," ")</f>
        <v xml:space="preserve"> </v>
      </c>
      <c r="V83" s="249" t="str">
        <f>IF(AND(MONTH(Investment!$F82)=MONTH(V$7),YEAR(Investment!$F82)=YEAR(V$7)),Investment!$C82*Investment!$G82*Investment!$H82/12," ")</f>
        <v xml:space="preserve"> </v>
      </c>
      <c r="W83" s="249" t="str">
        <f>IF(AND(MONTH(Investment!$F82)=MONTH(W$7),YEAR(Investment!$F82)=YEAR(W$7)),Investment!$C82*Investment!$G82*Investment!$H82/12," ")</f>
        <v xml:space="preserve"> </v>
      </c>
      <c r="X83" s="249" t="str">
        <f>IF(AND(MONTH(Investment!$F82)=MONTH(X$7),YEAR(Investment!$F82)=YEAR(X$7)),Investment!$C82*Investment!$G82*Investment!$H82/12," ")</f>
        <v xml:space="preserve"> </v>
      </c>
      <c r="Y83" s="249" t="str">
        <f>IF(AND(MONTH(Investment!$F82)=MONTH(Y$7),YEAR(Investment!$F82)=YEAR(Y$7)),Investment!$C82*Investment!$G82*Investment!$H82/12," ")</f>
        <v xml:space="preserve"> </v>
      </c>
      <c r="Z83" s="249" t="str">
        <f>IF(AND(MONTH(Investment!$F82)=MONTH(Z$7),YEAR(Investment!$F82)=YEAR(Z$7)),Investment!$C82*Investment!$G82*Investment!$H82/12," ")</f>
        <v xml:space="preserve"> </v>
      </c>
      <c r="AA83" s="249" t="str">
        <f>IF(AND(MONTH(Investment!$F82)=MONTH(AA$7),YEAR(Investment!$F82)=YEAR(AA$7)),Investment!$C82*Investment!$G82*Investment!$H82/12," ")</f>
        <v xml:space="preserve"> </v>
      </c>
      <c r="AB83" s="249" t="str">
        <f>IF(AND(MONTH(Investment!$F82)=MONTH(AB$7),YEAR(Investment!$F82)=YEAR(AB$7)),Investment!$C82*Investment!$G82*Investment!$H82/12," ")</f>
        <v xml:space="preserve"> </v>
      </c>
      <c r="AC83" s="249" t="str">
        <f>IF(AND(MONTH(Investment!$F82)=MONTH(AC$7),YEAR(Investment!$F82)=YEAR(AC$7)),Investment!$C82*Investment!$G82*Investment!$H82/12," ")</f>
        <v xml:space="preserve"> </v>
      </c>
      <c r="AD83" s="249" t="str">
        <f>IF(AND(MONTH(Investment!$F82)=MONTH(AD$7),YEAR(Investment!$F82)=YEAR(AD$7)),Investment!$C82*Investment!$G82*Investment!$H82/12," ")</f>
        <v xml:space="preserve"> </v>
      </c>
      <c r="AE83" s="249" t="str">
        <f>IF(AND(MONTH(Investment!$F82)=MONTH(AE$7),YEAR(Investment!$F82)=YEAR(AE$7)),Investment!$C82*Investment!$G82*Investment!$H82/12," ")</f>
        <v xml:space="preserve"> </v>
      </c>
      <c r="AF83" s="249" t="str">
        <f>IF(AND(MONTH(Investment!$F82)=MONTH(AF$7),YEAR(Investment!$F82)=YEAR(AF$7)),Investment!$C82*Investment!$G82*Investment!$H82/12," ")</f>
        <v xml:space="preserve"> </v>
      </c>
      <c r="AG83" s="249" t="str">
        <f>IF(AND(MONTH(Investment!$F82)=MONTH(AG$7),YEAR(Investment!$F82)=YEAR(AG$7)),Investment!$C82*Investment!$G82*Investment!$H82/12," ")</f>
        <v xml:space="preserve"> </v>
      </c>
    </row>
    <row r="84" spans="2:33">
      <c r="B84" s="281"/>
      <c r="C84" s="216"/>
      <c r="D84" s="216"/>
      <c r="E84" s="215"/>
      <c r="F84" s="215"/>
      <c r="G84" s="249">
        <f>ROUND((Investment!$F84-Investment!$E84)/365*12,0)</f>
        <v>0</v>
      </c>
      <c r="H84" s="318"/>
      <c r="I84" s="249">
        <f t="shared" si="5"/>
        <v>0</v>
      </c>
      <c r="J84" s="249" t="str">
        <f>IF(AND(MONTH(Investment!$F84)=MONTH(J$7),YEAR(Investment!$F84)=YEAR(J$7)),Investment!$C84*Investment!$G84*Investment!$H84/12," ")</f>
        <v xml:space="preserve"> </v>
      </c>
      <c r="K84" s="249" t="str">
        <f>IF(AND(MONTH(Investment!$F84)=MONTH(K$7),YEAR(Investment!$F84)=YEAR(K$7)),Investment!$C84*Investment!$G84*Investment!$H84/12," ")</f>
        <v xml:space="preserve"> </v>
      </c>
      <c r="L84" s="249" t="str">
        <f>IF(AND(MONTH(Investment!$F84)=MONTH(L$7),YEAR(Investment!$F84)=YEAR(L$7)),Investment!$C84*Investment!$G84*Investment!$H84/12," ")</f>
        <v xml:space="preserve"> </v>
      </c>
      <c r="M84" s="249" t="str">
        <f>IF(AND(MONTH(Investment!$F84)=MONTH(M$7),YEAR(Investment!$F84)=YEAR(M$7)),Investment!$C84*Investment!$G84*Investment!$H84/12," ")</f>
        <v xml:space="preserve"> </v>
      </c>
      <c r="N84" s="249" t="str">
        <f>IF(AND(MONTH(Investment!$F84)=MONTH(N$7),YEAR(Investment!$F84)=YEAR(N$7)),Investment!$C84*Investment!$G84*Investment!$H84/12," ")</f>
        <v xml:space="preserve"> </v>
      </c>
      <c r="O84" s="249" t="str">
        <f>IF(AND(MONTH(Investment!$F84)=MONTH(O$7),YEAR(Investment!$F84)=YEAR(O$7)),Investment!$C84*Investment!$G84*Investment!$H84/12," ")</f>
        <v xml:space="preserve"> </v>
      </c>
      <c r="P84" s="249" t="str">
        <f>IF(AND(MONTH(Investment!$F84)=MONTH(P$7),YEAR(Investment!$F84)=YEAR(P$7)),Investment!$C84*Investment!$G84*Investment!$H84/12," ")</f>
        <v xml:space="preserve"> </v>
      </c>
      <c r="Q84" s="249" t="str">
        <f>IF(AND(MONTH(Investment!$F84)=MONTH(Q$7),YEAR(Investment!$F84)=YEAR(Q$7)),Investment!$C84*Investment!$G84*Investment!$H84/12," ")</f>
        <v xml:space="preserve"> </v>
      </c>
      <c r="R84" s="249" t="str">
        <f>IF(AND(MONTH(Investment!$F84)=MONTH(R$7),YEAR(Investment!$F84)=YEAR(R$7)),Investment!$C84*Investment!$G84*Investment!$H84/12," ")</f>
        <v xml:space="preserve"> </v>
      </c>
      <c r="S84" s="249" t="str">
        <f>IF(AND(MONTH(Investment!$F84)=MONTH(S$7),YEAR(Investment!$F84)=YEAR(S$7)),Investment!$C84*Investment!$G84*Investment!$H84/12," ")</f>
        <v xml:space="preserve"> </v>
      </c>
      <c r="T84" s="249" t="str">
        <f>IF(AND(MONTH(Investment!$F84)=MONTH(T$7),YEAR(Investment!$F84)=YEAR(T$7)),Investment!$C84*Investment!$G84*Investment!$H84/12," ")</f>
        <v xml:space="preserve"> </v>
      </c>
      <c r="U84" s="249" t="str">
        <f>IF(AND(MONTH(Investment!$F84)=MONTH(U$7),YEAR(Investment!$F84)=YEAR(U$7)),Investment!$C84*Investment!$G84*Investment!$H84/12," ")</f>
        <v xml:space="preserve"> </v>
      </c>
      <c r="V84" s="249" t="str">
        <f>IF(AND(MONTH(Investment!$F83)=MONTH(V$7),YEAR(Investment!$F83)=YEAR(V$7)),Investment!$C83*Investment!$G83*Investment!$H83/12," ")</f>
        <v xml:space="preserve"> </v>
      </c>
      <c r="W84" s="249" t="str">
        <f>IF(AND(MONTH(Investment!$F83)=MONTH(W$7),YEAR(Investment!$F83)=YEAR(W$7)),Investment!$C83*Investment!$G83*Investment!$H83/12," ")</f>
        <v xml:space="preserve"> </v>
      </c>
      <c r="X84" s="249" t="str">
        <f>IF(AND(MONTH(Investment!$F83)=MONTH(X$7),YEAR(Investment!$F83)=YEAR(X$7)),Investment!$C83*Investment!$G83*Investment!$H83/12," ")</f>
        <v xml:space="preserve"> </v>
      </c>
      <c r="Y84" s="249" t="str">
        <f>IF(AND(MONTH(Investment!$F83)=MONTH(Y$7),YEAR(Investment!$F83)=YEAR(Y$7)),Investment!$C83*Investment!$G83*Investment!$H83/12," ")</f>
        <v xml:space="preserve"> </v>
      </c>
      <c r="Z84" s="249" t="str">
        <f>IF(AND(MONTH(Investment!$F83)=MONTH(Z$7),YEAR(Investment!$F83)=YEAR(Z$7)),Investment!$C83*Investment!$G83*Investment!$H83/12," ")</f>
        <v xml:space="preserve"> </v>
      </c>
      <c r="AA84" s="249" t="str">
        <f>IF(AND(MONTH(Investment!$F83)=MONTH(AA$7),YEAR(Investment!$F83)=YEAR(AA$7)),Investment!$C83*Investment!$G83*Investment!$H83/12," ")</f>
        <v xml:space="preserve"> </v>
      </c>
      <c r="AB84" s="249" t="str">
        <f>IF(AND(MONTH(Investment!$F83)=MONTH(AB$7),YEAR(Investment!$F83)=YEAR(AB$7)),Investment!$C83*Investment!$G83*Investment!$H83/12," ")</f>
        <v xml:space="preserve"> </v>
      </c>
      <c r="AC84" s="249" t="str">
        <f>IF(AND(MONTH(Investment!$F83)=MONTH(AC$7),YEAR(Investment!$F83)=YEAR(AC$7)),Investment!$C83*Investment!$G83*Investment!$H83/12," ")</f>
        <v xml:space="preserve"> </v>
      </c>
      <c r="AD84" s="249" t="str">
        <f>IF(AND(MONTH(Investment!$F83)=MONTH(AD$7),YEAR(Investment!$F83)=YEAR(AD$7)),Investment!$C83*Investment!$G83*Investment!$H83/12," ")</f>
        <v xml:space="preserve"> </v>
      </c>
      <c r="AE84" s="249" t="str">
        <f>IF(AND(MONTH(Investment!$F83)=MONTH(AE$7),YEAR(Investment!$F83)=YEAR(AE$7)),Investment!$C83*Investment!$G83*Investment!$H83/12," ")</f>
        <v xml:space="preserve"> </v>
      </c>
      <c r="AF84" s="249" t="str">
        <f>IF(AND(MONTH(Investment!$F83)=MONTH(AF$7),YEAR(Investment!$F83)=YEAR(AF$7)),Investment!$C83*Investment!$G83*Investment!$H83/12," ")</f>
        <v xml:space="preserve"> </v>
      </c>
      <c r="AG84" s="249" t="str">
        <f>IF(AND(MONTH(Investment!$F83)=MONTH(AG$7),YEAR(Investment!$F83)=YEAR(AG$7)),Investment!$C83*Investment!$G83*Investment!$H83/12," ")</f>
        <v xml:space="preserve"> </v>
      </c>
    </row>
    <row r="85" spans="2:33">
      <c r="B85" s="281"/>
      <c r="C85" s="216"/>
      <c r="D85" s="216"/>
      <c r="E85" s="215"/>
      <c r="F85" s="215"/>
      <c r="G85" s="249">
        <f>ROUND((Investment!$F85-Investment!$E85)/365*12,0)</f>
        <v>0</v>
      </c>
      <c r="H85" s="318"/>
      <c r="I85" s="249">
        <f t="shared" si="5"/>
        <v>0</v>
      </c>
      <c r="J85" s="249" t="str">
        <f>IF(AND(MONTH(Investment!$F85)=MONTH(J$7),YEAR(Investment!$F85)=YEAR(J$7)),Investment!$C85*Investment!$G85*Investment!$H85/12," ")</f>
        <v xml:space="preserve"> </v>
      </c>
      <c r="K85" s="249" t="str">
        <f>IF(AND(MONTH(Investment!$F85)=MONTH(K$7),YEAR(Investment!$F85)=YEAR(K$7)),Investment!$C85*Investment!$G85*Investment!$H85/12," ")</f>
        <v xml:space="preserve"> </v>
      </c>
      <c r="L85" s="249" t="str">
        <f>IF(AND(MONTH(Investment!$F85)=MONTH(L$7),YEAR(Investment!$F85)=YEAR(L$7)),Investment!$C85*Investment!$G85*Investment!$H85/12," ")</f>
        <v xml:space="preserve"> </v>
      </c>
      <c r="M85" s="249" t="str">
        <f>IF(AND(MONTH(Investment!$F85)=MONTH(M$7),YEAR(Investment!$F85)=YEAR(M$7)),Investment!$C85*Investment!$G85*Investment!$H85/12," ")</f>
        <v xml:space="preserve"> </v>
      </c>
      <c r="N85" s="249" t="str">
        <f>IF(AND(MONTH(Investment!$F85)=MONTH(N$7),YEAR(Investment!$F85)=YEAR(N$7)),Investment!$C85*Investment!$G85*Investment!$H85/12," ")</f>
        <v xml:space="preserve"> </v>
      </c>
      <c r="O85" s="249" t="str">
        <f>IF(AND(MONTH(Investment!$F85)=MONTH(O$7),YEAR(Investment!$F85)=YEAR(O$7)),Investment!$C85*Investment!$G85*Investment!$H85/12," ")</f>
        <v xml:space="preserve"> </v>
      </c>
      <c r="P85" s="249" t="str">
        <f>IF(AND(MONTH(Investment!$F85)=MONTH(P$7),YEAR(Investment!$F85)=YEAR(P$7)),Investment!$C85*Investment!$G85*Investment!$H85/12," ")</f>
        <v xml:space="preserve"> </v>
      </c>
      <c r="Q85" s="249" t="str">
        <f>IF(AND(MONTH(Investment!$F85)=MONTH(Q$7),YEAR(Investment!$F85)=YEAR(Q$7)),Investment!$C85*Investment!$G85*Investment!$H85/12," ")</f>
        <v xml:space="preserve"> </v>
      </c>
      <c r="R85" s="249" t="str">
        <f>IF(AND(MONTH(Investment!$F85)=MONTH(R$7),YEAR(Investment!$F85)=YEAR(R$7)),Investment!$C85*Investment!$G85*Investment!$H85/12," ")</f>
        <v xml:space="preserve"> </v>
      </c>
      <c r="S85" s="249" t="str">
        <f>IF(AND(MONTH(Investment!$F85)=MONTH(S$7),YEAR(Investment!$F85)=YEAR(S$7)),Investment!$C85*Investment!$G85*Investment!$H85/12," ")</f>
        <v xml:space="preserve"> </v>
      </c>
      <c r="T85" s="249" t="str">
        <f>IF(AND(MONTH(Investment!$F85)=MONTH(T$7),YEAR(Investment!$F85)=YEAR(T$7)),Investment!$C85*Investment!$G85*Investment!$H85/12," ")</f>
        <v xml:space="preserve"> </v>
      </c>
      <c r="U85" s="249" t="str">
        <f>IF(AND(MONTH(Investment!$F85)=MONTH(U$7),YEAR(Investment!$F85)=YEAR(U$7)),Investment!$C85*Investment!$G85*Investment!$H85/12," ")</f>
        <v xml:space="preserve"> </v>
      </c>
      <c r="V85" s="249" t="str">
        <f>IF(AND(MONTH(Investment!$F84)=MONTH(V$7),YEAR(Investment!$F84)=YEAR(V$7)),Investment!$C84*Investment!$G84*Investment!$H84/12," ")</f>
        <v xml:space="preserve"> </v>
      </c>
      <c r="W85" s="249" t="str">
        <f>IF(AND(MONTH(Investment!$F84)=MONTH(W$7),YEAR(Investment!$F84)=YEAR(W$7)),Investment!$C84*Investment!$G84*Investment!$H84/12," ")</f>
        <v xml:space="preserve"> </v>
      </c>
      <c r="X85" s="249" t="str">
        <f>IF(AND(MONTH(Investment!$F84)=MONTH(X$7),YEAR(Investment!$F84)=YEAR(X$7)),Investment!$C84*Investment!$G84*Investment!$H84/12," ")</f>
        <v xml:space="preserve"> </v>
      </c>
      <c r="Y85" s="249" t="str">
        <f>IF(AND(MONTH(Investment!$F84)=MONTH(Y$7),YEAR(Investment!$F84)=YEAR(Y$7)),Investment!$C84*Investment!$G84*Investment!$H84/12," ")</f>
        <v xml:space="preserve"> </v>
      </c>
      <c r="Z85" s="249" t="str">
        <f>IF(AND(MONTH(Investment!$F84)=MONTH(Z$7),YEAR(Investment!$F84)=YEAR(Z$7)),Investment!$C84*Investment!$G84*Investment!$H84/12," ")</f>
        <v xml:space="preserve"> </v>
      </c>
      <c r="AA85" s="249" t="str">
        <f>IF(AND(MONTH(Investment!$F84)=MONTH(AA$7),YEAR(Investment!$F84)=YEAR(AA$7)),Investment!$C84*Investment!$G84*Investment!$H84/12," ")</f>
        <v xml:space="preserve"> </v>
      </c>
      <c r="AB85" s="249" t="str">
        <f>IF(AND(MONTH(Investment!$F84)=MONTH(AB$7),YEAR(Investment!$F84)=YEAR(AB$7)),Investment!$C84*Investment!$G84*Investment!$H84/12," ")</f>
        <v xml:space="preserve"> </v>
      </c>
      <c r="AC85" s="249" t="str">
        <f>IF(AND(MONTH(Investment!$F84)=MONTH(AC$7),YEAR(Investment!$F84)=YEAR(AC$7)),Investment!$C84*Investment!$G84*Investment!$H84/12," ")</f>
        <v xml:space="preserve"> </v>
      </c>
      <c r="AD85" s="249" t="str">
        <f>IF(AND(MONTH(Investment!$F84)=MONTH(AD$7),YEAR(Investment!$F84)=YEAR(AD$7)),Investment!$C84*Investment!$G84*Investment!$H84/12," ")</f>
        <v xml:space="preserve"> </v>
      </c>
      <c r="AE85" s="249" t="str">
        <f>IF(AND(MONTH(Investment!$F84)=MONTH(AE$7),YEAR(Investment!$F84)=YEAR(AE$7)),Investment!$C84*Investment!$G84*Investment!$H84/12," ")</f>
        <v xml:space="preserve"> </v>
      </c>
      <c r="AF85" s="249" t="str">
        <f>IF(AND(MONTH(Investment!$F84)=MONTH(AF$7),YEAR(Investment!$F84)=YEAR(AF$7)),Investment!$C84*Investment!$G84*Investment!$H84/12," ")</f>
        <v xml:space="preserve"> </v>
      </c>
      <c r="AG85" s="249" t="str">
        <f>IF(AND(MONTH(Investment!$F84)=MONTH(AG$7),YEAR(Investment!$F84)=YEAR(AG$7)),Investment!$C84*Investment!$G84*Investment!$H84/12," ")</f>
        <v xml:space="preserve"> </v>
      </c>
    </row>
    <row r="86" spans="2:33">
      <c r="B86" s="281"/>
      <c r="C86" s="216"/>
      <c r="D86" s="216"/>
      <c r="E86" s="215"/>
      <c r="F86" s="215"/>
      <c r="G86" s="249">
        <f>ROUND((Investment!$F86-Investment!$E86)/365*12,0)</f>
        <v>0</v>
      </c>
      <c r="H86" s="318"/>
      <c r="I86" s="249">
        <f t="shared" si="5"/>
        <v>0</v>
      </c>
      <c r="J86" s="249" t="str">
        <f>IF(AND(MONTH(Investment!$F86)=MONTH(J$7),YEAR(Investment!$F86)=YEAR(J$7)),Investment!$C86*Investment!$G86*Investment!$H86/12," ")</f>
        <v xml:space="preserve"> </v>
      </c>
      <c r="K86" s="249" t="str">
        <f>IF(AND(MONTH(Investment!$F86)=MONTH(K$7),YEAR(Investment!$F86)=YEAR(K$7)),Investment!$C86*Investment!$G86*Investment!$H86/12," ")</f>
        <v xml:space="preserve"> </v>
      </c>
      <c r="L86" s="249" t="str">
        <f>IF(AND(MONTH(Investment!$F86)=MONTH(L$7),YEAR(Investment!$F86)=YEAR(L$7)),Investment!$C86*Investment!$G86*Investment!$H86/12," ")</f>
        <v xml:space="preserve"> </v>
      </c>
      <c r="M86" s="249" t="str">
        <f>IF(AND(MONTH(Investment!$F86)=MONTH(M$7),YEAR(Investment!$F86)=YEAR(M$7)),Investment!$C86*Investment!$G86*Investment!$H86/12," ")</f>
        <v xml:space="preserve"> </v>
      </c>
      <c r="N86" s="249" t="str">
        <f>IF(AND(MONTH(Investment!$F86)=MONTH(N$7),YEAR(Investment!$F86)=YEAR(N$7)),Investment!$C86*Investment!$G86*Investment!$H86/12," ")</f>
        <v xml:space="preserve"> </v>
      </c>
      <c r="O86" s="249" t="str">
        <f>IF(AND(MONTH(Investment!$F86)=MONTH(O$7),YEAR(Investment!$F86)=YEAR(O$7)),Investment!$C86*Investment!$G86*Investment!$H86/12," ")</f>
        <v xml:space="preserve"> </v>
      </c>
      <c r="P86" s="249" t="str">
        <f>IF(AND(MONTH(Investment!$F86)=MONTH(P$7),YEAR(Investment!$F86)=YEAR(P$7)),Investment!$C86*Investment!$G86*Investment!$H86/12," ")</f>
        <v xml:space="preserve"> </v>
      </c>
      <c r="Q86" s="249" t="str">
        <f>IF(AND(MONTH(Investment!$F86)=MONTH(Q$7),YEAR(Investment!$F86)=YEAR(Q$7)),Investment!$C86*Investment!$G86*Investment!$H86/12," ")</f>
        <v xml:space="preserve"> </v>
      </c>
      <c r="R86" s="249" t="str">
        <f>IF(AND(MONTH(Investment!$F86)=MONTH(R$7),YEAR(Investment!$F86)=YEAR(R$7)),Investment!$C86*Investment!$G86*Investment!$H86/12," ")</f>
        <v xml:space="preserve"> </v>
      </c>
      <c r="S86" s="249" t="str">
        <f>IF(AND(MONTH(Investment!$F86)=MONTH(S$7),YEAR(Investment!$F86)=YEAR(S$7)),Investment!$C86*Investment!$G86*Investment!$H86/12," ")</f>
        <v xml:space="preserve"> </v>
      </c>
      <c r="T86" s="249" t="str">
        <f>IF(AND(MONTH(Investment!$F86)=MONTH(T$7),YEAR(Investment!$F86)=YEAR(T$7)),Investment!$C86*Investment!$G86*Investment!$H86/12," ")</f>
        <v xml:space="preserve"> </v>
      </c>
      <c r="U86" s="249" t="str">
        <f>IF(AND(MONTH(Investment!$F86)=MONTH(U$7),YEAR(Investment!$F86)=YEAR(U$7)),Investment!$C86*Investment!$G86*Investment!$H86/12," ")</f>
        <v xml:space="preserve"> </v>
      </c>
      <c r="V86" s="249" t="str">
        <f>IF(AND(MONTH(Investment!$F85)=MONTH(V$7),YEAR(Investment!$F85)=YEAR(V$7)),Investment!$C85*Investment!$G85*Investment!$H85/12," ")</f>
        <v xml:space="preserve"> </v>
      </c>
      <c r="W86" s="249" t="str">
        <f>IF(AND(MONTH(Investment!$F85)=MONTH(W$7),YEAR(Investment!$F85)=YEAR(W$7)),Investment!$C85*Investment!$G85*Investment!$H85/12," ")</f>
        <v xml:space="preserve"> </v>
      </c>
      <c r="X86" s="249" t="str">
        <f>IF(AND(MONTH(Investment!$F85)=MONTH(X$7),YEAR(Investment!$F85)=YEAR(X$7)),Investment!$C85*Investment!$G85*Investment!$H85/12," ")</f>
        <v xml:space="preserve"> </v>
      </c>
      <c r="Y86" s="249" t="str">
        <f>IF(AND(MONTH(Investment!$F85)=MONTH(Y$7),YEAR(Investment!$F85)=YEAR(Y$7)),Investment!$C85*Investment!$G85*Investment!$H85/12," ")</f>
        <v xml:space="preserve"> </v>
      </c>
      <c r="Z86" s="249" t="str">
        <f>IF(AND(MONTH(Investment!$F85)=MONTH(Z$7),YEAR(Investment!$F85)=YEAR(Z$7)),Investment!$C85*Investment!$G85*Investment!$H85/12," ")</f>
        <v xml:space="preserve"> </v>
      </c>
      <c r="AA86" s="249" t="str">
        <f>IF(AND(MONTH(Investment!$F85)=MONTH(AA$7),YEAR(Investment!$F85)=YEAR(AA$7)),Investment!$C85*Investment!$G85*Investment!$H85/12," ")</f>
        <v xml:space="preserve"> </v>
      </c>
      <c r="AB86" s="249" t="str">
        <f>IF(AND(MONTH(Investment!$F85)=MONTH(AB$7),YEAR(Investment!$F85)=YEAR(AB$7)),Investment!$C85*Investment!$G85*Investment!$H85/12," ")</f>
        <v xml:space="preserve"> </v>
      </c>
      <c r="AC86" s="249" t="str">
        <f>IF(AND(MONTH(Investment!$F85)=MONTH(AC$7),YEAR(Investment!$F85)=YEAR(AC$7)),Investment!$C85*Investment!$G85*Investment!$H85/12," ")</f>
        <v xml:space="preserve"> </v>
      </c>
      <c r="AD86" s="249" t="str">
        <f>IF(AND(MONTH(Investment!$F85)=MONTH(AD$7),YEAR(Investment!$F85)=YEAR(AD$7)),Investment!$C85*Investment!$G85*Investment!$H85/12," ")</f>
        <v xml:space="preserve"> </v>
      </c>
      <c r="AE86" s="249" t="str">
        <f>IF(AND(MONTH(Investment!$F85)=MONTH(AE$7),YEAR(Investment!$F85)=YEAR(AE$7)),Investment!$C85*Investment!$G85*Investment!$H85/12," ")</f>
        <v xml:space="preserve"> </v>
      </c>
      <c r="AF86" s="249" t="str">
        <f>IF(AND(MONTH(Investment!$F85)=MONTH(AF$7),YEAR(Investment!$F85)=YEAR(AF$7)),Investment!$C85*Investment!$G85*Investment!$H85/12," ")</f>
        <v xml:space="preserve"> </v>
      </c>
      <c r="AG86" s="249" t="str">
        <f>IF(AND(MONTH(Investment!$F85)=MONTH(AG$7),YEAR(Investment!$F85)=YEAR(AG$7)),Investment!$C85*Investment!$G85*Investment!$H85/12," ")</f>
        <v xml:space="preserve"> </v>
      </c>
    </row>
    <row r="87" spans="2:33">
      <c r="B87" s="281"/>
      <c r="C87" s="216"/>
      <c r="D87" s="216"/>
      <c r="E87" s="215"/>
      <c r="F87" s="215"/>
      <c r="G87" s="249">
        <f>ROUND((Investment!$F87-Investment!$E87)/365*12,0)</f>
        <v>0</v>
      </c>
      <c r="H87" s="318"/>
      <c r="I87" s="249">
        <f t="shared" si="5"/>
        <v>0</v>
      </c>
      <c r="J87" s="249" t="str">
        <f>IF(AND(MONTH(Investment!$F87)=MONTH(J$7),YEAR(Investment!$F87)=YEAR(J$7)),Investment!$C87*Investment!$G87*Investment!$H87/12," ")</f>
        <v xml:space="preserve"> </v>
      </c>
      <c r="K87" s="249" t="str">
        <f>IF(AND(MONTH(Investment!$F87)=MONTH(K$7),YEAR(Investment!$F87)=YEAR(K$7)),Investment!$C87*Investment!$G87*Investment!$H87/12," ")</f>
        <v xml:space="preserve"> </v>
      </c>
      <c r="L87" s="249" t="str">
        <f>IF(AND(MONTH(Investment!$F87)=MONTH(L$7),YEAR(Investment!$F87)=YEAR(L$7)),Investment!$C87*Investment!$G87*Investment!$H87/12," ")</f>
        <v xml:space="preserve"> </v>
      </c>
      <c r="M87" s="249" t="str">
        <f>IF(AND(MONTH(Investment!$F87)=MONTH(M$7),YEAR(Investment!$F87)=YEAR(M$7)),Investment!$C87*Investment!$G87*Investment!$H87/12," ")</f>
        <v xml:space="preserve"> </v>
      </c>
      <c r="N87" s="249" t="str">
        <f>IF(AND(MONTH(Investment!$F87)=MONTH(N$7),YEAR(Investment!$F87)=YEAR(N$7)),Investment!$C87*Investment!$G87*Investment!$H87/12," ")</f>
        <v xml:space="preserve"> </v>
      </c>
      <c r="O87" s="249" t="str">
        <f>IF(AND(MONTH(Investment!$F87)=MONTH(O$7),YEAR(Investment!$F87)=YEAR(O$7)),Investment!$C87*Investment!$G87*Investment!$H87/12," ")</f>
        <v xml:space="preserve"> </v>
      </c>
      <c r="P87" s="249" t="str">
        <f>IF(AND(MONTH(Investment!$F87)=MONTH(P$7),YEAR(Investment!$F87)=YEAR(P$7)),Investment!$C87*Investment!$G87*Investment!$H87/12," ")</f>
        <v xml:space="preserve"> </v>
      </c>
      <c r="Q87" s="249" t="str">
        <f>IF(AND(MONTH(Investment!$F87)=MONTH(Q$7),YEAR(Investment!$F87)=YEAR(Q$7)),Investment!$C87*Investment!$G87*Investment!$H87/12," ")</f>
        <v xml:space="preserve"> </v>
      </c>
      <c r="R87" s="249" t="str">
        <f>IF(AND(MONTH(Investment!$F87)=MONTH(R$7),YEAR(Investment!$F87)=YEAR(R$7)),Investment!$C87*Investment!$G87*Investment!$H87/12," ")</f>
        <v xml:space="preserve"> </v>
      </c>
      <c r="S87" s="249" t="str">
        <f>IF(AND(MONTH(Investment!$F87)=MONTH(S$7),YEAR(Investment!$F87)=YEAR(S$7)),Investment!$C87*Investment!$G87*Investment!$H87/12," ")</f>
        <v xml:space="preserve"> </v>
      </c>
      <c r="T87" s="249" t="str">
        <f>IF(AND(MONTH(Investment!$F87)=MONTH(T$7),YEAR(Investment!$F87)=YEAR(T$7)),Investment!$C87*Investment!$G87*Investment!$H87/12," ")</f>
        <v xml:space="preserve"> </v>
      </c>
      <c r="U87" s="249" t="str">
        <f>IF(AND(MONTH(Investment!$F87)=MONTH(U$7),YEAR(Investment!$F87)=YEAR(U$7)),Investment!$C87*Investment!$G87*Investment!$H87/12," ")</f>
        <v xml:space="preserve"> </v>
      </c>
      <c r="V87" s="249" t="str">
        <f>IF(AND(MONTH(Investment!$F86)=MONTH(V$7),YEAR(Investment!$F86)=YEAR(V$7)),Investment!$C86*Investment!$G86*Investment!$H86/12," ")</f>
        <v xml:space="preserve"> </v>
      </c>
      <c r="W87" s="249" t="str">
        <f>IF(AND(MONTH(Investment!$F86)=MONTH(W$7),YEAR(Investment!$F86)=YEAR(W$7)),Investment!$C86*Investment!$G86*Investment!$H86/12," ")</f>
        <v xml:space="preserve"> </v>
      </c>
      <c r="X87" s="249" t="str">
        <f>IF(AND(MONTH(Investment!$F86)=MONTH(X$7),YEAR(Investment!$F86)=YEAR(X$7)),Investment!$C86*Investment!$G86*Investment!$H86/12," ")</f>
        <v xml:space="preserve"> </v>
      </c>
      <c r="Y87" s="249" t="str">
        <f>IF(AND(MONTH(Investment!$F86)=MONTH(Y$7),YEAR(Investment!$F86)=YEAR(Y$7)),Investment!$C86*Investment!$G86*Investment!$H86/12," ")</f>
        <v xml:space="preserve"> </v>
      </c>
      <c r="Z87" s="249" t="str">
        <f>IF(AND(MONTH(Investment!$F86)=MONTH(Z$7),YEAR(Investment!$F86)=YEAR(Z$7)),Investment!$C86*Investment!$G86*Investment!$H86/12," ")</f>
        <v xml:space="preserve"> </v>
      </c>
      <c r="AA87" s="249" t="str">
        <f>IF(AND(MONTH(Investment!$F86)=MONTH(AA$7),YEAR(Investment!$F86)=YEAR(AA$7)),Investment!$C86*Investment!$G86*Investment!$H86/12," ")</f>
        <v xml:space="preserve"> </v>
      </c>
      <c r="AB87" s="249" t="str">
        <f>IF(AND(MONTH(Investment!$F86)=MONTH(AB$7),YEAR(Investment!$F86)=YEAR(AB$7)),Investment!$C86*Investment!$G86*Investment!$H86/12," ")</f>
        <v xml:space="preserve"> </v>
      </c>
      <c r="AC87" s="249" t="str">
        <f>IF(AND(MONTH(Investment!$F86)=MONTH(AC$7),YEAR(Investment!$F86)=YEAR(AC$7)),Investment!$C86*Investment!$G86*Investment!$H86/12," ")</f>
        <v xml:space="preserve"> </v>
      </c>
      <c r="AD87" s="249" t="str">
        <f>IF(AND(MONTH(Investment!$F86)=MONTH(AD$7),YEAR(Investment!$F86)=YEAR(AD$7)),Investment!$C86*Investment!$G86*Investment!$H86/12," ")</f>
        <v xml:space="preserve"> </v>
      </c>
      <c r="AE87" s="249" t="str">
        <f>IF(AND(MONTH(Investment!$F86)=MONTH(AE$7),YEAR(Investment!$F86)=YEAR(AE$7)),Investment!$C86*Investment!$G86*Investment!$H86/12," ")</f>
        <v xml:space="preserve"> </v>
      </c>
      <c r="AF87" s="249" t="str">
        <f>IF(AND(MONTH(Investment!$F86)=MONTH(AF$7),YEAR(Investment!$F86)=YEAR(AF$7)),Investment!$C86*Investment!$G86*Investment!$H86/12," ")</f>
        <v xml:space="preserve"> </v>
      </c>
      <c r="AG87" s="249" t="str">
        <f>IF(AND(MONTH(Investment!$F86)=MONTH(AG$7),YEAR(Investment!$F86)=YEAR(AG$7)),Investment!$C86*Investment!$G86*Investment!$H86/12," ")</f>
        <v xml:space="preserve"> </v>
      </c>
    </row>
    <row r="88" spans="2:33">
      <c r="B88" s="281"/>
      <c r="C88" s="216"/>
      <c r="D88" s="216"/>
      <c r="E88" s="215"/>
      <c r="F88" s="215"/>
      <c r="G88" s="249">
        <f>ROUND((Investment!$F88-Investment!$E88)/365*12,0)</f>
        <v>0</v>
      </c>
      <c r="H88" s="318"/>
      <c r="I88" s="249">
        <f t="shared" si="5"/>
        <v>0</v>
      </c>
      <c r="J88" s="249" t="str">
        <f>IF(AND(MONTH(Investment!$F88)=MONTH(J$7),YEAR(Investment!$F88)=YEAR(J$7)),Investment!$C88*Investment!$G88*Investment!$H88/12," ")</f>
        <v xml:space="preserve"> </v>
      </c>
      <c r="K88" s="249" t="str">
        <f>IF(AND(MONTH(Investment!$F88)=MONTH(K$7),YEAR(Investment!$F88)=YEAR(K$7)),Investment!$C88*Investment!$G88*Investment!$H88/12," ")</f>
        <v xml:space="preserve"> </v>
      </c>
      <c r="L88" s="249" t="str">
        <f>IF(AND(MONTH(Investment!$F88)=MONTH(L$7),YEAR(Investment!$F88)=YEAR(L$7)),Investment!$C88*Investment!$G88*Investment!$H88/12," ")</f>
        <v xml:space="preserve"> </v>
      </c>
      <c r="M88" s="249" t="str">
        <f>IF(AND(MONTH(Investment!$F88)=MONTH(M$7),YEAR(Investment!$F88)=YEAR(M$7)),Investment!$C88*Investment!$G88*Investment!$H88/12," ")</f>
        <v xml:space="preserve"> </v>
      </c>
      <c r="N88" s="249" t="str">
        <f>IF(AND(MONTH(Investment!$F88)=MONTH(N$7),YEAR(Investment!$F88)=YEAR(N$7)),Investment!$C88*Investment!$G88*Investment!$H88/12," ")</f>
        <v xml:space="preserve"> </v>
      </c>
      <c r="O88" s="249" t="str">
        <f>IF(AND(MONTH(Investment!$F88)=MONTH(O$7),YEAR(Investment!$F88)=YEAR(O$7)),Investment!$C88*Investment!$G88*Investment!$H88/12," ")</f>
        <v xml:space="preserve"> </v>
      </c>
      <c r="P88" s="249" t="str">
        <f>IF(AND(MONTH(Investment!$F88)=MONTH(P$7),YEAR(Investment!$F88)=YEAR(P$7)),Investment!$C88*Investment!$G88*Investment!$H88/12," ")</f>
        <v xml:space="preserve"> </v>
      </c>
      <c r="Q88" s="249" t="str">
        <f>IF(AND(MONTH(Investment!$F88)=MONTH(Q$7),YEAR(Investment!$F88)=YEAR(Q$7)),Investment!$C88*Investment!$G88*Investment!$H88/12," ")</f>
        <v xml:space="preserve"> </v>
      </c>
      <c r="R88" s="249" t="str">
        <f>IF(AND(MONTH(Investment!$F88)=MONTH(R$7),YEAR(Investment!$F88)=YEAR(R$7)),Investment!$C88*Investment!$G88*Investment!$H88/12," ")</f>
        <v xml:space="preserve"> </v>
      </c>
      <c r="S88" s="249" t="str">
        <f>IF(AND(MONTH(Investment!$F88)=MONTH(S$7),YEAR(Investment!$F88)=YEAR(S$7)),Investment!$C88*Investment!$G88*Investment!$H88/12," ")</f>
        <v xml:space="preserve"> </v>
      </c>
      <c r="T88" s="249" t="str">
        <f>IF(AND(MONTH(Investment!$F88)=MONTH(T$7),YEAR(Investment!$F88)=YEAR(T$7)),Investment!$C88*Investment!$G88*Investment!$H88/12," ")</f>
        <v xml:space="preserve"> </v>
      </c>
      <c r="U88" s="249" t="str">
        <f>IF(AND(MONTH(Investment!$F88)=MONTH(U$7),YEAR(Investment!$F88)=YEAR(U$7)),Investment!$C88*Investment!$G88*Investment!$H88/12," ")</f>
        <v xml:space="preserve"> </v>
      </c>
      <c r="V88" s="249" t="str">
        <f>IF(AND(MONTH(Investment!$F87)=MONTH(V$7),YEAR(Investment!$F87)=YEAR(V$7)),Investment!$C87*Investment!$G87*Investment!$H87/12," ")</f>
        <v xml:space="preserve"> </v>
      </c>
      <c r="W88" s="249" t="str">
        <f>IF(AND(MONTH(Investment!$F87)=MONTH(W$7),YEAR(Investment!$F87)=YEAR(W$7)),Investment!$C87*Investment!$G87*Investment!$H87/12," ")</f>
        <v xml:space="preserve"> </v>
      </c>
      <c r="X88" s="249" t="str">
        <f>IF(AND(MONTH(Investment!$F87)=MONTH(X$7),YEAR(Investment!$F87)=YEAR(X$7)),Investment!$C87*Investment!$G87*Investment!$H87/12," ")</f>
        <v xml:space="preserve"> </v>
      </c>
      <c r="Y88" s="249" t="str">
        <f>IF(AND(MONTH(Investment!$F87)=MONTH(Y$7),YEAR(Investment!$F87)=YEAR(Y$7)),Investment!$C87*Investment!$G87*Investment!$H87/12," ")</f>
        <v xml:space="preserve"> </v>
      </c>
      <c r="Z88" s="249" t="str">
        <f>IF(AND(MONTH(Investment!$F87)=MONTH(Z$7),YEAR(Investment!$F87)=YEAR(Z$7)),Investment!$C87*Investment!$G87*Investment!$H87/12," ")</f>
        <v xml:space="preserve"> </v>
      </c>
      <c r="AA88" s="249" t="str">
        <f>IF(AND(MONTH(Investment!$F87)=MONTH(AA$7),YEAR(Investment!$F87)=YEAR(AA$7)),Investment!$C87*Investment!$G87*Investment!$H87/12," ")</f>
        <v xml:space="preserve"> </v>
      </c>
      <c r="AB88" s="249" t="str">
        <f>IF(AND(MONTH(Investment!$F87)=MONTH(AB$7),YEAR(Investment!$F87)=YEAR(AB$7)),Investment!$C87*Investment!$G87*Investment!$H87/12," ")</f>
        <v xml:space="preserve"> </v>
      </c>
      <c r="AC88" s="249" t="str">
        <f>IF(AND(MONTH(Investment!$F87)=MONTH(AC$7),YEAR(Investment!$F87)=YEAR(AC$7)),Investment!$C87*Investment!$G87*Investment!$H87/12," ")</f>
        <v xml:space="preserve"> </v>
      </c>
      <c r="AD88" s="249" t="str">
        <f>IF(AND(MONTH(Investment!$F87)=MONTH(AD$7),YEAR(Investment!$F87)=YEAR(AD$7)),Investment!$C87*Investment!$G87*Investment!$H87/12," ")</f>
        <v xml:space="preserve"> </v>
      </c>
      <c r="AE88" s="249" t="str">
        <f>IF(AND(MONTH(Investment!$F87)=MONTH(AE$7),YEAR(Investment!$F87)=YEAR(AE$7)),Investment!$C87*Investment!$G87*Investment!$H87/12," ")</f>
        <v xml:space="preserve"> </v>
      </c>
      <c r="AF88" s="249" t="str">
        <f>IF(AND(MONTH(Investment!$F87)=MONTH(AF$7),YEAR(Investment!$F87)=YEAR(AF$7)),Investment!$C87*Investment!$G87*Investment!$H87/12," ")</f>
        <v xml:space="preserve"> </v>
      </c>
      <c r="AG88" s="249" t="str">
        <f>IF(AND(MONTH(Investment!$F87)=MONTH(AG$7),YEAR(Investment!$F87)=YEAR(AG$7)),Investment!$C87*Investment!$G87*Investment!$H87/12," ")</f>
        <v xml:space="preserve"> </v>
      </c>
    </row>
    <row r="89" spans="2:33">
      <c r="B89" s="281"/>
      <c r="C89" s="216"/>
      <c r="D89" s="216"/>
      <c r="E89" s="215"/>
      <c r="F89" s="215"/>
      <c r="G89" s="249">
        <f>ROUND((Investment!$F89-Investment!$E89)/365*12,0)</f>
        <v>0</v>
      </c>
      <c r="H89" s="318"/>
      <c r="I89" s="249">
        <f t="shared" si="5"/>
        <v>0</v>
      </c>
      <c r="J89" s="249" t="str">
        <f>IF(AND(MONTH(Investment!$F89)=MONTH(J$7),YEAR(Investment!$F89)=YEAR(J$7)),Investment!$C89*Investment!$G89*Investment!$H89/12," ")</f>
        <v xml:space="preserve"> </v>
      </c>
      <c r="K89" s="249" t="str">
        <f>IF(AND(MONTH(Investment!$F89)=MONTH(K$7),YEAR(Investment!$F89)=YEAR(K$7)),Investment!$C89*Investment!$G89*Investment!$H89/12," ")</f>
        <v xml:space="preserve"> </v>
      </c>
      <c r="L89" s="249" t="str">
        <f>IF(AND(MONTH(Investment!$F89)=MONTH(L$7),YEAR(Investment!$F89)=YEAR(L$7)),Investment!$C89*Investment!$G89*Investment!$H89/12," ")</f>
        <v xml:space="preserve"> </v>
      </c>
      <c r="M89" s="249" t="str">
        <f>IF(AND(MONTH(Investment!$F89)=MONTH(M$7),YEAR(Investment!$F89)=YEAR(M$7)),Investment!$C89*Investment!$G89*Investment!$H89/12," ")</f>
        <v xml:space="preserve"> </v>
      </c>
      <c r="N89" s="249" t="str">
        <f>IF(AND(MONTH(Investment!$F89)=MONTH(N$7),YEAR(Investment!$F89)=YEAR(N$7)),Investment!$C89*Investment!$G89*Investment!$H89/12," ")</f>
        <v xml:space="preserve"> </v>
      </c>
      <c r="O89" s="249" t="str">
        <f>IF(AND(MONTH(Investment!$F89)=MONTH(O$7),YEAR(Investment!$F89)=YEAR(O$7)),Investment!$C89*Investment!$G89*Investment!$H89/12," ")</f>
        <v xml:space="preserve"> </v>
      </c>
      <c r="P89" s="249" t="str">
        <f>IF(AND(MONTH(Investment!$F89)=MONTH(P$7),YEAR(Investment!$F89)=YEAR(P$7)),Investment!$C89*Investment!$G89*Investment!$H89/12," ")</f>
        <v xml:space="preserve"> </v>
      </c>
      <c r="Q89" s="249" t="str">
        <f>IF(AND(MONTH(Investment!$F89)=MONTH(Q$7),YEAR(Investment!$F89)=YEAR(Q$7)),Investment!$C89*Investment!$G89*Investment!$H89/12," ")</f>
        <v xml:space="preserve"> </v>
      </c>
      <c r="R89" s="249" t="str">
        <f>IF(AND(MONTH(Investment!$F89)=MONTH(R$7),YEAR(Investment!$F89)=YEAR(R$7)),Investment!$C89*Investment!$G89*Investment!$H89/12," ")</f>
        <v xml:space="preserve"> </v>
      </c>
      <c r="S89" s="249" t="str">
        <f>IF(AND(MONTH(Investment!$F89)=MONTH(S$7),YEAR(Investment!$F89)=YEAR(S$7)),Investment!$C89*Investment!$G89*Investment!$H89/12," ")</f>
        <v xml:space="preserve"> </v>
      </c>
      <c r="T89" s="249" t="str">
        <f>IF(AND(MONTH(Investment!$F89)=MONTH(T$7),YEAR(Investment!$F89)=YEAR(T$7)),Investment!$C89*Investment!$G89*Investment!$H89/12," ")</f>
        <v xml:space="preserve"> </v>
      </c>
      <c r="U89" s="249" t="str">
        <f>IF(AND(MONTH(Investment!$F89)=MONTH(U$7),YEAR(Investment!$F89)=YEAR(U$7)),Investment!$C89*Investment!$G89*Investment!$H89/12," ")</f>
        <v xml:space="preserve"> </v>
      </c>
      <c r="V89" s="249" t="str">
        <f>IF(AND(MONTH(Investment!$F88)=MONTH(V$7),YEAR(Investment!$F88)=YEAR(V$7)),Investment!$C88*Investment!$G88*Investment!$H88/12," ")</f>
        <v xml:space="preserve"> </v>
      </c>
      <c r="W89" s="249" t="str">
        <f>IF(AND(MONTH(Investment!$F88)=MONTH(W$7),YEAR(Investment!$F88)=YEAR(W$7)),Investment!$C88*Investment!$G88*Investment!$H88/12," ")</f>
        <v xml:space="preserve"> </v>
      </c>
      <c r="X89" s="249" t="str">
        <f>IF(AND(MONTH(Investment!$F88)=MONTH(X$7),YEAR(Investment!$F88)=YEAR(X$7)),Investment!$C88*Investment!$G88*Investment!$H88/12," ")</f>
        <v xml:space="preserve"> </v>
      </c>
      <c r="Y89" s="249" t="str">
        <f>IF(AND(MONTH(Investment!$F88)=MONTH(Y$7),YEAR(Investment!$F88)=YEAR(Y$7)),Investment!$C88*Investment!$G88*Investment!$H88/12," ")</f>
        <v xml:space="preserve"> </v>
      </c>
      <c r="Z89" s="249" t="str">
        <f>IF(AND(MONTH(Investment!$F88)=MONTH(Z$7),YEAR(Investment!$F88)=YEAR(Z$7)),Investment!$C88*Investment!$G88*Investment!$H88/12," ")</f>
        <v xml:space="preserve"> </v>
      </c>
      <c r="AA89" s="249" t="str">
        <f>IF(AND(MONTH(Investment!$F88)=MONTH(AA$7),YEAR(Investment!$F88)=YEAR(AA$7)),Investment!$C88*Investment!$G88*Investment!$H88/12," ")</f>
        <v xml:space="preserve"> </v>
      </c>
      <c r="AB89" s="249" t="str">
        <f>IF(AND(MONTH(Investment!$F88)=MONTH(AB$7),YEAR(Investment!$F88)=YEAR(AB$7)),Investment!$C88*Investment!$G88*Investment!$H88/12," ")</f>
        <v xml:space="preserve"> </v>
      </c>
      <c r="AC89" s="249" t="str">
        <f>IF(AND(MONTH(Investment!$F88)=MONTH(AC$7),YEAR(Investment!$F88)=YEAR(AC$7)),Investment!$C88*Investment!$G88*Investment!$H88/12," ")</f>
        <v xml:space="preserve"> </v>
      </c>
      <c r="AD89" s="249" t="str">
        <f>IF(AND(MONTH(Investment!$F88)=MONTH(AD$7),YEAR(Investment!$F88)=YEAR(AD$7)),Investment!$C88*Investment!$G88*Investment!$H88/12," ")</f>
        <v xml:space="preserve"> </v>
      </c>
      <c r="AE89" s="249" t="str">
        <f>IF(AND(MONTH(Investment!$F88)=MONTH(AE$7),YEAR(Investment!$F88)=YEAR(AE$7)),Investment!$C88*Investment!$G88*Investment!$H88/12," ")</f>
        <v xml:space="preserve"> </v>
      </c>
      <c r="AF89" s="249" t="str">
        <f>IF(AND(MONTH(Investment!$F88)=MONTH(AF$7),YEAR(Investment!$F88)=YEAR(AF$7)),Investment!$C88*Investment!$G88*Investment!$H88/12," ")</f>
        <v xml:space="preserve"> </v>
      </c>
      <c r="AG89" s="249" t="str">
        <f>IF(AND(MONTH(Investment!$F88)=MONTH(AG$7),YEAR(Investment!$F88)=YEAR(AG$7)),Investment!$C88*Investment!$G88*Investment!$H88/12," ")</f>
        <v xml:space="preserve"> </v>
      </c>
    </row>
    <row r="90" spans="2:33">
      <c r="B90" s="281"/>
      <c r="C90" s="216"/>
      <c r="D90" s="216"/>
      <c r="E90" s="215"/>
      <c r="F90" s="215"/>
      <c r="G90" s="249">
        <f>ROUND((Investment!$F90-Investment!$E90)/365*12,0)</f>
        <v>0</v>
      </c>
      <c r="H90" s="318"/>
      <c r="I90" s="249">
        <f t="shared" si="5"/>
        <v>0</v>
      </c>
      <c r="J90" s="249" t="str">
        <f>IF(AND(MONTH(Investment!$F90)=MONTH(J$7),YEAR(Investment!$F90)=YEAR(J$7)),Investment!$C90*Investment!$G90*Investment!$H90/12," ")</f>
        <v xml:space="preserve"> </v>
      </c>
      <c r="K90" s="249" t="str">
        <f>IF(AND(MONTH(Investment!$F90)=MONTH(K$7),YEAR(Investment!$F90)=YEAR(K$7)),Investment!$C90*Investment!$G90*Investment!$H90/12," ")</f>
        <v xml:space="preserve"> </v>
      </c>
      <c r="L90" s="249" t="str">
        <f>IF(AND(MONTH(Investment!$F90)=MONTH(L$7),YEAR(Investment!$F90)=YEAR(L$7)),Investment!$C90*Investment!$G90*Investment!$H90/12," ")</f>
        <v xml:space="preserve"> </v>
      </c>
      <c r="M90" s="249" t="str">
        <f>IF(AND(MONTH(Investment!$F90)=MONTH(M$7),YEAR(Investment!$F90)=YEAR(M$7)),Investment!$C90*Investment!$G90*Investment!$H90/12," ")</f>
        <v xml:space="preserve"> </v>
      </c>
      <c r="N90" s="249" t="str">
        <f>IF(AND(MONTH(Investment!$F90)=MONTH(N$7),YEAR(Investment!$F90)=YEAR(N$7)),Investment!$C90*Investment!$G90*Investment!$H90/12," ")</f>
        <v xml:space="preserve"> </v>
      </c>
      <c r="O90" s="249" t="str">
        <f>IF(AND(MONTH(Investment!$F90)=MONTH(O$7),YEAR(Investment!$F90)=YEAR(O$7)),Investment!$C90*Investment!$G90*Investment!$H90/12," ")</f>
        <v xml:space="preserve"> </v>
      </c>
      <c r="P90" s="249" t="str">
        <f>IF(AND(MONTH(Investment!$F90)=MONTH(P$7),YEAR(Investment!$F90)=YEAR(P$7)),Investment!$C90*Investment!$G90*Investment!$H90/12," ")</f>
        <v xml:space="preserve"> </v>
      </c>
      <c r="Q90" s="249" t="str">
        <f>IF(AND(MONTH(Investment!$F90)=MONTH(Q$7),YEAR(Investment!$F90)=YEAR(Q$7)),Investment!$C90*Investment!$G90*Investment!$H90/12," ")</f>
        <v xml:space="preserve"> </v>
      </c>
      <c r="R90" s="249" t="str">
        <f>IF(AND(MONTH(Investment!$F90)=MONTH(R$7),YEAR(Investment!$F90)=YEAR(R$7)),Investment!$C90*Investment!$G90*Investment!$H90/12," ")</f>
        <v xml:space="preserve"> </v>
      </c>
      <c r="S90" s="249" t="str">
        <f>IF(AND(MONTH(Investment!$F90)=MONTH(S$7),YEAR(Investment!$F90)=YEAR(S$7)),Investment!$C90*Investment!$G90*Investment!$H90/12," ")</f>
        <v xml:space="preserve"> </v>
      </c>
      <c r="T90" s="249" t="str">
        <f>IF(AND(MONTH(Investment!$F90)=MONTH(T$7),YEAR(Investment!$F90)=YEAR(T$7)),Investment!$C90*Investment!$G90*Investment!$H90/12," ")</f>
        <v xml:space="preserve"> </v>
      </c>
      <c r="U90" s="249" t="str">
        <f>IF(AND(MONTH(Investment!$F90)=MONTH(U$7),YEAR(Investment!$F90)=YEAR(U$7)),Investment!$C90*Investment!$G90*Investment!$H90/12," ")</f>
        <v xml:space="preserve"> </v>
      </c>
      <c r="V90" s="249" t="str">
        <f>IF(AND(MONTH(Investment!$F89)=MONTH(V$7),YEAR(Investment!$F89)=YEAR(V$7)),Investment!$C89*Investment!$G89*Investment!$H89/12," ")</f>
        <v xml:space="preserve"> </v>
      </c>
      <c r="W90" s="249" t="str">
        <f>IF(AND(MONTH(Investment!$F89)=MONTH(W$7),YEAR(Investment!$F89)=YEAR(W$7)),Investment!$C89*Investment!$G89*Investment!$H89/12," ")</f>
        <v xml:space="preserve"> </v>
      </c>
      <c r="X90" s="249" t="str">
        <f>IF(AND(MONTH(Investment!$F89)=MONTH(X$7),YEAR(Investment!$F89)=YEAR(X$7)),Investment!$C89*Investment!$G89*Investment!$H89/12," ")</f>
        <v xml:space="preserve"> </v>
      </c>
      <c r="Y90" s="249" t="str">
        <f>IF(AND(MONTH(Investment!$F89)=MONTH(Y$7),YEAR(Investment!$F89)=YEAR(Y$7)),Investment!$C89*Investment!$G89*Investment!$H89/12," ")</f>
        <v xml:space="preserve"> </v>
      </c>
      <c r="Z90" s="249" t="str">
        <f>IF(AND(MONTH(Investment!$F89)=MONTH(Z$7),YEAR(Investment!$F89)=YEAR(Z$7)),Investment!$C89*Investment!$G89*Investment!$H89/12," ")</f>
        <v xml:space="preserve"> </v>
      </c>
      <c r="AA90" s="249" t="str">
        <f>IF(AND(MONTH(Investment!$F89)=MONTH(AA$7),YEAR(Investment!$F89)=YEAR(AA$7)),Investment!$C89*Investment!$G89*Investment!$H89/12," ")</f>
        <v xml:space="preserve"> </v>
      </c>
      <c r="AB90" s="249" t="str">
        <f>IF(AND(MONTH(Investment!$F89)=MONTH(AB$7),YEAR(Investment!$F89)=YEAR(AB$7)),Investment!$C89*Investment!$G89*Investment!$H89/12," ")</f>
        <v xml:space="preserve"> </v>
      </c>
      <c r="AC90" s="249" t="str">
        <f>IF(AND(MONTH(Investment!$F89)=MONTH(AC$7),YEAR(Investment!$F89)=YEAR(AC$7)),Investment!$C89*Investment!$G89*Investment!$H89/12," ")</f>
        <v xml:space="preserve"> </v>
      </c>
      <c r="AD90" s="249" t="str">
        <f>IF(AND(MONTH(Investment!$F89)=MONTH(AD$7),YEAR(Investment!$F89)=YEAR(AD$7)),Investment!$C89*Investment!$G89*Investment!$H89/12," ")</f>
        <v xml:space="preserve"> </v>
      </c>
      <c r="AE90" s="249" t="str">
        <f>IF(AND(MONTH(Investment!$F89)=MONTH(AE$7),YEAR(Investment!$F89)=YEAR(AE$7)),Investment!$C89*Investment!$G89*Investment!$H89/12," ")</f>
        <v xml:space="preserve"> </v>
      </c>
      <c r="AF90" s="249" t="str">
        <f>IF(AND(MONTH(Investment!$F89)=MONTH(AF$7),YEAR(Investment!$F89)=YEAR(AF$7)),Investment!$C89*Investment!$G89*Investment!$H89/12," ")</f>
        <v xml:space="preserve"> </v>
      </c>
      <c r="AG90" s="249" t="str">
        <f>IF(AND(MONTH(Investment!$F89)=MONTH(AG$7),YEAR(Investment!$F89)=YEAR(AG$7)),Investment!$C89*Investment!$G89*Investment!$H89/12," ")</f>
        <v xml:space="preserve"> </v>
      </c>
    </row>
    <row r="91" spans="2:33">
      <c r="B91" s="281"/>
      <c r="C91" s="216"/>
      <c r="D91" s="216"/>
      <c r="E91" s="215"/>
      <c r="F91" s="215"/>
      <c r="G91" s="249">
        <f>ROUND((Investment!$F91-Investment!$E91)/365*12,0)</f>
        <v>0</v>
      </c>
      <c r="H91" s="318"/>
      <c r="I91" s="249">
        <f t="shared" si="5"/>
        <v>0</v>
      </c>
      <c r="J91" s="249" t="str">
        <f>IF(AND(MONTH(Investment!$F91)=MONTH(J$7),YEAR(Investment!$F91)=YEAR(J$7)),Investment!$C91*Investment!$G91*Investment!$H91/12," ")</f>
        <v xml:space="preserve"> </v>
      </c>
      <c r="K91" s="249" t="str">
        <f>IF(AND(MONTH(Investment!$F91)=MONTH(K$7),YEAR(Investment!$F91)=YEAR(K$7)),Investment!$C91*Investment!$G91*Investment!$H91/12," ")</f>
        <v xml:space="preserve"> </v>
      </c>
      <c r="L91" s="249" t="str">
        <f>IF(AND(MONTH(Investment!$F91)=MONTH(L$7),YEAR(Investment!$F91)=YEAR(L$7)),Investment!$C91*Investment!$G91*Investment!$H91/12," ")</f>
        <v xml:space="preserve"> </v>
      </c>
      <c r="M91" s="249" t="str">
        <f>IF(AND(MONTH(Investment!$F91)=MONTH(M$7),YEAR(Investment!$F91)=YEAR(M$7)),Investment!$C91*Investment!$G91*Investment!$H91/12," ")</f>
        <v xml:space="preserve"> </v>
      </c>
      <c r="N91" s="249" t="str">
        <f>IF(AND(MONTH(Investment!$F91)=MONTH(N$7),YEAR(Investment!$F91)=YEAR(N$7)),Investment!$C91*Investment!$G91*Investment!$H91/12," ")</f>
        <v xml:space="preserve"> </v>
      </c>
      <c r="O91" s="249" t="str">
        <f>IF(AND(MONTH(Investment!$F91)=MONTH(O$7),YEAR(Investment!$F91)=YEAR(O$7)),Investment!$C91*Investment!$G91*Investment!$H91/12," ")</f>
        <v xml:space="preserve"> </v>
      </c>
      <c r="P91" s="249" t="str">
        <f>IF(AND(MONTH(Investment!$F91)=MONTH(P$7),YEAR(Investment!$F91)=YEAR(P$7)),Investment!$C91*Investment!$G91*Investment!$H91/12," ")</f>
        <v xml:space="preserve"> </v>
      </c>
      <c r="Q91" s="249" t="str">
        <f>IF(AND(MONTH(Investment!$F91)=MONTH(Q$7),YEAR(Investment!$F91)=YEAR(Q$7)),Investment!$C91*Investment!$G91*Investment!$H91/12," ")</f>
        <v xml:space="preserve"> </v>
      </c>
      <c r="R91" s="249" t="str">
        <f>IF(AND(MONTH(Investment!$F91)=MONTH(R$7),YEAR(Investment!$F91)=YEAR(R$7)),Investment!$C91*Investment!$G91*Investment!$H91/12," ")</f>
        <v xml:space="preserve"> </v>
      </c>
      <c r="S91" s="249" t="str">
        <f>IF(AND(MONTH(Investment!$F91)=MONTH(S$7),YEAR(Investment!$F91)=YEAR(S$7)),Investment!$C91*Investment!$G91*Investment!$H91/12," ")</f>
        <v xml:space="preserve"> </v>
      </c>
      <c r="T91" s="249" t="str">
        <f>IF(AND(MONTH(Investment!$F91)=MONTH(T$7),YEAR(Investment!$F91)=YEAR(T$7)),Investment!$C91*Investment!$G91*Investment!$H91/12," ")</f>
        <v xml:space="preserve"> </v>
      </c>
      <c r="U91" s="249" t="str">
        <f>IF(AND(MONTH(Investment!$F91)=MONTH(U$7),YEAR(Investment!$F91)=YEAR(U$7)),Investment!$C91*Investment!$G91*Investment!$H91/12," ")</f>
        <v xml:space="preserve"> </v>
      </c>
      <c r="V91" s="249" t="str">
        <f>IF(AND(MONTH(Investment!$F90)=MONTH(V$7),YEAR(Investment!$F90)=YEAR(V$7)),Investment!$C90*Investment!$G90*Investment!$H90/12," ")</f>
        <v xml:space="preserve"> </v>
      </c>
      <c r="W91" s="249" t="str">
        <f>IF(AND(MONTH(Investment!$F90)=MONTH(W$7),YEAR(Investment!$F90)=YEAR(W$7)),Investment!$C90*Investment!$G90*Investment!$H90/12," ")</f>
        <v xml:space="preserve"> </v>
      </c>
      <c r="X91" s="249" t="str">
        <f>IF(AND(MONTH(Investment!$F90)=MONTH(X$7),YEAR(Investment!$F90)=YEAR(X$7)),Investment!$C90*Investment!$G90*Investment!$H90/12," ")</f>
        <v xml:space="preserve"> </v>
      </c>
      <c r="Y91" s="249" t="str">
        <f>IF(AND(MONTH(Investment!$F90)=MONTH(Y$7),YEAR(Investment!$F90)=YEAR(Y$7)),Investment!$C90*Investment!$G90*Investment!$H90/12," ")</f>
        <v xml:space="preserve"> </v>
      </c>
      <c r="Z91" s="249" t="str">
        <f>IF(AND(MONTH(Investment!$F90)=MONTH(Z$7),YEAR(Investment!$F90)=YEAR(Z$7)),Investment!$C90*Investment!$G90*Investment!$H90/12," ")</f>
        <v xml:space="preserve"> </v>
      </c>
      <c r="AA91" s="249" t="str">
        <f>IF(AND(MONTH(Investment!$F90)=MONTH(AA$7),YEAR(Investment!$F90)=YEAR(AA$7)),Investment!$C90*Investment!$G90*Investment!$H90/12," ")</f>
        <v xml:space="preserve"> </v>
      </c>
      <c r="AB91" s="249" t="str">
        <f>IF(AND(MONTH(Investment!$F90)=MONTH(AB$7),YEAR(Investment!$F90)=YEAR(AB$7)),Investment!$C90*Investment!$G90*Investment!$H90/12," ")</f>
        <v xml:space="preserve"> </v>
      </c>
      <c r="AC91" s="249" t="str">
        <f>IF(AND(MONTH(Investment!$F90)=MONTH(AC$7),YEAR(Investment!$F90)=YEAR(AC$7)),Investment!$C90*Investment!$G90*Investment!$H90/12," ")</f>
        <v xml:space="preserve"> </v>
      </c>
      <c r="AD91" s="249" t="str">
        <f>IF(AND(MONTH(Investment!$F90)=MONTH(AD$7),YEAR(Investment!$F90)=YEAR(AD$7)),Investment!$C90*Investment!$G90*Investment!$H90/12," ")</f>
        <v xml:space="preserve"> </v>
      </c>
      <c r="AE91" s="249" t="str">
        <f>IF(AND(MONTH(Investment!$F90)=MONTH(AE$7),YEAR(Investment!$F90)=YEAR(AE$7)),Investment!$C90*Investment!$G90*Investment!$H90/12," ")</f>
        <v xml:space="preserve"> </v>
      </c>
      <c r="AF91" s="249" t="str">
        <f>IF(AND(MONTH(Investment!$F90)=MONTH(AF$7),YEAR(Investment!$F90)=YEAR(AF$7)),Investment!$C90*Investment!$G90*Investment!$H90/12," ")</f>
        <v xml:space="preserve"> </v>
      </c>
      <c r="AG91" s="249" t="str">
        <f>IF(AND(MONTH(Investment!$F90)=MONTH(AG$7),YEAR(Investment!$F90)=YEAR(AG$7)),Investment!$C90*Investment!$G90*Investment!$H90/12," ")</f>
        <v xml:space="preserve"> </v>
      </c>
    </row>
    <row r="92" spans="2:33">
      <c r="B92" s="281"/>
      <c r="C92" s="216"/>
      <c r="D92" s="216"/>
      <c r="E92" s="215"/>
      <c r="F92" s="215"/>
      <c r="G92" s="249">
        <f>ROUND((Investment!$F92-Investment!$E92)/365*12,0)</f>
        <v>0</v>
      </c>
      <c r="H92" s="318"/>
      <c r="I92" s="249">
        <f t="shared" si="5"/>
        <v>0</v>
      </c>
      <c r="J92" s="249" t="str">
        <f>IF(AND(MONTH(Investment!$F92)=MONTH(J$7),YEAR(Investment!$F92)=YEAR(J$7)),Investment!$C92*Investment!$G92*Investment!$H92/12," ")</f>
        <v xml:space="preserve"> </v>
      </c>
      <c r="K92" s="249" t="str">
        <f>IF(AND(MONTH(Investment!$F92)=MONTH(K$7),YEAR(Investment!$F92)=YEAR(K$7)),Investment!$C92*Investment!$G92*Investment!$H92/12," ")</f>
        <v xml:space="preserve"> </v>
      </c>
      <c r="L92" s="249" t="str">
        <f>IF(AND(MONTH(Investment!$F92)=MONTH(L$7),YEAR(Investment!$F92)=YEAR(L$7)),Investment!$C92*Investment!$G92*Investment!$H92/12," ")</f>
        <v xml:space="preserve"> </v>
      </c>
      <c r="M92" s="249" t="str">
        <f>IF(AND(MONTH(Investment!$F92)=MONTH(M$7),YEAR(Investment!$F92)=YEAR(M$7)),Investment!$C92*Investment!$G92*Investment!$H92/12," ")</f>
        <v xml:space="preserve"> </v>
      </c>
      <c r="N92" s="249" t="str">
        <f>IF(AND(MONTH(Investment!$F92)=MONTH(N$7),YEAR(Investment!$F92)=YEAR(N$7)),Investment!$C92*Investment!$G92*Investment!$H92/12," ")</f>
        <v xml:space="preserve"> </v>
      </c>
      <c r="O92" s="249" t="str">
        <f>IF(AND(MONTH(Investment!$F92)=MONTH(O$7),YEAR(Investment!$F92)=YEAR(O$7)),Investment!$C92*Investment!$G92*Investment!$H92/12," ")</f>
        <v xml:space="preserve"> </v>
      </c>
      <c r="P92" s="249" t="str">
        <f>IF(AND(MONTH(Investment!$F92)=MONTH(P$7),YEAR(Investment!$F92)=YEAR(P$7)),Investment!$C92*Investment!$G92*Investment!$H92/12," ")</f>
        <v xml:space="preserve"> </v>
      </c>
      <c r="Q92" s="249" t="str">
        <f>IF(AND(MONTH(Investment!$F92)=MONTH(Q$7),YEAR(Investment!$F92)=YEAR(Q$7)),Investment!$C92*Investment!$G92*Investment!$H92/12," ")</f>
        <v xml:space="preserve"> </v>
      </c>
      <c r="R92" s="249" t="str">
        <f>IF(AND(MONTH(Investment!$F92)=MONTH(R$7),YEAR(Investment!$F92)=YEAR(R$7)),Investment!$C92*Investment!$G92*Investment!$H92/12," ")</f>
        <v xml:space="preserve"> </v>
      </c>
      <c r="S92" s="249" t="str">
        <f>IF(AND(MONTH(Investment!$F92)=MONTH(S$7),YEAR(Investment!$F92)=YEAR(S$7)),Investment!$C92*Investment!$G92*Investment!$H92/12," ")</f>
        <v xml:space="preserve"> </v>
      </c>
      <c r="T92" s="249" t="str">
        <f>IF(AND(MONTH(Investment!$F92)=MONTH(T$7),YEAR(Investment!$F92)=YEAR(T$7)),Investment!$C92*Investment!$G92*Investment!$H92/12," ")</f>
        <v xml:space="preserve"> </v>
      </c>
      <c r="U92" s="249" t="str">
        <f>IF(AND(MONTH(Investment!$F92)=MONTH(U$7),YEAR(Investment!$F92)=YEAR(U$7)),Investment!$C92*Investment!$G92*Investment!$H92/12," ")</f>
        <v xml:space="preserve"> </v>
      </c>
      <c r="V92" s="249" t="str">
        <f>IF(AND(MONTH(Investment!$F91)=MONTH(V$7),YEAR(Investment!$F91)=YEAR(V$7)),Investment!$C91*Investment!$G91*Investment!$H91/12," ")</f>
        <v xml:space="preserve"> </v>
      </c>
      <c r="W92" s="249" t="str">
        <f>IF(AND(MONTH(Investment!$F91)=MONTH(W$7),YEAR(Investment!$F91)=YEAR(W$7)),Investment!$C91*Investment!$G91*Investment!$H91/12," ")</f>
        <v xml:space="preserve"> </v>
      </c>
      <c r="X92" s="249" t="str">
        <f>IF(AND(MONTH(Investment!$F91)=MONTH(X$7),YEAR(Investment!$F91)=YEAR(X$7)),Investment!$C91*Investment!$G91*Investment!$H91/12," ")</f>
        <v xml:space="preserve"> </v>
      </c>
      <c r="Y92" s="249" t="str">
        <f>IF(AND(MONTH(Investment!$F91)=MONTH(Y$7),YEAR(Investment!$F91)=YEAR(Y$7)),Investment!$C91*Investment!$G91*Investment!$H91/12," ")</f>
        <v xml:space="preserve"> </v>
      </c>
      <c r="Z92" s="249" t="str">
        <f>IF(AND(MONTH(Investment!$F91)=MONTH(Z$7),YEAR(Investment!$F91)=YEAR(Z$7)),Investment!$C91*Investment!$G91*Investment!$H91/12," ")</f>
        <v xml:space="preserve"> </v>
      </c>
      <c r="AA92" s="249" t="str">
        <f>IF(AND(MONTH(Investment!$F91)=MONTH(AA$7),YEAR(Investment!$F91)=YEAR(AA$7)),Investment!$C91*Investment!$G91*Investment!$H91/12," ")</f>
        <v xml:space="preserve"> </v>
      </c>
      <c r="AB92" s="249" t="str">
        <f>IF(AND(MONTH(Investment!$F91)=MONTH(AB$7),YEAR(Investment!$F91)=YEAR(AB$7)),Investment!$C91*Investment!$G91*Investment!$H91/12," ")</f>
        <v xml:space="preserve"> </v>
      </c>
      <c r="AC92" s="249" t="str">
        <f>IF(AND(MONTH(Investment!$F91)=MONTH(AC$7),YEAR(Investment!$F91)=YEAR(AC$7)),Investment!$C91*Investment!$G91*Investment!$H91/12," ")</f>
        <v xml:space="preserve"> </v>
      </c>
      <c r="AD92" s="249" t="str">
        <f>IF(AND(MONTH(Investment!$F91)=MONTH(AD$7),YEAR(Investment!$F91)=YEAR(AD$7)),Investment!$C91*Investment!$G91*Investment!$H91/12," ")</f>
        <v xml:space="preserve"> </v>
      </c>
      <c r="AE92" s="249" t="str">
        <f>IF(AND(MONTH(Investment!$F91)=MONTH(AE$7),YEAR(Investment!$F91)=YEAR(AE$7)),Investment!$C91*Investment!$G91*Investment!$H91/12," ")</f>
        <v xml:space="preserve"> </v>
      </c>
      <c r="AF92" s="249" t="str">
        <f>IF(AND(MONTH(Investment!$F91)=MONTH(AF$7),YEAR(Investment!$F91)=YEAR(AF$7)),Investment!$C91*Investment!$G91*Investment!$H91/12," ")</f>
        <v xml:space="preserve"> </v>
      </c>
      <c r="AG92" s="249" t="str">
        <f>IF(AND(MONTH(Investment!$F91)=MONTH(AG$7),YEAR(Investment!$F91)=YEAR(AG$7)),Investment!$C91*Investment!$G91*Investment!$H91/12," ")</f>
        <v xml:space="preserve"> </v>
      </c>
    </row>
    <row r="93" spans="2:33">
      <c r="B93" s="281"/>
      <c r="C93" s="216"/>
      <c r="D93" s="216"/>
      <c r="E93" s="215"/>
      <c r="F93" s="215"/>
      <c r="G93" s="249">
        <f>ROUND((Investment!$F93-Investment!$E93)/365*12,0)</f>
        <v>0</v>
      </c>
      <c r="H93" s="318"/>
      <c r="I93" s="249">
        <f t="shared" si="5"/>
        <v>0</v>
      </c>
      <c r="J93" s="249" t="str">
        <f>IF(AND(MONTH(Investment!$F93)=MONTH(J$7),YEAR(Investment!$F93)=YEAR(J$7)),Investment!$C93*Investment!$G93*Investment!$H93/12," ")</f>
        <v xml:space="preserve"> </v>
      </c>
      <c r="K93" s="249" t="str">
        <f>IF(AND(MONTH(Investment!$F93)=MONTH(K$7),YEAR(Investment!$F93)=YEAR(K$7)),Investment!$C93*Investment!$G93*Investment!$H93/12," ")</f>
        <v xml:space="preserve"> </v>
      </c>
      <c r="L93" s="249" t="str">
        <f>IF(AND(MONTH(Investment!$F93)=MONTH(L$7),YEAR(Investment!$F93)=YEAR(L$7)),Investment!$C93*Investment!$G93*Investment!$H93/12," ")</f>
        <v xml:space="preserve"> </v>
      </c>
      <c r="M93" s="249" t="str">
        <f>IF(AND(MONTH(Investment!$F93)=MONTH(M$7),YEAR(Investment!$F93)=YEAR(M$7)),Investment!$C93*Investment!$G93*Investment!$H93/12," ")</f>
        <v xml:space="preserve"> </v>
      </c>
      <c r="N93" s="249" t="str">
        <f>IF(AND(MONTH(Investment!$F93)=MONTH(N$7),YEAR(Investment!$F93)=YEAR(N$7)),Investment!$C93*Investment!$G93*Investment!$H93/12," ")</f>
        <v xml:space="preserve"> </v>
      </c>
      <c r="O93" s="249" t="str">
        <f>IF(AND(MONTH(Investment!$F93)=MONTH(O$7),YEAR(Investment!$F93)=YEAR(O$7)),Investment!$C93*Investment!$G93*Investment!$H93/12," ")</f>
        <v xml:space="preserve"> </v>
      </c>
      <c r="P93" s="249" t="str">
        <f>IF(AND(MONTH(Investment!$F93)=MONTH(P$7),YEAR(Investment!$F93)=YEAR(P$7)),Investment!$C93*Investment!$G93*Investment!$H93/12," ")</f>
        <v xml:space="preserve"> </v>
      </c>
      <c r="Q93" s="249" t="str">
        <f>IF(AND(MONTH(Investment!$F93)=MONTH(Q$7),YEAR(Investment!$F93)=YEAR(Q$7)),Investment!$C93*Investment!$G93*Investment!$H93/12," ")</f>
        <v xml:space="preserve"> </v>
      </c>
      <c r="R93" s="249" t="str">
        <f>IF(AND(MONTH(Investment!$F93)=MONTH(R$7),YEAR(Investment!$F93)=YEAR(R$7)),Investment!$C93*Investment!$G93*Investment!$H93/12," ")</f>
        <v xml:space="preserve"> </v>
      </c>
      <c r="S93" s="249" t="str">
        <f>IF(AND(MONTH(Investment!$F93)=MONTH(S$7),YEAR(Investment!$F93)=YEAR(S$7)),Investment!$C93*Investment!$G93*Investment!$H93/12," ")</f>
        <v xml:space="preserve"> </v>
      </c>
      <c r="T93" s="249" t="str">
        <f>IF(AND(MONTH(Investment!$F93)=MONTH(T$7),YEAR(Investment!$F93)=YEAR(T$7)),Investment!$C93*Investment!$G93*Investment!$H93/12," ")</f>
        <v xml:space="preserve"> </v>
      </c>
      <c r="U93" s="249" t="str">
        <f>IF(AND(MONTH(Investment!$F93)=MONTH(U$7),YEAR(Investment!$F93)=YEAR(U$7)),Investment!$C93*Investment!$G93*Investment!$H93/12," ")</f>
        <v xml:space="preserve"> </v>
      </c>
      <c r="V93" s="249" t="str">
        <f>IF(AND(MONTH(Investment!$F92)=MONTH(V$7),YEAR(Investment!$F92)=YEAR(V$7)),Investment!$C92*Investment!$G92*Investment!$H92/12," ")</f>
        <v xml:space="preserve"> </v>
      </c>
      <c r="W93" s="249" t="str">
        <f>IF(AND(MONTH(Investment!$F92)=MONTH(W$7),YEAR(Investment!$F92)=YEAR(W$7)),Investment!$C92*Investment!$G92*Investment!$H92/12," ")</f>
        <v xml:space="preserve"> </v>
      </c>
      <c r="X93" s="249" t="str">
        <f>IF(AND(MONTH(Investment!$F92)=MONTH(X$7),YEAR(Investment!$F92)=YEAR(X$7)),Investment!$C92*Investment!$G92*Investment!$H92/12," ")</f>
        <v xml:space="preserve"> </v>
      </c>
      <c r="Y93" s="249" t="str">
        <f>IF(AND(MONTH(Investment!$F92)=MONTH(Y$7),YEAR(Investment!$F92)=YEAR(Y$7)),Investment!$C92*Investment!$G92*Investment!$H92/12," ")</f>
        <v xml:space="preserve"> </v>
      </c>
      <c r="Z93" s="249" t="str">
        <f>IF(AND(MONTH(Investment!$F92)=MONTH(Z$7),YEAR(Investment!$F92)=YEAR(Z$7)),Investment!$C92*Investment!$G92*Investment!$H92/12," ")</f>
        <v xml:space="preserve"> </v>
      </c>
      <c r="AA93" s="249" t="str">
        <f>IF(AND(MONTH(Investment!$F92)=MONTH(AA$7),YEAR(Investment!$F92)=YEAR(AA$7)),Investment!$C92*Investment!$G92*Investment!$H92/12," ")</f>
        <v xml:space="preserve"> </v>
      </c>
      <c r="AB93" s="249" t="str">
        <f>IF(AND(MONTH(Investment!$F92)=MONTH(AB$7),YEAR(Investment!$F92)=YEAR(AB$7)),Investment!$C92*Investment!$G92*Investment!$H92/12," ")</f>
        <v xml:space="preserve"> </v>
      </c>
      <c r="AC93" s="249" t="str">
        <f>IF(AND(MONTH(Investment!$F92)=MONTH(AC$7),YEAR(Investment!$F92)=YEAR(AC$7)),Investment!$C92*Investment!$G92*Investment!$H92/12," ")</f>
        <v xml:space="preserve"> </v>
      </c>
      <c r="AD93" s="249" t="str">
        <f>IF(AND(MONTH(Investment!$F92)=MONTH(AD$7),YEAR(Investment!$F92)=YEAR(AD$7)),Investment!$C92*Investment!$G92*Investment!$H92/12," ")</f>
        <v xml:space="preserve"> </v>
      </c>
      <c r="AE93" s="249" t="str">
        <f>IF(AND(MONTH(Investment!$F92)=MONTH(AE$7),YEAR(Investment!$F92)=YEAR(AE$7)),Investment!$C92*Investment!$G92*Investment!$H92/12," ")</f>
        <v xml:space="preserve"> </v>
      </c>
      <c r="AF93" s="249" t="str">
        <f>IF(AND(MONTH(Investment!$F92)=MONTH(AF$7),YEAR(Investment!$F92)=YEAR(AF$7)),Investment!$C92*Investment!$G92*Investment!$H92/12," ")</f>
        <v xml:space="preserve"> </v>
      </c>
      <c r="AG93" s="249" t="str">
        <f>IF(AND(MONTH(Investment!$F92)=MONTH(AG$7),YEAR(Investment!$F92)=YEAR(AG$7)),Investment!$C92*Investment!$G92*Investment!$H92/12," ")</f>
        <v xml:space="preserve"> </v>
      </c>
    </row>
    <row r="94" spans="2:33">
      <c r="B94" s="281"/>
      <c r="C94" s="216"/>
      <c r="D94" s="216"/>
      <c r="E94" s="215"/>
      <c r="F94" s="215"/>
      <c r="G94" s="249">
        <f>ROUND((Investment!$F94-Investment!$E94)/365*12,0)</f>
        <v>0</v>
      </c>
      <c r="H94" s="318"/>
      <c r="I94" s="249">
        <f t="shared" si="5"/>
        <v>0</v>
      </c>
      <c r="J94" s="249" t="str">
        <f>IF(AND(MONTH(Investment!$F94)=MONTH(J$7),YEAR(Investment!$F94)=YEAR(J$7)),Investment!$C94*Investment!$G94*Investment!$H94/12," ")</f>
        <v xml:space="preserve"> </v>
      </c>
      <c r="K94" s="249" t="str">
        <f>IF(AND(MONTH(Investment!$F94)=MONTH(K$7),YEAR(Investment!$F94)=YEAR(K$7)),Investment!$C94*Investment!$G94*Investment!$H94/12," ")</f>
        <v xml:space="preserve"> </v>
      </c>
      <c r="L94" s="249" t="str">
        <f>IF(AND(MONTH(Investment!$F94)=MONTH(L$7),YEAR(Investment!$F94)=YEAR(L$7)),Investment!$C94*Investment!$G94*Investment!$H94/12," ")</f>
        <v xml:space="preserve"> </v>
      </c>
      <c r="M94" s="249" t="str">
        <f>IF(AND(MONTH(Investment!$F94)=MONTH(M$7),YEAR(Investment!$F94)=YEAR(M$7)),Investment!$C94*Investment!$G94*Investment!$H94/12," ")</f>
        <v xml:space="preserve"> </v>
      </c>
      <c r="N94" s="249" t="str">
        <f>IF(AND(MONTH(Investment!$F94)=MONTH(N$7),YEAR(Investment!$F94)=YEAR(N$7)),Investment!$C94*Investment!$G94*Investment!$H94/12," ")</f>
        <v xml:space="preserve"> </v>
      </c>
      <c r="O94" s="249" t="str">
        <f>IF(AND(MONTH(Investment!$F94)=MONTH(O$7),YEAR(Investment!$F94)=YEAR(O$7)),Investment!$C94*Investment!$G94*Investment!$H94/12," ")</f>
        <v xml:space="preserve"> </v>
      </c>
      <c r="P94" s="249" t="str">
        <f>IF(AND(MONTH(Investment!$F94)=MONTH(P$7),YEAR(Investment!$F94)=YEAR(P$7)),Investment!$C94*Investment!$G94*Investment!$H94/12," ")</f>
        <v xml:space="preserve"> </v>
      </c>
      <c r="Q94" s="249" t="str">
        <f>IF(AND(MONTH(Investment!$F94)=MONTH(Q$7),YEAR(Investment!$F94)=YEAR(Q$7)),Investment!$C94*Investment!$G94*Investment!$H94/12," ")</f>
        <v xml:space="preserve"> </v>
      </c>
      <c r="R94" s="249" t="str">
        <f>IF(AND(MONTH(Investment!$F94)=MONTH(R$7),YEAR(Investment!$F94)=YEAR(R$7)),Investment!$C94*Investment!$G94*Investment!$H94/12," ")</f>
        <v xml:space="preserve"> </v>
      </c>
      <c r="S94" s="249" t="str">
        <f>IF(AND(MONTH(Investment!$F94)=MONTH(S$7),YEAR(Investment!$F94)=YEAR(S$7)),Investment!$C94*Investment!$G94*Investment!$H94/12," ")</f>
        <v xml:space="preserve"> </v>
      </c>
      <c r="T94" s="249" t="str">
        <f>IF(AND(MONTH(Investment!$F94)=MONTH(T$7),YEAR(Investment!$F94)=YEAR(T$7)),Investment!$C94*Investment!$G94*Investment!$H94/12," ")</f>
        <v xml:space="preserve"> </v>
      </c>
      <c r="U94" s="249" t="str">
        <f>IF(AND(MONTH(Investment!$F94)=MONTH(U$7),YEAR(Investment!$F94)=YEAR(U$7)),Investment!$C94*Investment!$G94*Investment!$H94/12," ")</f>
        <v xml:space="preserve"> </v>
      </c>
      <c r="V94" s="249" t="str">
        <f>IF(AND(MONTH(Investment!$F93)=MONTH(V$7),YEAR(Investment!$F93)=YEAR(V$7)),Investment!$C93*Investment!$G93*Investment!$H93/12," ")</f>
        <v xml:space="preserve"> </v>
      </c>
      <c r="W94" s="249" t="str">
        <f>IF(AND(MONTH(Investment!$F93)=MONTH(W$7),YEAR(Investment!$F93)=YEAR(W$7)),Investment!$C93*Investment!$G93*Investment!$H93/12," ")</f>
        <v xml:space="preserve"> </v>
      </c>
      <c r="X94" s="249" t="str">
        <f>IF(AND(MONTH(Investment!$F93)=MONTH(X$7),YEAR(Investment!$F93)=YEAR(X$7)),Investment!$C93*Investment!$G93*Investment!$H93/12," ")</f>
        <v xml:space="preserve"> </v>
      </c>
      <c r="Y94" s="249" t="str">
        <f>IF(AND(MONTH(Investment!$F93)=MONTH(Y$7),YEAR(Investment!$F93)=YEAR(Y$7)),Investment!$C93*Investment!$G93*Investment!$H93/12," ")</f>
        <v xml:space="preserve"> </v>
      </c>
      <c r="Z94" s="249" t="str">
        <f>IF(AND(MONTH(Investment!$F93)=MONTH(Z$7),YEAR(Investment!$F93)=YEAR(Z$7)),Investment!$C93*Investment!$G93*Investment!$H93/12," ")</f>
        <v xml:space="preserve"> </v>
      </c>
      <c r="AA94" s="249" t="str">
        <f>IF(AND(MONTH(Investment!$F93)=MONTH(AA$7),YEAR(Investment!$F93)=YEAR(AA$7)),Investment!$C93*Investment!$G93*Investment!$H93/12," ")</f>
        <v xml:space="preserve"> </v>
      </c>
      <c r="AB94" s="249" t="str">
        <f>IF(AND(MONTH(Investment!$F93)=MONTH(AB$7),YEAR(Investment!$F93)=YEAR(AB$7)),Investment!$C93*Investment!$G93*Investment!$H93/12," ")</f>
        <v xml:space="preserve"> </v>
      </c>
      <c r="AC94" s="249" t="str">
        <f>IF(AND(MONTH(Investment!$F93)=MONTH(AC$7),YEAR(Investment!$F93)=YEAR(AC$7)),Investment!$C93*Investment!$G93*Investment!$H93/12," ")</f>
        <v xml:space="preserve"> </v>
      </c>
      <c r="AD94" s="249" t="str">
        <f>IF(AND(MONTH(Investment!$F93)=MONTH(AD$7),YEAR(Investment!$F93)=YEAR(AD$7)),Investment!$C93*Investment!$G93*Investment!$H93/12," ")</f>
        <v xml:space="preserve"> </v>
      </c>
      <c r="AE94" s="249" t="str">
        <f>IF(AND(MONTH(Investment!$F93)=MONTH(AE$7),YEAR(Investment!$F93)=YEAR(AE$7)),Investment!$C93*Investment!$G93*Investment!$H93/12," ")</f>
        <v xml:space="preserve"> </v>
      </c>
      <c r="AF94" s="249" t="str">
        <f>IF(AND(MONTH(Investment!$F93)=MONTH(AF$7),YEAR(Investment!$F93)=YEAR(AF$7)),Investment!$C93*Investment!$G93*Investment!$H93/12," ")</f>
        <v xml:space="preserve"> </v>
      </c>
      <c r="AG94" s="249" t="str">
        <f>IF(AND(MONTH(Investment!$F93)=MONTH(AG$7),YEAR(Investment!$F93)=YEAR(AG$7)),Investment!$C93*Investment!$G93*Investment!$H93/12," ")</f>
        <v xml:space="preserve"> </v>
      </c>
    </row>
    <row r="95" spans="2:33">
      <c r="B95" s="281"/>
      <c r="C95" s="216"/>
      <c r="D95" s="216"/>
      <c r="E95" s="215"/>
      <c r="F95" s="215"/>
      <c r="G95" s="249">
        <f>ROUND((Investment!$F95-Investment!$E95)/365*12,0)</f>
        <v>0</v>
      </c>
      <c r="H95" s="318"/>
      <c r="I95" s="249">
        <f t="shared" si="5"/>
        <v>0</v>
      </c>
      <c r="J95" s="249" t="str">
        <f>IF(AND(MONTH(Investment!$F95)=MONTH(J$7),YEAR(Investment!$F95)=YEAR(J$7)),Investment!$C95*Investment!$G95*Investment!$H95/12," ")</f>
        <v xml:space="preserve"> </v>
      </c>
      <c r="K95" s="249" t="str">
        <f>IF(AND(MONTH(Investment!$F95)=MONTH(K$7),YEAR(Investment!$F95)=YEAR(K$7)),Investment!$C95*Investment!$G95*Investment!$H95/12," ")</f>
        <v xml:space="preserve"> </v>
      </c>
      <c r="L95" s="249" t="str">
        <f>IF(AND(MONTH(Investment!$F95)=MONTH(L$7),YEAR(Investment!$F95)=YEAR(L$7)),Investment!$C95*Investment!$G95*Investment!$H95/12," ")</f>
        <v xml:space="preserve"> </v>
      </c>
      <c r="M95" s="249" t="str">
        <f>IF(AND(MONTH(Investment!$F95)=MONTH(M$7),YEAR(Investment!$F95)=YEAR(M$7)),Investment!$C95*Investment!$G95*Investment!$H95/12," ")</f>
        <v xml:space="preserve"> </v>
      </c>
      <c r="N95" s="249" t="str">
        <f>IF(AND(MONTH(Investment!$F95)=MONTH(N$7),YEAR(Investment!$F95)=YEAR(N$7)),Investment!$C95*Investment!$G95*Investment!$H95/12," ")</f>
        <v xml:space="preserve"> </v>
      </c>
      <c r="O95" s="249" t="str">
        <f>IF(AND(MONTH(Investment!$F95)=MONTH(O$7),YEAR(Investment!$F95)=YEAR(O$7)),Investment!$C95*Investment!$G95*Investment!$H95/12," ")</f>
        <v xml:space="preserve"> </v>
      </c>
      <c r="P95" s="249" t="str">
        <f>IF(AND(MONTH(Investment!$F95)=MONTH(P$7),YEAR(Investment!$F95)=YEAR(P$7)),Investment!$C95*Investment!$G95*Investment!$H95/12," ")</f>
        <v xml:space="preserve"> </v>
      </c>
      <c r="Q95" s="249" t="str">
        <f>IF(AND(MONTH(Investment!$F95)=MONTH(Q$7),YEAR(Investment!$F95)=YEAR(Q$7)),Investment!$C95*Investment!$G95*Investment!$H95/12," ")</f>
        <v xml:space="preserve"> </v>
      </c>
      <c r="R95" s="249" t="str">
        <f>IF(AND(MONTH(Investment!$F95)=MONTH(R$7),YEAR(Investment!$F95)=YEAR(R$7)),Investment!$C95*Investment!$G95*Investment!$H95/12," ")</f>
        <v xml:space="preserve"> </v>
      </c>
      <c r="S95" s="249" t="str">
        <f>IF(AND(MONTH(Investment!$F95)=MONTH(S$7),YEAR(Investment!$F95)=YEAR(S$7)),Investment!$C95*Investment!$G95*Investment!$H95/12," ")</f>
        <v xml:space="preserve"> </v>
      </c>
      <c r="T95" s="249" t="str">
        <f>IF(AND(MONTH(Investment!$F95)=MONTH(T$7),YEAR(Investment!$F95)=YEAR(T$7)),Investment!$C95*Investment!$G95*Investment!$H95/12," ")</f>
        <v xml:space="preserve"> </v>
      </c>
      <c r="U95" s="249" t="str">
        <f>IF(AND(MONTH(Investment!$F95)=MONTH(U$7),YEAR(Investment!$F95)=YEAR(U$7)),Investment!$C95*Investment!$G95*Investment!$H95/12," ")</f>
        <v xml:space="preserve"> </v>
      </c>
      <c r="V95" s="249" t="str">
        <f>IF(AND(MONTH(Investment!$F94)=MONTH(V$7),YEAR(Investment!$F94)=YEAR(V$7)),Investment!$C94*Investment!$G94*Investment!$H94/12," ")</f>
        <v xml:space="preserve"> </v>
      </c>
      <c r="W95" s="249" t="str">
        <f>IF(AND(MONTH(Investment!$F94)=MONTH(W$7),YEAR(Investment!$F94)=YEAR(W$7)),Investment!$C94*Investment!$G94*Investment!$H94/12," ")</f>
        <v xml:space="preserve"> </v>
      </c>
      <c r="X95" s="249" t="str">
        <f>IF(AND(MONTH(Investment!$F94)=MONTH(X$7),YEAR(Investment!$F94)=YEAR(X$7)),Investment!$C94*Investment!$G94*Investment!$H94/12," ")</f>
        <v xml:space="preserve"> </v>
      </c>
      <c r="Y95" s="249" t="str">
        <f>IF(AND(MONTH(Investment!$F94)=MONTH(Y$7),YEAR(Investment!$F94)=YEAR(Y$7)),Investment!$C94*Investment!$G94*Investment!$H94/12," ")</f>
        <v xml:space="preserve"> </v>
      </c>
      <c r="Z95" s="249" t="str">
        <f>IF(AND(MONTH(Investment!$F94)=MONTH(Z$7),YEAR(Investment!$F94)=YEAR(Z$7)),Investment!$C94*Investment!$G94*Investment!$H94/12," ")</f>
        <v xml:space="preserve"> </v>
      </c>
      <c r="AA95" s="249" t="str">
        <f>IF(AND(MONTH(Investment!$F94)=MONTH(AA$7),YEAR(Investment!$F94)=YEAR(AA$7)),Investment!$C94*Investment!$G94*Investment!$H94/12," ")</f>
        <v xml:space="preserve"> </v>
      </c>
      <c r="AB95" s="249" t="str">
        <f>IF(AND(MONTH(Investment!$F94)=MONTH(AB$7),YEAR(Investment!$F94)=YEAR(AB$7)),Investment!$C94*Investment!$G94*Investment!$H94/12," ")</f>
        <v xml:space="preserve"> </v>
      </c>
      <c r="AC95" s="249" t="str">
        <f>IF(AND(MONTH(Investment!$F94)=MONTH(AC$7),YEAR(Investment!$F94)=YEAR(AC$7)),Investment!$C94*Investment!$G94*Investment!$H94/12," ")</f>
        <v xml:space="preserve"> </v>
      </c>
      <c r="AD95" s="249" t="str">
        <f>IF(AND(MONTH(Investment!$F94)=MONTH(AD$7),YEAR(Investment!$F94)=YEAR(AD$7)),Investment!$C94*Investment!$G94*Investment!$H94/12," ")</f>
        <v xml:space="preserve"> </v>
      </c>
      <c r="AE95" s="249" t="str">
        <f>IF(AND(MONTH(Investment!$F94)=MONTH(AE$7),YEAR(Investment!$F94)=YEAR(AE$7)),Investment!$C94*Investment!$G94*Investment!$H94/12," ")</f>
        <v xml:space="preserve"> </v>
      </c>
      <c r="AF95" s="249" t="str">
        <f>IF(AND(MONTH(Investment!$F94)=MONTH(AF$7),YEAR(Investment!$F94)=YEAR(AF$7)),Investment!$C94*Investment!$G94*Investment!$H94/12," ")</f>
        <v xml:space="preserve"> </v>
      </c>
      <c r="AG95" s="249" t="str">
        <f>IF(AND(MONTH(Investment!$F94)=MONTH(AG$7),YEAR(Investment!$F94)=YEAR(AG$7)),Investment!$C94*Investment!$G94*Investment!$H94/12," ")</f>
        <v xml:space="preserve"> </v>
      </c>
    </row>
    <row r="96" spans="2:33">
      <c r="B96" s="281"/>
      <c r="C96" s="216"/>
      <c r="D96" s="216"/>
      <c r="E96" s="215"/>
      <c r="F96" s="215"/>
      <c r="G96" s="249">
        <f>ROUND((Investment!$F96-Investment!$E96)/365*12,0)</f>
        <v>0</v>
      </c>
      <c r="H96" s="318"/>
      <c r="I96" s="249">
        <f t="shared" si="5"/>
        <v>0</v>
      </c>
      <c r="J96" s="249" t="str">
        <f>IF(AND(MONTH(Investment!$F96)=MONTH(J$7),YEAR(Investment!$F96)=YEAR(J$7)),Investment!$C96*Investment!$G96*Investment!$H96/12," ")</f>
        <v xml:space="preserve"> </v>
      </c>
      <c r="K96" s="249" t="str">
        <f>IF(AND(MONTH(Investment!$F96)=MONTH(K$7),YEAR(Investment!$F96)=YEAR(K$7)),Investment!$C96*Investment!$G96*Investment!$H96/12," ")</f>
        <v xml:space="preserve"> </v>
      </c>
      <c r="L96" s="249" t="str">
        <f>IF(AND(MONTH(Investment!$F96)=MONTH(L$7),YEAR(Investment!$F96)=YEAR(L$7)),Investment!$C96*Investment!$G96*Investment!$H96/12," ")</f>
        <v xml:space="preserve"> </v>
      </c>
      <c r="M96" s="249" t="str">
        <f>IF(AND(MONTH(Investment!$F96)=MONTH(M$7),YEAR(Investment!$F96)=YEAR(M$7)),Investment!$C96*Investment!$G96*Investment!$H96/12," ")</f>
        <v xml:space="preserve"> </v>
      </c>
      <c r="N96" s="249" t="str">
        <f>IF(AND(MONTH(Investment!$F96)=MONTH(N$7),YEAR(Investment!$F96)=YEAR(N$7)),Investment!$C96*Investment!$G96*Investment!$H96/12," ")</f>
        <v xml:space="preserve"> </v>
      </c>
      <c r="O96" s="249" t="str">
        <f>IF(AND(MONTH(Investment!$F96)=MONTH(O$7),YEAR(Investment!$F96)=YEAR(O$7)),Investment!$C96*Investment!$G96*Investment!$H96/12," ")</f>
        <v xml:space="preserve"> </v>
      </c>
      <c r="P96" s="249" t="str">
        <f>IF(AND(MONTH(Investment!$F96)=MONTH(P$7),YEAR(Investment!$F96)=YEAR(P$7)),Investment!$C96*Investment!$G96*Investment!$H96/12," ")</f>
        <v xml:space="preserve"> </v>
      </c>
      <c r="Q96" s="249" t="str">
        <f>IF(AND(MONTH(Investment!$F96)=MONTH(Q$7),YEAR(Investment!$F96)=YEAR(Q$7)),Investment!$C96*Investment!$G96*Investment!$H96/12," ")</f>
        <v xml:space="preserve"> </v>
      </c>
      <c r="R96" s="249" t="str">
        <f>IF(AND(MONTH(Investment!$F96)=MONTH(R$7),YEAR(Investment!$F96)=YEAR(R$7)),Investment!$C96*Investment!$G96*Investment!$H96/12," ")</f>
        <v xml:space="preserve"> </v>
      </c>
      <c r="S96" s="249" t="str">
        <f>IF(AND(MONTH(Investment!$F96)=MONTH(S$7),YEAR(Investment!$F96)=YEAR(S$7)),Investment!$C96*Investment!$G96*Investment!$H96/12," ")</f>
        <v xml:space="preserve"> </v>
      </c>
      <c r="T96" s="249" t="str">
        <f>IF(AND(MONTH(Investment!$F96)=MONTH(T$7),YEAR(Investment!$F96)=YEAR(T$7)),Investment!$C96*Investment!$G96*Investment!$H96/12," ")</f>
        <v xml:space="preserve"> </v>
      </c>
      <c r="U96" s="249" t="str">
        <f>IF(AND(MONTH(Investment!$F96)=MONTH(U$7),YEAR(Investment!$F96)=YEAR(U$7)),Investment!$C96*Investment!$G96*Investment!$H96/12," ")</f>
        <v xml:space="preserve"> </v>
      </c>
      <c r="V96" s="249" t="str">
        <f>IF(AND(MONTH(Investment!$F95)=MONTH(V$7),YEAR(Investment!$F95)=YEAR(V$7)),Investment!$C95*Investment!$G95*Investment!$H95/12," ")</f>
        <v xml:space="preserve"> </v>
      </c>
      <c r="W96" s="249" t="str">
        <f>IF(AND(MONTH(Investment!$F95)=MONTH(W$7),YEAR(Investment!$F95)=YEAR(W$7)),Investment!$C95*Investment!$G95*Investment!$H95/12," ")</f>
        <v xml:space="preserve"> </v>
      </c>
      <c r="X96" s="249" t="str">
        <f>IF(AND(MONTH(Investment!$F95)=MONTH(X$7),YEAR(Investment!$F95)=YEAR(X$7)),Investment!$C95*Investment!$G95*Investment!$H95/12," ")</f>
        <v xml:space="preserve"> </v>
      </c>
      <c r="Y96" s="249" t="str">
        <f>IF(AND(MONTH(Investment!$F95)=MONTH(Y$7),YEAR(Investment!$F95)=YEAR(Y$7)),Investment!$C95*Investment!$G95*Investment!$H95/12," ")</f>
        <v xml:space="preserve"> </v>
      </c>
      <c r="Z96" s="249" t="str">
        <f>IF(AND(MONTH(Investment!$F95)=MONTH(Z$7),YEAR(Investment!$F95)=YEAR(Z$7)),Investment!$C95*Investment!$G95*Investment!$H95/12," ")</f>
        <v xml:space="preserve"> </v>
      </c>
      <c r="AA96" s="249" t="str">
        <f>IF(AND(MONTH(Investment!$F95)=MONTH(AA$7),YEAR(Investment!$F95)=YEAR(AA$7)),Investment!$C95*Investment!$G95*Investment!$H95/12," ")</f>
        <v xml:space="preserve"> </v>
      </c>
      <c r="AB96" s="249" t="str">
        <f>IF(AND(MONTH(Investment!$F95)=MONTH(AB$7),YEAR(Investment!$F95)=YEAR(AB$7)),Investment!$C95*Investment!$G95*Investment!$H95/12," ")</f>
        <v xml:space="preserve"> </v>
      </c>
      <c r="AC96" s="249" t="str">
        <f>IF(AND(MONTH(Investment!$F95)=MONTH(AC$7),YEAR(Investment!$F95)=YEAR(AC$7)),Investment!$C95*Investment!$G95*Investment!$H95/12," ")</f>
        <v xml:space="preserve"> </v>
      </c>
      <c r="AD96" s="249" t="str">
        <f>IF(AND(MONTH(Investment!$F95)=MONTH(AD$7),YEAR(Investment!$F95)=YEAR(AD$7)),Investment!$C95*Investment!$G95*Investment!$H95/12," ")</f>
        <v xml:space="preserve"> </v>
      </c>
      <c r="AE96" s="249" t="str">
        <f>IF(AND(MONTH(Investment!$F95)=MONTH(AE$7),YEAR(Investment!$F95)=YEAR(AE$7)),Investment!$C95*Investment!$G95*Investment!$H95/12," ")</f>
        <v xml:space="preserve"> </v>
      </c>
      <c r="AF96" s="249" t="str">
        <f>IF(AND(MONTH(Investment!$F95)=MONTH(AF$7),YEAR(Investment!$F95)=YEAR(AF$7)),Investment!$C95*Investment!$G95*Investment!$H95/12," ")</f>
        <v xml:space="preserve"> </v>
      </c>
      <c r="AG96" s="249" t="str">
        <f>IF(AND(MONTH(Investment!$F95)=MONTH(AG$7),YEAR(Investment!$F95)=YEAR(AG$7)),Investment!$C95*Investment!$G95*Investment!$H95/12," ")</f>
        <v xml:space="preserve"> </v>
      </c>
    </row>
    <row r="97" spans="2:33">
      <c r="B97" s="281"/>
      <c r="C97" s="216"/>
      <c r="D97" s="216"/>
      <c r="E97" s="215"/>
      <c r="F97" s="215"/>
      <c r="G97" s="249">
        <f>ROUND((Investment!$F97-Investment!$E97)/365*12,0)</f>
        <v>0</v>
      </c>
      <c r="H97" s="318"/>
      <c r="I97" s="249">
        <f t="shared" si="5"/>
        <v>0</v>
      </c>
      <c r="J97" s="249" t="str">
        <f>IF(AND(MONTH(Investment!$F97)=MONTH(J$7),YEAR(Investment!$F97)=YEAR(J$7)),Investment!$C97*Investment!$G97*Investment!$H97/12," ")</f>
        <v xml:space="preserve"> </v>
      </c>
      <c r="K97" s="249" t="str">
        <f>IF(AND(MONTH(Investment!$F97)=MONTH(K$7),YEAR(Investment!$F97)=YEAR(K$7)),Investment!$C97*Investment!$G97*Investment!$H97/12," ")</f>
        <v xml:space="preserve"> </v>
      </c>
      <c r="L97" s="249" t="str">
        <f>IF(AND(MONTH(Investment!$F97)=MONTH(L$7),YEAR(Investment!$F97)=YEAR(L$7)),Investment!$C97*Investment!$G97*Investment!$H97/12," ")</f>
        <v xml:space="preserve"> </v>
      </c>
      <c r="M97" s="249" t="str">
        <f>IF(AND(MONTH(Investment!$F97)=MONTH(M$7),YEAR(Investment!$F97)=YEAR(M$7)),Investment!$C97*Investment!$G97*Investment!$H97/12," ")</f>
        <v xml:space="preserve"> </v>
      </c>
      <c r="N97" s="249" t="str">
        <f>IF(AND(MONTH(Investment!$F97)=MONTH(N$7),YEAR(Investment!$F97)=YEAR(N$7)),Investment!$C97*Investment!$G97*Investment!$H97/12," ")</f>
        <v xml:space="preserve"> </v>
      </c>
      <c r="O97" s="249" t="str">
        <f>IF(AND(MONTH(Investment!$F97)=MONTH(O$7),YEAR(Investment!$F97)=YEAR(O$7)),Investment!$C97*Investment!$G97*Investment!$H97/12," ")</f>
        <v xml:space="preserve"> </v>
      </c>
      <c r="P97" s="249" t="str">
        <f>IF(AND(MONTH(Investment!$F97)=MONTH(P$7),YEAR(Investment!$F97)=YEAR(P$7)),Investment!$C97*Investment!$G97*Investment!$H97/12," ")</f>
        <v xml:space="preserve"> </v>
      </c>
      <c r="Q97" s="249" t="str">
        <f>IF(AND(MONTH(Investment!$F97)=MONTH(Q$7),YEAR(Investment!$F97)=YEAR(Q$7)),Investment!$C97*Investment!$G97*Investment!$H97/12," ")</f>
        <v xml:space="preserve"> </v>
      </c>
      <c r="R97" s="249" t="str">
        <f>IF(AND(MONTH(Investment!$F97)=MONTH(R$7),YEAR(Investment!$F97)=YEAR(R$7)),Investment!$C97*Investment!$G97*Investment!$H97/12," ")</f>
        <v xml:space="preserve"> </v>
      </c>
      <c r="S97" s="249" t="str">
        <f>IF(AND(MONTH(Investment!$F97)=MONTH(S$7),YEAR(Investment!$F97)=YEAR(S$7)),Investment!$C97*Investment!$G97*Investment!$H97/12," ")</f>
        <v xml:space="preserve"> </v>
      </c>
      <c r="T97" s="249" t="str">
        <f>IF(AND(MONTH(Investment!$F97)=MONTH(T$7),YEAR(Investment!$F97)=YEAR(T$7)),Investment!$C97*Investment!$G97*Investment!$H97/12," ")</f>
        <v xml:space="preserve"> </v>
      </c>
      <c r="U97" s="249" t="str">
        <f>IF(AND(MONTH(Investment!$F97)=MONTH(U$7),YEAR(Investment!$F97)=YEAR(U$7)),Investment!$C97*Investment!$G97*Investment!$H97/12," ")</f>
        <v xml:space="preserve"> </v>
      </c>
      <c r="V97" s="249" t="str">
        <f>IF(AND(MONTH(Investment!$F96)=MONTH(V$7),YEAR(Investment!$F96)=YEAR(V$7)),Investment!$C96*Investment!$G96*Investment!$H96/12," ")</f>
        <v xml:space="preserve"> </v>
      </c>
      <c r="W97" s="249" t="str">
        <f>IF(AND(MONTH(Investment!$F96)=MONTH(W$7),YEAR(Investment!$F96)=YEAR(W$7)),Investment!$C96*Investment!$G96*Investment!$H96/12," ")</f>
        <v xml:space="preserve"> </v>
      </c>
      <c r="X97" s="249" t="str">
        <f>IF(AND(MONTH(Investment!$F96)=MONTH(X$7),YEAR(Investment!$F96)=YEAR(X$7)),Investment!$C96*Investment!$G96*Investment!$H96/12," ")</f>
        <v xml:space="preserve"> </v>
      </c>
      <c r="Y97" s="249" t="str">
        <f>IF(AND(MONTH(Investment!$F96)=MONTH(Y$7),YEAR(Investment!$F96)=YEAR(Y$7)),Investment!$C96*Investment!$G96*Investment!$H96/12," ")</f>
        <v xml:space="preserve"> </v>
      </c>
      <c r="Z97" s="249" t="str">
        <f>IF(AND(MONTH(Investment!$F96)=MONTH(Z$7),YEAR(Investment!$F96)=YEAR(Z$7)),Investment!$C96*Investment!$G96*Investment!$H96/12," ")</f>
        <v xml:space="preserve"> </v>
      </c>
      <c r="AA97" s="249" t="str">
        <f>IF(AND(MONTH(Investment!$F96)=MONTH(AA$7),YEAR(Investment!$F96)=YEAR(AA$7)),Investment!$C96*Investment!$G96*Investment!$H96/12," ")</f>
        <v xml:space="preserve"> </v>
      </c>
      <c r="AB97" s="249" t="str">
        <f>IF(AND(MONTH(Investment!$F96)=MONTH(AB$7),YEAR(Investment!$F96)=YEAR(AB$7)),Investment!$C96*Investment!$G96*Investment!$H96/12," ")</f>
        <v xml:space="preserve"> </v>
      </c>
      <c r="AC97" s="249" t="str">
        <f>IF(AND(MONTH(Investment!$F96)=MONTH(AC$7),YEAR(Investment!$F96)=YEAR(AC$7)),Investment!$C96*Investment!$G96*Investment!$H96/12," ")</f>
        <v xml:space="preserve"> </v>
      </c>
      <c r="AD97" s="249" t="str">
        <f>IF(AND(MONTH(Investment!$F96)=MONTH(AD$7),YEAR(Investment!$F96)=YEAR(AD$7)),Investment!$C96*Investment!$G96*Investment!$H96/12," ")</f>
        <v xml:space="preserve"> </v>
      </c>
      <c r="AE97" s="249" t="str">
        <f>IF(AND(MONTH(Investment!$F96)=MONTH(AE$7),YEAR(Investment!$F96)=YEAR(AE$7)),Investment!$C96*Investment!$G96*Investment!$H96/12," ")</f>
        <v xml:space="preserve"> </v>
      </c>
      <c r="AF97" s="249" t="str">
        <f>IF(AND(MONTH(Investment!$F96)=MONTH(AF$7),YEAR(Investment!$F96)=YEAR(AF$7)),Investment!$C96*Investment!$G96*Investment!$H96/12," ")</f>
        <v xml:space="preserve"> </v>
      </c>
      <c r="AG97" s="249" t="str">
        <f>IF(AND(MONTH(Investment!$F96)=MONTH(AG$7),YEAR(Investment!$F96)=YEAR(AG$7)),Investment!$C96*Investment!$G96*Investment!$H96/12," ")</f>
        <v xml:space="preserve"> </v>
      </c>
    </row>
    <row r="98" spans="2:33">
      <c r="B98" s="281"/>
      <c r="C98" s="216"/>
      <c r="D98" s="216"/>
      <c r="E98" s="215"/>
      <c r="F98" s="215"/>
      <c r="G98" s="249">
        <f>ROUND((Investment!$F98-Investment!$E98)/365*12,0)</f>
        <v>0</v>
      </c>
      <c r="H98" s="318"/>
      <c r="I98" s="249">
        <f t="shared" si="5"/>
        <v>0</v>
      </c>
      <c r="J98" s="249" t="str">
        <f>IF(AND(MONTH(Investment!$F98)=MONTH(J$7),YEAR(Investment!$F98)=YEAR(J$7)),Investment!$C98*Investment!$G98*Investment!$H98/12," ")</f>
        <v xml:space="preserve"> </v>
      </c>
      <c r="K98" s="249" t="str">
        <f>IF(AND(MONTH(Investment!$F98)=MONTH(K$7),YEAR(Investment!$F98)=YEAR(K$7)),Investment!$C98*Investment!$G98*Investment!$H98/12," ")</f>
        <v xml:space="preserve"> </v>
      </c>
      <c r="L98" s="249" t="str">
        <f>IF(AND(MONTH(Investment!$F98)=MONTH(L$7),YEAR(Investment!$F98)=YEAR(L$7)),Investment!$C98*Investment!$G98*Investment!$H98/12," ")</f>
        <v xml:space="preserve"> </v>
      </c>
      <c r="M98" s="249" t="str">
        <f>IF(AND(MONTH(Investment!$F98)=MONTH(M$7),YEAR(Investment!$F98)=YEAR(M$7)),Investment!$C98*Investment!$G98*Investment!$H98/12," ")</f>
        <v xml:space="preserve"> </v>
      </c>
      <c r="N98" s="249" t="str">
        <f>IF(AND(MONTH(Investment!$F98)=MONTH(N$7),YEAR(Investment!$F98)=YEAR(N$7)),Investment!$C98*Investment!$G98*Investment!$H98/12," ")</f>
        <v xml:space="preserve"> </v>
      </c>
      <c r="O98" s="249" t="str">
        <f>IF(AND(MONTH(Investment!$F98)=MONTH(O$7),YEAR(Investment!$F98)=YEAR(O$7)),Investment!$C98*Investment!$G98*Investment!$H98/12," ")</f>
        <v xml:space="preserve"> </v>
      </c>
      <c r="P98" s="249" t="str">
        <f>IF(AND(MONTH(Investment!$F98)=MONTH(P$7),YEAR(Investment!$F98)=YEAR(P$7)),Investment!$C98*Investment!$G98*Investment!$H98/12," ")</f>
        <v xml:space="preserve"> </v>
      </c>
      <c r="Q98" s="249" t="str">
        <f>IF(AND(MONTH(Investment!$F98)=MONTH(Q$7),YEAR(Investment!$F98)=YEAR(Q$7)),Investment!$C98*Investment!$G98*Investment!$H98/12," ")</f>
        <v xml:space="preserve"> </v>
      </c>
      <c r="R98" s="249" t="str">
        <f>IF(AND(MONTH(Investment!$F98)=MONTH(R$7),YEAR(Investment!$F98)=YEAR(R$7)),Investment!$C98*Investment!$G98*Investment!$H98/12," ")</f>
        <v xml:space="preserve"> </v>
      </c>
      <c r="S98" s="249" t="str">
        <f>IF(AND(MONTH(Investment!$F98)=MONTH(S$7),YEAR(Investment!$F98)=YEAR(S$7)),Investment!$C98*Investment!$G98*Investment!$H98/12," ")</f>
        <v xml:space="preserve"> </v>
      </c>
      <c r="T98" s="249" t="str">
        <f>IF(AND(MONTH(Investment!$F98)=MONTH(T$7),YEAR(Investment!$F98)=YEAR(T$7)),Investment!$C98*Investment!$G98*Investment!$H98/12," ")</f>
        <v xml:space="preserve"> </v>
      </c>
      <c r="U98" s="249" t="str">
        <f>IF(AND(MONTH(Investment!$F98)=MONTH(U$7),YEAR(Investment!$F98)=YEAR(U$7)),Investment!$C98*Investment!$G98*Investment!$H98/12," ")</f>
        <v xml:space="preserve"> </v>
      </c>
      <c r="V98" s="249" t="str">
        <f>IF(AND(MONTH(Investment!$F97)=MONTH(V$7),YEAR(Investment!$F97)=YEAR(V$7)),Investment!$C97*Investment!$G97*Investment!$H97/12," ")</f>
        <v xml:space="preserve"> </v>
      </c>
      <c r="W98" s="249" t="str">
        <f>IF(AND(MONTH(Investment!$F97)=MONTH(W$7),YEAR(Investment!$F97)=YEAR(W$7)),Investment!$C97*Investment!$G97*Investment!$H97/12," ")</f>
        <v xml:space="preserve"> </v>
      </c>
      <c r="X98" s="249" t="str">
        <f>IF(AND(MONTH(Investment!$F97)=MONTH(X$7),YEAR(Investment!$F97)=YEAR(X$7)),Investment!$C97*Investment!$G97*Investment!$H97/12," ")</f>
        <v xml:space="preserve"> </v>
      </c>
      <c r="Y98" s="249" t="str">
        <f>IF(AND(MONTH(Investment!$F97)=MONTH(Y$7),YEAR(Investment!$F97)=YEAR(Y$7)),Investment!$C97*Investment!$G97*Investment!$H97/12," ")</f>
        <v xml:space="preserve"> </v>
      </c>
      <c r="Z98" s="249" t="str">
        <f>IF(AND(MONTH(Investment!$F97)=MONTH(Z$7),YEAR(Investment!$F97)=YEAR(Z$7)),Investment!$C97*Investment!$G97*Investment!$H97/12," ")</f>
        <v xml:space="preserve"> </v>
      </c>
      <c r="AA98" s="249" t="str">
        <f>IF(AND(MONTH(Investment!$F97)=MONTH(AA$7),YEAR(Investment!$F97)=YEAR(AA$7)),Investment!$C97*Investment!$G97*Investment!$H97/12," ")</f>
        <v xml:space="preserve"> </v>
      </c>
      <c r="AB98" s="249" t="str">
        <f>IF(AND(MONTH(Investment!$F97)=MONTH(AB$7),YEAR(Investment!$F97)=YEAR(AB$7)),Investment!$C97*Investment!$G97*Investment!$H97/12," ")</f>
        <v xml:space="preserve"> </v>
      </c>
      <c r="AC98" s="249" t="str">
        <f>IF(AND(MONTH(Investment!$F97)=MONTH(AC$7),YEAR(Investment!$F97)=YEAR(AC$7)),Investment!$C97*Investment!$G97*Investment!$H97/12," ")</f>
        <v xml:space="preserve"> </v>
      </c>
      <c r="AD98" s="249" t="str">
        <f>IF(AND(MONTH(Investment!$F97)=MONTH(AD$7),YEAR(Investment!$F97)=YEAR(AD$7)),Investment!$C97*Investment!$G97*Investment!$H97/12," ")</f>
        <v xml:space="preserve"> </v>
      </c>
      <c r="AE98" s="249" t="str">
        <f>IF(AND(MONTH(Investment!$F97)=MONTH(AE$7),YEAR(Investment!$F97)=YEAR(AE$7)),Investment!$C97*Investment!$G97*Investment!$H97/12," ")</f>
        <v xml:space="preserve"> </v>
      </c>
      <c r="AF98" s="249" t="str">
        <f>IF(AND(MONTH(Investment!$F97)=MONTH(AF$7),YEAR(Investment!$F97)=YEAR(AF$7)),Investment!$C97*Investment!$G97*Investment!$H97/12," ")</f>
        <v xml:space="preserve"> </v>
      </c>
      <c r="AG98" s="249" t="str">
        <f>IF(AND(MONTH(Investment!$F97)=MONTH(AG$7),YEAR(Investment!$F97)=YEAR(AG$7)),Investment!$C97*Investment!$G97*Investment!$H97/12," ")</f>
        <v xml:space="preserve"> </v>
      </c>
    </row>
    <row r="99" spans="2:33">
      <c r="B99" s="281"/>
      <c r="C99" s="216"/>
      <c r="D99" s="216"/>
      <c r="E99" s="215"/>
      <c r="F99" s="215"/>
      <c r="G99" s="249">
        <f>ROUND((Investment!$F99-Investment!$E99)/365*12,0)</f>
        <v>0</v>
      </c>
      <c r="H99" s="318"/>
      <c r="I99" s="249">
        <f t="shared" si="5"/>
        <v>0</v>
      </c>
      <c r="J99" s="249" t="str">
        <f>IF(AND(MONTH(Investment!$F99)=MONTH(J$7),YEAR(Investment!$F99)=YEAR(J$7)),Investment!$C99*Investment!$G99*Investment!$H99/12," ")</f>
        <v xml:space="preserve"> </v>
      </c>
      <c r="K99" s="249" t="str">
        <f>IF(AND(MONTH(Investment!$F99)=MONTH(K$7),YEAR(Investment!$F99)=YEAR(K$7)),Investment!$C99*Investment!$G99*Investment!$H99/12," ")</f>
        <v xml:space="preserve"> </v>
      </c>
      <c r="L99" s="249" t="str">
        <f>IF(AND(MONTH(Investment!$F99)=MONTH(L$7),YEAR(Investment!$F99)=YEAR(L$7)),Investment!$C99*Investment!$G99*Investment!$H99/12," ")</f>
        <v xml:space="preserve"> </v>
      </c>
      <c r="M99" s="249" t="str">
        <f>IF(AND(MONTH(Investment!$F99)=MONTH(M$7),YEAR(Investment!$F99)=YEAR(M$7)),Investment!$C99*Investment!$G99*Investment!$H99/12," ")</f>
        <v xml:space="preserve"> </v>
      </c>
      <c r="N99" s="249" t="str">
        <f>IF(AND(MONTH(Investment!$F99)=MONTH(N$7),YEAR(Investment!$F99)=YEAR(N$7)),Investment!$C99*Investment!$G99*Investment!$H99/12," ")</f>
        <v xml:space="preserve"> </v>
      </c>
      <c r="O99" s="249" t="str">
        <f>IF(AND(MONTH(Investment!$F99)=MONTH(O$7),YEAR(Investment!$F99)=YEAR(O$7)),Investment!$C99*Investment!$G99*Investment!$H99/12," ")</f>
        <v xml:space="preserve"> </v>
      </c>
      <c r="P99" s="249" t="str">
        <f>IF(AND(MONTH(Investment!$F99)=MONTH(P$7),YEAR(Investment!$F99)=YEAR(P$7)),Investment!$C99*Investment!$G99*Investment!$H99/12," ")</f>
        <v xml:space="preserve"> </v>
      </c>
      <c r="Q99" s="249" t="str">
        <f>IF(AND(MONTH(Investment!$F99)=MONTH(Q$7),YEAR(Investment!$F99)=YEAR(Q$7)),Investment!$C99*Investment!$G99*Investment!$H99/12," ")</f>
        <v xml:space="preserve"> </v>
      </c>
      <c r="R99" s="249" t="str">
        <f>IF(AND(MONTH(Investment!$F99)=MONTH(R$7),YEAR(Investment!$F99)=YEAR(R$7)),Investment!$C99*Investment!$G99*Investment!$H99/12," ")</f>
        <v xml:space="preserve"> </v>
      </c>
      <c r="S99" s="249" t="str">
        <f>IF(AND(MONTH(Investment!$F99)=MONTH(S$7),YEAR(Investment!$F99)=YEAR(S$7)),Investment!$C99*Investment!$G99*Investment!$H99/12," ")</f>
        <v xml:space="preserve"> </v>
      </c>
      <c r="T99" s="249" t="str">
        <f>IF(AND(MONTH(Investment!$F99)=MONTH(T$7),YEAR(Investment!$F99)=YEAR(T$7)),Investment!$C99*Investment!$G99*Investment!$H99/12," ")</f>
        <v xml:space="preserve"> </v>
      </c>
      <c r="U99" s="249" t="str">
        <f>IF(AND(MONTH(Investment!$F99)=MONTH(U$7),YEAR(Investment!$F99)=YEAR(U$7)),Investment!$C99*Investment!$G99*Investment!$H99/12," ")</f>
        <v xml:space="preserve"> </v>
      </c>
      <c r="V99" s="249" t="str">
        <f>IF(AND(MONTH(Investment!$F98)=MONTH(V$7),YEAR(Investment!$F98)=YEAR(V$7)),Investment!$C98*Investment!$G98*Investment!$H98/12," ")</f>
        <v xml:space="preserve"> </v>
      </c>
      <c r="W99" s="249" t="str">
        <f>IF(AND(MONTH(Investment!$F98)=MONTH(W$7),YEAR(Investment!$F98)=YEAR(W$7)),Investment!$C98*Investment!$G98*Investment!$H98/12," ")</f>
        <v xml:space="preserve"> </v>
      </c>
      <c r="X99" s="249" t="str">
        <f>IF(AND(MONTH(Investment!$F98)=MONTH(X$7),YEAR(Investment!$F98)=YEAR(X$7)),Investment!$C98*Investment!$G98*Investment!$H98/12," ")</f>
        <v xml:space="preserve"> </v>
      </c>
      <c r="Y99" s="249" t="str">
        <f>IF(AND(MONTH(Investment!$F98)=MONTH(Y$7),YEAR(Investment!$F98)=YEAR(Y$7)),Investment!$C98*Investment!$G98*Investment!$H98/12," ")</f>
        <v xml:space="preserve"> </v>
      </c>
      <c r="Z99" s="249" t="str">
        <f>IF(AND(MONTH(Investment!$F98)=MONTH(Z$7),YEAR(Investment!$F98)=YEAR(Z$7)),Investment!$C98*Investment!$G98*Investment!$H98/12," ")</f>
        <v xml:space="preserve"> </v>
      </c>
      <c r="AA99" s="249" t="str">
        <f>IF(AND(MONTH(Investment!$F98)=MONTH(AA$7),YEAR(Investment!$F98)=YEAR(AA$7)),Investment!$C98*Investment!$G98*Investment!$H98/12," ")</f>
        <v xml:space="preserve"> </v>
      </c>
      <c r="AB99" s="249" t="str">
        <f>IF(AND(MONTH(Investment!$F98)=MONTH(AB$7),YEAR(Investment!$F98)=YEAR(AB$7)),Investment!$C98*Investment!$G98*Investment!$H98/12," ")</f>
        <v xml:space="preserve"> </v>
      </c>
      <c r="AC99" s="249" t="str">
        <f>IF(AND(MONTH(Investment!$F98)=MONTH(AC$7),YEAR(Investment!$F98)=YEAR(AC$7)),Investment!$C98*Investment!$G98*Investment!$H98/12," ")</f>
        <v xml:space="preserve"> </v>
      </c>
      <c r="AD99" s="249" t="str">
        <f>IF(AND(MONTH(Investment!$F98)=MONTH(AD$7),YEAR(Investment!$F98)=YEAR(AD$7)),Investment!$C98*Investment!$G98*Investment!$H98/12," ")</f>
        <v xml:space="preserve"> </v>
      </c>
      <c r="AE99" s="249" t="str">
        <f>IF(AND(MONTH(Investment!$F98)=MONTH(AE$7),YEAR(Investment!$F98)=YEAR(AE$7)),Investment!$C98*Investment!$G98*Investment!$H98/12," ")</f>
        <v xml:space="preserve"> </v>
      </c>
      <c r="AF99" s="249" t="str">
        <f>IF(AND(MONTH(Investment!$F98)=MONTH(AF$7),YEAR(Investment!$F98)=YEAR(AF$7)),Investment!$C98*Investment!$G98*Investment!$H98/12," ")</f>
        <v xml:space="preserve"> </v>
      </c>
      <c r="AG99" s="249" t="str">
        <f>IF(AND(MONTH(Investment!$F98)=MONTH(AG$7),YEAR(Investment!$F98)=YEAR(AG$7)),Investment!$C98*Investment!$G98*Investment!$H98/12," ")</f>
        <v xml:space="preserve"> </v>
      </c>
    </row>
    <row r="100" spans="2:33">
      <c r="B100" s="281"/>
      <c r="C100" s="216"/>
      <c r="D100" s="216"/>
      <c r="E100" s="215"/>
      <c r="F100" s="215"/>
      <c r="G100" s="249">
        <f>ROUND((Investment!$F100-Investment!$E100)/365*12,0)</f>
        <v>0</v>
      </c>
      <c r="H100" s="318"/>
      <c r="I100" s="249">
        <f t="shared" si="5"/>
        <v>10000000</v>
      </c>
      <c r="J100" s="249" t="str">
        <f>IF(AND(MONTH(Investment!$F100)=MONTH(J$7),YEAR(Investment!$F100)=YEAR(J$7)),Investment!$C100*Investment!$G100*Investment!$H100/12," ")</f>
        <v xml:space="preserve"> </v>
      </c>
      <c r="K100" s="249" t="str">
        <f>IF(AND(MONTH(Investment!$F100)=MONTH(K$7),YEAR(Investment!$F100)=YEAR(K$7)),Investment!$C100*Investment!$G100*Investment!$H100/12," ")</f>
        <v xml:space="preserve"> </v>
      </c>
      <c r="L100" s="249" t="str">
        <f>IF(AND(MONTH(Investment!$F100)=MONTH(L$7),YEAR(Investment!$F100)=YEAR(L$7)),Investment!$C100*Investment!$G100*Investment!$H100/12," ")</f>
        <v xml:space="preserve"> </v>
      </c>
      <c r="M100" s="249" t="str">
        <f>IF(AND(MONTH(Investment!$F100)=MONTH(M$7),YEAR(Investment!$F100)=YEAR(M$7)),Investment!$C100*Investment!$G100*Investment!$H100/12," ")</f>
        <v xml:space="preserve"> </v>
      </c>
      <c r="N100" s="249" t="str">
        <f>IF(AND(MONTH(Investment!$F100)=MONTH(N$7),YEAR(Investment!$F100)=YEAR(N$7)),Investment!$C100*Investment!$G100*Investment!$H100/12," ")</f>
        <v xml:space="preserve"> </v>
      </c>
      <c r="O100" s="249" t="str">
        <f>IF(AND(MONTH(Investment!$F100)=MONTH(O$7),YEAR(Investment!$F100)=YEAR(O$7)),Investment!$C100*Investment!$G100*Investment!$H100/12," ")</f>
        <v xml:space="preserve"> </v>
      </c>
      <c r="P100" s="249" t="str">
        <f>IF(AND(MONTH(Investment!$F100)=MONTH(P$7),YEAR(Investment!$F100)=YEAR(P$7)),Investment!$C100*Investment!$G100*Investment!$H100/12," ")</f>
        <v xml:space="preserve"> </v>
      </c>
      <c r="Q100" s="249" t="str">
        <f>IF(AND(MONTH(Investment!$F100)=MONTH(Q$7),YEAR(Investment!$F100)=YEAR(Q$7)),Investment!$C100*Investment!$G100*Investment!$H100/12," ")</f>
        <v xml:space="preserve"> </v>
      </c>
      <c r="R100" s="249" t="str">
        <f>IF(AND(MONTH(Investment!$F100)=MONTH(R$7),YEAR(Investment!$F100)=YEAR(R$7)),Investment!$C100*Investment!$G100*Investment!$H100/12," ")</f>
        <v xml:space="preserve"> </v>
      </c>
      <c r="S100" s="249" t="str">
        <f>IF(AND(MONTH(Investment!$F100)=MONTH(S$7),YEAR(Investment!$F100)=YEAR(S$7)),Investment!$C100*Investment!$G100*Investment!$H100/12," ")</f>
        <v xml:space="preserve"> </v>
      </c>
      <c r="T100" s="249" t="str">
        <f>IF(AND(MONTH(Investment!$F100)=MONTH(T$7),YEAR(Investment!$F100)=YEAR(T$7)),Investment!$C100*Investment!$G100*Investment!$H100/12," ")</f>
        <v xml:space="preserve"> </v>
      </c>
      <c r="U100" s="249" t="str">
        <f>IF(AND(MONTH(Investment!$F100)=MONTH(U$7),YEAR(Investment!$F100)=YEAR(U$7)),Investment!$C100*Investment!$G100*Investment!$H100/12," ")</f>
        <v xml:space="preserve"> </v>
      </c>
      <c r="V100" s="249" t="str">
        <f>IF(AND(MONTH(Investment!$F99)=MONTH(V$7),YEAR(Investment!$F99)=YEAR(V$7)),Investment!$C99*Investment!$G99*Investment!$H99/12," ")</f>
        <v xml:space="preserve"> </v>
      </c>
      <c r="W100" s="249" t="str">
        <f>IF(AND(MONTH(Investment!$F99)=MONTH(W$7),YEAR(Investment!$F99)=YEAR(W$7)),Investment!$C99*Investment!$G99*Investment!$H99/12," ")</f>
        <v xml:space="preserve"> </v>
      </c>
      <c r="X100" s="249" t="str">
        <f>IF(AND(MONTH(Investment!$F99)=MONTH(X$7),YEAR(Investment!$F99)=YEAR(X$7)),Investment!$C99*Investment!$G99*Investment!$H99/12," ")</f>
        <v xml:space="preserve"> </v>
      </c>
      <c r="Y100" s="249" t="str">
        <f>IF(AND(MONTH(Investment!$F99)=MONTH(Y$7),YEAR(Investment!$F99)=YEAR(Y$7)),Investment!$C99*Investment!$G99*Investment!$H99/12," ")</f>
        <v xml:space="preserve"> </v>
      </c>
      <c r="Z100" s="249" t="str">
        <f>IF(AND(MONTH(Investment!$F99)=MONTH(Z$7),YEAR(Investment!$F99)=YEAR(Z$7)),Investment!$C99*Investment!$G99*Investment!$H99/12," ")</f>
        <v xml:space="preserve"> </v>
      </c>
      <c r="AA100" s="249" t="str">
        <f>IF(AND(MONTH(Investment!$F99)=MONTH(AA$7),YEAR(Investment!$F99)=YEAR(AA$7)),Investment!$C99*Investment!$G99*Investment!$H99/12," ")</f>
        <v xml:space="preserve"> </v>
      </c>
      <c r="AB100" s="249" t="str">
        <f>IF(AND(MONTH(Investment!$F99)=MONTH(AB$7),YEAR(Investment!$F99)=YEAR(AB$7)),Investment!$C99*Investment!$G99*Investment!$H99/12," ")</f>
        <v xml:space="preserve"> </v>
      </c>
      <c r="AC100" s="249" t="str">
        <f>IF(AND(MONTH(Investment!$F99)=MONTH(AC$7),YEAR(Investment!$F99)=YEAR(AC$7)),Investment!$C99*Investment!$G99*Investment!$H99/12," ")</f>
        <v xml:space="preserve"> </v>
      </c>
      <c r="AD100" s="249" t="str">
        <f>IF(AND(MONTH(Investment!$F99)=MONTH(AD$7),YEAR(Investment!$F99)=YEAR(AD$7)),Investment!$C99*Investment!$G99*Investment!$H99/12," ")</f>
        <v xml:space="preserve"> </v>
      </c>
      <c r="AE100" s="249" t="str">
        <f>IF(AND(MONTH(Investment!$F99)=MONTH(AE$7),YEAR(Investment!$F99)=YEAR(AE$7)),Investment!$C99*Investment!$G99*Investment!$H99/12," ")</f>
        <v xml:space="preserve"> </v>
      </c>
      <c r="AF100" s="249" t="str">
        <f>IF(AND(MONTH(Investment!$F99)=MONTH(AF$7),YEAR(Investment!$F99)=YEAR(AF$7)),Investment!$C99*Investment!$G99*Investment!$H99/12," ")</f>
        <v xml:space="preserve"> </v>
      </c>
      <c r="AG100" s="249" t="str">
        <f>IF(AND(MONTH(Investment!$F99)=MONTH(AG$7),YEAR(Investment!$F99)=YEAR(AG$7)),Investment!$C99*Investment!$G99*Investment!$H99/12," ")</f>
        <v xml:space="preserve"> </v>
      </c>
    </row>
    <row r="101" spans="2:33" ht="15.75" thickBot="1">
      <c r="B101" s="240"/>
      <c r="C101" s="241">
        <f>SUM(C9:C100)</f>
        <v>250000000</v>
      </c>
      <c r="D101" s="241">
        <f>SUM(D9:D100)</f>
        <v>258000000</v>
      </c>
      <c r="E101" s="241"/>
      <c r="F101" s="241"/>
      <c r="G101" s="241">
        <f>ROUND((Investment!$F101-Investment!$E101)/365*12,0)</f>
        <v>0</v>
      </c>
      <c r="H101" s="241"/>
      <c r="I101" s="241">
        <f t="shared" ref="I101:U101" si="6">SUM(I9:I100)</f>
        <v>20000000</v>
      </c>
      <c r="J101" s="241">
        <f t="shared" si="6"/>
        <v>10000000</v>
      </c>
      <c r="K101" s="241">
        <f t="shared" si="6"/>
        <v>0</v>
      </c>
      <c r="L101" s="241">
        <f t="shared" si="6"/>
        <v>0</v>
      </c>
      <c r="M101" s="241">
        <f t="shared" si="6"/>
        <v>0</v>
      </c>
      <c r="N101" s="241">
        <f t="shared" si="6"/>
        <v>0</v>
      </c>
      <c r="O101" s="241">
        <f t="shared" si="6"/>
        <v>0</v>
      </c>
      <c r="P101" s="241">
        <f t="shared" si="6"/>
        <v>0</v>
      </c>
      <c r="Q101" s="241">
        <f t="shared" si="6"/>
        <v>0</v>
      </c>
      <c r="R101" s="241">
        <f t="shared" si="6"/>
        <v>0</v>
      </c>
      <c r="S101" s="241">
        <f t="shared" si="6"/>
        <v>0</v>
      </c>
      <c r="T101" s="241">
        <f t="shared" si="6"/>
        <v>0</v>
      </c>
      <c r="U101" s="242">
        <f t="shared" si="6"/>
        <v>0</v>
      </c>
      <c r="V101" s="249" t="str">
        <f>IF(AND(MONTH(Investment!$F100)=MONTH(V$7),YEAR(Investment!$F100)=YEAR(V$7)),Investment!$C100*Investment!$G100*Investment!$H100/12," ")</f>
        <v xml:space="preserve"> </v>
      </c>
      <c r="W101" s="249" t="str">
        <f>IF(AND(MONTH(Investment!$F100)=MONTH(W$7),YEAR(Investment!$F100)=YEAR(W$7)),Investment!$C100*Investment!$G100*Investment!$H100/12," ")</f>
        <v xml:space="preserve"> </v>
      </c>
      <c r="X101" s="249" t="str">
        <f>IF(AND(MONTH(Investment!$F100)=MONTH(X$7),YEAR(Investment!$F100)=YEAR(X$7)),Investment!$C100*Investment!$G100*Investment!$H100/12," ")</f>
        <v xml:space="preserve"> </v>
      </c>
      <c r="Y101" s="249" t="str">
        <f>IF(AND(MONTH(Investment!$F100)=MONTH(Y$7),YEAR(Investment!$F100)=YEAR(Y$7)),Investment!$C100*Investment!$G100*Investment!$H100/12," ")</f>
        <v xml:space="preserve"> </v>
      </c>
      <c r="Z101" s="249" t="str">
        <f>IF(AND(MONTH(Investment!$F100)=MONTH(Z$7),YEAR(Investment!$F100)=YEAR(Z$7)),Investment!$C100*Investment!$G100*Investment!$H100/12," ")</f>
        <v xml:space="preserve"> </v>
      </c>
      <c r="AA101" s="249" t="str">
        <f>IF(AND(MONTH(Investment!$F100)=MONTH(AA$7),YEAR(Investment!$F100)=YEAR(AA$7)),Investment!$C100*Investment!$G100*Investment!$H100/12," ")</f>
        <v xml:space="preserve"> </v>
      </c>
      <c r="AB101" s="249" t="str">
        <f>IF(AND(MONTH(Investment!$F100)=MONTH(AB$7),YEAR(Investment!$F100)=YEAR(AB$7)),Investment!$C100*Investment!$G100*Investment!$H100/12," ")</f>
        <v xml:space="preserve"> </v>
      </c>
      <c r="AC101" s="249" t="str">
        <f>IF(AND(MONTH(Investment!$F100)=MONTH(AC$7),YEAR(Investment!$F100)=YEAR(AC$7)),Investment!$C100*Investment!$G100*Investment!$H100/12," ")</f>
        <v xml:space="preserve"> </v>
      </c>
      <c r="AD101" s="249" t="str">
        <f>IF(AND(MONTH(Investment!$F100)=MONTH(AD$7),YEAR(Investment!$F100)=YEAR(AD$7)),Investment!$C100*Investment!$G100*Investment!$H100/12," ")</f>
        <v xml:space="preserve"> </v>
      </c>
      <c r="AE101" s="249" t="str">
        <f>IF(AND(MONTH(Investment!$F100)=MONTH(AE$7),YEAR(Investment!$F100)=YEAR(AE$7)),Investment!$C100*Investment!$G100*Investment!$H100/12," ")</f>
        <v xml:space="preserve"> </v>
      </c>
      <c r="AF101" s="249" t="str">
        <f>IF(AND(MONTH(Investment!$F100)=MONTH(AF$7),YEAR(Investment!$F100)=YEAR(AF$7)),Investment!$C100*Investment!$G100*Investment!$H100/12," ")</f>
        <v xml:space="preserve"> </v>
      </c>
      <c r="AG101" s="249" t="str">
        <f>IF(AND(MONTH(Investment!$F100)=MONTH(AG$7),YEAR(Investment!$F100)=YEAR(AG$7)),Investment!$C100*Investment!$G100*Investment!$H100/12," ")</f>
        <v xml:space="preserve"> </v>
      </c>
    </row>
    <row r="102" spans="2:33" ht="15">
      <c r="V102" s="319" t="e">
        <f t="shared" ref="V102:AG102" si="7">SUM(V9:V101)</f>
        <v>#REF!</v>
      </c>
      <c r="W102" s="320" t="e">
        <f t="shared" si="7"/>
        <v>#REF!</v>
      </c>
      <c r="X102" s="320" t="e">
        <f t="shared" si="7"/>
        <v>#REF!</v>
      </c>
      <c r="Y102" s="320" t="e">
        <f t="shared" si="7"/>
        <v>#REF!</v>
      </c>
      <c r="Z102" s="320" t="e">
        <f t="shared" si="7"/>
        <v>#REF!</v>
      </c>
      <c r="AA102" s="320" t="e">
        <f t="shared" si="7"/>
        <v>#REF!</v>
      </c>
      <c r="AB102" s="320" t="e">
        <f t="shared" si="7"/>
        <v>#REF!</v>
      </c>
      <c r="AC102" s="320" t="e">
        <f t="shared" si="7"/>
        <v>#REF!</v>
      </c>
      <c r="AD102" s="320" t="e">
        <f t="shared" si="7"/>
        <v>#REF!</v>
      </c>
      <c r="AE102" s="320" t="e">
        <f t="shared" si="7"/>
        <v>#REF!</v>
      </c>
      <c r="AF102" s="320" t="e">
        <f t="shared" si="7"/>
        <v>#REF!</v>
      </c>
      <c r="AG102" s="321" t="e">
        <f t="shared" si="7"/>
        <v>#REF!</v>
      </c>
    </row>
    <row r="103" spans="2:33">
      <c r="B103" s="9"/>
      <c r="G103" s="10"/>
    </row>
  </sheetData>
  <sheetProtection algorithmName="SHA-512" hashValue="pCYIWaJWqBdVqkesLsrwF4r8CBQTSft3jam3qfV/co+3Euc/ZMRbvJJuVJixR3q7LAENTDtrXpS8sfVFRVvTwQ==" saltValue="X0/0mwxffByfga1r3c1bsw=="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C9:D101 I9:U101</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C9:D101 I9:U101</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C9:D101 I9:U101</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C9:D101 I9:U101</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C9:D101 I9:U101</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C9:D101 I9:U101</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C9:D101 I9:U101</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C9:D101 I9:U101</xm:sqref>
        </x14:conditionalFormatting>
        <x14:conditionalFormatting xmlns:xm="http://schemas.microsoft.com/office/excel/2006/main">
          <x14:cfRule type="expression" priority="8" id="{14A47339-2473-42AA-95F8-DE4E36C2189F}">
            <xm:f>Transactions!$D$5=Currency!$A$1</xm:f>
            <x14:dxf>
              <numFmt numFmtId="173" formatCode="#,##0\ [$₫-42A]"/>
            </x14:dxf>
          </x14:cfRule>
          <xm:sqref>V9:AG102</xm:sqref>
        </x14:conditionalFormatting>
        <x14:conditionalFormatting xmlns:xm="http://schemas.microsoft.com/office/excel/2006/main">
          <x14:cfRule type="expression" priority="1" id="{D6DA63B3-FA3B-4B26-BA2F-DAA6934E71CB}">
            <xm:f>Transactions!$D$5=Currency!$A$8</xm:f>
            <x14:dxf>
              <numFmt numFmtId="179" formatCode="[$$-C09]#,##0.00"/>
            </x14:dxf>
          </x14:cfRule>
          <xm:sqref>V9:AG102</xm:sqref>
        </x14:conditionalFormatting>
        <x14:conditionalFormatting xmlns:xm="http://schemas.microsoft.com/office/excel/2006/main">
          <x14:cfRule type="expression" priority="2" id="{540AC25A-9C7C-4EF4-849C-BBFE5CB414EB}">
            <xm:f>Transactions!$D$5=Currency!$A$7</xm:f>
            <x14:dxf>
              <numFmt numFmtId="178" formatCode="[$¥-411]#,##0.00"/>
            </x14:dxf>
          </x14:cfRule>
          <xm:sqref>V9:AG102</xm:sqref>
        </x14:conditionalFormatting>
        <x14:conditionalFormatting xmlns:xm="http://schemas.microsoft.com/office/excel/2006/main">
          <x14:cfRule type="expression" priority="3" id="{A5521DB1-9F44-4810-8F3A-ED65DAA23EC4}">
            <xm:f>Transactions!$D$5=Currency!$A$6</xm:f>
            <x14:dxf>
              <numFmt numFmtId="177" formatCode="[$$-4809]#,##0.00"/>
            </x14:dxf>
          </x14:cfRule>
          <xm:sqref>V9:AG102</xm:sqref>
        </x14:conditionalFormatting>
        <x14:conditionalFormatting xmlns:xm="http://schemas.microsoft.com/office/excel/2006/main">
          <x14:cfRule type="expression" priority="4" id="{AF11C1AB-1D6D-4B9D-BEB2-BA8A25A0102C}">
            <xm:f>Transactions!$D$5=Currency!$A$5</xm:f>
            <x14:dxf>
              <numFmt numFmtId="176" formatCode="[$¥-804]#,##0.00"/>
            </x14:dxf>
          </x14:cfRule>
          <xm:sqref>V9:AG102</xm:sqref>
        </x14:conditionalFormatting>
        <x14:conditionalFormatting xmlns:xm="http://schemas.microsoft.com/office/excel/2006/main">
          <x14:cfRule type="expression" priority="5" id="{6F0F0680-9F93-4534-BCCD-6098AC409B90}">
            <xm:f>Transactions!$D$5=Currency!$A$4</xm:f>
            <x14:dxf>
              <numFmt numFmtId="175" formatCode="[$£-809]#,##0.00"/>
            </x14:dxf>
          </x14:cfRule>
          <xm:sqref>V9:AG102</xm:sqref>
        </x14:conditionalFormatting>
        <x14:conditionalFormatting xmlns:xm="http://schemas.microsoft.com/office/excel/2006/main">
          <x14:cfRule type="expression" priority="6" id="{9C44765C-692B-4A10-8549-C9C1FFD5C144}">
            <xm:f>Transactions!$D$5=Currency!$A$3</xm:f>
            <x14:dxf>
              <numFmt numFmtId="174" formatCode="[$€-2]\ #,##0.00"/>
            </x14:dxf>
          </x14:cfRule>
          <xm:sqref>V9:AG102</xm:sqref>
        </x14:conditionalFormatting>
        <x14:conditionalFormatting xmlns:xm="http://schemas.microsoft.com/office/excel/2006/main">
          <x14:cfRule type="expression" priority="7" id="{00D4131D-A9BC-4110-9934-2316B3D8D716}">
            <xm:f>Transactions!$D$5=Currency!$A$2</xm:f>
            <x14:dxf>
              <numFmt numFmtId="169" formatCode="&quot;$&quot;#,##0.00"/>
            </x14:dxf>
          </x14:cfRule>
          <xm:sqref>V9:AG102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04"/>
  <sheetViews>
    <sheetView showGridLines="0" zoomScale="90" zoomScaleNormal="90" workbookViewId="0">
      <pane ySplit="7" topLeftCell="A92" activePane="bottomLeft" state="frozen"/>
      <selection pane="bottomLeft" activeCell="B104" sqref="B104:D104"/>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3">
        <f>Transactions!C3</f>
        <v>44197</v>
      </c>
    </row>
    <row r="3" spans="1:17" ht="43.5" customHeight="1">
      <c r="B3" s="54" t="s">
        <v>68</v>
      </c>
      <c r="C3" s="234">
        <f>Transactions!C4</f>
        <v>2021</v>
      </c>
      <c r="D3" s="351" t="s">
        <v>185</v>
      </c>
      <c r="E3" s="351"/>
      <c r="F3" s="351"/>
      <c r="H3" s="102"/>
      <c r="I3" s="102"/>
      <c r="J3" s="102"/>
      <c r="K3" s="102"/>
      <c r="L3" s="102"/>
      <c r="M3" s="102"/>
      <c r="N3" s="102"/>
      <c r="O3" s="102"/>
    </row>
    <row r="4" spans="1:17" ht="18">
      <c r="B4" s="54"/>
      <c r="C4" s="104"/>
      <c r="D4" s="274"/>
      <c r="E4" s="274"/>
      <c r="F4" s="274"/>
      <c r="H4" s="102"/>
      <c r="I4" s="102"/>
      <c r="J4" s="102"/>
      <c r="K4" s="102"/>
      <c r="L4" s="102"/>
      <c r="M4" s="102"/>
      <c r="N4" s="102"/>
      <c r="O4" s="102"/>
    </row>
    <row r="5" spans="1:17">
      <c r="D5" s="137"/>
      <c r="E5" s="102"/>
      <c r="F5" s="102"/>
      <c r="G5" s="102"/>
      <c r="H5" s="102"/>
      <c r="I5" s="102"/>
      <c r="J5" s="102"/>
      <c r="K5" s="102"/>
      <c r="L5" s="102"/>
      <c r="M5" s="102"/>
      <c r="N5" s="102"/>
      <c r="O5" s="102"/>
    </row>
    <row r="7" spans="1:17" s="4" customFormat="1" ht="26.25" customHeight="1" thickBot="1">
      <c r="B7" s="178" t="s">
        <v>3</v>
      </c>
      <c r="C7" s="178" t="s">
        <v>87</v>
      </c>
      <c r="D7" s="179" t="s">
        <v>100</v>
      </c>
    </row>
    <row r="8" spans="1:17">
      <c r="B8" s="213"/>
      <c r="C8" s="212"/>
      <c r="D8" s="282"/>
    </row>
    <row r="9" spans="1:17">
      <c r="B9" s="216"/>
      <c r="C9" s="215"/>
      <c r="D9" s="283"/>
    </row>
    <row r="10" spans="1:17">
      <c r="B10" s="216"/>
      <c r="C10" s="215"/>
      <c r="D10" s="283"/>
    </row>
    <row r="11" spans="1:17">
      <c r="B11" s="216"/>
      <c r="C11" s="215"/>
      <c r="D11" s="283"/>
    </row>
    <row r="12" spans="1:17" s="7" customFormat="1" ht="15">
      <c r="B12" s="216"/>
      <c r="C12" s="215"/>
      <c r="D12" s="283"/>
    </row>
    <row r="13" spans="1:17">
      <c r="B13" s="216"/>
      <c r="C13" s="215"/>
      <c r="D13" s="283"/>
    </row>
    <row r="14" spans="1:17">
      <c r="B14" s="216"/>
      <c r="C14" s="215"/>
      <c r="D14" s="283"/>
    </row>
    <row r="15" spans="1:17">
      <c r="A15" s="8"/>
      <c r="B15" s="216"/>
      <c r="C15" s="215"/>
      <c r="D15" s="283"/>
    </row>
    <row r="16" spans="1:17">
      <c r="B16" s="216"/>
      <c r="C16" s="215"/>
      <c r="D16" s="283"/>
    </row>
    <row r="17" spans="2:4">
      <c r="B17" s="216"/>
      <c r="C17" s="215"/>
      <c r="D17" s="283"/>
    </row>
    <row r="18" spans="2:4">
      <c r="B18" s="216"/>
      <c r="C18" s="215"/>
      <c r="D18" s="283"/>
    </row>
    <row r="19" spans="2:4">
      <c r="B19" s="216"/>
      <c r="C19" s="215"/>
      <c r="D19" s="283"/>
    </row>
    <row r="20" spans="2:4">
      <c r="B20" s="216"/>
      <c r="C20" s="215"/>
      <c r="D20" s="283"/>
    </row>
    <row r="21" spans="2:4">
      <c r="B21" s="216"/>
      <c r="C21" s="215"/>
      <c r="D21" s="283"/>
    </row>
    <row r="22" spans="2:4">
      <c r="B22" s="216"/>
      <c r="C22" s="215"/>
      <c r="D22" s="283"/>
    </row>
    <row r="23" spans="2:4">
      <c r="B23" s="216"/>
      <c r="C23" s="215"/>
      <c r="D23" s="283"/>
    </row>
    <row r="24" spans="2:4">
      <c r="B24" s="216"/>
      <c r="C24" s="215"/>
      <c r="D24" s="283"/>
    </row>
    <row r="25" spans="2:4">
      <c r="B25" s="216"/>
      <c r="C25" s="215"/>
      <c r="D25" s="283"/>
    </row>
    <row r="26" spans="2:4">
      <c r="B26" s="216"/>
      <c r="C26" s="215"/>
      <c r="D26" s="283"/>
    </row>
    <row r="27" spans="2:4">
      <c r="B27" s="216"/>
      <c r="C27" s="215"/>
      <c r="D27" s="283"/>
    </row>
    <row r="28" spans="2:4">
      <c r="B28" s="216"/>
      <c r="C28" s="215"/>
      <c r="D28" s="283"/>
    </row>
    <row r="29" spans="2:4">
      <c r="B29" s="216"/>
      <c r="C29" s="215"/>
      <c r="D29" s="283"/>
    </row>
    <row r="30" spans="2:4">
      <c r="B30" s="216"/>
      <c r="C30" s="215"/>
      <c r="D30" s="283"/>
    </row>
    <row r="31" spans="2:4">
      <c r="B31" s="216"/>
      <c r="C31" s="215"/>
      <c r="D31" s="283"/>
    </row>
    <row r="32" spans="2:4">
      <c r="B32" s="216"/>
      <c r="C32" s="215"/>
      <c r="D32" s="283"/>
    </row>
    <row r="33" spans="2:4">
      <c r="B33" s="216"/>
      <c r="C33" s="215"/>
      <c r="D33" s="283"/>
    </row>
    <row r="34" spans="2:4">
      <c r="B34" s="216"/>
      <c r="C34" s="215"/>
      <c r="D34" s="283"/>
    </row>
    <row r="35" spans="2:4">
      <c r="B35" s="216"/>
      <c r="C35" s="215"/>
      <c r="D35" s="283"/>
    </row>
    <row r="36" spans="2:4">
      <c r="B36" s="216"/>
      <c r="C36" s="215"/>
      <c r="D36" s="283"/>
    </row>
    <row r="37" spans="2:4">
      <c r="B37" s="216"/>
      <c r="C37" s="215"/>
      <c r="D37" s="283"/>
    </row>
    <row r="38" spans="2:4">
      <c r="B38" s="216"/>
      <c r="C38" s="215"/>
      <c r="D38" s="283"/>
    </row>
    <row r="39" spans="2:4">
      <c r="B39" s="216"/>
      <c r="C39" s="215"/>
      <c r="D39" s="283"/>
    </row>
    <row r="40" spans="2:4">
      <c r="B40" s="216"/>
      <c r="C40" s="215"/>
      <c r="D40" s="283"/>
    </row>
    <row r="41" spans="2:4">
      <c r="B41" s="216"/>
      <c r="C41" s="215"/>
      <c r="D41" s="283"/>
    </row>
    <row r="42" spans="2:4">
      <c r="B42" s="216"/>
      <c r="C42" s="215"/>
      <c r="D42" s="283"/>
    </row>
    <row r="43" spans="2:4">
      <c r="B43" s="216"/>
      <c r="C43" s="215"/>
      <c r="D43" s="283"/>
    </row>
    <row r="44" spans="2:4">
      <c r="B44" s="216"/>
      <c r="C44" s="215"/>
      <c r="D44" s="283"/>
    </row>
    <row r="45" spans="2:4">
      <c r="B45" s="216"/>
      <c r="C45" s="215"/>
      <c r="D45" s="283"/>
    </row>
    <row r="46" spans="2:4">
      <c r="B46" s="216"/>
      <c r="C46" s="215"/>
      <c r="D46" s="283"/>
    </row>
    <row r="47" spans="2:4">
      <c r="B47" s="216"/>
      <c r="C47" s="215"/>
      <c r="D47" s="283"/>
    </row>
    <row r="48" spans="2:4">
      <c r="B48" s="216"/>
      <c r="C48" s="215"/>
      <c r="D48" s="283"/>
    </row>
    <row r="49" spans="2:4">
      <c r="B49" s="216"/>
      <c r="C49" s="215"/>
      <c r="D49" s="283"/>
    </row>
    <row r="50" spans="2:4">
      <c r="B50" s="216"/>
      <c r="C50" s="215"/>
      <c r="D50" s="283"/>
    </row>
    <row r="51" spans="2:4">
      <c r="B51" s="216"/>
      <c r="C51" s="215"/>
      <c r="D51" s="283"/>
    </row>
    <row r="52" spans="2:4">
      <c r="B52" s="216"/>
      <c r="C52" s="215"/>
      <c r="D52" s="283"/>
    </row>
    <row r="53" spans="2:4">
      <c r="B53" s="216"/>
      <c r="C53" s="215"/>
      <c r="D53" s="283"/>
    </row>
    <row r="54" spans="2:4">
      <c r="B54" s="216"/>
      <c r="C54" s="215"/>
      <c r="D54" s="283"/>
    </row>
    <row r="55" spans="2:4">
      <c r="B55" s="216"/>
      <c r="C55" s="215"/>
      <c r="D55" s="283"/>
    </row>
    <row r="56" spans="2:4">
      <c r="B56" s="216"/>
      <c r="C56" s="215"/>
      <c r="D56" s="283"/>
    </row>
    <row r="57" spans="2:4">
      <c r="B57" s="216"/>
      <c r="C57" s="215"/>
      <c r="D57" s="283"/>
    </row>
    <row r="58" spans="2:4">
      <c r="B58" s="216"/>
      <c r="C58" s="215"/>
      <c r="D58" s="283"/>
    </row>
    <row r="59" spans="2:4">
      <c r="B59" s="216"/>
      <c r="C59" s="215"/>
      <c r="D59" s="283"/>
    </row>
    <row r="60" spans="2:4">
      <c r="B60" s="216"/>
      <c r="C60" s="215"/>
      <c r="D60" s="283"/>
    </row>
    <row r="61" spans="2:4">
      <c r="B61" s="216"/>
      <c r="C61" s="215"/>
      <c r="D61" s="283"/>
    </row>
    <row r="62" spans="2:4">
      <c r="B62" s="216"/>
      <c r="C62" s="215"/>
      <c r="D62" s="283"/>
    </row>
    <row r="63" spans="2:4">
      <c r="B63" s="216"/>
      <c r="C63" s="215"/>
      <c r="D63" s="283"/>
    </row>
    <row r="64" spans="2:4">
      <c r="B64" s="216"/>
      <c r="C64" s="215"/>
      <c r="D64" s="283"/>
    </row>
    <row r="65" spans="2:4">
      <c r="B65" s="216"/>
      <c r="C65" s="215"/>
      <c r="D65" s="283"/>
    </row>
    <row r="66" spans="2:4">
      <c r="B66" s="216"/>
      <c r="C66" s="215"/>
      <c r="D66" s="283"/>
    </row>
    <row r="67" spans="2:4">
      <c r="B67" s="216"/>
      <c r="C67" s="215"/>
      <c r="D67" s="283"/>
    </row>
    <row r="68" spans="2:4">
      <c r="B68" s="216"/>
      <c r="C68" s="215"/>
      <c r="D68" s="283"/>
    </row>
    <row r="69" spans="2:4">
      <c r="B69" s="216"/>
      <c r="C69" s="215"/>
      <c r="D69" s="283"/>
    </row>
    <row r="70" spans="2:4">
      <c r="B70" s="216"/>
      <c r="C70" s="215"/>
      <c r="D70" s="283"/>
    </row>
    <row r="71" spans="2:4">
      <c r="B71" s="216"/>
      <c r="C71" s="215"/>
      <c r="D71" s="283"/>
    </row>
    <row r="72" spans="2:4">
      <c r="B72" s="216"/>
      <c r="C72" s="215"/>
      <c r="D72" s="283"/>
    </row>
    <row r="73" spans="2:4">
      <c r="B73" s="216"/>
      <c r="C73" s="215"/>
      <c r="D73" s="283"/>
    </row>
    <row r="74" spans="2:4">
      <c r="B74" s="216"/>
      <c r="C74" s="215"/>
      <c r="D74" s="283"/>
    </row>
    <row r="75" spans="2:4">
      <c r="B75" s="216"/>
      <c r="C75" s="215"/>
      <c r="D75" s="283"/>
    </row>
    <row r="76" spans="2:4">
      <c r="B76" s="216"/>
      <c r="C76" s="215"/>
      <c r="D76" s="283"/>
    </row>
    <row r="77" spans="2:4">
      <c r="B77" s="216"/>
      <c r="C77" s="215"/>
      <c r="D77" s="283"/>
    </row>
    <row r="78" spans="2:4">
      <c r="B78" s="216"/>
      <c r="C78" s="215"/>
      <c r="D78" s="283"/>
    </row>
    <row r="79" spans="2:4">
      <c r="B79" s="216"/>
      <c r="C79" s="215"/>
      <c r="D79" s="283"/>
    </row>
    <row r="80" spans="2:4">
      <c r="B80" s="216"/>
      <c r="C80" s="215"/>
      <c r="D80" s="283"/>
    </row>
    <row r="81" spans="2:4">
      <c r="B81" s="216"/>
      <c r="C81" s="215"/>
      <c r="D81" s="283"/>
    </row>
    <row r="82" spans="2:4">
      <c r="B82" s="216"/>
      <c r="C82" s="215"/>
      <c r="D82" s="283"/>
    </row>
    <row r="83" spans="2:4">
      <c r="B83" s="216"/>
      <c r="C83" s="215"/>
      <c r="D83" s="283"/>
    </row>
    <row r="84" spans="2:4">
      <c r="B84" s="216"/>
      <c r="C84" s="215"/>
      <c r="D84" s="283"/>
    </row>
    <row r="85" spans="2:4">
      <c r="B85" s="216"/>
      <c r="C85" s="215"/>
      <c r="D85" s="283"/>
    </row>
    <row r="86" spans="2:4">
      <c r="B86" s="216"/>
      <c r="C86" s="215"/>
      <c r="D86" s="283"/>
    </row>
    <row r="87" spans="2:4">
      <c r="B87" s="216"/>
      <c r="C87" s="215"/>
      <c r="D87" s="283"/>
    </row>
    <row r="88" spans="2:4">
      <c r="B88" s="216"/>
      <c r="C88" s="215"/>
      <c r="D88" s="283"/>
    </row>
    <row r="89" spans="2:4">
      <c r="B89" s="216"/>
      <c r="C89" s="215"/>
      <c r="D89" s="283"/>
    </row>
    <row r="90" spans="2:4">
      <c r="B90" s="216"/>
      <c r="C90" s="215"/>
      <c r="D90" s="283"/>
    </row>
    <row r="91" spans="2:4">
      <c r="B91" s="216"/>
      <c r="C91" s="215"/>
      <c r="D91" s="283"/>
    </row>
    <row r="92" spans="2:4">
      <c r="B92" s="216"/>
      <c r="C92" s="215"/>
      <c r="D92" s="283"/>
    </row>
    <row r="93" spans="2:4">
      <c r="B93" s="216"/>
      <c r="C93" s="215"/>
      <c r="D93" s="283"/>
    </row>
    <row r="94" spans="2:4">
      <c r="B94" s="216"/>
      <c r="C94" s="215"/>
      <c r="D94" s="283"/>
    </row>
    <row r="95" spans="2:4">
      <c r="B95" s="216"/>
      <c r="C95" s="215"/>
      <c r="D95" s="283"/>
    </row>
    <row r="96" spans="2:4">
      <c r="B96" s="216"/>
      <c r="C96" s="215"/>
      <c r="D96" s="283"/>
    </row>
    <row r="97" spans="2:4">
      <c r="B97" s="216"/>
      <c r="C97" s="215"/>
      <c r="D97" s="283"/>
    </row>
    <row r="98" spans="2:4">
      <c r="B98" s="216"/>
      <c r="C98" s="215"/>
      <c r="D98" s="283"/>
    </row>
    <row r="99" spans="2:4">
      <c r="B99" s="216"/>
      <c r="C99" s="215"/>
      <c r="D99" s="283"/>
    </row>
    <row r="100" spans="2:4">
      <c r="B100" s="216"/>
      <c r="C100" s="215"/>
      <c r="D100" s="283"/>
    </row>
    <row r="101" spans="2:4">
      <c r="B101" s="216"/>
      <c r="C101" s="215"/>
      <c r="D101" s="283"/>
    </row>
    <row r="102" spans="2:4" ht="15">
      <c r="B102" s="177">
        <f>SUM(B8:B101)</f>
        <v>0</v>
      </c>
      <c r="C102" s="180"/>
      <c r="D102" s="181"/>
    </row>
    <row r="104" spans="2:4">
      <c r="B104" s="6"/>
      <c r="C104" s="307"/>
    </row>
  </sheetData>
  <sheetProtection algorithmName="SHA-512" hashValue="eZ0As4T/p09Xpq9iiTEoO8KddwLGZIwHhF89iKfzM3BAx9FxxkMwuttvrhiqlQ+XiA7jRPpSqArZbeCTE0y3xQ==" saltValue="wtTFNyngAucLfheBhBoQBw=="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B8:B102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23"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9" customWidth="1"/>
    <col min="3" max="3" width="20.5703125" style="109" customWidth="1"/>
    <col min="4" max="4" width="20.7109375" style="109" customWidth="1"/>
    <col min="5" max="5" width="20.7109375" style="114" customWidth="1"/>
    <col min="6" max="6" width="20.7109375" style="109" customWidth="1"/>
    <col min="7" max="7" width="23.42578125" style="109" customWidth="1"/>
    <col min="8" max="8" width="20.7109375" style="109" customWidth="1"/>
    <col min="9" max="9" width="14.28515625" style="109" bestFit="1" customWidth="1"/>
    <col min="10" max="10" width="21.28515625" style="109" customWidth="1"/>
    <col min="11" max="12" width="20.7109375" style="109" customWidth="1"/>
    <col min="13" max="258" width="8.85546875" style="109"/>
    <col min="259" max="259" width="26" style="109" customWidth="1"/>
    <col min="260" max="262" width="20.7109375" style="109" customWidth="1"/>
    <col min="263" max="263" width="23.42578125" style="109" customWidth="1"/>
    <col min="264" max="264" width="20.7109375" style="109" customWidth="1"/>
    <col min="265" max="265" width="14.28515625" style="109" bestFit="1" customWidth="1"/>
    <col min="266" max="266" width="21.28515625" style="109" customWidth="1"/>
    <col min="267" max="268" width="20.7109375" style="109" customWidth="1"/>
    <col min="269" max="514" width="8.85546875" style="109"/>
    <col min="515" max="515" width="26" style="109" customWidth="1"/>
    <col min="516" max="518" width="20.7109375" style="109" customWidth="1"/>
    <col min="519" max="519" width="23.42578125" style="109" customWidth="1"/>
    <col min="520" max="520" width="20.7109375" style="109" customWidth="1"/>
    <col min="521" max="521" width="14.28515625" style="109" bestFit="1" customWidth="1"/>
    <col min="522" max="522" width="21.28515625" style="109" customWidth="1"/>
    <col min="523" max="524" width="20.7109375" style="109" customWidth="1"/>
    <col min="525" max="770" width="8.85546875" style="109"/>
    <col min="771" max="771" width="26" style="109" customWidth="1"/>
    <col min="772" max="774" width="20.7109375" style="109" customWidth="1"/>
    <col min="775" max="775" width="23.42578125" style="109" customWidth="1"/>
    <col min="776" max="776" width="20.7109375" style="109" customWidth="1"/>
    <col min="777" max="777" width="14.28515625" style="109" bestFit="1" customWidth="1"/>
    <col min="778" max="778" width="21.28515625" style="109" customWidth="1"/>
    <col min="779" max="780" width="20.7109375" style="109" customWidth="1"/>
    <col min="781" max="1026" width="8.85546875" style="109"/>
    <col min="1027" max="1027" width="26" style="109" customWidth="1"/>
    <col min="1028" max="1030" width="20.7109375" style="109" customWidth="1"/>
    <col min="1031" max="1031" width="23.42578125" style="109" customWidth="1"/>
    <col min="1032" max="1032" width="20.7109375" style="109" customWidth="1"/>
    <col min="1033" max="1033" width="14.28515625" style="109" bestFit="1" customWidth="1"/>
    <col min="1034" max="1034" width="21.28515625" style="109" customWidth="1"/>
    <col min="1035" max="1036" width="20.7109375" style="109" customWidth="1"/>
    <col min="1037" max="1282" width="8.85546875" style="109"/>
    <col min="1283" max="1283" width="26" style="109" customWidth="1"/>
    <col min="1284" max="1286" width="20.7109375" style="109" customWidth="1"/>
    <col min="1287" max="1287" width="23.42578125" style="109" customWidth="1"/>
    <col min="1288" max="1288" width="20.7109375" style="109" customWidth="1"/>
    <col min="1289" max="1289" width="14.28515625" style="109" bestFit="1" customWidth="1"/>
    <col min="1290" max="1290" width="21.28515625" style="109" customWidth="1"/>
    <col min="1291" max="1292" width="20.7109375" style="109" customWidth="1"/>
    <col min="1293" max="1538" width="8.85546875" style="109"/>
    <col min="1539" max="1539" width="26" style="109" customWidth="1"/>
    <col min="1540" max="1542" width="20.7109375" style="109" customWidth="1"/>
    <col min="1543" max="1543" width="23.42578125" style="109" customWidth="1"/>
    <col min="1544" max="1544" width="20.7109375" style="109" customWidth="1"/>
    <col min="1545" max="1545" width="14.28515625" style="109" bestFit="1" customWidth="1"/>
    <col min="1546" max="1546" width="21.28515625" style="109" customWidth="1"/>
    <col min="1547" max="1548" width="20.7109375" style="109" customWidth="1"/>
    <col min="1549" max="1794" width="8.85546875" style="109"/>
    <col min="1795" max="1795" width="26" style="109" customWidth="1"/>
    <col min="1796" max="1798" width="20.7109375" style="109" customWidth="1"/>
    <col min="1799" max="1799" width="23.42578125" style="109" customWidth="1"/>
    <col min="1800" max="1800" width="20.7109375" style="109" customWidth="1"/>
    <col min="1801" max="1801" width="14.28515625" style="109" bestFit="1" customWidth="1"/>
    <col min="1802" max="1802" width="21.28515625" style="109" customWidth="1"/>
    <col min="1803" max="1804" width="20.7109375" style="109" customWidth="1"/>
    <col min="1805" max="2050" width="8.85546875" style="109"/>
    <col min="2051" max="2051" width="26" style="109" customWidth="1"/>
    <col min="2052" max="2054" width="20.7109375" style="109" customWidth="1"/>
    <col min="2055" max="2055" width="23.42578125" style="109" customWidth="1"/>
    <col min="2056" max="2056" width="20.7109375" style="109" customWidth="1"/>
    <col min="2057" max="2057" width="14.28515625" style="109" bestFit="1" customWidth="1"/>
    <col min="2058" max="2058" width="21.28515625" style="109" customWidth="1"/>
    <col min="2059" max="2060" width="20.7109375" style="109" customWidth="1"/>
    <col min="2061" max="2306" width="8.85546875" style="109"/>
    <col min="2307" max="2307" width="26" style="109" customWidth="1"/>
    <col min="2308" max="2310" width="20.7109375" style="109" customWidth="1"/>
    <col min="2311" max="2311" width="23.42578125" style="109" customWidth="1"/>
    <col min="2312" max="2312" width="20.7109375" style="109" customWidth="1"/>
    <col min="2313" max="2313" width="14.28515625" style="109" bestFit="1" customWidth="1"/>
    <col min="2314" max="2314" width="21.28515625" style="109" customWidth="1"/>
    <col min="2315" max="2316" width="20.7109375" style="109" customWidth="1"/>
    <col min="2317" max="2562" width="8.85546875" style="109"/>
    <col min="2563" max="2563" width="26" style="109" customWidth="1"/>
    <col min="2564" max="2566" width="20.7109375" style="109" customWidth="1"/>
    <col min="2567" max="2567" width="23.42578125" style="109" customWidth="1"/>
    <col min="2568" max="2568" width="20.7109375" style="109" customWidth="1"/>
    <col min="2569" max="2569" width="14.28515625" style="109" bestFit="1" customWidth="1"/>
    <col min="2570" max="2570" width="21.28515625" style="109" customWidth="1"/>
    <col min="2571" max="2572" width="20.7109375" style="109" customWidth="1"/>
    <col min="2573" max="2818" width="8.85546875" style="109"/>
    <col min="2819" max="2819" width="26" style="109" customWidth="1"/>
    <col min="2820" max="2822" width="20.7109375" style="109" customWidth="1"/>
    <col min="2823" max="2823" width="23.42578125" style="109" customWidth="1"/>
    <col min="2824" max="2824" width="20.7109375" style="109" customWidth="1"/>
    <col min="2825" max="2825" width="14.28515625" style="109" bestFit="1" customWidth="1"/>
    <col min="2826" max="2826" width="21.28515625" style="109" customWidth="1"/>
    <col min="2827" max="2828" width="20.7109375" style="109" customWidth="1"/>
    <col min="2829" max="3074" width="8.85546875" style="109"/>
    <col min="3075" max="3075" width="26" style="109" customWidth="1"/>
    <col min="3076" max="3078" width="20.7109375" style="109" customWidth="1"/>
    <col min="3079" max="3079" width="23.42578125" style="109" customWidth="1"/>
    <col min="3080" max="3080" width="20.7109375" style="109" customWidth="1"/>
    <col min="3081" max="3081" width="14.28515625" style="109" bestFit="1" customWidth="1"/>
    <col min="3082" max="3082" width="21.28515625" style="109" customWidth="1"/>
    <col min="3083" max="3084" width="20.7109375" style="109" customWidth="1"/>
    <col min="3085" max="3330" width="8.85546875" style="109"/>
    <col min="3331" max="3331" width="26" style="109" customWidth="1"/>
    <col min="3332" max="3334" width="20.7109375" style="109" customWidth="1"/>
    <col min="3335" max="3335" width="23.42578125" style="109" customWidth="1"/>
    <col min="3336" max="3336" width="20.7109375" style="109" customWidth="1"/>
    <col min="3337" max="3337" width="14.28515625" style="109" bestFit="1" customWidth="1"/>
    <col min="3338" max="3338" width="21.28515625" style="109" customWidth="1"/>
    <col min="3339" max="3340" width="20.7109375" style="109" customWidth="1"/>
    <col min="3341" max="3586" width="8.85546875" style="109"/>
    <col min="3587" max="3587" width="26" style="109" customWidth="1"/>
    <col min="3588" max="3590" width="20.7109375" style="109" customWidth="1"/>
    <col min="3591" max="3591" width="23.42578125" style="109" customWidth="1"/>
    <col min="3592" max="3592" width="20.7109375" style="109" customWidth="1"/>
    <col min="3593" max="3593" width="14.28515625" style="109" bestFit="1" customWidth="1"/>
    <col min="3594" max="3594" width="21.28515625" style="109" customWidth="1"/>
    <col min="3595" max="3596" width="20.7109375" style="109" customWidth="1"/>
    <col min="3597" max="3842" width="8.85546875" style="109"/>
    <col min="3843" max="3843" width="26" style="109" customWidth="1"/>
    <col min="3844" max="3846" width="20.7109375" style="109" customWidth="1"/>
    <col min="3847" max="3847" width="23.42578125" style="109" customWidth="1"/>
    <col min="3848" max="3848" width="20.7109375" style="109" customWidth="1"/>
    <col min="3849" max="3849" width="14.28515625" style="109" bestFit="1" customWidth="1"/>
    <col min="3850" max="3850" width="21.28515625" style="109" customWidth="1"/>
    <col min="3851" max="3852" width="20.7109375" style="109" customWidth="1"/>
    <col min="3853" max="4098" width="8.85546875" style="109"/>
    <col min="4099" max="4099" width="26" style="109" customWidth="1"/>
    <col min="4100" max="4102" width="20.7109375" style="109" customWidth="1"/>
    <col min="4103" max="4103" width="23.42578125" style="109" customWidth="1"/>
    <col min="4104" max="4104" width="20.7109375" style="109" customWidth="1"/>
    <col min="4105" max="4105" width="14.28515625" style="109" bestFit="1" customWidth="1"/>
    <col min="4106" max="4106" width="21.28515625" style="109" customWidth="1"/>
    <col min="4107" max="4108" width="20.7109375" style="109" customWidth="1"/>
    <col min="4109" max="4354" width="8.85546875" style="109"/>
    <col min="4355" max="4355" width="26" style="109" customWidth="1"/>
    <col min="4356" max="4358" width="20.7109375" style="109" customWidth="1"/>
    <col min="4359" max="4359" width="23.42578125" style="109" customWidth="1"/>
    <col min="4360" max="4360" width="20.7109375" style="109" customWidth="1"/>
    <col min="4361" max="4361" width="14.28515625" style="109" bestFit="1" customWidth="1"/>
    <col min="4362" max="4362" width="21.28515625" style="109" customWidth="1"/>
    <col min="4363" max="4364" width="20.7109375" style="109" customWidth="1"/>
    <col min="4365" max="4610" width="8.85546875" style="109"/>
    <col min="4611" max="4611" width="26" style="109" customWidth="1"/>
    <col min="4612" max="4614" width="20.7109375" style="109" customWidth="1"/>
    <col min="4615" max="4615" width="23.42578125" style="109" customWidth="1"/>
    <col min="4616" max="4616" width="20.7109375" style="109" customWidth="1"/>
    <col min="4617" max="4617" width="14.28515625" style="109" bestFit="1" customWidth="1"/>
    <col min="4618" max="4618" width="21.28515625" style="109" customWidth="1"/>
    <col min="4619" max="4620" width="20.7109375" style="109" customWidth="1"/>
    <col min="4621" max="4866" width="8.85546875" style="109"/>
    <col min="4867" max="4867" width="26" style="109" customWidth="1"/>
    <col min="4868" max="4870" width="20.7109375" style="109" customWidth="1"/>
    <col min="4871" max="4871" width="23.42578125" style="109" customWidth="1"/>
    <col min="4872" max="4872" width="20.7109375" style="109" customWidth="1"/>
    <col min="4873" max="4873" width="14.28515625" style="109" bestFit="1" customWidth="1"/>
    <col min="4874" max="4874" width="21.28515625" style="109" customWidth="1"/>
    <col min="4875" max="4876" width="20.7109375" style="109" customWidth="1"/>
    <col min="4877" max="5122" width="8.85546875" style="109"/>
    <col min="5123" max="5123" width="26" style="109" customWidth="1"/>
    <col min="5124" max="5126" width="20.7109375" style="109" customWidth="1"/>
    <col min="5127" max="5127" width="23.42578125" style="109" customWidth="1"/>
    <col min="5128" max="5128" width="20.7109375" style="109" customWidth="1"/>
    <col min="5129" max="5129" width="14.28515625" style="109" bestFit="1" customWidth="1"/>
    <col min="5130" max="5130" width="21.28515625" style="109" customWidth="1"/>
    <col min="5131" max="5132" width="20.7109375" style="109" customWidth="1"/>
    <col min="5133" max="5378" width="8.85546875" style="109"/>
    <col min="5379" max="5379" width="26" style="109" customWidth="1"/>
    <col min="5380" max="5382" width="20.7109375" style="109" customWidth="1"/>
    <col min="5383" max="5383" width="23.42578125" style="109" customWidth="1"/>
    <col min="5384" max="5384" width="20.7109375" style="109" customWidth="1"/>
    <col min="5385" max="5385" width="14.28515625" style="109" bestFit="1" customWidth="1"/>
    <col min="5386" max="5386" width="21.28515625" style="109" customWidth="1"/>
    <col min="5387" max="5388" width="20.7109375" style="109" customWidth="1"/>
    <col min="5389" max="5634" width="8.85546875" style="109"/>
    <col min="5635" max="5635" width="26" style="109" customWidth="1"/>
    <col min="5636" max="5638" width="20.7109375" style="109" customWidth="1"/>
    <col min="5639" max="5639" width="23.42578125" style="109" customWidth="1"/>
    <col min="5640" max="5640" width="20.7109375" style="109" customWidth="1"/>
    <col min="5641" max="5641" width="14.28515625" style="109" bestFit="1" customWidth="1"/>
    <col min="5642" max="5642" width="21.28515625" style="109" customWidth="1"/>
    <col min="5643" max="5644" width="20.7109375" style="109" customWidth="1"/>
    <col min="5645" max="5890" width="8.85546875" style="109"/>
    <col min="5891" max="5891" width="26" style="109" customWidth="1"/>
    <col min="5892" max="5894" width="20.7109375" style="109" customWidth="1"/>
    <col min="5895" max="5895" width="23.42578125" style="109" customWidth="1"/>
    <col min="5896" max="5896" width="20.7109375" style="109" customWidth="1"/>
    <col min="5897" max="5897" width="14.28515625" style="109" bestFit="1" customWidth="1"/>
    <col min="5898" max="5898" width="21.28515625" style="109" customWidth="1"/>
    <col min="5899" max="5900" width="20.7109375" style="109" customWidth="1"/>
    <col min="5901" max="6146" width="8.85546875" style="109"/>
    <col min="6147" max="6147" width="26" style="109" customWidth="1"/>
    <col min="6148" max="6150" width="20.7109375" style="109" customWidth="1"/>
    <col min="6151" max="6151" width="23.42578125" style="109" customWidth="1"/>
    <col min="6152" max="6152" width="20.7109375" style="109" customWidth="1"/>
    <col min="6153" max="6153" width="14.28515625" style="109" bestFit="1" customWidth="1"/>
    <col min="6154" max="6154" width="21.28515625" style="109" customWidth="1"/>
    <col min="6155" max="6156" width="20.7109375" style="109" customWidth="1"/>
    <col min="6157" max="6402" width="8.85546875" style="109"/>
    <col min="6403" max="6403" width="26" style="109" customWidth="1"/>
    <col min="6404" max="6406" width="20.7109375" style="109" customWidth="1"/>
    <col min="6407" max="6407" width="23.42578125" style="109" customWidth="1"/>
    <col min="6408" max="6408" width="20.7109375" style="109" customWidth="1"/>
    <col min="6409" max="6409" width="14.28515625" style="109" bestFit="1" customWidth="1"/>
    <col min="6410" max="6410" width="21.28515625" style="109" customWidth="1"/>
    <col min="6411" max="6412" width="20.7109375" style="109" customWidth="1"/>
    <col min="6413" max="6658" width="8.85546875" style="109"/>
    <col min="6659" max="6659" width="26" style="109" customWidth="1"/>
    <col min="6660" max="6662" width="20.7109375" style="109" customWidth="1"/>
    <col min="6663" max="6663" width="23.42578125" style="109" customWidth="1"/>
    <col min="6664" max="6664" width="20.7109375" style="109" customWidth="1"/>
    <col min="6665" max="6665" width="14.28515625" style="109" bestFit="1" customWidth="1"/>
    <col min="6666" max="6666" width="21.28515625" style="109" customWidth="1"/>
    <col min="6667" max="6668" width="20.7109375" style="109" customWidth="1"/>
    <col min="6669" max="6914" width="8.85546875" style="109"/>
    <col min="6915" max="6915" width="26" style="109" customWidth="1"/>
    <col min="6916" max="6918" width="20.7109375" style="109" customWidth="1"/>
    <col min="6919" max="6919" width="23.42578125" style="109" customWidth="1"/>
    <col min="6920" max="6920" width="20.7109375" style="109" customWidth="1"/>
    <col min="6921" max="6921" width="14.28515625" style="109" bestFit="1" customWidth="1"/>
    <col min="6922" max="6922" width="21.28515625" style="109" customWidth="1"/>
    <col min="6923" max="6924" width="20.7109375" style="109" customWidth="1"/>
    <col min="6925" max="7170" width="8.85546875" style="109"/>
    <col min="7171" max="7171" width="26" style="109" customWidth="1"/>
    <col min="7172" max="7174" width="20.7109375" style="109" customWidth="1"/>
    <col min="7175" max="7175" width="23.42578125" style="109" customWidth="1"/>
    <col min="7176" max="7176" width="20.7109375" style="109" customWidth="1"/>
    <col min="7177" max="7177" width="14.28515625" style="109" bestFit="1" customWidth="1"/>
    <col min="7178" max="7178" width="21.28515625" style="109" customWidth="1"/>
    <col min="7179" max="7180" width="20.7109375" style="109" customWidth="1"/>
    <col min="7181" max="7426" width="8.85546875" style="109"/>
    <col min="7427" max="7427" width="26" style="109" customWidth="1"/>
    <col min="7428" max="7430" width="20.7109375" style="109" customWidth="1"/>
    <col min="7431" max="7431" width="23.42578125" style="109" customWidth="1"/>
    <col min="7432" max="7432" width="20.7109375" style="109" customWidth="1"/>
    <col min="7433" max="7433" width="14.28515625" style="109" bestFit="1" customWidth="1"/>
    <col min="7434" max="7434" width="21.28515625" style="109" customWidth="1"/>
    <col min="7435" max="7436" width="20.7109375" style="109" customWidth="1"/>
    <col min="7437" max="7682" width="8.85546875" style="109"/>
    <col min="7683" max="7683" width="26" style="109" customWidth="1"/>
    <col min="7684" max="7686" width="20.7109375" style="109" customWidth="1"/>
    <col min="7687" max="7687" width="23.42578125" style="109" customWidth="1"/>
    <col min="7688" max="7688" width="20.7109375" style="109" customWidth="1"/>
    <col min="7689" max="7689" width="14.28515625" style="109" bestFit="1" customWidth="1"/>
    <col min="7690" max="7690" width="21.28515625" style="109" customWidth="1"/>
    <col min="7691" max="7692" width="20.7109375" style="109" customWidth="1"/>
    <col min="7693" max="7938" width="8.85546875" style="109"/>
    <col min="7939" max="7939" width="26" style="109" customWidth="1"/>
    <col min="7940" max="7942" width="20.7109375" style="109" customWidth="1"/>
    <col min="7943" max="7943" width="23.42578125" style="109" customWidth="1"/>
    <col min="7944" max="7944" width="20.7109375" style="109" customWidth="1"/>
    <col min="7945" max="7945" width="14.28515625" style="109" bestFit="1" customWidth="1"/>
    <col min="7946" max="7946" width="21.28515625" style="109" customWidth="1"/>
    <col min="7947" max="7948" width="20.7109375" style="109" customWidth="1"/>
    <col min="7949" max="8194" width="8.85546875" style="109"/>
    <col min="8195" max="8195" width="26" style="109" customWidth="1"/>
    <col min="8196" max="8198" width="20.7109375" style="109" customWidth="1"/>
    <col min="8199" max="8199" width="23.42578125" style="109" customWidth="1"/>
    <col min="8200" max="8200" width="20.7109375" style="109" customWidth="1"/>
    <col min="8201" max="8201" width="14.28515625" style="109" bestFit="1" customWidth="1"/>
    <col min="8202" max="8202" width="21.28515625" style="109" customWidth="1"/>
    <col min="8203" max="8204" width="20.7109375" style="109" customWidth="1"/>
    <col min="8205" max="8450" width="8.85546875" style="109"/>
    <col min="8451" max="8451" width="26" style="109" customWidth="1"/>
    <col min="8452" max="8454" width="20.7109375" style="109" customWidth="1"/>
    <col min="8455" max="8455" width="23.42578125" style="109" customWidth="1"/>
    <col min="8456" max="8456" width="20.7109375" style="109" customWidth="1"/>
    <col min="8457" max="8457" width="14.28515625" style="109" bestFit="1" customWidth="1"/>
    <col min="8458" max="8458" width="21.28515625" style="109" customWidth="1"/>
    <col min="8459" max="8460" width="20.7109375" style="109" customWidth="1"/>
    <col min="8461" max="8706" width="8.85546875" style="109"/>
    <col min="8707" max="8707" width="26" style="109" customWidth="1"/>
    <col min="8708" max="8710" width="20.7109375" style="109" customWidth="1"/>
    <col min="8711" max="8711" width="23.42578125" style="109" customWidth="1"/>
    <col min="8712" max="8712" width="20.7109375" style="109" customWidth="1"/>
    <col min="8713" max="8713" width="14.28515625" style="109" bestFit="1" customWidth="1"/>
    <col min="8714" max="8714" width="21.28515625" style="109" customWidth="1"/>
    <col min="8715" max="8716" width="20.7109375" style="109" customWidth="1"/>
    <col min="8717" max="8962" width="8.85546875" style="109"/>
    <col min="8963" max="8963" width="26" style="109" customWidth="1"/>
    <col min="8964" max="8966" width="20.7109375" style="109" customWidth="1"/>
    <col min="8967" max="8967" width="23.42578125" style="109" customWidth="1"/>
    <col min="8968" max="8968" width="20.7109375" style="109" customWidth="1"/>
    <col min="8969" max="8969" width="14.28515625" style="109" bestFit="1" customWidth="1"/>
    <col min="8970" max="8970" width="21.28515625" style="109" customWidth="1"/>
    <col min="8971" max="8972" width="20.7109375" style="109" customWidth="1"/>
    <col min="8973" max="9218" width="8.85546875" style="109"/>
    <col min="9219" max="9219" width="26" style="109" customWidth="1"/>
    <col min="9220" max="9222" width="20.7109375" style="109" customWidth="1"/>
    <col min="9223" max="9223" width="23.42578125" style="109" customWidth="1"/>
    <col min="9224" max="9224" width="20.7109375" style="109" customWidth="1"/>
    <col min="9225" max="9225" width="14.28515625" style="109" bestFit="1" customWidth="1"/>
    <col min="9226" max="9226" width="21.28515625" style="109" customWidth="1"/>
    <col min="9227" max="9228" width="20.7109375" style="109" customWidth="1"/>
    <col min="9229" max="9474" width="8.85546875" style="109"/>
    <col min="9475" max="9475" width="26" style="109" customWidth="1"/>
    <col min="9476" max="9478" width="20.7109375" style="109" customWidth="1"/>
    <col min="9479" max="9479" width="23.42578125" style="109" customWidth="1"/>
    <col min="9480" max="9480" width="20.7109375" style="109" customWidth="1"/>
    <col min="9481" max="9481" width="14.28515625" style="109" bestFit="1" customWidth="1"/>
    <col min="9482" max="9482" width="21.28515625" style="109" customWidth="1"/>
    <col min="9483" max="9484" width="20.7109375" style="109" customWidth="1"/>
    <col min="9485" max="9730" width="8.85546875" style="109"/>
    <col min="9731" max="9731" width="26" style="109" customWidth="1"/>
    <col min="9732" max="9734" width="20.7109375" style="109" customWidth="1"/>
    <col min="9735" max="9735" width="23.42578125" style="109" customWidth="1"/>
    <col min="9736" max="9736" width="20.7109375" style="109" customWidth="1"/>
    <col min="9737" max="9737" width="14.28515625" style="109" bestFit="1" customWidth="1"/>
    <col min="9738" max="9738" width="21.28515625" style="109" customWidth="1"/>
    <col min="9739" max="9740" width="20.7109375" style="109" customWidth="1"/>
    <col min="9741" max="9986" width="8.85546875" style="109"/>
    <col min="9987" max="9987" width="26" style="109" customWidth="1"/>
    <col min="9988" max="9990" width="20.7109375" style="109" customWidth="1"/>
    <col min="9991" max="9991" width="23.42578125" style="109" customWidth="1"/>
    <col min="9992" max="9992" width="20.7109375" style="109" customWidth="1"/>
    <col min="9993" max="9993" width="14.28515625" style="109" bestFit="1" customWidth="1"/>
    <col min="9994" max="9994" width="21.28515625" style="109" customWidth="1"/>
    <col min="9995" max="9996" width="20.7109375" style="109" customWidth="1"/>
    <col min="9997" max="10242" width="8.85546875" style="109"/>
    <col min="10243" max="10243" width="26" style="109" customWidth="1"/>
    <col min="10244" max="10246" width="20.7109375" style="109" customWidth="1"/>
    <col min="10247" max="10247" width="23.42578125" style="109" customWidth="1"/>
    <col min="10248" max="10248" width="20.7109375" style="109" customWidth="1"/>
    <col min="10249" max="10249" width="14.28515625" style="109" bestFit="1" customWidth="1"/>
    <col min="10250" max="10250" width="21.28515625" style="109" customWidth="1"/>
    <col min="10251" max="10252" width="20.7109375" style="109" customWidth="1"/>
    <col min="10253" max="10498" width="8.85546875" style="109"/>
    <col min="10499" max="10499" width="26" style="109" customWidth="1"/>
    <col min="10500" max="10502" width="20.7109375" style="109" customWidth="1"/>
    <col min="10503" max="10503" width="23.42578125" style="109" customWidth="1"/>
    <col min="10504" max="10504" width="20.7109375" style="109" customWidth="1"/>
    <col min="10505" max="10505" width="14.28515625" style="109" bestFit="1" customWidth="1"/>
    <col min="10506" max="10506" width="21.28515625" style="109" customWidth="1"/>
    <col min="10507" max="10508" width="20.7109375" style="109" customWidth="1"/>
    <col min="10509" max="10754" width="8.85546875" style="109"/>
    <col min="10755" max="10755" width="26" style="109" customWidth="1"/>
    <col min="10756" max="10758" width="20.7109375" style="109" customWidth="1"/>
    <col min="10759" max="10759" width="23.42578125" style="109" customWidth="1"/>
    <col min="10760" max="10760" width="20.7109375" style="109" customWidth="1"/>
    <col min="10761" max="10761" width="14.28515625" style="109" bestFit="1" customWidth="1"/>
    <col min="10762" max="10762" width="21.28515625" style="109" customWidth="1"/>
    <col min="10763" max="10764" width="20.7109375" style="109" customWidth="1"/>
    <col min="10765" max="11010" width="8.85546875" style="109"/>
    <col min="11011" max="11011" width="26" style="109" customWidth="1"/>
    <col min="11012" max="11014" width="20.7109375" style="109" customWidth="1"/>
    <col min="11015" max="11015" width="23.42578125" style="109" customWidth="1"/>
    <col min="11016" max="11016" width="20.7109375" style="109" customWidth="1"/>
    <col min="11017" max="11017" width="14.28515625" style="109" bestFit="1" customWidth="1"/>
    <col min="11018" max="11018" width="21.28515625" style="109" customWidth="1"/>
    <col min="11019" max="11020" width="20.7109375" style="109" customWidth="1"/>
    <col min="11021" max="11266" width="8.85546875" style="109"/>
    <col min="11267" max="11267" width="26" style="109" customWidth="1"/>
    <col min="11268" max="11270" width="20.7109375" style="109" customWidth="1"/>
    <col min="11271" max="11271" width="23.42578125" style="109" customWidth="1"/>
    <col min="11272" max="11272" width="20.7109375" style="109" customWidth="1"/>
    <col min="11273" max="11273" width="14.28515625" style="109" bestFit="1" customWidth="1"/>
    <col min="11274" max="11274" width="21.28515625" style="109" customWidth="1"/>
    <col min="11275" max="11276" width="20.7109375" style="109" customWidth="1"/>
    <col min="11277" max="11522" width="8.85546875" style="109"/>
    <col min="11523" max="11523" width="26" style="109" customWidth="1"/>
    <col min="11524" max="11526" width="20.7109375" style="109" customWidth="1"/>
    <col min="11527" max="11527" width="23.42578125" style="109" customWidth="1"/>
    <col min="11528" max="11528" width="20.7109375" style="109" customWidth="1"/>
    <col min="11529" max="11529" width="14.28515625" style="109" bestFit="1" customWidth="1"/>
    <col min="11530" max="11530" width="21.28515625" style="109" customWidth="1"/>
    <col min="11531" max="11532" width="20.7109375" style="109" customWidth="1"/>
    <col min="11533" max="11778" width="8.85546875" style="109"/>
    <col min="11779" max="11779" width="26" style="109" customWidth="1"/>
    <col min="11780" max="11782" width="20.7109375" style="109" customWidth="1"/>
    <col min="11783" max="11783" width="23.42578125" style="109" customWidth="1"/>
    <col min="11784" max="11784" width="20.7109375" style="109" customWidth="1"/>
    <col min="11785" max="11785" width="14.28515625" style="109" bestFit="1" customWidth="1"/>
    <col min="11786" max="11786" width="21.28515625" style="109" customWidth="1"/>
    <col min="11787" max="11788" width="20.7109375" style="109" customWidth="1"/>
    <col min="11789" max="12034" width="8.85546875" style="109"/>
    <col min="12035" max="12035" width="26" style="109" customWidth="1"/>
    <col min="12036" max="12038" width="20.7109375" style="109" customWidth="1"/>
    <col min="12039" max="12039" width="23.42578125" style="109" customWidth="1"/>
    <col min="12040" max="12040" width="20.7109375" style="109" customWidth="1"/>
    <col min="12041" max="12041" width="14.28515625" style="109" bestFit="1" customWidth="1"/>
    <col min="12042" max="12042" width="21.28515625" style="109" customWidth="1"/>
    <col min="12043" max="12044" width="20.7109375" style="109" customWidth="1"/>
    <col min="12045" max="12290" width="8.85546875" style="109"/>
    <col min="12291" max="12291" width="26" style="109" customWidth="1"/>
    <col min="12292" max="12294" width="20.7109375" style="109" customWidth="1"/>
    <col min="12295" max="12295" width="23.42578125" style="109" customWidth="1"/>
    <col min="12296" max="12296" width="20.7109375" style="109" customWidth="1"/>
    <col min="12297" max="12297" width="14.28515625" style="109" bestFit="1" customWidth="1"/>
    <col min="12298" max="12298" width="21.28515625" style="109" customWidth="1"/>
    <col min="12299" max="12300" width="20.7109375" style="109" customWidth="1"/>
    <col min="12301" max="12546" width="8.85546875" style="109"/>
    <col min="12547" max="12547" width="26" style="109" customWidth="1"/>
    <col min="12548" max="12550" width="20.7109375" style="109" customWidth="1"/>
    <col min="12551" max="12551" width="23.42578125" style="109" customWidth="1"/>
    <col min="12552" max="12552" width="20.7109375" style="109" customWidth="1"/>
    <col min="12553" max="12553" width="14.28515625" style="109" bestFit="1" customWidth="1"/>
    <col min="12554" max="12554" width="21.28515625" style="109" customWidth="1"/>
    <col min="12555" max="12556" width="20.7109375" style="109" customWidth="1"/>
    <col min="12557" max="12802" width="8.85546875" style="109"/>
    <col min="12803" max="12803" width="26" style="109" customWidth="1"/>
    <col min="12804" max="12806" width="20.7109375" style="109" customWidth="1"/>
    <col min="12807" max="12807" width="23.42578125" style="109" customWidth="1"/>
    <col min="12808" max="12808" width="20.7109375" style="109" customWidth="1"/>
    <col min="12809" max="12809" width="14.28515625" style="109" bestFit="1" customWidth="1"/>
    <col min="12810" max="12810" width="21.28515625" style="109" customWidth="1"/>
    <col min="12811" max="12812" width="20.7109375" style="109" customWidth="1"/>
    <col min="12813" max="13058" width="8.85546875" style="109"/>
    <col min="13059" max="13059" width="26" style="109" customWidth="1"/>
    <col min="13060" max="13062" width="20.7109375" style="109" customWidth="1"/>
    <col min="13063" max="13063" width="23.42578125" style="109" customWidth="1"/>
    <col min="13064" max="13064" width="20.7109375" style="109" customWidth="1"/>
    <col min="13065" max="13065" width="14.28515625" style="109" bestFit="1" customWidth="1"/>
    <col min="13066" max="13066" width="21.28515625" style="109" customWidth="1"/>
    <col min="13067" max="13068" width="20.7109375" style="109" customWidth="1"/>
    <col min="13069" max="13314" width="8.85546875" style="109"/>
    <col min="13315" max="13315" width="26" style="109" customWidth="1"/>
    <col min="13316" max="13318" width="20.7109375" style="109" customWidth="1"/>
    <col min="13319" max="13319" width="23.42578125" style="109" customWidth="1"/>
    <col min="13320" max="13320" width="20.7109375" style="109" customWidth="1"/>
    <col min="13321" max="13321" width="14.28515625" style="109" bestFit="1" customWidth="1"/>
    <col min="13322" max="13322" width="21.28515625" style="109" customWidth="1"/>
    <col min="13323" max="13324" width="20.7109375" style="109" customWidth="1"/>
    <col min="13325" max="13570" width="8.85546875" style="109"/>
    <col min="13571" max="13571" width="26" style="109" customWidth="1"/>
    <col min="13572" max="13574" width="20.7109375" style="109" customWidth="1"/>
    <col min="13575" max="13575" width="23.42578125" style="109" customWidth="1"/>
    <col min="13576" max="13576" width="20.7109375" style="109" customWidth="1"/>
    <col min="13577" max="13577" width="14.28515625" style="109" bestFit="1" customWidth="1"/>
    <col min="13578" max="13578" width="21.28515625" style="109" customWidth="1"/>
    <col min="13579" max="13580" width="20.7109375" style="109" customWidth="1"/>
    <col min="13581" max="13826" width="8.85546875" style="109"/>
    <col min="13827" max="13827" width="26" style="109" customWidth="1"/>
    <col min="13828" max="13830" width="20.7109375" style="109" customWidth="1"/>
    <col min="13831" max="13831" width="23.42578125" style="109" customWidth="1"/>
    <col min="13832" max="13832" width="20.7109375" style="109" customWidth="1"/>
    <col min="13833" max="13833" width="14.28515625" style="109" bestFit="1" customWidth="1"/>
    <col min="13834" max="13834" width="21.28515625" style="109" customWidth="1"/>
    <col min="13835" max="13836" width="20.7109375" style="109" customWidth="1"/>
    <col min="13837" max="14082" width="8.85546875" style="109"/>
    <col min="14083" max="14083" width="26" style="109" customWidth="1"/>
    <col min="14084" max="14086" width="20.7109375" style="109" customWidth="1"/>
    <col min="14087" max="14087" width="23.42578125" style="109" customWidth="1"/>
    <col min="14088" max="14088" width="20.7109375" style="109" customWidth="1"/>
    <col min="14089" max="14089" width="14.28515625" style="109" bestFit="1" customWidth="1"/>
    <col min="14090" max="14090" width="21.28515625" style="109" customWidth="1"/>
    <col min="14091" max="14092" width="20.7109375" style="109" customWidth="1"/>
    <col min="14093" max="14338" width="8.85546875" style="109"/>
    <col min="14339" max="14339" width="26" style="109" customWidth="1"/>
    <col min="14340" max="14342" width="20.7109375" style="109" customWidth="1"/>
    <col min="14343" max="14343" width="23.42578125" style="109" customWidth="1"/>
    <col min="14344" max="14344" width="20.7109375" style="109" customWidth="1"/>
    <col min="14345" max="14345" width="14.28515625" style="109" bestFit="1" customWidth="1"/>
    <col min="14346" max="14346" width="21.28515625" style="109" customWidth="1"/>
    <col min="14347" max="14348" width="20.7109375" style="109" customWidth="1"/>
    <col min="14349" max="14594" width="8.85546875" style="109"/>
    <col min="14595" max="14595" width="26" style="109" customWidth="1"/>
    <col min="14596" max="14598" width="20.7109375" style="109" customWidth="1"/>
    <col min="14599" max="14599" width="23.42578125" style="109" customWidth="1"/>
    <col min="14600" max="14600" width="20.7109375" style="109" customWidth="1"/>
    <col min="14601" max="14601" width="14.28515625" style="109" bestFit="1" customWidth="1"/>
    <col min="14602" max="14602" width="21.28515625" style="109" customWidth="1"/>
    <col min="14603" max="14604" width="20.7109375" style="109" customWidth="1"/>
    <col min="14605" max="14850" width="8.85546875" style="109"/>
    <col min="14851" max="14851" width="26" style="109" customWidth="1"/>
    <col min="14852" max="14854" width="20.7109375" style="109" customWidth="1"/>
    <col min="14855" max="14855" width="23.42578125" style="109" customWidth="1"/>
    <col min="14856" max="14856" width="20.7109375" style="109" customWidth="1"/>
    <col min="14857" max="14857" width="14.28515625" style="109" bestFit="1" customWidth="1"/>
    <col min="14858" max="14858" width="21.28515625" style="109" customWidth="1"/>
    <col min="14859" max="14860" width="20.7109375" style="109" customWidth="1"/>
    <col min="14861" max="15106" width="8.85546875" style="109"/>
    <col min="15107" max="15107" width="26" style="109" customWidth="1"/>
    <col min="15108" max="15110" width="20.7109375" style="109" customWidth="1"/>
    <col min="15111" max="15111" width="23.42578125" style="109" customWidth="1"/>
    <col min="15112" max="15112" width="20.7109375" style="109" customWidth="1"/>
    <col min="15113" max="15113" width="14.28515625" style="109" bestFit="1" customWidth="1"/>
    <col min="15114" max="15114" width="21.28515625" style="109" customWidth="1"/>
    <col min="15115" max="15116" width="20.7109375" style="109" customWidth="1"/>
    <col min="15117" max="15362" width="8.85546875" style="109"/>
    <col min="15363" max="15363" width="26" style="109" customWidth="1"/>
    <col min="15364" max="15366" width="20.7109375" style="109" customWidth="1"/>
    <col min="15367" max="15367" width="23.42578125" style="109" customWidth="1"/>
    <col min="15368" max="15368" width="20.7109375" style="109" customWidth="1"/>
    <col min="15369" max="15369" width="14.28515625" style="109" bestFit="1" customWidth="1"/>
    <col min="15370" max="15370" width="21.28515625" style="109" customWidth="1"/>
    <col min="15371" max="15372" width="20.7109375" style="109" customWidth="1"/>
    <col min="15373" max="15618" width="8.85546875" style="109"/>
    <col min="15619" max="15619" width="26" style="109" customWidth="1"/>
    <col min="15620" max="15622" width="20.7109375" style="109" customWidth="1"/>
    <col min="15623" max="15623" width="23.42578125" style="109" customWidth="1"/>
    <col min="15624" max="15624" width="20.7109375" style="109" customWidth="1"/>
    <col min="15625" max="15625" width="14.28515625" style="109" bestFit="1" customWidth="1"/>
    <col min="15626" max="15626" width="21.28515625" style="109" customWidth="1"/>
    <col min="15627" max="15628" width="20.7109375" style="109" customWidth="1"/>
    <col min="15629" max="15874" width="8.85546875" style="109"/>
    <col min="15875" max="15875" width="26" style="109" customWidth="1"/>
    <col min="15876" max="15878" width="20.7109375" style="109" customWidth="1"/>
    <col min="15879" max="15879" width="23.42578125" style="109" customWidth="1"/>
    <col min="15880" max="15880" width="20.7109375" style="109" customWidth="1"/>
    <col min="15881" max="15881" width="14.28515625" style="109" bestFit="1" customWidth="1"/>
    <col min="15882" max="15882" width="21.28515625" style="109" customWidth="1"/>
    <col min="15883" max="15884" width="20.7109375" style="109" customWidth="1"/>
    <col min="15885" max="16130" width="8.85546875" style="109"/>
    <col min="16131" max="16131" width="26" style="109" customWidth="1"/>
    <col min="16132" max="16134" width="20.7109375" style="109" customWidth="1"/>
    <col min="16135" max="16135" width="23.42578125" style="109" customWidth="1"/>
    <col min="16136" max="16136" width="20.7109375" style="109" customWidth="1"/>
    <col min="16137" max="16137" width="14.28515625" style="109" bestFit="1" customWidth="1"/>
    <col min="16138" max="16138" width="21.28515625" style="109" customWidth="1"/>
    <col min="16139" max="16140" width="20.7109375" style="109" customWidth="1"/>
    <col min="16141" max="16384" width="8.85546875" style="109"/>
  </cols>
  <sheetData>
    <row r="1" spans="1:16" s="14" customFormat="1" ht="44.1" customHeight="1">
      <c r="A1" s="12"/>
      <c r="B1" s="100" t="s">
        <v>152</v>
      </c>
      <c r="C1" s="12"/>
      <c r="D1" s="12"/>
      <c r="E1" s="12"/>
      <c r="F1" s="12"/>
      <c r="G1" s="12"/>
      <c r="H1" s="12"/>
      <c r="I1" s="12"/>
      <c r="J1" s="12"/>
      <c r="K1" s="12"/>
      <c r="L1" s="12"/>
      <c r="M1" s="12"/>
      <c r="N1" s="12"/>
      <c r="O1" s="12"/>
      <c r="P1" s="12"/>
    </row>
    <row r="2" spans="1:16" ht="18">
      <c r="B2" s="54" t="s">
        <v>33</v>
      </c>
      <c r="C2" s="233">
        <f>Transactions!C3</f>
        <v>44197</v>
      </c>
      <c r="D2" s="107"/>
      <c r="E2" s="108"/>
    </row>
    <row r="3" spans="1:16" ht="51.75" customHeight="1">
      <c r="B3" s="54" t="s">
        <v>68</v>
      </c>
      <c r="C3" s="234">
        <f>Transactions!C4</f>
        <v>2021</v>
      </c>
      <c r="D3" s="110"/>
      <c r="E3" s="111"/>
      <c r="F3" s="352" t="s">
        <v>186</v>
      </c>
      <c r="G3" s="352"/>
      <c r="H3" s="352"/>
      <c r="I3" s="352"/>
      <c r="J3" s="352"/>
    </row>
    <row r="4" spans="1:16" ht="15.75" customHeight="1" thickBot="1">
      <c r="B4" s="361" t="s">
        <v>149</v>
      </c>
      <c r="C4" s="362"/>
      <c r="D4" s="363"/>
      <c r="E4" s="112"/>
    </row>
    <row r="5" spans="1:16" ht="15.75" customHeight="1">
      <c r="B5" s="189" t="s">
        <v>160</v>
      </c>
      <c r="C5" s="367" t="s">
        <v>249</v>
      </c>
      <c r="D5" s="368"/>
      <c r="E5" s="112"/>
    </row>
    <row r="6" spans="1:16" ht="15">
      <c r="A6" s="4"/>
      <c r="B6" s="369" t="s">
        <v>150</v>
      </c>
      <c r="C6" s="370"/>
      <c r="D6" s="284">
        <v>400000000</v>
      </c>
      <c r="E6" s="113"/>
    </row>
    <row r="7" spans="1:16" ht="15">
      <c r="B7" s="369" t="s">
        <v>153</v>
      </c>
      <c r="C7" s="370"/>
      <c r="D7" s="263">
        <v>180</v>
      </c>
      <c r="E7" s="113"/>
    </row>
    <row r="8" spans="1:16" ht="15">
      <c r="B8" s="191" t="s">
        <v>181</v>
      </c>
      <c r="C8" s="190"/>
      <c r="D8" s="264">
        <v>43831</v>
      </c>
    </row>
    <row r="9" spans="1:16">
      <c r="D9" s="184"/>
    </row>
    <row r="10" spans="1:16" ht="6.75" customHeight="1"/>
    <row r="11" spans="1:16" ht="18" customHeight="1">
      <c r="B11" s="364" t="s">
        <v>151</v>
      </c>
      <c r="C11" s="365"/>
      <c r="D11" s="365"/>
      <c r="E11" s="365"/>
      <c r="F11" s="365"/>
      <c r="G11" s="365"/>
      <c r="H11" s="365"/>
      <c r="I11" s="365"/>
      <c r="J11" s="366"/>
    </row>
    <row r="12" spans="1:16" s="116" customFormat="1" ht="30" customHeight="1" thickBot="1">
      <c r="A12" s="8"/>
      <c r="B12" s="121" t="s">
        <v>146</v>
      </c>
      <c r="C12" s="119" t="s">
        <v>155</v>
      </c>
      <c r="D12" s="119" t="s">
        <v>144</v>
      </c>
      <c r="E12" s="120" t="s">
        <v>143</v>
      </c>
      <c r="F12" s="119" t="s">
        <v>145</v>
      </c>
      <c r="G12" s="119" t="s">
        <v>147</v>
      </c>
      <c r="H12" s="119" t="s">
        <v>139</v>
      </c>
      <c r="I12" s="119" t="s">
        <v>68</v>
      </c>
      <c r="J12" s="122" t="s">
        <v>148</v>
      </c>
    </row>
    <row r="13" spans="1:16">
      <c r="B13" s="185">
        <f>IF(ISBLANK(D8),"",1)</f>
        <v>1</v>
      </c>
      <c r="C13" s="186">
        <f>IF(ISBLANK(D8),"",D8)</f>
        <v>43831</v>
      </c>
      <c r="D13" s="182">
        <f>D6*E13/12</f>
        <v>2966666.6666666665</v>
      </c>
      <c r="E13" s="218">
        <v>8.8999999999999996E-2</v>
      </c>
      <c r="F13" s="182">
        <f>IFERROR($D$6/$D$7,0)</f>
        <v>2222222.222222222</v>
      </c>
      <c r="G13" s="182">
        <f>D13+F13</f>
        <v>5188888.8888888881</v>
      </c>
      <c r="H13" s="182">
        <f>D6-F13</f>
        <v>397777777.77777779</v>
      </c>
      <c r="I13" s="353">
        <v>1</v>
      </c>
      <c r="J13" s="356">
        <f>SUM(G13:G24)</f>
        <v>61178888.888888896</v>
      </c>
    </row>
    <row r="14" spans="1:16">
      <c r="B14" s="187">
        <f>IF(B13&lt;$D$7,B13+1,"")</f>
        <v>2</v>
      </c>
      <c r="C14" s="188">
        <f>IF(B14&lt;&gt;"",EDATE(C13,1),"")</f>
        <v>43862</v>
      </c>
      <c r="D14" s="183">
        <f>IFERROR(IF(B14&lt;=$D$7,H13*E14/12,0),0)</f>
        <v>2950185.1851851852</v>
      </c>
      <c r="E14" s="219">
        <v>8.8999999999999996E-2</v>
      </c>
      <c r="F14" s="183">
        <f>IFERROR(IF(B14&lt;=$D$7,$D$6/$D$7,0),0)</f>
        <v>2222222.222222222</v>
      </c>
      <c r="G14" s="183">
        <f t="shared" ref="G14" si="0">D14+F14</f>
        <v>5172407.4074074067</v>
      </c>
      <c r="H14" s="183">
        <f t="shared" ref="H14" si="1">H13-F14</f>
        <v>395555555.55555558</v>
      </c>
      <c r="I14" s="354"/>
      <c r="J14" s="357"/>
    </row>
    <row r="15" spans="1:16">
      <c r="B15" s="187">
        <f t="shared" ref="B15:B78" si="2">IF(B14&lt;$D$7,B14+1,"")</f>
        <v>3</v>
      </c>
      <c r="C15" s="188">
        <f t="shared" ref="C15:C78" si="3">IF(B15&lt;&gt;"",EDATE(C14,1),"")</f>
        <v>43891</v>
      </c>
      <c r="D15" s="183">
        <f t="shared" ref="D15:D78" si="4">IFERROR(IF(B15&lt;=$D$7,H14*E15/12,0),0)</f>
        <v>2933703.7037037038</v>
      </c>
      <c r="E15" s="219">
        <v>8.8999999999999996E-2</v>
      </c>
      <c r="F15" s="183">
        <f t="shared" ref="F15:F78" si="5">IFERROR(IF(B15&lt;=$D$7,$D$6/$D$7,0),0)</f>
        <v>2222222.222222222</v>
      </c>
      <c r="G15" s="183">
        <f t="shared" ref="G15:G78" si="6">D15+F15</f>
        <v>5155925.9259259254</v>
      </c>
      <c r="H15" s="183">
        <f t="shared" ref="H15:H78" si="7">H14-F15</f>
        <v>393333333.33333337</v>
      </c>
      <c r="I15" s="354"/>
      <c r="J15" s="357"/>
    </row>
    <row r="16" spans="1:16">
      <c r="B16" s="187">
        <f t="shared" si="2"/>
        <v>4</v>
      </c>
      <c r="C16" s="188">
        <f t="shared" si="3"/>
        <v>43922</v>
      </c>
      <c r="D16" s="183">
        <f t="shared" si="4"/>
        <v>2917222.2222222225</v>
      </c>
      <c r="E16" s="219">
        <v>8.8999999999999996E-2</v>
      </c>
      <c r="F16" s="183">
        <f t="shared" si="5"/>
        <v>2222222.222222222</v>
      </c>
      <c r="G16" s="183">
        <f t="shared" si="6"/>
        <v>5139444.444444444</v>
      </c>
      <c r="H16" s="183">
        <f t="shared" si="7"/>
        <v>391111111.11111116</v>
      </c>
      <c r="I16" s="354"/>
      <c r="J16" s="357"/>
    </row>
    <row r="17" spans="2:10">
      <c r="B17" s="187">
        <f t="shared" si="2"/>
        <v>5</v>
      </c>
      <c r="C17" s="188">
        <f t="shared" si="3"/>
        <v>43952</v>
      </c>
      <c r="D17" s="183">
        <f t="shared" si="4"/>
        <v>2900740.7407407411</v>
      </c>
      <c r="E17" s="219">
        <v>8.8999999999999996E-2</v>
      </c>
      <c r="F17" s="183">
        <f t="shared" si="5"/>
        <v>2222222.222222222</v>
      </c>
      <c r="G17" s="183">
        <f t="shared" si="6"/>
        <v>5122962.9629629627</v>
      </c>
      <c r="H17" s="183">
        <f t="shared" si="7"/>
        <v>388888888.88888896</v>
      </c>
      <c r="I17" s="354"/>
      <c r="J17" s="357"/>
    </row>
    <row r="18" spans="2:10">
      <c r="B18" s="187">
        <f t="shared" si="2"/>
        <v>6</v>
      </c>
      <c r="C18" s="188">
        <f t="shared" si="3"/>
        <v>43983</v>
      </c>
      <c r="D18" s="183">
        <f t="shared" si="4"/>
        <v>2884259.2592592593</v>
      </c>
      <c r="E18" s="219">
        <v>8.8999999999999996E-2</v>
      </c>
      <c r="F18" s="183">
        <f t="shared" si="5"/>
        <v>2222222.222222222</v>
      </c>
      <c r="G18" s="183">
        <f t="shared" si="6"/>
        <v>5106481.4814814813</v>
      </c>
      <c r="H18" s="183">
        <f t="shared" si="7"/>
        <v>386666666.66666675</v>
      </c>
      <c r="I18" s="354"/>
      <c r="J18" s="357"/>
    </row>
    <row r="19" spans="2:10">
      <c r="B19" s="187">
        <f t="shared" si="2"/>
        <v>7</v>
      </c>
      <c r="C19" s="188">
        <f t="shared" si="3"/>
        <v>44013</v>
      </c>
      <c r="D19" s="183">
        <f t="shared" si="4"/>
        <v>2867777.777777778</v>
      </c>
      <c r="E19" s="219">
        <v>8.8999999999999996E-2</v>
      </c>
      <c r="F19" s="183">
        <f t="shared" si="5"/>
        <v>2222222.222222222</v>
      </c>
      <c r="G19" s="183">
        <f t="shared" si="6"/>
        <v>5090000</v>
      </c>
      <c r="H19" s="183">
        <f t="shared" si="7"/>
        <v>384444444.44444454</v>
      </c>
      <c r="I19" s="354"/>
      <c r="J19" s="357"/>
    </row>
    <row r="20" spans="2:10">
      <c r="B20" s="187">
        <f t="shared" si="2"/>
        <v>8</v>
      </c>
      <c r="C20" s="188">
        <f t="shared" si="3"/>
        <v>44044</v>
      </c>
      <c r="D20" s="183">
        <f t="shared" si="4"/>
        <v>2851296.2962962966</v>
      </c>
      <c r="E20" s="219">
        <v>8.8999999999999996E-2</v>
      </c>
      <c r="F20" s="183">
        <f t="shared" si="5"/>
        <v>2222222.222222222</v>
      </c>
      <c r="G20" s="183">
        <f t="shared" si="6"/>
        <v>5073518.5185185187</v>
      </c>
      <c r="H20" s="183">
        <f t="shared" si="7"/>
        <v>382222222.22222233</v>
      </c>
      <c r="I20" s="354"/>
      <c r="J20" s="357"/>
    </row>
    <row r="21" spans="2:10">
      <c r="B21" s="187">
        <f t="shared" si="2"/>
        <v>9</v>
      </c>
      <c r="C21" s="188">
        <f t="shared" si="3"/>
        <v>44075</v>
      </c>
      <c r="D21" s="183">
        <f t="shared" si="4"/>
        <v>2834814.8148148153</v>
      </c>
      <c r="E21" s="219">
        <v>8.8999999999999996E-2</v>
      </c>
      <c r="F21" s="183">
        <f t="shared" si="5"/>
        <v>2222222.222222222</v>
      </c>
      <c r="G21" s="183">
        <f t="shared" si="6"/>
        <v>5057037.0370370373</v>
      </c>
      <c r="H21" s="183">
        <f t="shared" si="7"/>
        <v>380000000.00000012</v>
      </c>
      <c r="I21" s="354"/>
      <c r="J21" s="357"/>
    </row>
    <row r="22" spans="2:10">
      <c r="B22" s="187">
        <f t="shared" si="2"/>
        <v>10</v>
      </c>
      <c r="C22" s="188">
        <f t="shared" si="3"/>
        <v>44105</v>
      </c>
      <c r="D22" s="183">
        <f t="shared" si="4"/>
        <v>2818333.333333334</v>
      </c>
      <c r="E22" s="219">
        <v>8.8999999999999996E-2</v>
      </c>
      <c r="F22" s="183">
        <f t="shared" si="5"/>
        <v>2222222.222222222</v>
      </c>
      <c r="G22" s="183">
        <f t="shared" si="6"/>
        <v>5040555.555555556</v>
      </c>
      <c r="H22" s="183">
        <f t="shared" si="7"/>
        <v>377777777.77777791</v>
      </c>
      <c r="I22" s="354"/>
      <c r="J22" s="357"/>
    </row>
    <row r="23" spans="2:10">
      <c r="B23" s="187">
        <f t="shared" si="2"/>
        <v>11</v>
      </c>
      <c r="C23" s="188">
        <f t="shared" si="3"/>
        <v>44136</v>
      </c>
      <c r="D23" s="183">
        <f t="shared" si="4"/>
        <v>2801851.8518518526</v>
      </c>
      <c r="E23" s="219">
        <v>8.8999999999999996E-2</v>
      </c>
      <c r="F23" s="183">
        <f t="shared" si="5"/>
        <v>2222222.222222222</v>
      </c>
      <c r="G23" s="183">
        <f t="shared" si="6"/>
        <v>5024074.0740740746</v>
      </c>
      <c r="H23" s="183">
        <f t="shared" si="7"/>
        <v>375555555.5555557</v>
      </c>
      <c r="I23" s="354"/>
      <c r="J23" s="357"/>
    </row>
    <row r="24" spans="2:10" ht="15" thickBot="1">
      <c r="B24" s="187">
        <f t="shared" si="2"/>
        <v>12</v>
      </c>
      <c r="C24" s="188">
        <f t="shared" si="3"/>
        <v>44166</v>
      </c>
      <c r="D24" s="183">
        <f t="shared" si="4"/>
        <v>2785370.3703703713</v>
      </c>
      <c r="E24" s="219">
        <v>8.8999999999999996E-2</v>
      </c>
      <c r="F24" s="183">
        <f t="shared" si="5"/>
        <v>2222222.222222222</v>
      </c>
      <c r="G24" s="183">
        <f t="shared" si="6"/>
        <v>5007592.5925925933</v>
      </c>
      <c r="H24" s="183">
        <f t="shared" si="7"/>
        <v>373333333.33333349</v>
      </c>
      <c r="I24" s="359"/>
      <c r="J24" s="360"/>
    </row>
    <row r="25" spans="2:10">
      <c r="B25" s="185">
        <f t="shared" si="2"/>
        <v>13</v>
      </c>
      <c r="C25" s="186">
        <f t="shared" si="3"/>
        <v>44197</v>
      </c>
      <c r="D25" s="182">
        <f t="shared" si="4"/>
        <v>2768888.8888888899</v>
      </c>
      <c r="E25" s="218">
        <v>8.8999999999999996E-2</v>
      </c>
      <c r="F25" s="182">
        <f t="shared" si="5"/>
        <v>2222222.222222222</v>
      </c>
      <c r="G25" s="182">
        <f t="shared" si="6"/>
        <v>4991111.1111111119</v>
      </c>
      <c r="H25" s="182">
        <f t="shared" si="7"/>
        <v>371111111.11111128</v>
      </c>
      <c r="I25" s="353">
        <v>2</v>
      </c>
      <c r="J25" s="356">
        <f>SUM(G25:G36)</f>
        <v>58805555.555555582</v>
      </c>
    </row>
    <row r="26" spans="2:10">
      <c r="B26" s="187">
        <f t="shared" si="2"/>
        <v>14</v>
      </c>
      <c r="C26" s="188">
        <f t="shared" si="3"/>
        <v>44228</v>
      </c>
      <c r="D26" s="183">
        <f t="shared" si="4"/>
        <v>2752407.4074074086</v>
      </c>
      <c r="E26" s="219">
        <v>8.8999999999999996E-2</v>
      </c>
      <c r="F26" s="183">
        <f t="shared" si="5"/>
        <v>2222222.222222222</v>
      </c>
      <c r="G26" s="183">
        <f t="shared" si="6"/>
        <v>4974629.6296296306</v>
      </c>
      <c r="H26" s="183">
        <f t="shared" si="7"/>
        <v>368888888.88888907</v>
      </c>
      <c r="I26" s="354"/>
      <c r="J26" s="357"/>
    </row>
    <row r="27" spans="2:10">
      <c r="B27" s="187">
        <f t="shared" si="2"/>
        <v>15</v>
      </c>
      <c r="C27" s="188">
        <f t="shared" si="3"/>
        <v>44256</v>
      </c>
      <c r="D27" s="183">
        <f t="shared" si="4"/>
        <v>2735925.9259259272</v>
      </c>
      <c r="E27" s="219">
        <v>8.8999999999999996E-2</v>
      </c>
      <c r="F27" s="183">
        <f t="shared" si="5"/>
        <v>2222222.222222222</v>
      </c>
      <c r="G27" s="183">
        <f t="shared" si="6"/>
        <v>4958148.1481481493</v>
      </c>
      <c r="H27" s="183">
        <f t="shared" si="7"/>
        <v>366666666.66666687</v>
      </c>
      <c r="I27" s="354"/>
      <c r="J27" s="357"/>
    </row>
    <row r="28" spans="2:10">
      <c r="B28" s="187">
        <f t="shared" si="2"/>
        <v>16</v>
      </c>
      <c r="C28" s="188">
        <f t="shared" si="3"/>
        <v>44287</v>
      </c>
      <c r="D28" s="183">
        <f t="shared" si="4"/>
        <v>2719444.4444444459</v>
      </c>
      <c r="E28" s="219">
        <v>8.8999999999999996E-2</v>
      </c>
      <c r="F28" s="183">
        <f t="shared" si="5"/>
        <v>2222222.222222222</v>
      </c>
      <c r="G28" s="183">
        <f t="shared" si="6"/>
        <v>4941666.6666666679</v>
      </c>
      <c r="H28" s="183">
        <f t="shared" si="7"/>
        <v>364444444.44444466</v>
      </c>
      <c r="I28" s="354"/>
      <c r="J28" s="357"/>
    </row>
    <row r="29" spans="2:10">
      <c r="B29" s="187">
        <f t="shared" si="2"/>
        <v>17</v>
      </c>
      <c r="C29" s="188">
        <f t="shared" si="3"/>
        <v>44317</v>
      </c>
      <c r="D29" s="183">
        <f t="shared" si="4"/>
        <v>2702962.9629629645</v>
      </c>
      <c r="E29" s="219">
        <v>8.8999999999999996E-2</v>
      </c>
      <c r="F29" s="183">
        <f t="shared" si="5"/>
        <v>2222222.222222222</v>
      </c>
      <c r="G29" s="183">
        <f t="shared" si="6"/>
        <v>4925185.1851851866</v>
      </c>
      <c r="H29" s="183">
        <f t="shared" si="7"/>
        <v>362222222.22222245</v>
      </c>
      <c r="I29" s="354"/>
      <c r="J29" s="357"/>
    </row>
    <row r="30" spans="2:10">
      <c r="B30" s="187">
        <f t="shared" si="2"/>
        <v>18</v>
      </c>
      <c r="C30" s="188">
        <f t="shared" si="3"/>
        <v>44348</v>
      </c>
      <c r="D30" s="183">
        <f t="shared" si="4"/>
        <v>2686481.4814814827</v>
      </c>
      <c r="E30" s="219">
        <v>8.8999999999999996E-2</v>
      </c>
      <c r="F30" s="183">
        <f t="shared" si="5"/>
        <v>2222222.222222222</v>
      </c>
      <c r="G30" s="183">
        <f t="shared" si="6"/>
        <v>4908703.7037037052</v>
      </c>
      <c r="H30" s="183">
        <f t="shared" si="7"/>
        <v>360000000.00000024</v>
      </c>
      <c r="I30" s="354"/>
      <c r="J30" s="357"/>
    </row>
    <row r="31" spans="2:10">
      <c r="B31" s="187">
        <f t="shared" si="2"/>
        <v>19</v>
      </c>
      <c r="C31" s="188">
        <f t="shared" si="3"/>
        <v>44378</v>
      </c>
      <c r="D31" s="183">
        <f t="shared" si="4"/>
        <v>2670000.0000000014</v>
      </c>
      <c r="E31" s="219">
        <v>8.8999999999999996E-2</v>
      </c>
      <c r="F31" s="183">
        <f t="shared" si="5"/>
        <v>2222222.222222222</v>
      </c>
      <c r="G31" s="183">
        <f t="shared" si="6"/>
        <v>4892222.2222222239</v>
      </c>
      <c r="H31" s="183">
        <f t="shared" si="7"/>
        <v>357777777.77777803</v>
      </c>
      <c r="I31" s="354"/>
      <c r="J31" s="357"/>
    </row>
    <row r="32" spans="2:10">
      <c r="B32" s="187">
        <f t="shared" si="2"/>
        <v>20</v>
      </c>
      <c r="C32" s="188">
        <f t="shared" si="3"/>
        <v>44409</v>
      </c>
      <c r="D32" s="183">
        <f t="shared" si="4"/>
        <v>2653518.5185185201</v>
      </c>
      <c r="E32" s="219">
        <v>8.8999999999999996E-2</v>
      </c>
      <c r="F32" s="183">
        <f t="shared" si="5"/>
        <v>2222222.222222222</v>
      </c>
      <c r="G32" s="183">
        <f t="shared" si="6"/>
        <v>4875740.7407407425</v>
      </c>
      <c r="H32" s="183">
        <f t="shared" si="7"/>
        <v>355555555.55555582</v>
      </c>
      <c r="I32" s="354"/>
      <c r="J32" s="357"/>
    </row>
    <row r="33" spans="2:10">
      <c r="B33" s="187">
        <f t="shared" si="2"/>
        <v>21</v>
      </c>
      <c r="C33" s="188">
        <f t="shared" si="3"/>
        <v>44440</v>
      </c>
      <c r="D33" s="183">
        <f t="shared" si="4"/>
        <v>2637037.0370370387</v>
      </c>
      <c r="E33" s="219">
        <v>8.8999999999999996E-2</v>
      </c>
      <c r="F33" s="183">
        <f t="shared" si="5"/>
        <v>2222222.222222222</v>
      </c>
      <c r="G33" s="183">
        <f t="shared" si="6"/>
        <v>4859259.2592592612</v>
      </c>
      <c r="H33" s="183">
        <f t="shared" si="7"/>
        <v>353333333.33333361</v>
      </c>
      <c r="I33" s="354"/>
      <c r="J33" s="357"/>
    </row>
    <row r="34" spans="2:10">
      <c r="B34" s="187">
        <f t="shared" si="2"/>
        <v>22</v>
      </c>
      <c r="C34" s="188">
        <f t="shared" si="3"/>
        <v>44470</v>
      </c>
      <c r="D34" s="183">
        <f t="shared" si="4"/>
        <v>2620555.5555555574</v>
      </c>
      <c r="E34" s="219">
        <v>8.8999999999999996E-2</v>
      </c>
      <c r="F34" s="183">
        <f t="shared" si="5"/>
        <v>2222222.222222222</v>
      </c>
      <c r="G34" s="183">
        <f t="shared" si="6"/>
        <v>4842777.7777777798</v>
      </c>
      <c r="H34" s="183">
        <f t="shared" si="7"/>
        <v>351111111.1111114</v>
      </c>
      <c r="I34" s="354"/>
      <c r="J34" s="357"/>
    </row>
    <row r="35" spans="2:10">
      <c r="B35" s="187">
        <f t="shared" si="2"/>
        <v>23</v>
      </c>
      <c r="C35" s="188">
        <f t="shared" si="3"/>
        <v>44501</v>
      </c>
      <c r="D35" s="183">
        <f t="shared" si="4"/>
        <v>2604074.074074076</v>
      </c>
      <c r="E35" s="219">
        <v>8.8999999999999996E-2</v>
      </c>
      <c r="F35" s="183">
        <f t="shared" si="5"/>
        <v>2222222.222222222</v>
      </c>
      <c r="G35" s="183">
        <f t="shared" si="6"/>
        <v>4826296.2962962985</v>
      </c>
      <c r="H35" s="183">
        <f t="shared" si="7"/>
        <v>348888888.88888919</v>
      </c>
      <c r="I35" s="354"/>
      <c r="J35" s="357"/>
    </row>
    <row r="36" spans="2:10" ht="15" thickBot="1">
      <c r="B36" s="187">
        <f t="shared" si="2"/>
        <v>24</v>
      </c>
      <c r="C36" s="188">
        <f t="shared" si="3"/>
        <v>44531</v>
      </c>
      <c r="D36" s="183">
        <f t="shared" si="4"/>
        <v>2587592.5925925947</v>
      </c>
      <c r="E36" s="219">
        <v>8.8999999999999996E-2</v>
      </c>
      <c r="F36" s="183">
        <f t="shared" si="5"/>
        <v>2222222.222222222</v>
      </c>
      <c r="G36" s="183">
        <f t="shared" si="6"/>
        <v>4809814.8148148172</v>
      </c>
      <c r="H36" s="183">
        <f t="shared" si="7"/>
        <v>346666666.66666698</v>
      </c>
      <c r="I36" s="359"/>
      <c r="J36" s="360"/>
    </row>
    <row r="37" spans="2:10">
      <c r="B37" s="185">
        <f t="shared" si="2"/>
        <v>25</v>
      </c>
      <c r="C37" s="186">
        <f t="shared" si="3"/>
        <v>44562</v>
      </c>
      <c r="D37" s="182">
        <f t="shared" si="4"/>
        <v>2571111.1111111133</v>
      </c>
      <c r="E37" s="218">
        <v>8.8999999999999996E-2</v>
      </c>
      <c r="F37" s="182">
        <f t="shared" si="5"/>
        <v>2222222.222222222</v>
      </c>
      <c r="G37" s="182">
        <f t="shared" si="6"/>
        <v>4793333.3333333358</v>
      </c>
      <c r="H37" s="182">
        <f t="shared" si="7"/>
        <v>344444444.44444478</v>
      </c>
      <c r="I37" s="353">
        <v>3</v>
      </c>
      <c r="J37" s="356">
        <f>SUM(G37:G48)</f>
        <v>56432222.222222254</v>
      </c>
    </row>
    <row r="38" spans="2:10">
      <c r="B38" s="187">
        <f t="shared" si="2"/>
        <v>26</v>
      </c>
      <c r="C38" s="188">
        <f t="shared" si="3"/>
        <v>44593</v>
      </c>
      <c r="D38" s="183">
        <f t="shared" si="4"/>
        <v>2554629.629629632</v>
      </c>
      <c r="E38" s="219">
        <v>8.8999999999999996E-2</v>
      </c>
      <c r="F38" s="183">
        <f t="shared" si="5"/>
        <v>2222222.222222222</v>
      </c>
      <c r="G38" s="183">
        <f t="shared" si="6"/>
        <v>4776851.8518518545</v>
      </c>
      <c r="H38" s="183">
        <f t="shared" si="7"/>
        <v>342222222.22222257</v>
      </c>
      <c r="I38" s="354"/>
      <c r="J38" s="357"/>
    </row>
    <row r="39" spans="2:10">
      <c r="B39" s="187">
        <f t="shared" si="2"/>
        <v>27</v>
      </c>
      <c r="C39" s="188">
        <f t="shared" si="3"/>
        <v>44621</v>
      </c>
      <c r="D39" s="183">
        <f t="shared" si="4"/>
        <v>2538148.1481481506</v>
      </c>
      <c r="E39" s="219">
        <v>8.8999999999999996E-2</v>
      </c>
      <c r="F39" s="183">
        <f t="shared" si="5"/>
        <v>2222222.222222222</v>
      </c>
      <c r="G39" s="183">
        <f t="shared" si="6"/>
        <v>4760370.3703703731</v>
      </c>
      <c r="H39" s="183">
        <f t="shared" si="7"/>
        <v>340000000.00000036</v>
      </c>
      <c r="I39" s="354"/>
      <c r="J39" s="357"/>
    </row>
    <row r="40" spans="2:10">
      <c r="B40" s="187">
        <f t="shared" si="2"/>
        <v>28</v>
      </c>
      <c r="C40" s="188">
        <f t="shared" si="3"/>
        <v>44652</v>
      </c>
      <c r="D40" s="183">
        <f t="shared" si="4"/>
        <v>2521666.6666666693</v>
      </c>
      <c r="E40" s="219">
        <v>8.8999999999999996E-2</v>
      </c>
      <c r="F40" s="183">
        <f t="shared" si="5"/>
        <v>2222222.222222222</v>
      </c>
      <c r="G40" s="183">
        <f t="shared" si="6"/>
        <v>4743888.8888888918</v>
      </c>
      <c r="H40" s="183">
        <f t="shared" si="7"/>
        <v>337777777.77777815</v>
      </c>
      <c r="I40" s="354"/>
      <c r="J40" s="357"/>
    </row>
    <row r="41" spans="2:10">
      <c r="B41" s="187">
        <f t="shared" si="2"/>
        <v>29</v>
      </c>
      <c r="C41" s="188">
        <f t="shared" si="3"/>
        <v>44682</v>
      </c>
      <c r="D41" s="183">
        <f t="shared" si="4"/>
        <v>2505185.185185188</v>
      </c>
      <c r="E41" s="219">
        <v>8.8999999999999996E-2</v>
      </c>
      <c r="F41" s="183">
        <f t="shared" si="5"/>
        <v>2222222.222222222</v>
      </c>
      <c r="G41" s="183">
        <f t="shared" si="6"/>
        <v>4727407.4074074104</v>
      </c>
      <c r="H41" s="183">
        <f t="shared" si="7"/>
        <v>335555555.55555594</v>
      </c>
      <c r="I41" s="354"/>
      <c r="J41" s="357"/>
    </row>
    <row r="42" spans="2:10">
      <c r="B42" s="187">
        <f t="shared" si="2"/>
        <v>30</v>
      </c>
      <c r="C42" s="188">
        <f t="shared" si="3"/>
        <v>44713</v>
      </c>
      <c r="D42" s="183">
        <f t="shared" si="4"/>
        <v>2488703.7037037066</v>
      </c>
      <c r="E42" s="219">
        <v>8.8999999999999996E-2</v>
      </c>
      <c r="F42" s="183">
        <f t="shared" si="5"/>
        <v>2222222.222222222</v>
      </c>
      <c r="G42" s="183">
        <f t="shared" si="6"/>
        <v>4710925.9259259291</v>
      </c>
      <c r="H42" s="183">
        <f t="shared" si="7"/>
        <v>333333333.33333373</v>
      </c>
      <c r="I42" s="354"/>
      <c r="J42" s="357"/>
    </row>
    <row r="43" spans="2:10">
      <c r="B43" s="187">
        <f t="shared" si="2"/>
        <v>31</v>
      </c>
      <c r="C43" s="188">
        <f t="shared" si="3"/>
        <v>44743</v>
      </c>
      <c r="D43" s="183">
        <f t="shared" si="4"/>
        <v>2472222.2222222253</v>
      </c>
      <c r="E43" s="219">
        <v>8.8999999999999996E-2</v>
      </c>
      <c r="F43" s="183">
        <f t="shared" si="5"/>
        <v>2222222.222222222</v>
      </c>
      <c r="G43" s="183">
        <f t="shared" si="6"/>
        <v>4694444.4444444478</v>
      </c>
      <c r="H43" s="183">
        <f t="shared" si="7"/>
        <v>331111111.11111152</v>
      </c>
      <c r="I43" s="354"/>
      <c r="J43" s="357"/>
    </row>
    <row r="44" spans="2:10">
      <c r="B44" s="187">
        <f t="shared" si="2"/>
        <v>32</v>
      </c>
      <c r="C44" s="188">
        <f t="shared" si="3"/>
        <v>44774</v>
      </c>
      <c r="D44" s="183">
        <f t="shared" si="4"/>
        <v>2455740.7407407439</v>
      </c>
      <c r="E44" s="219">
        <v>8.8999999999999996E-2</v>
      </c>
      <c r="F44" s="183">
        <f t="shared" si="5"/>
        <v>2222222.222222222</v>
      </c>
      <c r="G44" s="183">
        <f t="shared" si="6"/>
        <v>4677962.9629629664</v>
      </c>
      <c r="H44" s="183">
        <f t="shared" si="7"/>
        <v>328888888.88888931</v>
      </c>
      <c r="I44" s="354"/>
      <c r="J44" s="357"/>
    </row>
    <row r="45" spans="2:10">
      <c r="B45" s="187">
        <f t="shared" si="2"/>
        <v>33</v>
      </c>
      <c r="C45" s="188">
        <f t="shared" si="3"/>
        <v>44805</v>
      </c>
      <c r="D45" s="183">
        <f t="shared" si="4"/>
        <v>2439259.2592592626</v>
      </c>
      <c r="E45" s="219">
        <v>8.8999999999999996E-2</v>
      </c>
      <c r="F45" s="183">
        <f t="shared" si="5"/>
        <v>2222222.222222222</v>
      </c>
      <c r="G45" s="183">
        <f t="shared" si="6"/>
        <v>4661481.4814814851</v>
      </c>
      <c r="H45" s="183">
        <f t="shared" si="7"/>
        <v>326666666.6666671</v>
      </c>
      <c r="I45" s="354"/>
      <c r="J45" s="357"/>
    </row>
    <row r="46" spans="2:10">
      <c r="B46" s="187">
        <f t="shared" si="2"/>
        <v>34</v>
      </c>
      <c r="C46" s="188">
        <f t="shared" si="3"/>
        <v>44835</v>
      </c>
      <c r="D46" s="183">
        <f t="shared" si="4"/>
        <v>2422777.7777777808</v>
      </c>
      <c r="E46" s="219">
        <v>8.8999999999999996E-2</v>
      </c>
      <c r="F46" s="183">
        <f t="shared" si="5"/>
        <v>2222222.222222222</v>
      </c>
      <c r="G46" s="183">
        <f t="shared" si="6"/>
        <v>4645000.0000000028</v>
      </c>
      <c r="H46" s="183">
        <f t="shared" si="7"/>
        <v>324444444.44444489</v>
      </c>
      <c r="I46" s="354"/>
      <c r="J46" s="357"/>
    </row>
    <row r="47" spans="2:10">
      <c r="B47" s="187">
        <f t="shared" si="2"/>
        <v>35</v>
      </c>
      <c r="C47" s="188">
        <f t="shared" si="3"/>
        <v>44866</v>
      </c>
      <c r="D47" s="183">
        <f t="shared" si="4"/>
        <v>2406296.2962962994</v>
      </c>
      <c r="E47" s="219">
        <v>8.8999999999999996E-2</v>
      </c>
      <c r="F47" s="183">
        <f t="shared" si="5"/>
        <v>2222222.222222222</v>
      </c>
      <c r="G47" s="183">
        <f t="shared" si="6"/>
        <v>4628518.5185185215</v>
      </c>
      <c r="H47" s="183">
        <f t="shared" si="7"/>
        <v>322222222.22222269</v>
      </c>
      <c r="I47" s="354"/>
      <c r="J47" s="357"/>
    </row>
    <row r="48" spans="2:10" ht="15" thickBot="1">
      <c r="B48" s="187">
        <f t="shared" si="2"/>
        <v>36</v>
      </c>
      <c r="C48" s="188">
        <f t="shared" si="3"/>
        <v>44896</v>
      </c>
      <c r="D48" s="183">
        <f t="shared" si="4"/>
        <v>2389814.8148148181</v>
      </c>
      <c r="E48" s="219">
        <v>8.8999999999999996E-2</v>
      </c>
      <c r="F48" s="183">
        <f t="shared" si="5"/>
        <v>2222222.222222222</v>
      </c>
      <c r="G48" s="183">
        <f t="shared" si="6"/>
        <v>4612037.0370370401</v>
      </c>
      <c r="H48" s="183">
        <f t="shared" si="7"/>
        <v>320000000.00000048</v>
      </c>
      <c r="I48" s="359"/>
      <c r="J48" s="360"/>
    </row>
    <row r="49" spans="2:10">
      <c r="B49" s="185">
        <f t="shared" si="2"/>
        <v>37</v>
      </c>
      <c r="C49" s="186">
        <f t="shared" si="3"/>
        <v>44927</v>
      </c>
      <c r="D49" s="182">
        <f t="shared" si="4"/>
        <v>2373333.3333333367</v>
      </c>
      <c r="E49" s="218">
        <v>8.8999999999999996E-2</v>
      </c>
      <c r="F49" s="182">
        <f t="shared" si="5"/>
        <v>2222222.222222222</v>
      </c>
      <c r="G49" s="182">
        <f t="shared" si="6"/>
        <v>4595555.5555555588</v>
      </c>
      <c r="H49" s="182">
        <f t="shared" si="7"/>
        <v>317777777.77777827</v>
      </c>
      <c r="I49" s="353">
        <v>4</v>
      </c>
      <c r="J49" s="356">
        <f>SUM(G49:G60)</f>
        <v>54058888.888888933</v>
      </c>
    </row>
    <row r="50" spans="2:10">
      <c r="B50" s="187">
        <f t="shared" si="2"/>
        <v>38</v>
      </c>
      <c r="C50" s="188">
        <f t="shared" si="3"/>
        <v>44958</v>
      </c>
      <c r="D50" s="183">
        <f t="shared" si="4"/>
        <v>2356851.8518518554</v>
      </c>
      <c r="E50" s="219">
        <v>8.8999999999999996E-2</v>
      </c>
      <c r="F50" s="183">
        <f t="shared" si="5"/>
        <v>2222222.222222222</v>
      </c>
      <c r="G50" s="183">
        <f t="shared" si="6"/>
        <v>4579074.0740740774</v>
      </c>
      <c r="H50" s="183">
        <f t="shared" si="7"/>
        <v>315555555.55555606</v>
      </c>
      <c r="I50" s="354"/>
      <c r="J50" s="357"/>
    </row>
    <row r="51" spans="2:10">
      <c r="B51" s="187">
        <f t="shared" si="2"/>
        <v>39</v>
      </c>
      <c r="C51" s="188">
        <f t="shared" si="3"/>
        <v>44986</v>
      </c>
      <c r="D51" s="183">
        <f t="shared" si="4"/>
        <v>2340370.3703703741</v>
      </c>
      <c r="E51" s="219">
        <v>8.8999999999999996E-2</v>
      </c>
      <c r="F51" s="183">
        <f t="shared" si="5"/>
        <v>2222222.222222222</v>
      </c>
      <c r="G51" s="183">
        <f t="shared" si="6"/>
        <v>4562592.5925925961</v>
      </c>
      <c r="H51" s="183">
        <f t="shared" si="7"/>
        <v>313333333.33333385</v>
      </c>
      <c r="I51" s="354"/>
      <c r="J51" s="357"/>
    </row>
    <row r="52" spans="2:10">
      <c r="B52" s="187">
        <f t="shared" si="2"/>
        <v>40</v>
      </c>
      <c r="C52" s="188">
        <f t="shared" si="3"/>
        <v>45017</v>
      </c>
      <c r="D52" s="183">
        <f t="shared" si="4"/>
        <v>2323888.8888888927</v>
      </c>
      <c r="E52" s="219">
        <v>8.8999999999999996E-2</v>
      </c>
      <c r="F52" s="183">
        <f t="shared" si="5"/>
        <v>2222222.222222222</v>
      </c>
      <c r="G52" s="183">
        <f t="shared" si="6"/>
        <v>4546111.1111111147</v>
      </c>
      <c r="H52" s="183">
        <f t="shared" si="7"/>
        <v>311111111.11111164</v>
      </c>
      <c r="I52" s="354"/>
      <c r="J52" s="357"/>
    </row>
    <row r="53" spans="2:10">
      <c r="B53" s="187">
        <f t="shared" si="2"/>
        <v>41</v>
      </c>
      <c r="C53" s="188">
        <f t="shared" si="3"/>
        <v>45047</v>
      </c>
      <c r="D53" s="183">
        <f t="shared" si="4"/>
        <v>2307407.4074074114</v>
      </c>
      <c r="E53" s="219">
        <v>8.8999999999999996E-2</v>
      </c>
      <c r="F53" s="183">
        <f t="shared" si="5"/>
        <v>2222222.222222222</v>
      </c>
      <c r="G53" s="183">
        <f t="shared" si="6"/>
        <v>4529629.6296296334</v>
      </c>
      <c r="H53" s="183">
        <f t="shared" si="7"/>
        <v>308888888.88888943</v>
      </c>
      <c r="I53" s="354"/>
      <c r="J53" s="357"/>
    </row>
    <row r="54" spans="2:10">
      <c r="B54" s="187">
        <f t="shared" si="2"/>
        <v>42</v>
      </c>
      <c r="C54" s="188">
        <f t="shared" si="3"/>
        <v>45078</v>
      </c>
      <c r="D54" s="183">
        <f t="shared" si="4"/>
        <v>2290925.9259259296</v>
      </c>
      <c r="E54" s="219">
        <v>8.8999999999999996E-2</v>
      </c>
      <c r="F54" s="183">
        <f t="shared" si="5"/>
        <v>2222222.222222222</v>
      </c>
      <c r="G54" s="183">
        <f t="shared" si="6"/>
        <v>4513148.1481481511</v>
      </c>
      <c r="H54" s="183">
        <f t="shared" si="7"/>
        <v>306666666.66666722</v>
      </c>
      <c r="I54" s="354"/>
      <c r="J54" s="357"/>
    </row>
    <row r="55" spans="2:10">
      <c r="B55" s="187">
        <f t="shared" si="2"/>
        <v>43</v>
      </c>
      <c r="C55" s="188">
        <f t="shared" si="3"/>
        <v>45108</v>
      </c>
      <c r="D55" s="183">
        <f t="shared" si="4"/>
        <v>2274444.4444444482</v>
      </c>
      <c r="E55" s="219">
        <v>8.8999999999999996E-2</v>
      </c>
      <c r="F55" s="183">
        <f t="shared" si="5"/>
        <v>2222222.222222222</v>
      </c>
      <c r="G55" s="183">
        <f t="shared" si="6"/>
        <v>4496666.6666666698</v>
      </c>
      <c r="H55" s="183">
        <f t="shared" si="7"/>
        <v>304444444.44444501</v>
      </c>
      <c r="I55" s="354"/>
      <c r="J55" s="357"/>
    </row>
    <row r="56" spans="2:10">
      <c r="B56" s="187">
        <f t="shared" si="2"/>
        <v>44</v>
      </c>
      <c r="C56" s="188">
        <f t="shared" si="3"/>
        <v>45139</v>
      </c>
      <c r="D56" s="183">
        <f t="shared" si="4"/>
        <v>2257962.9629629669</v>
      </c>
      <c r="E56" s="219">
        <v>8.8999999999999996E-2</v>
      </c>
      <c r="F56" s="183">
        <f t="shared" si="5"/>
        <v>2222222.222222222</v>
      </c>
      <c r="G56" s="183">
        <f t="shared" si="6"/>
        <v>4480185.1851851884</v>
      </c>
      <c r="H56" s="183">
        <f t="shared" si="7"/>
        <v>302222222.22222281</v>
      </c>
      <c r="I56" s="354"/>
      <c r="J56" s="357"/>
    </row>
    <row r="57" spans="2:10">
      <c r="B57" s="187">
        <f t="shared" si="2"/>
        <v>45</v>
      </c>
      <c r="C57" s="188">
        <f t="shared" si="3"/>
        <v>45170</v>
      </c>
      <c r="D57" s="183">
        <f t="shared" si="4"/>
        <v>2241481.4814814855</v>
      </c>
      <c r="E57" s="219">
        <v>8.8999999999999996E-2</v>
      </c>
      <c r="F57" s="183">
        <f t="shared" si="5"/>
        <v>2222222.222222222</v>
      </c>
      <c r="G57" s="183">
        <f t="shared" si="6"/>
        <v>4463703.7037037071</v>
      </c>
      <c r="H57" s="183">
        <f t="shared" si="7"/>
        <v>300000000.0000006</v>
      </c>
      <c r="I57" s="354"/>
      <c r="J57" s="357"/>
    </row>
    <row r="58" spans="2:10">
      <c r="B58" s="187">
        <f t="shared" si="2"/>
        <v>46</v>
      </c>
      <c r="C58" s="188">
        <f t="shared" si="3"/>
        <v>45200</v>
      </c>
      <c r="D58" s="183">
        <f t="shared" si="4"/>
        <v>2225000.0000000042</v>
      </c>
      <c r="E58" s="219">
        <v>8.8999999999999996E-2</v>
      </c>
      <c r="F58" s="183">
        <f t="shared" si="5"/>
        <v>2222222.222222222</v>
      </c>
      <c r="G58" s="183">
        <f t="shared" si="6"/>
        <v>4447222.2222222257</v>
      </c>
      <c r="H58" s="183">
        <f t="shared" si="7"/>
        <v>297777777.77777839</v>
      </c>
      <c r="I58" s="354"/>
      <c r="J58" s="357"/>
    </row>
    <row r="59" spans="2:10">
      <c r="B59" s="187">
        <f t="shared" si="2"/>
        <v>47</v>
      </c>
      <c r="C59" s="188">
        <f t="shared" si="3"/>
        <v>45231</v>
      </c>
      <c r="D59" s="183">
        <f t="shared" si="4"/>
        <v>2208518.5185185228</v>
      </c>
      <c r="E59" s="219">
        <v>8.8999999999999996E-2</v>
      </c>
      <c r="F59" s="183">
        <f t="shared" si="5"/>
        <v>2222222.222222222</v>
      </c>
      <c r="G59" s="183">
        <f t="shared" si="6"/>
        <v>4430740.7407407444</v>
      </c>
      <c r="H59" s="183">
        <f t="shared" si="7"/>
        <v>295555555.55555618</v>
      </c>
      <c r="I59" s="354"/>
      <c r="J59" s="357"/>
    </row>
    <row r="60" spans="2:10" ht="15" thickBot="1">
      <c r="B60" s="187">
        <f t="shared" si="2"/>
        <v>48</v>
      </c>
      <c r="C60" s="188">
        <f t="shared" si="3"/>
        <v>45261</v>
      </c>
      <c r="D60" s="183">
        <f t="shared" si="4"/>
        <v>2192037.0370370415</v>
      </c>
      <c r="E60" s="219">
        <v>8.8999999999999996E-2</v>
      </c>
      <c r="F60" s="183">
        <f t="shared" si="5"/>
        <v>2222222.222222222</v>
      </c>
      <c r="G60" s="183">
        <f t="shared" si="6"/>
        <v>4414259.2592592631</v>
      </c>
      <c r="H60" s="183">
        <f t="shared" si="7"/>
        <v>293333333.33333397</v>
      </c>
      <c r="I60" s="359"/>
      <c r="J60" s="360"/>
    </row>
    <row r="61" spans="2:10">
      <c r="B61" s="185">
        <f t="shared" si="2"/>
        <v>49</v>
      </c>
      <c r="C61" s="186">
        <f t="shared" si="3"/>
        <v>45292</v>
      </c>
      <c r="D61" s="182">
        <f t="shared" si="4"/>
        <v>2175555.5555555602</v>
      </c>
      <c r="E61" s="218">
        <v>8.8999999999999996E-2</v>
      </c>
      <c r="F61" s="182">
        <f t="shared" si="5"/>
        <v>2222222.222222222</v>
      </c>
      <c r="G61" s="182">
        <f t="shared" si="6"/>
        <v>4397777.7777777817</v>
      </c>
      <c r="H61" s="182">
        <f t="shared" si="7"/>
        <v>291111111.11111176</v>
      </c>
      <c r="I61" s="353">
        <v>5</v>
      </c>
      <c r="J61" s="356">
        <f>SUM(G61:G72)</f>
        <v>51685555.555555612</v>
      </c>
    </row>
    <row r="62" spans="2:10">
      <c r="B62" s="187">
        <f t="shared" si="2"/>
        <v>50</v>
      </c>
      <c r="C62" s="188">
        <f t="shared" si="3"/>
        <v>45323</v>
      </c>
      <c r="D62" s="183">
        <f t="shared" si="4"/>
        <v>2159074.0740740788</v>
      </c>
      <c r="E62" s="219">
        <v>8.8999999999999996E-2</v>
      </c>
      <c r="F62" s="183">
        <f t="shared" si="5"/>
        <v>2222222.222222222</v>
      </c>
      <c r="G62" s="183">
        <f t="shared" si="6"/>
        <v>4381296.2962963004</v>
      </c>
      <c r="H62" s="183">
        <f t="shared" si="7"/>
        <v>288888888.88888955</v>
      </c>
      <c r="I62" s="354"/>
      <c r="J62" s="357"/>
    </row>
    <row r="63" spans="2:10">
      <c r="B63" s="187">
        <f t="shared" si="2"/>
        <v>51</v>
      </c>
      <c r="C63" s="188">
        <f t="shared" si="3"/>
        <v>45352</v>
      </c>
      <c r="D63" s="183">
        <f t="shared" si="4"/>
        <v>2142592.5925925975</v>
      </c>
      <c r="E63" s="219">
        <v>8.8999999999999996E-2</v>
      </c>
      <c r="F63" s="183">
        <f t="shared" si="5"/>
        <v>2222222.222222222</v>
      </c>
      <c r="G63" s="183">
        <f t="shared" si="6"/>
        <v>4364814.814814819</v>
      </c>
      <c r="H63" s="183">
        <f t="shared" si="7"/>
        <v>286666666.66666734</v>
      </c>
      <c r="I63" s="354"/>
      <c r="J63" s="357"/>
    </row>
    <row r="64" spans="2:10">
      <c r="B64" s="187">
        <f t="shared" si="2"/>
        <v>52</v>
      </c>
      <c r="C64" s="188">
        <f t="shared" si="3"/>
        <v>45383</v>
      </c>
      <c r="D64" s="183">
        <f t="shared" si="4"/>
        <v>2126111.1111111161</v>
      </c>
      <c r="E64" s="219">
        <v>8.8999999999999996E-2</v>
      </c>
      <c r="F64" s="183">
        <f t="shared" si="5"/>
        <v>2222222.222222222</v>
      </c>
      <c r="G64" s="183">
        <f t="shared" si="6"/>
        <v>4348333.3333333377</v>
      </c>
      <c r="H64" s="183">
        <f t="shared" si="7"/>
        <v>284444444.44444513</v>
      </c>
      <c r="I64" s="354"/>
      <c r="J64" s="357"/>
    </row>
    <row r="65" spans="2:10">
      <c r="B65" s="187">
        <f t="shared" si="2"/>
        <v>53</v>
      </c>
      <c r="C65" s="188">
        <f t="shared" si="3"/>
        <v>45413</v>
      </c>
      <c r="D65" s="183">
        <f t="shared" si="4"/>
        <v>2109629.6296296348</v>
      </c>
      <c r="E65" s="219">
        <v>8.8999999999999996E-2</v>
      </c>
      <c r="F65" s="183">
        <f t="shared" si="5"/>
        <v>2222222.222222222</v>
      </c>
      <c r="G65" s="183">
        <f t="shared" si="6"/>
        <v>4331851.8518518563</v>
      </c>
      <c r="H65" s="183">
        <f t="shared" si="7"/>
        <v>282222222.22222292</v>
      </c>
      <c r="I65" s="354"/>
      <c r="J65" s="357"/>
    </row>
    <row r="66" spans="2:10">
      <c r="B66" s="187">
        <f t="shared" si="2"/>
        <v>54</v>
      </c>
      <c r="C66" s="188">
        <f t="shared" si="3"/>
        <v>45444</v>
      </c>
      <c r="D66" s="183">
        <f t="shared" si="4"/>
        <v>2093148.1481481532</v>
      </c>
      <c r="E66" s="219">
        <v>8.8999999999999996E-2</v>
      </c>
      <c r="F66" s="183">
        <f t="shared" si="5"/>
        <v>2222222.222222222</v>
      </c>
      <c r="G66" s="183">
        <f t="shared" si="6"/>
        <v>4315370.370370375</v>
      </c>
      <c r="H66" s="183">
        <f t="shared" si="7"/>
        <v>280000000.00000072</v>
      </c>
      <c r="I66" s="354"/>
      <c r="J66" s="357"/>
    </row>
    <row r="67" spans="2:10">
      <c r="B67" s="187">
        <f t="shared" si="2"/>
        <v>55</v>
      </c>
      <c r="C67" s="188">
        <f t="shared" si="3"/>
        <v>45474</v>
      </c>
      <c r="D67" s="183">
        <f t="shared" si="4"/>
        <v>2076666.6666666719</v>
      </c>
      <c r="E67" s="219">
        <v>8.8999999999999996E-2</v>
      </c>
      <c r="F67" s="183">
        <f t="shared" si="5"/>
        <v>2222222.222222222</v>
      </c>
      <c r="G67" s="183">
        <f t="shared" si="6"/>
        <v>4298888.8888888936</v>
      </c>
      <c r="H67" s="183">
        <f t="shared" si="7"/>
        <v>277777777.77777851</v>
      </c>
      <c r="I67" s="354"/>
      <c r="J67" s="357"/>
    </row>
    <row r="68" spans="2:10">
      <c r="B68" s="187">
        <f t="shared" si="2"/>
        <v>56</v>
      </c>
      <c r="C68" s="188">
        <f t="shared" si="3"/>
        <v>45505</v>
      </c>
      <c r="D68" s="183">
        <f t="shared" si="4"/>
        <v>2060185.1851851905</v>
      </c>
      <c r="E68" s="219">
        <v>8.8999999999999996E-2</v>
      </c>
      <c r="F68" s="183">
        <f t="shared" si="5"/>
        <v>2222222.222222222</v>
      </c>
      <c r="G68" s="183">
        <f t="shared" si="6"/>
        <v>4282407.4074074123</v>
      </c>
      <c r="H68" s="183">
        <f t="shared" si="7"/>
        <v>275555555.5555563</v>
      </c>
      <c r="I68" s="354"/>
      <c r="J68" s="357"/>
    </row>
    <row r="69" spans="2:10">
      <c r="B69" s="187">
        <f t="shared" si="2"/>
        <v>57</v>
      </c>
      <c r="C69" s="188">
        <f t="shared" si="3"/>
        <v>45536</v>
      </c>
      <c r="D69" s="183">
        <f t="shared" si="4"/>
        <v>2043703.7037037092</v>
      </c>
      <c r="E69" s="219">
        <v>8.8999999999999996E-2</v>
      </c>
      <c r="F69" s="183">
        <f t="shared" si="5"/>
        <v>2222222.222222222</v>
      </c>
      <c r="G69" s="183">
        <f t="shared" si="6"/>
        <v>4265925.925925931</v>
      </c>
      <c r="H69" s="183">
        <f t="shared" si="7"/>
        <v>273333333.33333409</v>
      </c>
      <c r="I69" s="354"/>
      <c r="J69" s="357"/>
    </row>
    <row r="70" spans="2:10">
      <c r="B70" s="187">
        <f t="shared" si="2"/>
        <v>58</v>
      </c>
      <c r="C70" s="188">
        <f t="shared" si="3"/>
        <v>45566</v>
      </c>
      <c r="D70" s="183">
        <f t="shared" si="4"/>
        <v>2027222.2222222276</v>
      </c>
      <c r="E70" s="219">
        <v>8.8999999999999996E-2</v>
      </c>
      <c r="F70" s="183">
        <f t="shared" si="5"/>
        <v>2222222.222222222</v>
      </c>
      <c r="G70" s="183">
        <f t="shared" si="6"/>
        <v>4249444.4444444496</v>
      </c>
      <c r="H70" s="183">
        <f t="shared" si="7"/>
        <v>271111111.11111188</v>
      </c>
      <c r="I70" s="354"/>
      <c r="J70" s="357"/>
    </row>
    <row r="71" spans="2:10">
      <c r="B71" s="187">
        <f t="shared" si="2"/>
        <v>59</v>
      </c>
      <c r="C71" s="188">
        <f t="shared" si="3"/>
        <v>45597</v>
      </c>
      <c r="D71" s="183">
        <f t="shared" si="4"/>
        <v>2010740.7407407463</v>
      </c>
      <c r="E71" s="219">
        <v>8.8999999999999996E-2</v>
      </c>
      <c r="F71" s="183">
        <f t="shared" si="5"/>
        <v>2222222.222222222</v>
      </c>
      <c r="G71" s="183">
        <f t="shared" si="6"/>
        <v>4232962.9629629683</v>
      </c>
      <c r="H71" s="183">
        <f t="shared" si="7"/>
        <v>268888888.88888967</v>
      </c>
      <c r="I71" s="354"/>
      <c r="J71" s="357"/>
    </row>
    <row r="72" spans="2:10" ht="15" thickBot="1">
      <c r="B72" s="187">
        <f t="shared" si="2"/>
        <v>60</v>
      </c>
      <c r="C72" s="188">
        <f t="shared" si="3"/>
        <v>45627</v>
      </c>
      <c r="D72" s="183">
        <f t="shared" si="4"/>
        <v>1994259.2592592649</v>
      </c>
      <c r="E72" s="219">
        <v>8.8999999999999996E-2</v>
      </c>
      <c r="F72" s="183">
        <f t="shared" si="5"/>
        <v>2222222.222222222</v>
      </c>
      <c r="G72" s="183">
        <f t="shared" si="6"/>
        <v>4216481.4814814869</v>
      </c>
      <c r="H72" s="183">
        <f t="shared" si="7"/>
        <v>266666666.66666746</v>
      </c>
      <c r="I72" s="359"/>
      <c r="J72" s="360"/>
    </row>
    <row r="73" spans="2:10">
      <c r="B73" s="185">
        <f t="shared" si="2"/>
        <v>61</v>
      </c>
      <c r="C73" s="186">
        <f t="shared" si="3"/>
        <v>45658</v>
      </c>
      <c r="D73" s="182">
        <f t="shared" si="4"/>
        <v>1977777.7777777836</v>
      </c>
      <c r="E73" s="218">
        <v>8.8999999999999996E-2</v>
      </c>
      <c r="F73" s="182">
        <f t="shared" si="5"/>
        <v>2222222.222222222</v>
      </c>
      <c r="G73" s="182">
        <f t="shared" si="6"/>
        <v>4200000.0000000056</v>
      </c>
      <c r="H73" s="182">
        <f t="shared" si="7"/>
        <v>264444444.44444525</v>
      </c>
      <c r="I73" s="353">
        <v>6</v>
      </c>
      <c r="J73" s="356">
        <f>SUM(G73:G84)</f>
        <v>49312222.222222298</v>
      </c>
    </row>
    <row r="74" spans="2:10">
      <c r="B74" s="187">
        <f t="shared" si="2"/>
        <v>62</v>
      </c>
      <c r="C74" s="188">
        <f t="shared" si="3"/>
        <v>45689</v>
      </c>
      <c r="D74" s="183">
        <f t="shared" si="4"/>
        <v>1961296.2962963022</v>
      </c>
      <c r="E74" s="219">
        <v>8.8999999999999996E-2</v>
      </c>
      <c r="F74" s="183">
        <f t="shared" si="5"/>
        <v>2222222.222222222</v>
      </c>
      <c r="G74" s="183">
        <f t="shared" si="6"/>
        <v>4183518.5185185242</v>
      </c>
      <c r="H74" s="183">
        <f t="shared" si="7"/>
        <v>262222222.22222304</v>
      </c>
      <c r="I74" s="354"/>
      <c r="J74" s="357"/>
    </row>
    <row r="75" spans="2:10">
      <c r="B75" s="187">
        <f t="shared" si="2"/>
        <v>63</v>
      </c>
      <c r="C75" s="188">
        <f t="shared" si="3"/>
        <v>45717</v>
      </c>
      <c r="D75" s="183">
        <f t="shared" si="4"/>
        <v>1944814.8148148209</v>
      </c>
      <c r="E75" s="219">
        <v>8.8999999999999996E-2</v>
      </c>
      <c r="F75" s="183">
        <f t="shared" si="5"/>
        <v>2222222.222222222</v>
      </c>
      <c r="G75" s="183">
        <f t="shared" si="6"/>
        <v>4167037.0370370429</v>
      </c>
      <c r="H75" s="183">
        <f t="shared" si="7"/>
        <v>260000000.00000083</v>
      </c>
      <c r="I75" s="354"/>
      <c r="J75" s="357"/>
    </row>
    <row r="76" spans="2:10">
      <c r="B76" s="187">
        <f t="shared" si="2"/>
        <v>64</v>
      </c>
      <c r="C76" s="188">
        <f t="shared" si="3"/>
        <v>45748</v>
      </c>
      <c r="D76" s="183">
        <f t="shared" si="4"/>
        <v>1928333.3333333395</v>
      </c>
      <c r="E76" s="219">
        <v>8.8999999999999996E-2</v>
      </c>
      <c r="F76" s="183">
        <f t="shared" si="5"/>
        <v>2222222.222222222</v>
      </c>
      <c r="G76" s="183">
        <f t="shared" si="6"/>
        <v>4150555.5555555616</v>
      </c>
      <c r="H76" s="183">
        <f t="shared" si="7"/>
        <v>257777777.77777863</v>
      </c>
      <c r="I76" s="354"/>
      <c r="J76" s="357"/>
    </row>
    <row r="77" spans="2:10">
      <c r="B77" s="187">
        <f t="shared" si="2"/>
        <v>65</v>
      </c>
      <c r="C77" s="188">
        <f t="shared" si="3"/>
        <v>45778</v>
      </c>
      <c r="D77" s="183">
        <f t="shared" si="4"/>
        <v>1911851.8518518582</v>
      </c>
      <c r="E77" s="219">
        <v>8.8999999999999996E-2</v>
      </c>
      <c r="F77" s="183">
        <f t="shared" si="5"/>
        <v>2222222.222222222</v>
      </c>
      <c r="G77" s="183">
        <f t="shared" si="6"/>
        <v>4134074.0740740802</v>
      </c>
      <c r="H77" s="183">
        <f t="shared" si="7"/>
        <v>255555555.55555642</v>
      </c>
      <c r="I77" s="354"/>
      <c r="J77" s="357"/>
    </row>
    <row r="78" spans="2:10">
      <c r="B78" s="187">
        <f t="shared" si="2"/>
        <v>66</v>
      </c>
      <c r="C78" s="188">
        <f t="shared" si="3"/>
        <v>45809</v>
      </c>
      <c r="D78" s="183">
        <f t="shared" si="4"/>
        <v>1895370.3703703766</v>
      </c>
      <c r="E78" s="219">
        <v>8.8999999999999996E-2</v>
      </c>
      <c r="F78" s="183">
        <f t="shared" si="5"/>
        <v>2222222.222222222</v>
      </c>
      <c r="G78" s="183">
        <f t="shared" si="6"/>
        <v>4117592.5925925989</v>
      </c>
      <c r="H78" s="183">
        <f t="shared" si="7"/>
        <v>253333333.33333421</v>
      </c>
      <c r="I78" s="354"/>
      <c r="J78" s="357"/>
    </row>
    <row r="79" spans="2:10">
      <c r="B79" s="187">
        <f t="shared" ref="B79:B142" si="8">IF(B78&lt;$D$7,B78+1,"")</f>
        <v>67</v>
      </c>
      <c r="C79" s="188">
        <f t="shared" ref="C79:C142" si="9">IF(B79&lt;&gt;"",EDATE(C78,1),"")</f>
        <v>45839</v>
      </c>
      <c r="D79" s="183">
        <f t="shared" ref="D79:D142" si="10">IFERROR(IF(B79&lt;=$D$7,H78*E79/12,0),0)</f>
        <v>1878888.8888888953</v>
      </c>
      <c r="E79" s="219">
        <v>8.8999999999999996E-2</v>
      </c>
      <c r="F79" s="183">
        <f t="shared" ref="F79:F142" si="11">IFERROR(IF(B79&lt;=$D$7,$D$6/$D$7,0),0)</f>
        <v>2222222.222222222</v>
      </c>
      <c r="G79" s="183">
        <f t="shared" ref="G79:G142" si="12">D79+F79</f>
        <v>4101111.1111111175</v>
      </c>
      <c r="H79" s="183">
        <f t="shared" ref="H79:H142" si="13">H78-F79</f>
        <v>251111111.111112</v>
      </c>
      <c r="I79" s="354"/>
      <c r="J79" s="357"/>
    </row>
    <row r="80" spans="2:10">
      <c r="B80" s="187">
        <f t="shared" si="8"/>
        <v>68</v>
      </c>
      <c r="C80" s="188">
        <f t="shared" si="9"/>
        <v>45870</v>
      </c>
      <c r="D80" s="183">
        <f t="shared" si="10"/>
        <v>1862407.4074074139</v>
      </c>
      <c r="E80" s="219">
        <v>8.8999999999999996E-2</v>
      </c>
      <c r="F80" s="183">
        <f t="shared" si="11"/>
        <v>2222222.222222222</v>
      </c>
      <c r="G80" s="183">
        <f t="shared" si="12"/>
        <v>4084629.6296296362</v>
      </c>
      <c r="H80" s="183">
        <f t="shared" si="13"/>
        <v>248888888.88888979</v>
      </c>
      <c r="I80" s="354"/>
      <c r="J80" s="357"/>
    </row>
    <row r="81" spans="2:10">
      <c r="B81" s="187">
        <f t="shared" si="8"/>
        <v>69</v>
      </c>
      <c r="C81" s="188">
        <f t="shared" si="9"/>
        <v>45901</v>
      </c>
      <c r="D81" s="183">
        <f t="shared" si="10"/>
        <v>1845925.9259259326</v>
      </c>
      <c r="E81" s="219">
        <v>8.8999999999999996E-2</v>
      </c>
      <c r="F81" s="183">
        <f t="shared" si="11"/>
        <v>2222222.222222222</v>
      </c>
      <c r="G81" s="183">
        <f t="shared" si="12"/>
        <v>4068148.1481481548</v>
      </c>
      <c r="H81" s="183">
        <f t="shared" si="13"/>
        <v>246666666.66666758</v>
      </c>
      <c r="I81" s="354"/>
      <c r="J81" s="357"/>
    </row>
    <row r="82" spans="2:10">
      <c r="B82" s="187">
        <f t="shared" si="8"/>
        <v>70</v>
      </c>
      <c r="C82" s="188">
        <f t="shared" si="9"/>
        <v>45931</v>
      </c>
      <c r="D82" s="183">
        <f t="shared" si="10"/>
        <v>1829444.4444444512</v>
      </c>
      <c r="E82" s="219">
        <v>8.8999999999999996E-2</v>
      </c>
      <c r="F82" s="183">
        <f t="shared" si="11"/>
        <v>2222222.222222222</v>
      </c>
      <c r="G82" s="183">
        <f t="shared" si="12"/>
        <v>4051666.6666666735</v>
      </c>
      <c r="H82" s="183">
        <f t="shared" si="13"/>
        <v>244444444.44444537</v>
      </c>
      <c r="I82" s="354"/>
      <c r="J82" s="357"/>
    </row>
    <row r="83" spans="2:10">
      <c r="B83" s="187">
        <f t="shared" si="8"/>
        <v>71</v>
      </c>
      <c r="C83" s="188">
        <f t="shared" si="9"/>
        <v>45962</v>
      </c>
      <c r="D83" s="183">
        <f t="shared" si="10"/>
        <v>1812962.9629629699</v>
      </c>
      <c r="E83" s="219">
        <v>8.8999999999999996E-2</v>
      </c>
      <c r="F83" s="183">
        <f t="shared" si="11"/>
        <v>2222222.222222222</v>
      </c>
      <c r="G83" s="183">
        <f t="shared" si="12"/>
        <v>4035185.1851851922</v>
      </c>
      <c r="H83" s="183">
        <f t="shared" si="13"/>
        <v>242222222.22222316</v>
      </c>
      <c r="I83" s="354"/>
      <c r="J83" s="357"/>
    </row>
    <row r="84" spans="2:10" ht="15" thickBot="1">
      <c r="B84" s="187">
        <f t="shared" si="8"/>
        <v>72</v>
      </c>
      <c r="C84" s="188">
        <f t="shared" si="9"/>
        <v>45992</v>
      </c>
      <c r="D84" s="183">
        <f t="shared" si="10"/>
        <v>1796481.4814814886</v>
      </c>
      <c r="E84" s="219">
        <v>8.8999999999999996E-2</v>
      </c>
      <c r="F84" s="183">
        <f t="shared" si="11"/>
        <v>2222222.222222222</v>
      </c>
      <c r="G84" s="183">
        <f t="shared" si="12"/>
        <v>4018703.7037037108</v>
      </c>
      <c r="H84" s="183">
        <f t="shared" si="13"/>
        <v>240000000.00000095</v>
      </c>
      <c r="I84" s="359"/>
      <c r="J84" s="360"/>
    </row>
    <row r="85" spans="2:10">
      <c r="B85" s="185">
        <f t="shared" si="8"/>
        <v>73</v>
      </c>
      <c r="C85" s="186">
        <f t="shared" si="9"/>
        <v>46023</v>
      </c>
      <c r="D85" s="182">
        <f t="shared" si="10"/>
        <v>1780000.0000000072</v>
      </c>
      <c r="E85" s="218">
        <v>8.8999999999999996E-2</v>
      </c>
      <c r="F85" s="182">
        <f t="shared" si="11"/>
        <v>2222222.222222222</v>
      </c>
      <c r="G85" s="182">
        <f t="shared" si="12"/>
        <v>4002222.2222222295</v>
      </c>
      <c r="H85" s="182">
        <f t="shared" si="13"/>
        <v>237777777.77777874</v>
      </c>
      <c r="I85" s="353">
        <v>7</v>
      </c>
      <c r="J85" s="356">
        <f>SUM(G85:G96)</f>
        <v>46938888.88888897</v>
      </c>
    </row>
    <row r="86" spans="2:10">
      <c r="B86" s="187">
        <f t="shared" si="8"/>
        <v>74</v>
      </c>
      <c r="C86" s="188">
        <f t="shared" si="9"/>
        <v>46054</v>
      </c>
      <c r="D86" s="183">
        <f t="shared" si="10"/>
        <v>1763518.5185185254</v>
      </c>
      <c r="E86" s="219">
        <v>8.8999999999999996E-2</v>
      </c>
      <c r="F86" s="183">
        <f t="shared" si="11"/>
        <v>2222222.222222222</v>
      </c>
      <c r="G86" s="183">
        <f t="shared" si="12"/>
        <v>3985740.7407407472</v>
      </c>
      <c r="H86" s="183">
        <f t="shared" si="13"/>
        <v>235555555.55555654</v>
      </c>
      <c r="I86" s="354"/>
      <c r="J86" s="357"/>
    </row>
    <row r="87" spans="2:10">
      <c r="B87" s="187">
        <f t="shared" si="8"/>
        <v>75</v>
      </c>
      <c r="C87" s="188">
        <f t="shared" si="9"/>
        <v>46082</v>
      </c>
      <c r="D87" s="183">
        <f t="shared" si="10"/>
        <v>1747037.0370370441</v>
      </c>
      <c r="E87" s="219">
        <v>8.8999999999999996E-2</v>
      </c>
      <c r="F87" s="183">
        <f t="shared" si="11"/>
        <v>2222222.222222222</v>
      </c>
      <c r="G87" s="183">
        <f t="shared" si="12"/>
        <v>3969259.2592592658</v>
      </c>
      <c r="H87" s="183">
        <f t="shared" si="13"/>
        <v>233333333.33333433</v>
      </c>
      <c r="I87" s="354"/>
      <c r="J87" s="357"/>
    </row>
    <row r="88" spans="2:10">
      <c r="B88" s="187">
        <f t="shared" si="8"/>
        <v>76</v>
      </c>
      <c r="C88" s="188">
        <f t="shared" si="9"/>
        <v>46113</v>
      </c>
      <c r="D88" s="183">
        <f t="shared" si="10"/>
        <v>1730555.5555555627</v>
      </c>
      <c r="E88" s="219">
        <v>8.8999999999999996E-2</v>
      </c>
      <c r="F88" s="183">
        <f t="shared" si="11"/>
        <v>2222222.222222222</v>
      </c>
      <c r="G88" s="183">
        <f t="shared" si="12"/>
        <v>3952777.7777777845</v>
      </c>
      <c r="H88" s="183">
        <f t="shared" si="13"/>
        <v>231111111.11111212</v>
      </c>
      <c r="I88" s="354"/>
      <c r="J88" s="357"/>
    </row>
    <row r="89" spans="2:10">
      <c r="B89" s="187">
        <f t="shared" si="8"/>
        <v>77</v>
      </c>
      <c r="C89" s="188">
        <f t="shared" si="9"/>
        <v>46143</v>
      </c>
      <c r="D89" s="183">
        <f t="shared" si="10"/>
        <v>1714074.0740740814</v>
      </c>
      <c r="E89" s="219">
        <v>8.8999999999999996E-2</v>
      </c>
      <c r="F89" s="183">
        <f t="shared" si="11"/>
        <v>2222222.222222222</v>
      </c>
      <c r="G89" s="183">
        <f t="shared" si="12"/>
        <v>3936296.2962963032</v>
      </c>
      <c r="H89" s="183">
        <f t="shared" si="13"/>
        <v>228888888.88888991</v>
      </c>
      <c r="I89" s="354"/>
      <c r="J89" s="357"/>
    </row>
    <row r="90" spans="2:10">
      <c r="B90" s="187">
        <f t="shared" si="8"/>
        <v>78</v>
      </c>
      <c r="C90" s="188">
        <f t="shared" si="9"/>
        <v>46174</v>
      </c>
      <c r="D90" s="183">
        <f t="shared" si="10"/>
        <v>1697592.5925926</v>
      </c>
      <c r="E90" s="219">
        <v>8.8999999999999996E-2</v>
      </c>
      <c r="F90" s="183">
        <f t="shared" si="11"/>
        <v>2222222.222222222</v>
      </c>
      <c r="G90" s="183">
        <f t="shared" si="12"/>
        <v>3919814.8148148218</v>
      </c>
      <c r="H90" s="183">
        <f t="shared" si="13"/>
        <v>226666666.6666677</v>
      </c>
      <c r="I90" s="354"/>
      <c r="J90" s="357"/>
    </row>
    <row r="91" spans="2:10">
      <c r="B91" s="187">
        <f t="shared" si="8"/>
        <v>79</v>
      </c>
      <c r="C91" s="188">
        <f t="shared" si="9"/>
        <v>46204</v>
      </c>
      <c r="D91" s="183">
        <f t="shared" si="10"/>
        <v>1681111.1111111187</v>
      </c>
      <c r="E91" s="219">
        <v>8.8999999999999996E-2</v>
      </c>
      <c r="F91" s="183">
        <f t="shared" si="11"/>
        <v>2222222.222222222</v>
      </c>
      <c r="G91" s="183">
        <f t="shared" si="12"/>
        <v>3903333.3333333405</v>
      </c>
      <c r="H91" s="183">
        <f t="shared" si="13"/>
        <v>224444444.44444549</v>
      </c>
      <c r="I91" s="354"/>
      <c r="J91" s="357"/>
    </row>
    <row r="92" spans="2:10">
      <c r="B92" s="187">
        <f t="shared" si="8"/>
        <v>80</v>
      </c>
      <c r="C92" s="188">
        <f t="shared" si="9"/>
        <v>46235</v>
      </c>
      <c r="D92" s="183">
        <f t="shared" si="10"/>
        <v>1664629.6296296373</v>
      </c>
      <c r="E92" s="219">
        <v>8.8999999999999996E-2</v>
      </c>
      <c r="F92" s="183">
        <f t="shared" si="11"/>
        <v>2222222.222222222</v>
      </c>
      <c r="G92" s="183">
        <f t="shared" si="12"/>
        <v>3886851.8518518591</v>
      </c>
      <c r="H92" s="183">
        <f t="shared" si="13"/>
        <v>222222222.22222328</v>
      </c>
      <c r="I92" s="354"/>
      <c r="J92" s="357"/>
    </row>
    <row r="93" spans="2:10">
      <c r="B93" s="187">
        <f t="shared" si="8"/>
        <v>81</v>
      </c>
      <c r="C93" s="188">
        <f t="shared" si="9"/>
        <v>46266</v>
      </c>
      <c r="D93" s="183">
        <f t="shared" si="10"/>
        <v>1648148.148148156</v>
      </c>
      <c r="E93" s="219">
        <v>8.8999999999999996E-2</v>
      </c>
      <c r="F93" s="183">
        <f t="shared" si="11"/>
        <v>2222222.222222222</v>
      </c>
      <c r="G93" s="183">
        <f t="shared" si="12"/>
        <v>3870370.3703703778</v>
      </c>
      <c r="H93" s="183">
        <f t="shared" si="13"/>
        <v>220000000.00000107</v>
      </c>
      <c r="I93" s="354"/>
      <c r="J93" s="357"/>
    </row>
    <row r="94" spans="2:10">
      <c r="B94" s="187">
        <f t="shared" si="8"/>
        <v>82</v>
      </c>
      <c r="C94" s="188">
        <f t="shared" si="9"/>
        <v>46296</v>
      </c>
      <c r="D94" s="183">
        <f t="shared" si="10"/>
        <v>1631666.6666666744</v>
      </c>
      <c r="E94" s="219">
        <v>8.8999999999999996E-2</v>
      </c>
      <c r="F94" s="183">
        <f t="shared" si="11"/>
        <v>2222222.222222222</v>
      </c>
      <c r="G94" s="183">
        <f t="shared" si="12"/>
        <v>3853888.8888888964</v>
      </c>
      <c r="H94" s="183">
        <f t="shared" si="13"/>
        <v>217777777.77777886</v>
      </c>
      <c r="I94" s="354"/>
      <c r="J94" s="357"/>
    </row>
    <row r="95" spans="2:10">
      <c r="B95" s="187">
        <f t="shared" si="8"/>
        <v>83</v>
      </c>
      <c r="C95" s="188">
        <f t="shared" si="9"/>
        <v>46327</v>
      </c>
      <c r="D95" s="183">
        <f t="shared" si="10"/>
        <v>1615185.1851851931</v>
      </c>
      <c r="E95" s="219">
        <v>8.8999999999999996E-2</v>
      </c>
      <c r="F95" s="183">
        <f t="shared" si="11"/>
        <v>2222222.222222222</v>
      </c>
      <c r="G95" s="183">
        <f t="shared" si="12"/>
        <v>3837407.4074074151</v>
      </c>
      <c r="H95" s="183">
        <f t="shared" si="13"/>
        <v>215555555.55555665</v>
      </c>
      <c r="I95" s="354"/>
      <c r="J95" s="357"/>
    </row>
    <row r="96" spans="2:10" ht="15" thickBot="1">
      <c r="B96" s="187">
        <f t="shared" si="8"/>
        <v>84</v>
      </c>
      <c r="C96" s="188">
        <f t="shared" si="9"/>
        <v>46357</v>
      </c>
      <c r="D96" s="183">
        <f t="shared" si="10"/>
        <v>1598703.7037037117</v>
      </c>
      <c r="E96" s="219">
        <v>8.8999999999999996E-2</v>
      </c>
      <c r="F96" s="183">
        <f t="shared" si="11"/>
        <v>2222222.222222222</v>
      </c>
      <c r="G96" s="183">
        <f t="shared" si="12"/>
        <v>3820925.9259259338</v>
      </c>
      <c r="H96" s="183">
        <f t="shared" si="13"/>
        <v>213333333.33333445</v>
      </c>
      <c r="I96" s="359"/>
      <c r="J96" s="360"/>
    </row>
    <row r="97" spans="2:10">
      <c r="B97" s="185">
        <f t="shared" si="8"/>
        <v>85</v>
      </c>
      <c r="C97" s="186">
        <f t="shared" si="9"/>
        <v>46388</v>
      </c>
      <c r="D97" s="182">
        <f t="shared" si="10"/>
        <v>1582222.2222222304</v>
      </c>
      <c r="E97" s="218">
        <v>8.8999999999999996E-2</v>
      </c>
      <c r="F97" s="182">
        <f t="shared" si="11"/>
        <v>2222222.222222222</v>
      </c>
      <c r="G97" s="182">
        <f t="shared" si="12"/>
        <v>3804444.4444444524</v>
      </c>
      <c r="H97" s="182">
        <f t="shared" si="13"/>
        <v>211111111.11111224</v>
      </c>
      <c r="I97" s="353">
        <v>8</v>
      </c>
      <c r="J97" s="356">
        <f>SUM(G97:G108)</f>
        <v>44565555.555555657</v>
      </c>
    </row>
    <row r="98" spans="2:10">
      <c r="B98" s="187">
        <f t="shared" si="8"/>
        <v>86</v>
      </c>
      <c r="C98" s="188">
        <f t="shared" si="9"/>
        <v>46419</v>
      </c>
      <c r="D98" s="183">
        <f t="shared" si="10"/>
        <v>1565740.7407407491</v>
      </c>
      <c r="E98" s="219">
        <v>8.8999999999999996E-2</v>
      </c>
      <c r="F98" s="183">
        <f t="shared" si="11"/>
        <v>2222222.222222222</v>
      </c>
      <c r="G98" s="183">
        <f t="shared" si="12"/>
        <v>3787962.9629629711</v>
      </c>
      <c r="H98" s="183">
        <f t="shared" si="13"/>
        <v>208888888.88889003</v>
      </c>
      <c r="I98" s="354"/>
      <c r="J98" s="357"/>
    </row>
    <row r="99" spans="2:10">
      <c r="B99" s="187">
        <f t="shared" si="8"/>
        <v>87</v>
      </c>
      <c r="C99" s="188">
        <f t="shared" si="9"/>
        <v>46447</v>
      </c>
      <c r="D99" s="183">
        <f t="shared" si="10"/>
        <v>1549259.2592592677</v>
      </c>
      <c r="E99" s="219">
        <v>8.8999999999999996E-2</v>
      </c>
      <c r="F99" s="183">
        <f t="shared" si="11"/>
        <v>2222222.222222222</v>
      </c>
      <c r="G99" s="183">
        <f t="shared" si="12"/>
        <v>3771481.4814814897</v>
      </c>
      <c r="H99" s="183">
        <f t="shared" si="13"/>
        <v>206666666.66666782</v>
      </c>
      <c r="I99" s="354"/>
      <c r="J99" s="357"/>
    </row>
    <row r="100" spans="2:10">
      <c r="B100" s="187">
        <f t="shared" si="8"/>
        <v>88</v>
      </c>
      <c r="C100" s="188">
        <f t="shared" si="9"/>
        <v>46478</v>
      </c>
      <c r="D100" s="183">
        <f t="shared" si="10"/>
        <v>1532777.7777777864</v>
      </c>
      <c r="E100" s="219">
        <v>8.8999999999999996E-2</v>
      </c>
      <c r="F100" s="183">
        <f t="shared" si="11"/>
        <v>2222222.222222222</v>
      </c>
      <c r="G100" s="183">
        <f t="shared" si="12"/>
        <v>3755000.0000000084</v>
      </c>
      <c r="H100" s="183">
        <f t="shared" si="13"/>
        <v>204444444.44444561</v>
      </c>
      <c r="I100" s="354"/>
      <c r="J100" s="357"/>
    </row>
    <row r="101" spans="2:10">
      <c r="B101" s="187">
        <f t="shared" si="8"/>
        <v>89</v>
      </c>
      <c r="C101" s="188">
        <f t="shared" si="9"/>
        <v>46508</v>
      </c>
      <c r="D101" s="183">
        <f t="shared" si="10"/>
        <v>1516296.296296305</v>
      </c>
      <c r="E101" s="219">
        <v>8.8999999999999996E-2</v>
      </c>
      <c r="F101" s="183">
        <f t="shared" si="11"/>
        <v>2222222.222222222</v>
      </c>
      <c r="G101" s="183">
        <f t="shared" si="12"/>
        <v>3738518.518518527</v>
      </c>
      <c r="H101" s="183">
        <f t="shared" si="13"/>
        <v>202222222.2222234</v>
      </c>
      <c r="I101" s="354"/>
      <c r="J101" s="357"/>
    </row>
    <row r="102" spans="2:10">
      <c r="B102" s="187">
        <f t="shared" si="8"/>
        <v>90</v>
      </c>
      <c r="C102" s="188">
        <f t="shared" si="9"/>
        <v>46539</v>
      </c>
      <c r="D102" s="183">
        <f t="shared" si="10"/>
        <v>1499814.8148148234</v>
      </c>
      <c r="E102" s="219">
        <v>8.8999999999999996E-2</v>
      </c>
      <c r="F102" s="183">
        <f t="shared" si="11"/>
        <v>2222222.222222222</v>
      </c>
      <c r="G102" s="183">
        <f t="shared" si="12"/>
        <v>3722037.0370370457</v>
      </c>
      <c r="H102" s="183">
        <f t="shared" si="13"/>
        <v>200000000.00000119</v>
      </c>
      <c r="I102" s="354"/>
      <c r="J102" s="357"/>
    </row>
    <row r="103" spans="2:10">
      <c r="B103" s="187">
        <f t="shared" si="8"/>
        <v>91</v>
      </c>
      <c r="C103" s="188">
        <f t="shared" si="9"/>
        <v>46569</v>
      </c>
      <c r="D103" s="183">
        <f t="shared" si="10"/>
        <v>1483333.3333333421</v>
      </c>
      <c r="E103" s="219">
        <v>8.8999999999999996E-2</v>
      </c>
      <c r="F103" s="183">
        <f t="shared" si="11"/>
        <v>2222222.222222222</v>
      </c>
      <c r="G103" s="183">
        <f t="shared" si="12"/>
        <v>3705555.5555555644</v>
      </c>
      <c r="H103" s="183">
        <f t="shared" si="13"/>
        <v>197777777.77777898</v>
      </c>
      <c r="I103" s="354"/>
      <c r="J103" s="357"/>
    </row>
    <row r="104" spans="2:10">
      <c r="B104" s="187">
        <f t="shared" si="8"/>
        <v>92</v>
      </c>
      <c r="C104" s="188">
        <f t="shared" si="9"/>
        <v>46600</v>
      </c>
      <c r="D104" s="183">
        <f t="shared" si="10"/>
        <v>1466851.8518518608</v>
      </c>
      <c r="E104" s="219">
        <v>8.8999999999999996E-2</v>
      </c>
      <c r="F104" s="183">
        <f t="shared" si="11"/>
        <v>2222222.222222222</v>
      </c>
      <c r="G104" s="183">
        <f t="shared" si="12"/>
        <v>3689074.074074083</v>
      </c>
      <c r="H104" s="183">
        <f t="shared" si="13"/>
        <v>195555555.55555677</v>
      </c>
      <c r="I104" s="354"/>
      <c r="J104" s="357"/>
    </row>
    <row r="105" spans="2:10">
      <c r="B105" s="187">
        <f t="shared" si="8"/>
        <v>93</v>
      </c>
      <c r="C105" s="188">
        <f t="shared" si="9"/>
        <v>46631</v>
      </c>
      <c r="D105" s="183">
        <f t="shared" si="10"/>
        <v>1450370.3703703794</v>
      </c>
      <c r="E105" s="219">
        <v>8.8999999999999996E-2</v>
      </c>
      <c r="F105" s="183">
        <f t="shared" si="11"/>
        <v>2222222.222222222</v>
      </c>
      <c r="G105" s="183">
        <f t="shared" si="12"/>
        <v>3672592.5925926017</v>
      </c>
      <c r="H105" s="183">
        <f t="shared" si="13"/>
        <v>193333333.33333457</v>
      </c>
      <c r="I105" s="354"/>
      <c r="J105" s="357"/>
    </row>
    <row r="106" spans="2:10">
      <c r="B106" s="187">
        <f t="shared" si="8"/>
        <v>94</v>
      </c>
      <c r="C106" s="188">
        <f t="shared" si="9"/>
        <v>46661</v>
      </c>
      <c r="D106" s="183">
        <f t="shared" si="10"/>
        <v>1433888.8888888981</v>
      </c>
      <c r="E106" s="219">
        <v>8.8999999999999996E-2</v>
      </c>
      <c r="F106" s="183">
        <f t="shared" si="11"/>
        <v>2222222.222222222</v>
      </c>
      <c r="G106" s="183">
        <f t="shared" si="12"/>
        <v>3656111.1111111203</v>
      </c>
      <c r="H106" s="183">
        <f t="shared" si="13"/>
        <v>191111111.11111236</v>
      </c>
      <c r="I106" s="354"/>
      <c r="J106" s="357"/>
    </row>
    <row r="107" spans="2:10">
      <c r="B107" s="187">
        <f t="shared" si="8"/>
        <v>95</v>
      </c>
      <c r="C107" s="188">
        <f t="shared" si="9"/>
        <v>46692</v>
      </c>
      <c r="D107" s="183">
        <f t="shared" si="10"/>
        <v>1417407.4074074167</v>
      </c>
      <c r="E107" s="219">
        <v>8.8999999999999996E-2</v>
      </c>
      <c r="F107" s="183">
        <f t="shared" si="11"/>
        <v>2222222.222222222</v>
      </c>
      <c r="G107" s="183">
        <f t="shared" si="12"/>
        <v>3639629.629629639</v>
      </c>
      <c r="H107" s="183">
        <f t="shared" si="13"/>
        <v>188888888.88889015</v>
      </c>
      <c r="I107" s="354"/>
      <c r="J107" s="357"/>
    </row>
    <row r="108" spans="2:10" ht="15" thickBot="1">
      <c r="B108" s="187">
        <f t="shared" si="8"/>
        <v>96</v>
      </c>
      <c r="C108" s="188">
        <f t="shared" si="9"/>
        <v>46722</v>
      </c>
      <c r="D108" s="183">
        <f t="shared" si="10"/>
        <v>1400925.9259259354</v>
      </c>
      <c r="E108" s="219">
        <v>8.8999999999999996E-2</v>
      </c>
      <c r="F108" s="183">
        <f t="shared" si="11"/>
        <v>2222222.222222222</v>
      </c>
      <c r="G108" s="183">
        <f t="shared" si="12"/>
        <v>3623148.1481481576</v>
      </c>
      <c r="H108" s="183">
        <f t="shared" si="13"/>
        <v>186666666.66666794</v>
      </c>
      <c r="I108" s="359"/>
      <c r="J108" s="360"/>
    </row>
    <row r="109" spans="2:10">
      <c r="B109" s="185">
        <f t="shared" si="8"/>
        <v>97</v>
      </c>
      <c r="C109" s="186">
        <f t="shared" si="9"/>
        <v>46753</v>
      </c>
      <c r="D109" s="182">
        <f t="shared" si="10"/>
        <v>1384444.4444444538</v>
      </c>
      <c r="E109" s="218">
        <v>8.8999999999999996E-2</v>
      </c>
      <c r="F109" s="182">
        <f t="shared" si="11"/>
        <v>2222222.222222222</v>
      </c>
      <c r="G109" s="182">
        <f t="shared" si="12"/>
        <v>3606666.6666666758</v>
      </c>
      <c r="H109" s="182">
        <f t="shared" si="13"/>
        <v>184444444.44444573</v>
      </c>
      <c r="I109" s="353">
        <v>9</v>
      </c>
      <c r="J109" s="356">
        <f>SUM(G109:G120)</f>
        <v>42192222.222222336</v>
      </c>
    </row>
    <row r="110" spans="2:10">
      <c r="B110" s="187">
        <f t="shared" si="8"/>
        <v>98</v>
      </c>
      <c r="C110" s="188">
        <f t="shared" si="9"/>
        <v>46784</v>
      </c>
      <c r="D110" s="183">
        <f t="shared" si="10"/>
        <v>1367962.9629629725</v>
      </c>
      <c r="E110" s="219">
        <v>8.8999999999999996E-2</v>
      </c>
      <c r="F110" s="183">
        <f t="shared" si="11"/>
        <v>2222222.222222222</v>
      </c>
      <c r="G110" s="183">
        <f t="shared" si="12"/>
        <v>3590185.1851851945</v>
      </c>
      <c r="H110" s="183">
        <f t="shared" si="13"/>
        <v>182222222.22222352</v>
      </c>
      <c r="I110" s="354"/>
      <c r="J110" s="357"/>
    </row>
    <row r="111" spans="2:10">
      <c r="B111" s="187">
        <f t="shared" si="8"/>
        <v>99</v>
      </c>
      <c r="C111" s="188">
        <f t="shared" si="9"/>
        <v>46813</v>
      </c>
      <c r="D111" s="183">
        <f t="shared" si="10"/>
        <v>1351481.4814814909</v>
      </c>
      <c r="E111" s="219">
        <v>8.8999999999999996E-2</v>
      </c>
      <c r="F111" s="183">
        <f t="shared" si="11"/>
        <v>2222222.222222222</v>
      </c>
      <c r="G111" s="183">
        <f t="shared" si="12"/>
        <v>3573703.7037037127</v>
      </c>
      <c r="H111" s="183">
        <f t="shared" si="13"/>
        <v>180000000.00000131</v>
      </c>
      <c r="I111" s="354"/>
      <c r="J111" s="357"/>
    </row>
    <row r="112" spans="2:10">
      <c r="B112" s="187">
        <f t="shared" si="8"/>
        <v>100</v>
      </c>
      <c r="C112" s="188">
        <f t="shared" si="9"/>
        <v>46844</v>
      </c>
      <c r="D112" s="183">
        <f t="shared" si="10"/>
        <v>1335000.0000000095</v>
      </c>
      <c r="E112" s="219">
        <v>8.8999999999999996E-2</v>
      </c>
      <c r="F112" s="183">
        <f t="shared" si="11"/>
        <v>2222222.222222222</v>
      </c>
      <c r="G112" s="183">
        <f t="shared" si="12"/>
        <v>3557222.2222222313</v>
      </c>
      <c r="H112" s="183">
        <f t="shared" si="13"/>
        <v>177777777.7777791</v>
      </c>
      <c r="I112" s="354"/>
      <c r="J112" s="357"/>
    </row>
    <row r="113" spans="2:10">
      <c r="B113" s="187">
        <f t="shared" si="8"/>
        <v>101</v>
      </c>
      <c r="C113" s="188">
        <f t="shared" si="9"/>
        <v>46874</v>
      </c>
      <c r="D113" s="183">
        <f t="shared" si="10"/>
        <v>1318518.5185185282</v>
      </c>
      <c r="E113" s="219">
        <v>8.8999999999999996E-2</v>
      </c>
      <c r="F113" s="183">
        <f t="shared" si="11"/>
        <v>2222222.222222222</v>
      </c>
      <c r="G113" s="183">
        <f t="shared" si="12"/>
        <v>3540740.74074075</v>
      </c>
      <c r="H113" s="183">
        <f t="shared" si="13"/>
        <v>175555555.55555689</v>
      </c>
      <c r="I113" s="354"/>
      <c r="J113" s="357"/>
    </row>
    <row r="114" spans="2:10">
      <c r="B114" s="187">
        <f t="shared" si="8"/>
        <v>102</v>
      </c>
      <c r="C114" s="188">
        <f t="shared" si="9"/>
        <v>46905</v>
      </c>
      <c r="D114" s="183">
        <f t="shared" si="10"/>
        <v>1302037.0370370469</v>
      </c>
      <c r="E114" s="219">
        <v>8.8999999999999996E-2</v>
      </c>
      <c r="F114" s="183">
        <f t="shared" si="11"/>
        <v>2222222.222222222</v>
      </c>
      <c r="G114" s="183">
        <f t="shared" si="12"/>
        <v>3524259.2592592686</v>
      </c>
      <c r="H114" s="183">
        <f t="shared" si="13"/>
        <v>173333333.33333468</v>
      </c>
      <c r="I114" s="354"/>
      <c r="J114" s="357"/>
    </row>
    <row r="115" spans="2:10">
      <c r="B115" s="187">
        <f t="shared" si="8"/>
        <v>103</v>
      </c>
      <c r="C115" s="188">
        <f t="shared" si="9"/>
        <v>46935</v>
      </c>
      <c r="D115" s="183">
        <f t="shared" si="10"/>
        <v>1285555.5555555655</v>
      </c>
      <c r="E115" s="219">
        <v>8.8999999999999996E-2</v>
      </c>
      <c r="F115" s="183">
        <f t="shared" si="11"/>
        <v>2222222.222222222</v>
      </c>
      <c r="G115" s="183">
        <f t="shared" si="12"/>
        <v>3507777.7777777873</v>
      </c>
      <c r="H115" s="183">
        <f t="shared" si="13"/>
        <v>171111111.11111248</v>
      </c>
      <c r="I115" s="354"/>
      <c r="J115" s="357"/>
    </row>
    <row r="116" spans="2:10">
      <c r="B116" s="187">
        <f t="shared" si="8"/>
        <v>104</v>
      </c>
      <c r="C116" s="188">
        <f t="shared" si="9"/>
        <v>46966</v>
      </c>
      <c r="D116" s="183">
        <f t="shared" si="10"/>
        <v>1269074.0740740842</v>
      </c>
      <c r="E116" s="219">
        <v>8.8999999999999996E-2</v>
      </c>
      <c r="F116" s="183">
        <f t="shared" si="11"/>
        <v>2222222.222222222</v>
      </c>
      <c r="G116" s="183">
        <f t="shared" si="12"/>
        <v>3491296.296296306</v>
      </c>
      <c r="H116" s="183">
        <f t="shared" si="13"/>
        <v>168888888.88889027</v>
      </c>
      <c r="I116" s="354"/>
      <c r="J116" s="357"/>
    </row>
    <row r="117" spans="2:10">
      <c r="B117" s="187">
        <f t="shared" si="8"/>
        <v>105</v>
      </c>
      <c r="C117" s="188">
        <f t="shared" si="9"/>
        <v>46997</v>
      </c>
      <c r="D117" s="183">
        <f t="shared" si="10"/>
        <v>1252592.5925926028</v>
      </c>
      <c r="E117" s="219">
        <v>8.8999999999999996E-2</v>
      </c>
      <c r="F117" s="183">
        <f t="shared" si="11"/>
        <v>2222222.222222222</v>
      </c>
      <c r="G117" s="183">
        <f t="shared" si="12"/>
        <v>3474814.8148148246</v>
      </c>
      <c r="H117" s="183">
        <f t="shared" si="13"/>
        <v>166666666.66666806</v>
      </c>
      <c r="I117" s="354"/>
      <c r="J117" s="357"/>
    </row>
    <row r="118" spans="2:10">
      <c r="B118" s="187">
        <f t="shared" si="8"/>
        <v>106</v>
      </c>
      <c r="C118" s="188">
        <f t="shared" si="9"/>
        <v>47027</v>
      </c>
      <c r="D118" s="183">
        <f t="shared" si="10"/>
        <v>1236111.1111111215</v>
      </c>
      <c r="E118" s="219">
        <v>8.8999999999999996E-2</v>
      </c>
      <c r="F118" s="183">
        <f t="shared" si="11"/>
        <v>2222222.222222222</v>
      </c>
      <c r="G118" s="183">
        <f t="shared" si="12"/>
        <v>3458333.3333333433</v>
      </c>
      <c r="H118" s="183">
        <f t="shared" si="13"/>
        <v>164444444.44444585</v>
      </c>
      <c r="I118" s="354"/>
      <c r="J118" s="357"/>
    </row>
    <row r="119" spans="2:10">
      <c r="B119" s="187">
        <f t="shared" si="8"/>
        <v>107</v>
      </c>
      <c r="C119" s="188">
        <f t="shared" si="9"/>
        <v>47058</v>
      </c>
      <c r="D119" s="183">
        <f t="shared" si="10"/>
        <v>1219629.6296296399</v>
      </c>
      <c r="E119" s="219">
        <v>8.8999999999999996E-2</v>
      </c>
      <c r="F119" s="183">
        <f t="shared" si="11"/>
        <v>2222222.222222222</v>
      </c>
      <c r="G119" s="183">
        <f t="shared" si="12"/>
        <v>3441851.8518518619</v>
      </c>
      <c r="H119" s="183">
        <f t="shared" si="13"/>
        <v>162222222.22222364</v>
      </c>
      <c r="I119" s="354"/>
      <c r="J119" s="357"/>
    </row>
    <row r="120" spans="2:10" ht="15" thickBot="1">
      <c r="B120" s="187">
        <f t="shared" si="8"/>
        <v>108</v>
      </c>
      <c r="C120" s="188">
        <f t="shared" si="9"/>
        <v>47088</v>
      </c>
      <c r="D120" s="183">
        <f t="shared" si="10"/>
        <v>1203148.1481481586</v>
      </c>
      <c r="E120" s="219">
        <v>8.8999999999999996E-2</v>
      </c>
      <c r="F120" s="183">
        <f t="shared" si="11"/>
        <v>2222222.222222222</v>
      </c>
      <c r="G120" s="183">
        <f t="shared" si="12"/>
        <v>3425370.3703703806</v>
      </c>
      <c r="H120" s="183">
        <f t="shared" si="13"/>
        <v>160000000.00000143</v>
      </c>
      <c r="I120" s="359"/>
      <c r="J120" s="360"/>
    </row>
    <row r="121" spans="2:10">
      <c r="B121" s="185">
        <f t="shared" si="8"/>
        <v>109</v>
      </c>
      <c r="C121" s="186">
        <f t="shared" si="9"/>
        <v>47119</v>
      </c>
      <c r="D121" s="182">
        <f t="shared" si="10"/>
        <v>1186666.6666666772</v>
      </c>
      <c r="E121" s="218">
        <v>8.8999999999999996E-2</v>
      </c>
      <c r="F121" s="182">
        <f t="shared" si="11"/>
        <v>2222222.222222222</v>
      </c>
      <c r="G121" s="182">
        <f t="shared" si="12"/>
        <v>3408888.8888888992</v>
      </c>
      <c r="H121" s="182">
        <f t="shared" si="13"/>
        <v>157777777.77777922</v>
      </c>
      <c r="I121" s="353">
        <v>10</v>
      </c>
      <c r="J121" s="356">
        <f>SUM(G121:G132)</f>
        <v>39818888.888889022</v>
      </c>
    </row>
    <row r="122" spans="2:10">
      <c r="B122" s="187">
        <f t="shared" si="8"/>
        <v>110</v>
      </c>
      <c r="C122" s="188">
        <f t="shared" si="9"/>
        <v>47150</v>
      </c>
      <c r="D122" s="183">
        <f t="shared" si="10"/>
        <v>1170185.1851851959</v>
      </c>
      <c r="E122" s="219">
        <v>8.8999999999999996E-2</v>
      </c>
      <c r="F122" s="183">
        <f t="shared" si="11"/>
        <v>2222222.222222222</v>
      </c>
      <c r="G122" s="183">
        <f t="shared" si="12"/>
        <v>3392407.4074074179</v>
      </c>
      <c r="H122" s="183">
        <f t="shared" si="13"/>
        <v>155555555.55555701</v>
      </c>
      <c r="I122" s="354"/>
      <c r="J122" s="357"/>
    </row>
    <row r="123" spans="2:10">
      <c r="B123" s="187">
        <f t="shared" si="8"/>
        <v>111</v>
      </c>
      <c r="C123" s="188">
        <f t="shared" si="9"/>
        <v>47178</v>
      </c>
      <c r="D123" s="183">
        <f t="shared" si="10"/>
        <v>1153703.7037037143</v>
      </c>
      <c r="E123" s="219">
        <v>8.8999999999999996E-2</v>
      </c>
      <c r="F123" s="183">
        <f t="shared" si="11"/>
        <v>2222222.222222222</v>
      </c>
      <c r="G123" s="183">
        <f t="shared" si="12"/>
        <v>3375925.9259259365</v>
      </c>
      <c r="H123" s="183">
        <f t="shared" si="13"/>
        <v>153333333.3333348</v>
      </c>
      <c r="I123" s="354"/>
      <c r="J123" s="357"/>
    </row>
    <row r="124" spans="2:10">
      <c r="B124" s="187">
        <f t="shared" si="8"/>
        <v>112</v>
      </c>
      <c r="C124" s="188">
        <f t="shared" si="9"/>
        <v>47209</v>
      </c>
      <c r="D124" s="183">
        <f t="shared" si="10"/>
        <v>1137222.222222233</v>
      </c>
      <c r="E124" s="219">
        <v>8.8999999999999996E-2</v>
      </c>
      <c r="F124" s="183">
        <f t="shared" si="11"/>
        <v>2222222.222222222</v>
      </c>
      <c r="G124" s="183">
        <f t="shared" si="12"/>
        <v>3359444.4444444552</v>
      </c>
      <c r="H124" s="183">
        <f t="shared" si="13"/>
        <v>151111111.11111259</v>
      </c>
      <c r="I124" s="354"/>
      <c r="J124" s="357"/>
    </row>
    <row r="125" spans="2:10">
      <c r="B125" s="187">
        <f t="shared" si="8"/>
        <v>113</v>
      </c>
      <c r="C125" s="188">
        <f t="shared" si="9"/>
        <v>47239</v>
      </c>
      <c r="D125" s="183">
        <f t="shared" si="10"/>
        <v>1120740.7407407516</v>
      </c>
      <c r="E125" s="219">
        <v>8.8999999999999996E-2</v>
      </c>
      <c r="F125" s="183">
        <f t="shared" si="11"/>
        <v>2222222.222222222</v>
      </c>
      <c r="G125" s="183">
        <f t="shared" si="12"/>
        <v>3342962.9629629739</v>
      </c>
      <c r="H125" s="183">
        <f t="shared" si="13"/>
        <v>148888888.88889039</v>
      </c>
      <c r="I125" s="354"/>
      <c r="J125" s="357"/>
    </row>
    <row r="126" spans="2:10">
      <c r="B126" s="187">
        <f t="shared" si="8"/>
        <v>114</v>
      </c>
      <c r="C126" s="188">
        <f t="shared" si="9"/>
        <v>47270</v>
      </c>
      <c r="D126" s="183">
        <f t="shared" si="10"/>
        <v>1104259.2592592703</v>
      </c>
      <c r="E126" s="219">
        <v>8.8999999999999996E-2</v>
      </c>
      <c r="F126" s="183">
        <f t="shared" si="11"/>
        <v>2222222.222222222</v>
      </c>
      <c r="G126" s="183">
        <f t="shared" si="12"/>
        <v>3326481.4814814925</v>
      </c>
      <c r="H126" s="183">
        <f t="shared" si="13"/>
        <v>146666666.66666818</v>
      </c>
      <c r="I126" s="354"/>
      <c r="J126" s="357"/>
    </row>
    <row r="127" spans="2:10">
      <c r="B127" s="187">
        <f t="shared" si="8"/>
        <v>115</v>
      </c>
      <c r="C127" s="188">
        <f t="shared" si="9"/>
        <v>47300</v>
      </c>
      <c r="D127" s="183">
        <f t="shared" si="10"/>
        <v>1087777.7777777889</v>
      </c>
      <c r="E127" s="219">
        <v>8.8999999999999996E-2</v>
      </c>
      <c r="F127" s="183">
        <f t="shared" si="11"/>
        <v>2222222.222222222</v>
      </c>
      <c r="G127" s="183">
        <f t="shared" si="12"/>
        <v>3310000.0000000112</v>
      </c>
      <c r="H127" s="183">
        <f t="shared" si="13"/>
        <v>144444444.44444597</v>
      </c>
      <c r="I127" s="354"/>
      <c r="J127" s="357"/>
    </row>
    <row r="128" spans="2:10">
      <c r="B128" s="187">
        <f t="shared" si="8"/>
        <v>116</v>
      </c>
      <c r="C128" s="188">
        <f t="shared" si="9"/>
        <v>47331</v>
      </c>
      <c r="D128" s="183">
        <f t="shared" si="10"/>
        <v>1071296.2962963076</v>
      </c>
      <c r="E128" s="219">
        <v>8.8999999999999996E-2</v>
      </c>
      <c r="F128" s="183">
        <f t="shared" si="11"/>
        <v>2222222.222222222</v>
      </c>
      <c r="G128" s="183">
        <f t="shared" si="12"/>
        <v>3293518.5185185298</v>
      </c>
      <c r="H128" s="183">
        <f t="shared" si="13"/>
        <v>142222222.22222376</v>
      </c>
      <c r="I128" s="354"/>
      <c r="J128" s="357"/>
    </row>
    <row r="129" spans="2:10">
      <c r="B129" s="187">
        <f t="shared" si="8"/>
        <v>117</v>
      </c>
      <c r="C129" s="188">
        <f t="shared" si="9"/>
        <v>47362</v>
      </c>
      <c r="D129" s="183">
        <f t="shared" si="10"/>
        <v>1054814.8148148262</v>
      </c>
      <c r="E129" s="219">
        <v>8.8999999999999996E-2</v>
      </c>
      <c r="F129" s="183">
        <f t="shared" si="11"/>
        <v>2222222.222222222</v>
      </c>
      <c r="G129" s="183">
        <f t="shared" si="12"/>
        <v>3277037.0370370485</v>
      </c>
      <c r="H129" s="183">
        <f t="shared" si="13"/>
        <v>140000000.00000155</v>
      </c>
      <c r="I129" s="354"/>
      <c r="J129" s="357"/>
    </row>
    <row r="130" spans="2:10">
      <c r="B130" s="187">
        <f t="shared" si="8"/>
        <v>118</v>
      </c>
      <c r="C130" s="188">
        <f t="shared" si="9"/>
        <v>47392</v>
      </c>
      <c r="D130" s="183">
        <f t="shared" si="10"/>
        <v>1038333.3333333448</v>
      </c>
      <c r="E130" s="219">
        <v>8.8999999999999996E-2</v>
      </c>
      <c r="F130" s="183">
        <f t="shared" si="11"/>
        <v>2222222.222222222</v>
      </c>
      <c r="G130" s="183">
        <f t="shared" si="12"/>
        <v>3260555.5555555667</v>
      </c>
      <c r="H130" s="183">
        <f t="shared" si="13"/>
        <v>137777777.77777934</v>
      </c>
      <c r="I130" s="354"/>
      <c r="J130" s="357"/>
    </row>
    <row r="131" spans="2:10">
      <c r="B131" s="187">
        <f t="shared" si="8"/>
        <v>119</v>
      </c>
      <c r="C131" s="188">
        <f t="shared" si="9"/>
        <v>47423</v>
      </c>
      <c r="D131" s="183">
        <f t="shared" si="10"/>
        <v>1021851.8518518633</v>
      </c>
      <c r="E131" s="219">
        <v>8.8999999999999996E-2</v>
      </c>
      <c r="F131" s="183">
        <f t="shared" si="11"/>
        <v>2222222.222222222</v>
      </c>
      <c r="G131" s="183">
        <f t="shared" si="12"/>
        <v>3244074.0740740853</v>
      </c>
      <c r="H131" s="183">
        <f t="shared" si="13"/>
        <v>135555555.55555713</v>
      </c>
      <c r="I131" s="354"/>
      <c r="J131" s="357"/>
    </row>
    <row r="132" spans="2:10" ht="15" thickBot="1">
      <c r="B132" s="187">
        <f t="shared" si="8"/>
        <v>120</v>
      </c>
      <c r="C132" s="188">
        <f t="shared" si="9"/>
        <v>47453</v>
      </c>
      <c r="D132" s="183">
        <f t="shared" si="10"/>
        <v>1005370.370370382</v>
      </c>
      <c r="E132" s="219">
        <v>8.8999999999999996E-2</v>
      </c>
      <c r="F132" s="183">
        <f t="shared" si="11"/>
        <v>2222222.222222222</v>
      </c>
      <c r="G132" s="183">
        <f t="shared" si="12"/>
        <v>3227592.592592604</v>
      </c>
      <c r="H132" s="183">
        <f t="shared" si="13"/>
        <v>133333333.33333491</v>
      </c>
      <c r="I132" s="359"/>
      <c r="J132" s="360"/>
    </row>
    <row r="133" spans="2:10">
      <c r="B133" s="185">
        <f t="shared" si="8"/>
        <v>121</v>
      </c>
      <c r="C133" s="186">
        <f t="shared" si="9"/>
        <v>47484</v>
      </c>
      <c r="D133" s="182">
        <f t="shared" si="10"/>
        <v>988888.88888890052</v>
      </c>
      <c r="E133" s="218">
        <v>8.8999999999999996E-2</v>
      </c>
      <c r="F133" s="182">
        <f t="shared" si="11"/>
        <v>2222222.222222222</v>
      </c>
      <c r="G133" s="182">
        <f t="shared" si="12"/>
        <v>3211111.1111111226</v>
      </c>
      <c r="H133" s="182">
        <f t="shared" si="13"/>
        <v>131111111.11111268</v>
      </c>
      <c r="I133" s="353">
        <v>11</v>
      </c>
      <c r="J133" s="356">
        <f>SUM(G133:G144)</f>
        <v>37445555.555555694</v>
      </c>
    </row>
    <row r="134" spans="2:10">
      <c r="B134" s="187">
        <f t="shared" si="8"/>
        <v>122</v>
      </c>
      <c r="C134" s="188">
        <f t="shared" si="9"/>
        <v>47515</v>
      </c>
      <c r="D134" s="183">
        <f t="shared" si="10"/>
        <v>972407.40740741894</v>
      </c>
      <c r="E134" s="219">
        <v>8.8999999999999996E-2</v>
      </c>
      <c r="F134" s="183">
        <f t="shared" si="11"/>
        <v>2222222.222222222</v>
      </c>
      <c r="G134" s="183">
        <f t="shared" si="12"/>
        <v>3194629.6296296408</v>
      </c>
      <c r="H134" s="183">
        <f t="shared" si="13"/>
        <v>128888888.88889046</v>
      </c>
      <c r="I134" s="354"/>
      <c r="J134" s="357"/>
    </row>
    <row r="135" spans="2:10">
      <c r="B135" s="187">
        <f t="shared" si="8"/>
        <v>123</v>
      </c>
      <c r="C135" s="188">
        <f t="shared" si="9"/>
        <v>47543</v>
      </c>
      <c r="D135" s="183">
        <f t="shared" si="10"/>
        <v>955925.92592593748</v>
      </c>
      <c r="E135" s="219">
        <v>8.8999999999999996E-2</v>
      </c>
      <c r="F135" s="183">
        <f t="shared" si="11"/>
        <v>2222222.222222222</v>
      </c>
      <c r="G135" s="183">
        <f t="shared" si="12"/>
        <v>3178148.1481481595</v>
      </c>
      <c r="H135" s="183">
        <f t="shared" si="13"/>
        <v>126666666.66666824</v>
      </c>
      <c r="I135" s="354"/>
      <c r="J135" s="357"/>
    </row>
    <row r="136" spans="2:10">
      <c r="B136" s="187">
        <f t="shared" si="8"/>
        <v>124</v>
      </c>
      <c r="C136" s="188">
        <f t="shared" si="9"/>
        <v>47574</v>
      </c>
      <c r="D136" s="183">
        <f t="shared" si="10"/>
        <v>939444.44444445602</v>
      </c>
      <c r="E136" s="219">
        <v>8.8999999999999996E-2</v>
      </c>
      <c r="F136" s="183">
        <f t="shared" si="11"/>
        <v>2222222.222222222</v>
      </c>
      <c r="G136" s="183">
        <f t="shared" si="12"/>
        <v>3161666.6666666782</v>
      </c>
      <c r="H136" s="183">
        <f t="shared" si="13"/>
        <v>124444444.44444601</v>
      </c>
      <c r="I136" s="354"/>
      <c r="J136" s="357"/>
    </row>
    <row r="137" spans="2:10">
      <c r="B137" s="187">
        <f t="shared" si="8"/>
        <v>125</v>
      </c>
      <c r="C137" s="188">
        <f t="shared" si="9"/>
        <v>47604</v>
      </c>
      <c r="D137" s="183">
        <f t="shared" si="10"/>
        <v>922962.96296297444</v>
      </c>
      <c r="E137" s="219">
        <v>8.8999999999999996E-2</v>
      </c>
      <c r="F137" s="183">
        <f t="shared" si="11"/>
        <v>2222222.222222222</v>
      </c>
      <c r="G137" s="183">
        <f t="shared" si="12"/>
        <v>3145185.1851851963</v>
      </c>
      <c r="H137" s="183">
        <f t="shared" si="13"/>
        <v>122222222.22222379</v>
      </c>
      <c r="I137" s="354"/>
      <c r="J137" s="357"/>
    </row>
    <row r="138" spans="2:10">
      <c r="B138" s="187">
        <f t="shared" si="8"/>
        <v>126</v>
      </c>
      <c r="C138" s="188">
        <f t="shared" si="9"/>
        <v>47635</v>
      </c>
      <c r="D138" s="183">
        <f t="shared" si="10"/>
        <v>906481.48148149299</v>
      </c>
      <c r="E138" s="219">
        <v>8.8999999999999996E-2</v>
      </c>
      <c r="F138" s="183">
        <f t="shared" si="11"/>
        <v>2222222.222222222</v>
      </c>
      <c r="G138" s="183">
        <f t="shared" si="12"/>
        <v>3128703.703703715</v>
      </c>
      <c r="H138" s="183">
        <f t="shared" si="13"/>
        <v>120000000.00000156</v>
      </c>
      <c r="I138" s="354"/>
      <c r="J138" s="357"/>
    </row>
    <row r="139" spans="2:10">
      <c r="B139" s="187">
        <f t="shared" si="8"/>
        <v>127</v>
      </c>
      <c r="C139" s="188">
        <f t="shared" si="9"/>
        <v>47665</v>
      </c>
      <c r="D139" s="183">
        <f t="shared" si="10"/>
        <v>890000.00000001153</v>
      </c>
      <c r="E139" s="219">
        <v>8.8999999999999996E-2</v>
      </c>
      <c r="F139" s="183">
        <f t="shared" si="11"/>
        <v>2222222.222222222</v>
      </c>
      <c r="G139" s="183">
        <f t="shared" si="12"/>
        <v>3112222.2222222337</v>
      </c>
      <c r="H139" s="183">
        <f t="shared" si="13"/>
        <v>117777777.77777934</v>
      </c>
      <c r="I139" s="354"/>
      <c r="J139" s="357"/>
    </row>
    <row r="140" spans="2:10">
      <c r="B140" s="187">
        <f t="shared" si="8"/>
        <v>128</v>
      </c>
      <c r="C140" s="188">
        <f t="shared" si="9"/>
        <v>47696</v>
      </c>
      <c r="D140" s="183">
        <f t="shared" si="10"/>
        <v>873518.51851853018</v>
      </c>
      <c r="E140" s="219">
        <v>8.8999999999999996E-2</v>
      </c>
      <c r="F140" s="183">
        <f t="shared" si="11"/>
        <v>2222222.222222222</v>
      </c>
      <c r="G140" s="183">
        <f t="shared" si="12"/>
        <v>3095740.7407407523</v>
      </c>
      <c r="H140" s="183">
        <f t="shared" si="13"/>
        <v>115555555.55555712</v>
      </c>
      <c r="I140" s="354"/>
      <c r="J140" s="357"/>
    </row>
    <row r="141" spans="2:10">
      <c r="B141" s="187">
        <f t="shared" si="8"/>
        <v>129</v>
      </c>
      <c r="C141" s="188">
        <f t="shared" si="9"/>
        <v>47727</v>
      </c>
      <c r="D141" s="183">
        <f t="shared" si="10"/>
        <v>857037.03703704861</v>
      </c>
      <c r="E141" s="219">
        <v>8.8999999999999996E-2</v>
      </c>
      <c r="F141" s="183">
        <f t="shared" si="11"/>
        <v>2222222.222222222</v>
      </c>
      <c r="G141" s="183">
        <f t="shared" si="12"/>
        <v>3079259.2592592705</v>
      </c>
      <c r="H141" s="183">
        <f t="shared" si="13"/>
        <v>113333333.33333489</v>
      </c>
      <c r="I141" s="354"/>
      <c r="J141" s="357"/>
    </row>
    <row r="142" spans="2:10">
      <c r="B142" s="187">
        <f t="shared" si="8"/>
        <v>130</v>
      </c>
      <c r="C142" s="188">
        <f t="shared" si="9"/>
        <v>47757</v>
      </c>
      <c r="D142" s="183">
        <f t="shared" si="10"/>
        <v>840555.55555556715</v>
      </c>
      <c r="E142" s="219">
        <v>8.8999999999999996E-2</v>
      </c>
      <c r="F142" s="183">
        <f t="shared" si="11"/>
        <v>2222222.222222222</v>
      </c>
      <c r="G142" s="183">
        <f t="shared" si="12"/>
        <v>3062777.7777777892</v>
      </c>
      <c r="H142" s="183">
        <f t="shared" si="13"/>
        <v>111111111.11111267</v>
      </c>
      <c r="I142" s="354"/>
      <c r="J142" s="357"/>
    </row>
    <row r="143" spans="2:10">
      <c r="B143" s="187">
        <f t="shared" ref="B143:B206" si="14">IF(B142&lt;$D$7,B142+1,"")</f>
        <v>131</v>
      </c>
      <c r="C143" s="188">
        <f t="shared" ref="C143:C206" si="15">IF(B143&lt;&gt;"",EDATE(C142,1),"")</f>
        <v>47788</v>
      </c>
      <c r="D143" s="183">
        <f t="shared" ref="D143:D206" si="16">IFERROR(IF(B143&lt;=$D$7,H142*E143/12,0),0)</f>
        <v>824074.07407408569</v>
      </c>
      <c r="E143" s="219">
        <v>8.8999999999999996E-2</v>
      </c>
      <c r="F143" s="183">
        <f t="shared" ref="F143:F206" si="17">IFERROR(IF(B143&lt;=$D$7,$D$6/$D$7,0),0)</f>
        <v>2222222.222222222</v>
      </c>
      <c r="G143" s="183">
        <f t="shared" ref="G143:G206" si="18">D143+F143</f>
        <v>3046296.2962963078</v>
      </c>
      <c r="H143" s="183">
        <f t="shared" ref="H143:H206" si="19">H142-F143</f>
        <v>108888888.88889045</v>
      </c>
      <c r="I143" s="354"/>
      <c r="J143" s="357"/>
    </row>
    <row r="144" spans="2:10" ht="15" thickBot="1">
      <c r="B144" s="187">
        <f t="shared" si="14"/>
        <v>132</v>
      </c>
      <c r="C144" s="188">
        <f t="shared" si="15"/>
        <v>47818</v>
      </c>
      <c r="D144" s="183">
        <f t="shared" si="16"/>
        <v>807592.59259260411</v>
      </c>
      <c r="E144" s="219">
        <v>8.8999999999999996E-2</v>
      </c>
      <c r="F144" s="183">
        <f t="shared" si="17"/>
        <v>2222222.222222222</v>
      </c>
      <c r="G144" s="183">
        <f t="shared" si="18"/>
        <v>3029814.814814826</v>
      </c>
      <c r="H144" s="183">
        <f t="shared" si="19"/>
        <v>106666666.66666822</v>
      </c>
      <c r="I144" s="359"/>
      <c r="J144" s="360"/>
    </row>
    <row r="145" spans="2:10">
      <c r="B145" s="185">
        <f t="shared" si="14"/>
        <v>133</v>
      </c>
      <c r="C145" s="186">
        <f t="shared" si="15"/>
        <v>47849</v>
      </c>
      <c r="D145" s="182">
        <f t="shared" si="16"/>
        <v>791111.11111112265</v>
      </c>
      <c r="E145" s="218">
        <v>8.8999999999999996E-2</v>
      </c>
      <c r="F145" s="182">
        <f t="shared" si="17"/>
        <v>2222222.222222222</v>
      </c>
      <c r="G145" s="182">
        <f t="shared" si="18"/>
        <v>3013333.3333333447</v>
      </c>
      <c r="H145" s="182">
        <f t="shared" si="19"/>
        <v>104444444.444446</v>
      </c>
      <c r="I145" s="353">
        <v>12</v>
      </c>
      <c r="J145" s="356">
        <f>SUM(G145:G156)</f>
        <v>35072222.222222351</v>
      </c>
    </row>
    <row r="146" spans="2:10">
      <c r="B146" s="187">
        <f t="shared" si="14"/>
        <v>134</v>
      </c>
      <c r="C146" s="188">
        <f t="shared" si="15"/>
        <v>47880</v>
      </c>
      <c r="D146" s="183">
        <f t="shared" si="16"/>
        <v>774629.62962964119</v>
      </c>
      <c r="E146" s="219">
        <v>8.8999999999999996E-2</v>
      </c>
      <c r="F146" s="183">
        <f t="shared" si="17"/>
        <v>2222222.222222222</v>
      </c>
      <c r="G146" s="183">
        <f t="shared" si="18"/>
        <v>2996851.8518518633</v>
      </c>
      <c r="H146" s="183">
        <f t="shared" si="19"/>
        <v>102222222.22222377</v>
      </c>
      <c r="I146" s="354"/>
      <c r="J146" s="357"/>
    </row>
    <row r="147" spans="2:10">
      <c r="B147" s="187">
        <f t="shared" si="14"/>
        <v>135</v>
      </c>
      <c r="C147" s="188">
        <f t="shared" si="15"/>
        <v>47908</v>
      </c>
      <c r="D147" s="183">
        <f t="shared" si="16"/>
        <v>758148.14814815961</v>
      </c>
      <c r="E147" s="219">
        <v>8.8999999999999996E-2</v>
      </c>
      <c r="F147" s="183">
        <f t="shared" si="17"/>
        <v>2222222.222222222</v>
      </c>
      <c r="G147" s="183">
        <f t="shared" si="18"/>
        <v>2980370.3703703815</v>
      </c>
      <c r="H147" s="183">
        <f t="shared" si="19"/>
        <v>100000000.00000155</v>
      </c>
      <c r="I147" s="354"/>
      <c r="J147" s="357"/>
    </row>
    <row r="148" spans="2:10">
      <c r="B148" s="187">
        <f t="shared" si="14"/>
        <v>136</v>
      </c>
      <c r="C148" s="188">
        <f t="shared" si="15"/>
        <v>47939</v>
      </c>
      <c r="D148" s="183">
        <f t="shared" si="16"/>
        <v>741666.66666667815</v>
      </c>
      <c r="E148" s="219">
        <v>8.8999999999999996E-2</v>
      </c>
      <c r="F148" s="183">
        <f t="shared" si="17"/>
        <v>2222222.222222222</v>
      </c>
      <c r="G148" s="183">
        <f t="shared" si="18"/>
        <v>2963888.8888889002</v>
      </c>
      <c r="H148" s="183">
        <f t="shared" si="19"/>
        <v>97777777.777779326</v>
      </c>
      <c r="I148" s="354"/>
      <c r="J148" s="357"/>
    </row>
    <row r="149" spans="2:10">
      <c r="B149" s="187">
        <f t="shared" si="14"/>
        <v>137</v>
      </c>
      <c r="C149" s="188">
        <f t="shared" si="15"/>
        <v>47969</v>
      </c>
      <c r="D149" s="183">
        <f t="shared" si="16"/>
        <v>725185.18518519669</v>
      </c>
      <c r="E149" s="219">
        <v>8.8999999999999996E-2</v>
      </c>
      <c r="F149" s="183">
        <f t="shared" si="17"/>
        <v>2222222.222222222</v>
      </c>
      <c r="G149" s="183">
        <f t="shared" si="18"/>
        <v>2947407.4074074188</v>
      </c>
      <c r="H149" s="183">
        <f t="shared" si="19"/>
        <v>95555555.555557102</v>
      </c>
      <c r="I149" s="354"/>
      <c r="J149" s="357"/>
    </row>
    <row r="150" spans="2:10">
      <c r="B150" s="187">
        <f t="shared" si="14"/>
        <v>138</v>
      </c>
      <c r="C150" s="188">
        <f t="shared" si="15"/>
        <v>48000</v>
      </c>
      <c r="D150" s="183">
        <f t="shared" si="16"/>
        <v>708703.70370371512</v>
      </c>
      <c r="E150" s="219">
        <v>8.8999999999999996E-2</v>
      </c>
      <c r="F150" s="183">
        <f t="shared" si="17"/>
        <v>2222222.222222222</v>
      </c>
      <c r="G150" s="183">
        <f t="shared" si="18"/>
        <v>2930925.925925937</v>
      </c>
      <c r="H150" s="183">
        <f t="shared" si="19"/>
        <v>93333333.333334878</v>
      </c>
      <c r="I150" s="354"/>
      <c r="J150" s="357"/>
    </row>
    <row r="151" spans="2:10">
      <c r="B151" s="187">
        <f t="shared" si="14"/>
        <v>139</v>
      </c>
      <c r="C151" s="188">
        <f t="shared" si="15"/>
        <v>48030</v>
      </c>
      <c r="D151" s="183">
        <f t="shared" si="16"/>
        <v>692222.22222223366</v>
      </c>
      <c r="E151" s="219">
        <v>8.8999999999999996E-2</v>
      </c>
      <c r="F151" s="183">
        <f t="shared" si="17"/>
        <v>2222222.222222222</v>
      </c>
      <c r="G151" s="183">
        <f t="shared" si="18"/>
        <v>2914444.4444444557</v>
      </c>
      <c r="H151" s="183">
        <f t="shared" si="19"/>
        <v>91111111.111112654</v>
      </c>
      <c r="I151" s="354"/>
      <c r="J151" s="357"/>
    </row>
    <row r="152" spans="2:10">
      <c r="B152" s="187">
        <f t="shared" si="14"/>
        <v>140</v>
      </c>
      <c r="C152" s="188">
        <f t="shared" si="15"/>
        <v>48061</v>
      </c>
      <c r="D152" s="183">
        <f t="shared" si="16"/>
        <v>675740.7407407522</v>
      </c>
      <c r="E152" s="219">
        <v>8.8999999999999996E-2</v>
      </c>
      <c r="F152" s="183">
        <f t="shared" si="17"/>
        <v>2222222.222222222</v>
      </c>
      <c r="G152" s="183">
        <f t="shared" si="18"/>
        <v>2897962.9629629743</v>
      </c>
      <c r="H152" s="183">
        <f t="shared" si="19"/>
        <v>88888888.88889043</v>
      </c>
      <c r="I152" s="354"/>
      <c r="J152" s="357"/>
    </row>
    <row r="153" spans="2:10">
      <c r="B153" s="187">
        <f t="shared" si="14"/>
        <v>141</v>
      </c>
      <c r="C153" s="188">
        <f t="shared" si="15"/>
        <v>48092</v>
      </c>
      <c r="D153" s="183">
        <f t="shared" si="16"/>
        <v>659259.25925927062</v>
      </c>
      <c r="E153" s="219">
        <v>8.8999999999999996E-2</v>
      </c>
      <c r="F153" s="183">
        <f t="shared" si="17"/>
        <v>2222222.222222222</v>
      </c>
      <c r="G153" s="183">
        <f t="shared" si="18"/>
        <v>2881481.4814814925</v>
      </c>
      <c r="H153" s="183">
        <f t="shared" si="19"/>
        <v>86666666.666668206</v>
      </c>
      <c r="I153" s="354"/>
      <c r="J153" s="357"/>
    </row>
    <row r="154" spans="2:10">
      <c r="B154" s="187">
        <f t="shared" si="14"/>
        <v>142</v>
      </c>
      <c r="C154" s="188">
        <f t="shared" si="15"/>
        <v>48122</v>
      </c>
      <c r="D154" s="183">
        <f t="shared" si="16"/>
        <v>642777.77777778916</v>
      </c>
      <c r="E154" s="219">
        <v>8.8999999999999996E-2</v>
      </c>
      <c r="F154" s="183">
        <f t="shared" si="17"/>
        <v>2222222.222222222</v>
      </c>
      <c r="G154" s="183">
        <f t="shared" si="18"/>
        <v>2865000.0000000112</v>
      </c>
      <c r="H154" s="183">
        <f t="shared" si="19"/>
        <v>84444444.444445983</v>
      </c>
      <c r="I154" s="354"/>
      <c r="J154" s="357"/>
    </row>
    <row r="155" spans="2:10">
      <c r="B155" s="187">
        <f t="shared" si="14"/>
        <v>143</v>
      </c>
      <c r="C155" s="188">
        <f t="shared" si="15"/>
        <v>48153</v>
      </c>
      <c r="D155" s="183">
        <f t="shared" si="16"/>
        <v>626296.2962963077</v>
      </c>
      <c r="E155" s="219">
        <v>8.8999999999999996E-2</v>
      </c>
      <c r="F155" s="183">
        <f t="shared" si="17"/>
        <v>2222222.222222222</v>
      </c>
      <c r="G155" s="183">
        <f t="shared" si="18"/>
        <v>2848518.5185185298</v>
      </c>
      <c r="H155" s="183">
        <f t="shared" si="19"/>
        <v>82222222.222223759</v>
      </c>
      <c r="I155" s="354"/>
      <c r="J155" s="357"/>
    </row>
    <row r="156" spans="2:10" ht="15" thickBot="1">
      <c r="B156" s="187">
        <f t="shared" si="14"/>
        <v>144</v>
      </c>
      <c r="C156" s="188">
        <f t="shared" si="15"/>
        <v>48183</v>
      </c>
      <c r="D156" s="183">
        <f t="shared" si="16"/>
        <v>609814.81481482612</v>
      </c>
      <c r="E156" s="219">
        <v>8.8999999999999996E-2</v>
      </c>
      <c r="F156" s="183">
        <f t="shared" si="17"/>
        <v>2222222.222222222</v>
      </c>
      <c r="G156" s="183">
        <f t="shared" si="18"/>
        <v>2832037.037037048</v>
      </c>
      <c r="H156" s="183">
        <f t="shared" si="19"/>
        <v>80000000.000001535</v>
      </c>
      <c r="I156" s="359"/>
      <c r="J156" s="360"/>
    </row>
    <row r="157" spans="2:10">
      <c r="B157" s="185">
        <f t="shared" si="14"/>
        <v>145</v>
      </c>
      <c r="C157" s="186">
        <f t="shared" si="15"/>
        <v>48214</v>
      </c>
      <c r="D157" s="182">
        <f t="shared" si="16"/>
        <v>593333.33333334466</v>
      </c>
      <c r="E157" s="218">
        <v>8.8999999999999996E-2</v>
      </c>
      <c r="F157" s="182">
        <f t="shared" si="17"/>
        <v>2222222.222222222</v>
      </c>
      <c r="G157" s="182">
        <f t="shared" si="18"/>
        <v>2815555.5555555667</v>
      </c>
      <c r="H157" s="182">
        <f t="shared" si="19"/>
        <v>77777777.777779311</v>
      </c>
      <c r="I157" s="353">
        <v>13</v>
      </c>
      <c r="J157" s="356">
        <f>SUM(G157:G168)</f>
        <v>32698888.888889022</v>
      </c>
    </row>
    <row r="158" spans="2:10">
      <c r="B158" s="187">
        <f t="shared" si="14"/>
        <v>146</v>
      </c>
      <c r="C158" s="188">
        <f t="shared" si="15"/>
        <v>48245</v>
      </c>
      <c r="D158" s="183">
        <f t="shared" si="16"/>
        <v>576851.8518518632</v>
      </c>
      <c r="E158" s="219">
        <v>8.8999999999999996E-2</v>
      </c>
      <c r="F158" s="183">
        <f t="shared" si="17"/>
        <v>2222222.222222222</v>
      </c>
      <c r="G158" s="183">
        <f t="shared" si="18"/>
        <v>2799074.0740740853</v>
      </c>
      <c r="H158" s="183">
        <f t="shared" si="19"/>
        <v>75555555.555557087</v>
      </c>
      <c r="I158" s="354"/>
      <c r="J158" s="357"/>
    </row>
    <row r="159" spans="2:10">
      <c r="B159" s="187">
        <f t="shared" si="14"/>
        <v>147</v>
      </c>
      <c r="C159" s="188">
        <f t="shared" si="15"/>
        <v>48274</v>
      </c>
      <c r="D159" s="183">
        <f t="shared" si="16"/>
        <v>560370.37037038163</v>
      </c>
      <c r="E159" s="219">
        <v>8.8999999999999996E-2</v>
      </c>
      <c r="F159" s="183">
        <f t="shared" si="17"/>
        <v>2222222.222222222</v>
      </c>
      <c r="G159" s="183">
        <f t="shared" si="18"/>
        <v>2782592.5925926035</v>
      </c>
      <c r="H159" s="183">
        <f t="shared" si="19"/>
        <v>73333333.333334863</v>
      </c>
      <c r="I159" s="354"/>
      <c r="J159" s="357"/>
    </row>
    <row r="160" spans="2:10">
      <c r="B160" s="187">
        <f t="shared" si="14"/>
        <v>148</v>
      </c>
      <c r="C160" s="188">
        <f t="shared" si="15"/>
        <v>48305</v>
      </c>
      <c r="D160" s="183">
        <f t="shared" si="16"/>
        <v>543888.88888890028</v>
      </c>
      <c r="E160" s="219">
        <v>8.8999999999999996E-2</v>
      </c>
      <c r="F160" s="183">
        <f t="shared" si="17"/>
        <v>2222222.222222222</v>
      </c>
      <c r="G160" s="183">
        <f t="shared" si="18"/>
        <v>2766111.1111111222</v>
      </c>
      <c r="H160" s="183">
        <f t="shared" si="19"/>
        <v>71111111.111112639</v>
      </c>
      <c r="I160" s="354"/>
      <c r="J160" s="357"/>
    </row>
    <row r="161" spans="2:10">
      <c r="B161" s="187">
        <f t="shared" si="14"/>
        <v>149</v>
      </c>
      <c r="C161" s="188">
        <f t="shared" si="15"/>
        <v>48335</v>
      </c>
      <c r="D161" s="183">
        <f t="shared" si="16"/>
        <v>527407.40740741871</v>
      </c>
      <c r="E161" s="219">
        <v>8.8999999999999996E-2</v>
      </c>
      <c r="F161" s="183">
        <f t="shared" si="17"/>
        <v>2222222.222222222</v>
      </c>
      <c r="G161" s="183">
        <f t="shared" si="18"/>
        <v>2749629.6296296408</v>
      </c>
      <c r="H161" s="183">
        <f t="shared" si="19"/>
        <v>68888888.888890415</v>
      </c>
      <c r="I161" s="354"/>
      <c r="J161" s="357"/>
    </row>
    <row r="162" spans="2:10">
      <c r="B162" s="187">
        <f t="shared" si="14"/>
        <v>150</v>
      </c>
      <c r="C162" s="188">
        <f t="shared" si="15"/>
        <v>48366</v>
      </c>
      <c r="D162" s="183">
        <f t="shared" si="16"/>
        <v>510925.92592593725</v>
      </c>
      <c r="E162" s="219">
        <v>8.8999999999999996E-2</v>
      </c>
      <c r="F162" s="183">
        <f t="shared" si="17"/>
        <v>2222222.222222222</v>
      </c>
      <c r="G162" s="183">
        <f t="shared" si="18"/>
        <v>2733148.1481481595</v>
      </c>
      <c r="H162" s="183">
        <f t="shared" si="19"/>
        <v>66666666.666668192</v>
      </c>
      <c r="I162" s="354"/>
      <c r="J162" s="357"/>
    </row>
    <row r="163" spans="2:10">
      <c r="B163" s="187">
        <f t="shared" si="14"/>
        <v>151</v>
      </c>
      <c r="C163" s="188">
        <f t="shared" si="15"/>
        <v>48396</v>
      </c>
      <c r="D163" s="183">
        <f t="shared" si="16"/>
        <v>494444.44444445573</v>
      </c>
      <c r="E163" s="219">
        <v>8.8999999999999996E-2</v>
      </c>
      <c r="F163" s="183">
        <f t="shared" si="17"/>
        <v>2222222.222222222</v>
      </c>
      <c r="G163" s="183">
        <f t="shared" si="18"/>
        <v>2716666.6666666777</v>
      </c>
      <c r="H163" s="183">
        <f t="shared" si="19"/>
        <v>64444444.444445968</v>
      </c>
      <c r="I163" s="354"/>
      <c r="J163" s="357"/>
    </row>
    <row r="164" spans="2:10">
      <c r="B164" s="187">
        <f t="shared" si="14"/>
        <v>152</v>
      </c>
      <c r="C164" s="188">
        <f t="shared" si="15"/>
        <v>48427</v>
      </c>
      <c r="D164" s="183">
        <f t="shared" si="16"/>
        <v>477962.96296297427</v>
      </c>
      <c r="E164" s="219">
        <v>8.8999999999999996E-2</v>
      </c>
      <c r="F164" s="183">
        <f t="shared" si="17"/>
        <v>2222222.222222222</v>
      </c>
      <c r="G164" s="183">
        <f t="shared" si="18"/>
        <v>2700185.1851851963</v>
      </c>
      <c r="H164" s="183">
        <f t="shared" si="19"/>
        <v>62222222.222223744</v>
      </c>
      <c r="I164" s="354"/>
      <c r="J164" s="357"/>
    </row>
    <row r="165" spans="2:10">
      <c r="B165" s="187">
        <f t="shared" si="14"/>
        <v>153</v>
      </c>
      <c r="C165" s="188">
        <f t="shared" si="15"/>
        <v>48458</v>
      </c>
      <c r="D165" s="183">
        <f t="shared" si="16"/>
        <v>461481.48148149275</v>
      </c>
      <c r="E165" s="219">
        <v>8.8999999999999996E-2</v>
      </c>
      <c r="F165" s="183">
        <f t="shared" si="17"/>
        <v>2222222.222222222</v>
      </c>
      <c r="G165" s="183">
        <f t="shared" si="18"/>
        <v>2683703.7037037145</v>
      </c>
      <c r="H165" s="183">
        <f t="shared" si="19"/>
        <v>60000000.00000152</v>
      </c>
      <c r="I165" s="354"/>
      <c r="J165" s="357"/>
    </row>
    <row r="166" spans="2:10">
      <c r="B166" s="187">
        <f t="shared" si="14"/>
        <v>154</v>
      </c>
      <c r="C166" s="188">
        <f t="shared" si="15"/>
        <v>48488</v>
      </c>
      <c r="D166" s="183">
        <f t="shared" si="16"/>
        <v>445000.00000001123</v>
      </c>
      <c r="E166" s="219">
        <v>8.8999999999999996E-2</v>
      </c>
      <c r="F166" s="183">
        <f t="shared" si="17"/>
        <v>2222222.222222222</v>
      </c>
      <c r="G166" s="183">
        <f t="shared" si="18"/>
        <v>2667222.2222222332</v>
      </c>
      <c r="H166" s="183">
        <f t="shared" si="19"/>
        <v>57777777.777779296</v>
      </c>
      <c r="I166" s="354"/>
      <c r="J166" s="357"/>
    </row>
    <row r="167" spans="2:10">
      <c r="B167" s="187">
        <f t="shared" si="14"/>
        <v>155</v>
      </c>
      <c r="C167" s="188">
        <f t="shared" si="15"/>
        <v>48519</v>
      </c>
      <c r="D167" s="183">
        <f t="shared" si="16"/>
        <v>428518.51851852977</v>
      </c>
      <c r="E167" s="219">
        <v>8.8999999999999996E-2</v>
      </c>
      <c r="F167" s="183">
        <f t="shared" si="17"/>
        <v>2222222.222222222</v>
      </c>
      <c r="G167" s="183">
        <f t="shared" si="18"/>
        <v>2650740.7407407518</v>
      </c>
      <c r="H167" s="183">
        <f t="shared" si="19"/>
        <v>55555555.555557072</v>
      </c>
      <c r="I167" s="354"/>
      <c r="J167" s="357"/>
    </row>
    <row r="168" spans="2:10" ht="15" thickBot="1">
      <c r="B168" s="187">
        <f t="shared" si="14"/>
        <v>156</v>
      </c>
      <c r="C168" s="188">
        <f t="shared" si="15"/>
        <v>48549</v>
      </c>
      <c r="D168" s="183">
        <f t="shared" si="16"/>
        <v>412037.03703704826</v>
      </c>
      <c r="E168" s="219">
        <v>8.8999999999999996E-2</v>
      </c>
      <c r="F168" s="183">
        <f t="shared" si="17"/>
        <v>2222222.222222222</v>
      </c>
      <c r="G168" s="183">
        <f t="shared" si="18"/>
        <v>2634259.2592592705</v>
      </c>
      <c r="H168" s="183">
        <f t="shared" si="19"/>
        <v>53333333.333334848</v>
      </c>
      <c r="I168" s="359"/>
      <c r="J168" s="360"/>
    </row>
    <row r="169" spans="2:10">
      <c r="B169" s="185">
        <f t="shared" si="14"/>
        <v>157</v>
      </c>
      <c r="C169" s="186">
        <f t="shared" si="15"/>
        <v>48580</v>
      </c>
      <c r="D169" s="182">
        <f t="shared" si="16"/>
        <v>395555.55555556674</v>
      </c>
      <c r="E169" s="218">
        <v>8.8999999999999996E-2</v>
      </c>
      <c r="F169" s="182">
        <f t="shared" si="17"/>
        <v>2222222.222222222</v>
      </c>
      <c r="G169" s="182">
        <f t="shared" si="18"/>
        <v>2617777.7777777887</v>
      </c>
      <c r="H169" s="182">
        <f t="shared" si="19"/>
        <v>51111111.111112624</v>
      </c>
      <c r="I169" s="353">
        <v>14</v>
      </c>
      <c r="J169" s="356">
        <f>SUM(G169:G180)</f>
        <v>30325555.555555683</v>
      </c>
    </row>
    <row r="170" spans="2:10">
      <c r="B170" s="187">
        <f t="shared" si="14"/>
        <v>158</v>
      </c>
      <c r="C170" s="188">
        <f t="shared" si="15"/>
        <v>48611</v>
      </c>
      <c r="D170" s="183">
        <f t="shared" si="16"/>
        <v>379074.07407408528</v>
      </c>
      <c r="E170" s="219">
        <v>8.8999999999999996E-2</v>
      </c>
      <c r="F170" s="183">
        <f t="shared" si="17"/>
        <v>2222222.222222222</v>
      </c>
      <c r="G170" s="183">
        <f t="shared" si="18"/>
        <v>2601296.2962963074</v>
      </c>
      <c r="H170" s="183">
        <f t="shared" si="19"/>
        <v>48888888.888890401</v>
      </c>
      <c r="I170" s="354"/>
      <c r="J170" s="357"/>
    </row>
    <row r="171" spans="2:10">
      <c r="B171" s="187">
        <f t="shared" si="14"/>
        <v>159</v>
      </c>
      <c r="C171" s="188">
        <f t="shared" si="15"/>
        <v>48639</v>
      </c>
      <c r="D171" s="183">
        <f t="shared" si="16"/>
        <v>362592.59259260376</v>
      </c>
      <c r="E171" s="219">
        <v>8.8999999999999996E-2</v>
      </c>
      <c r="F171" s="183">
        <f t="shared" si="17"/>
        <v>2222222.222222222</v>
      </c>
      <c r="G171" s="183">
        <f t="shared" si="18"/>
        <v>2584814.8148148255</v>
      </c>
      <c r="H171" s="183">
        <f t="shared" si="19"/>
        <v>46666666.666668177</v>
      </c>
      <c r="I171" s="354"/>
      <c r="J171" s="357"/>
    </row>
    <row r="172" spans="2:10">
      <c r="B172" s="187">
        <f t="shared" si="14"/>
        <v>160</v>
      </c>
      <c r="C172" s="188">
        <f t="shared" si="15"/>
        <v>48670</v>
      </c>
      <c r="D172" s="183">
        <f t="shared" si="16"/>
        <v>346111.1111111223</v>
      </c>
      <c r="E172" s="219">
        <v>8.8999999999999996E-2</v>
      </c>
      <c r="F172" s="183">
        <f t="shared" si="17"/>
        <v>2222222.222222222</v>
      </c>
      <c r="G172" s="183">
        <f t="shared" si="18"/>
        <v>2568333.3333333442</v>
      </c>
      <c r="H172" s="183">
        <f t="shared" si="19"/>
        <v>44444444.444445953</v>
      </c>
      <c r="I172" s="354"/>
      <c r="J172" s="357"/>
    </row>
    <row r="173" spans="2:10">
      <c r="B173" s="187">
        <f t="shared" si="14"/>
        <v>161</v>
      </c>
      <c r="C173" s="188">
        <f t="shared" si="15"/>
        <v>48700</v>
      </c>
      <c r="D173" s="183">
        <f t="shared" si="16"/>
        <v>329629.62962964078</v>
      </c>
      <c r="E173" s="219">
        <v>8.8999999999999996E-2</v>
      </c>
      <c r="F173" s="183">
        <f t="shared" si="17"/>
        <v>2222222.222222222</v>
      </c>
      <c r="G173" s="183">
        <f t="shared" si="18"/>
        <v>2551851.8518518629</v>
      </c>
      <c r="H173" s="183">
        <f t="shared" si="19"/>
        <v>42222222.222223729</v>
      </c>
      <c r="I173" s="354"/>
      <c r="J173" s="357"/>
    </row>
    <row r="174" spans="2:10">
      <c r="B174" s="187">
        <f t="shared" si="14"/>
        <v>162</v>
      </c>
      <c r="C174" s="188">
        <f t="shared" si="15"/>
        <v>48731</v>
      </c>
      <c r="D174" s="183">
        <f t="shared" si="16"/>
        <v>313148.14814815932</v>
      </c>
      <c r="E174" s="219">
        <v>8.8999999999999996E-2</v>
      </c>
      <c r="F174" s="183">
        <f t="shared" si="17"/>
        <v>2222222.222222222</v>
      </c>
      <c r="G174" s="183">
        <f t="shared" si="18"/>
        <v>2535370.3703703815</v>
      </c>
      <c r="H174" s="183">
        <f t="shared" si="19"/>
        <v>40000000.000001505</v>
      </c>
      <c r="I174" s="354"/>
      <c r="J174" s="357"/>
    </row>
    <row r="175" spans="2:10">
      <c r="B175" s="187">
        <f t="shared" si="14"/>
        <v>163</v>
      </c>
      <c r="C175" s="188">
        <f t="shared" si="15"/>
        <v>48761</v>
      </c>
      <c r="D175" s="183">
        <f t="shared" si="16"/>
        <v>296666.6666666778</v>
      </c>
      <c r="E175" s="219">
        <v>8.8999999999999996E-2</v>
      </c>
      <c r="F175" s="183">
        <f t="shared" si="17"/>
        <v>2222222.222222222</v>
      </c>
      <c r="G175" s="183">
        <f t="shared" si="18"/>
        <v>2518888.8888888997</v>
      </c>
      <c r="H175" s="183">
        <f t="shared" si="19"/>
        <v>37777777.777779281</v>
      </c>
      <c r="I175" s="354"/>
      <c r="J175" s="357"/>
    </row>
    <row r="176" spans="2:10">
      <c r="B176" s="187">
        <f t="shared" si="14"/>
        <v>164</v>
      </c>
      <c r="C176" s="188">
        <f t="shared" si="15"/>
        <v>48792</v>
      </c>
      <c r="D176" s="183">
        <f t="shared" si="16"/>
        <v>280185.18518519629</v>
      </c>
      <c r="E176" s="219">
        <v>8.8999999999999996E-2</v>
      </c>
      <c r="F176" s="183">
        <f t="shared" si="17"/>
        <v>2222222.222222222</v>
      </c>
      <c r="G176" s="183">
        <f t="shared" si="18"/>
        <v>2502407.4074074184</v>
      </c>
      <c r="H176" s="183">
        <f t="shared" si="19"/>
        <v>35555555.555557057</v>
      </c>
      <c r="I176" s="354"/>
      <c r="J176" s="357"/>
    </row>
    <row r="177" spans="2:10">
      <c r="B177" s="187">
        <f t="shared" si="14"/>
        <v>165</v>
      </c>
      <c r="C177" s="188">
        <f t="shared" si="15"/>
        <v>48823</v>
      </c>
      <c r="D177" s="183">
        <f t="shared" si="16"/>
        <v>263703.70370371483</v>
      </c>
      <c r="E177" s="219">
        <v>8.8999999999999996E-2</v>
      </c>
      <c r="F177" s="183">
        <f t="shared" si="17"/>
        <v>2222222.222222222</v>
      </c>
      <c r="G177" s="183">
        <f t="shared" si="18"/>
        <v>2485925.925925937</v>
      </c>
      <c r="H177" s="183">
        <f t="shared" si="19"/>
        <v>33333333.333334833</v>
      </c>
      <c r="I177" s="354"/>
      <c r="J177" s="357"/>
    </row>
    <row r="178" spans="2:10">
      <c r="B178" s="187">
        <f t="shared" si="14"/>
        <v>166</v>
      </c>
      <c r="C178" s="188">
        <f t="shared" si="15"/>
        <v>48853</v>
      </c>
      <c r="D178" s="183">
        <f t="shared" si="16"/>
        <v>247222.22222223334</v>
      </c>
      <c r="E178" s="219">
        <v>8.8999999999999996E-2</v>
      </c>
      <c r="F178" s="183">
        <f t="shared" si="17"/>
        <v>2222222.222222222</v>
      </c>
      <c r="G178" s="183">
        <f t="shared" si="18"/>
        <v>2469444.4444444552</v>
      </c>
      <c r="H178" s="183">
        <f t="shared" si="19"/>
        <v>31111111.11111261</v>
      </c>
      <c r="I178" s="354"/>
      <c r="J178" s="357"/>
    </row>
    <row r="179" spans="2:10">
      <c r="B179" s="187">
        <f t="shared" si="14"/>
        <v>167</v>
      </c>
      <c r="C179" s="188">
        <f t="shared" si="15"/>
        <v>48884</v>
      </c>
      <c r="D179" s="183">
        <f t="shared" si="16"/>
        <v>230740.74074075185</v>
      </c>
      <c r="E179" s="219">
        <v>8.8999999999999996E-2</v>
      </c>
      <c r="F179" s="183">
        <f t="shared" si="17"/>
        <v>2222222.222222222</v>
      </c>
      <c r="G179" s="183">
        <f t="shared" si="18"/>
        <v>2452962.9629629739</v>
      </c>
      <c r="H179" s="183">
        <f t="shared" si="19"/>
        <v>28888888.888890386</v>
      </c>
      <c r="I179" s="354"/>
      <c r="J179" s="357"/>
    </row>
    <row r="180" spans="2:10" ht="15" thickBot="1">
      <c r="B180" s="187">
        <f t="shared" si="14"/>
        <v>168</v>
      </c>
      <c r="C180" s="188">
        <f t="shared" si="15"/>
        <v>48914</v>
      </c>
      <c r="D180" s="183">
        <f t="shared" si="16"/>
        <v>214259.25925927036</v>
      </c>
      <c r="E180" s="219">
        <v>8.8999999999999996E-2</v>
      </c>
      <c r="F180" s="183">
        <f t="shared" si="17"/>
        <v>2222222.222222222</v>
      </c>
      <c r="G180" s="183">
        <f t="shared" si="18"/>
        <v>2436481.4814814925</v>
      </c>
      <c r="H180" s="183">
        <f t="shared" si="19"/>
        <v>26666666.666668162</v>
      </c>
      <c r="I180" s="359"/>
      <c r="J180" s="360"/>
    </row>
    <row r="181" spans="2:10">
      <c r="B181" s="185">
        <f t="shared" si="14"/>
        <v>169</v>
      </c>
      <c r="C181" s="186">
        <f t="shared" si="15"/>
        <v>48945</v>
      </c>
      <c r="D181" s="182">
        <f t="shared" si="16"/>
        <v>197777.77777778884</v>
      </c>
      <c r="E181" s="218">
        <v>8.8999999999999996E-2</v>
      </c>
      <c r="F181" s="182">
        <f t="shared" si="17"/>
        <v>2222222.222222222</v>
      </c>
      <c r="G181" s="182">
        <f t="shared" si="18"/>
        <v>2420000.0000000107</v>
      </c>
      <c r="H181" s="182">
        <f t="shared" si="19"/>
        <v>24444444.444445938</v>
      </c>
      <c r="I181" s="353">
        <v>15</v>
      </c>
      <c r="J181" s="356">
        <f>SUM(G181:G192)</f>
        <v>27952222.222222358</v>
      </c>
    </row>
    <row r="182" spans="2:10">
      <c r="B182" s="187">
        <f t="shared" si="14"/>
        <v>170</v>
      </c>
      <c r="C182" s="188">
        <f t="shared" si="15"/>
        <v>48976</v>
      </c>
      <c r="D182" s="183">
        <f t="shared" si="16"/>
        <v>181296.29629630735</v>
      </c>
      <c r="E182" s="219">
        <v>8.8999999999999996E-2</v>
      </c>
      <c r="F182" s="183">
        <f t="shared" si="17"/>
        <v>2222222.222222222</v>
      </c>
      <c r="G182" s="183">
        <f t="shared" si="18"/>
        <v>2403518.5185185294</v>
      </c>
      <c r="H182" s="183">
        <f t="shared" si="19"/>
        <v>22222222.222223714</v>
      </c>
      <c r="I182" s="354"/>
      <c r="J182" s="357"/>
    </row>
    <row r="183" spans="2:10">
      <c r="B183" s="187">
        <f t="shared" si="14"/>
        <v>171</v>
      </c>
      <c r="C183" s="188">
        <f t="shared" si="15"/>
        <v>49004</v>
      </c>
      <c r="D183" s="183">
        <f t="shared" si="16"/>
        <v>164814.81481482586</v>
      </c>
      <c r="E183" s="219">
        <v>8.8999999999999996E-2</v>
      </c>
      <c r="F183" s="183">
        <f t="shared" si="17"/>
        <v>2222222.222222222</v>
      </c>
      <c r="G183" s="183">
        <f t="shared" si="18"/>
        <v>2387037.037037048</v>
      </c>
      <c r="H183" s="183">
        <f t="shared" si="19"/>
        <v>20000000.00000149</v>
      </c>
      <c r="I183" s="354"/>
      <c r="J183" s="357"/>
    </row>
    <row r="184" spans="2:10">
      <c r="B184" s="187">
        <f t="shared" si="14"/>
        <v>172</v>
      </c>
      <c r="C184" s="188">
        <f t="shared" si="15"/>
        <v>49035</v>
      </c>
      <c r="D184" s="183">
        <f t="shared" si="16"/>
        <v>148333.33333334437</v>
      </c>
      <c r="E184" s="219">
        <v>8.8999999999999996E-2</v>
      </c>
      <c r="F184" s="183">
        <f t="shared" si="17"/>
        <v>2222222.222222222</v>
      </c>
      <c r="G184" s="183">
        <f t="shared" si="18"/>
        <v>2370555.5555555662</v>
      </c>
      <c r="H184" s="183">
        <f t="shared" si="19"/>
        <v>17777777.777779266</v>
      </c>
      <c r="I184" s="354"/>
      <c r="J184" s="357"/>
    </row>
    <row r="185" spans="2:10">
      <c r="B185" s="187">
        <f t="shared" si="14"/>
        <v>173</v>
      </c>
      <c r="C185" s="188">
        <f t="shared" si="15"/>
        <v>49065</v>
      </c>
      <c r="D185" s="183">
        <f t="shared" si="16"/>
        <v>131851.85185186288</v>
      </c>
      <c r="E185" s="219">
        <v>8.8999999999999996E-2</v>
      </c>
      <c r="F185" s="183">
        <f t="shared" si="17"/>
        <v>2222222.222222222</v>
      </c>
      <c r="G185" s="183">
        <f t="shared" si="18"/>
        <v>2354074.0740740849</v>
      </c>
      <c r="H185" s="183">
        <f t="shared" si="19"/>
        <v>15555555.555557044</v>
      </c>
      <c r="I185" s="354"/>
      <c r="J185" s="357"/>
    </row>
    <row r="186" spans="2:10">
      <c r="B186" s="187">
        <f t="shared" si="14"/>
        <v>174</v>
      </c>
      <c r="C186" s="188">
        <f t="shared" si="15"/>
        <v>49096</v>
      </c>
      <c r="D186" s="183">
        <f t="shared" si="16"/>
        <v>115370.37037038141</v>
      </c>
      <c r="E186" s="219">
        <v>8.8999999999999996E-2</v>
      </c>
      <c r="F186" s="183">
        <f t="shared" si="17"/>
        <v>2222222.222222222</v>
      </c>
      <c r="G186" s="183">
        <f t="shared" si="18"/>
        <v>2337592.5925926035</v>
      </c>
      <c r="H186" s="183">
        <f t="shared" si="19"/>
        <v>13333333.333334822</v>
      </c>
      <c r="I186" s="354"/>
      <c r="J186" s="357"/>
    </row>
    <row r="187" spans="2:10">
      <c r="B187" s="187">
        <f t="shared" si="14"/>
        <v>175</v>
      </c>
      <c r="C187" s="188">
        <f t="shared" si="15"/>
        <v>49126</v>
      </c>
      <c r="D187" s="183">
        <f t="shared" si="16"/>
        <v>98888.888888899935</v>
      </c>
      <c r="E187" s="219">
        <v>8.8999999999999996E-2</v>
      </c>
      <c r="F187" s="183">
        <f t="shared" si="17"/>
        <v>2222222.222222222</v>
      </c>
      <c r="G187" s="183">
        <f t="shared" si="18"/>
        <v>2321111.1111111222</v>
      </c>
      <c r="H187" s="183">
        <f t="shared" si="19"/>
        <v>11111111.1111126</v>
      </c>
      <c r="I187" s="354"/>
      <c r="J187" s="357"/>
    </row>
    <row r="188" spans="2:10">
      <c r="B188" s="187">
        <f t="shared" si="14"/>
        <v>176</v>
      </c>
      <c r="C188" s="188">
        <f t="shared" si="15"/>
        <v>49157</v>
      </c>
      <c r="D188" s="183">
        <f t="shared" si="16"/>
        <v>82407.407407418446</v>
      </c>
      <c r="E188" s="219">
        <v>8.8999999999999996E-2</v>
      </c>
      <c r="F188" s="183">
        <f t="shared" si="17"/>
        <v>2222222.222222222</v>
      </c>
      <c r="G188" s="183">
        <f t="shared" si="18"/>
        <v>2304629.6296296404</v>
      </c>
      <c r="H188" s="183">
        <f t="shared" si="19"/>
        <v>8888888.8888903782</v>
      </c>
      <c r="I188" s="354"/>
      <c r="J188" s="357"/>
    </row>
    <row r="189" spans="2:10">
      <c r="B189" s="187">
        <f t="shared" si="14"/>
        <v>177</v>
      </c>
      <c r="C189" s="188">
        <f t="shared" si="15"/>
        <v>49188</v>
      </c>
      <c r="D189" s="183">
        <f t="shared" si="16"/>
        <v>65925.925925936972</v>
      </c>
      <c r="E189" s="219">
        <v>8.8999999999999996E-2</v>
      </c>
      <c r="F189" s="183">
        <f t="shared" si="17"/>
        <v>2222222.222222222</v>
      </c>
      <c r="G189" s="183">
        <f t="shared" si="18"/>
        <v>2288148.148148159</v>
      </c>
      <c r="H189" s="183">
        <f t="shared" si="19"/>
        <v>6666666.6666681562</v>
      </c>
      <c r="I189" s="354"/>
      <c r="J189" s="357"/>
    </row>
    <row r="190" spans="2:10">
      <c r="B190" s="187">
        <f t="shared" si="14"/>
        <v>178</v>
      </c>
      <c r="C190" s="188">
        <f t="shared" si="15"/>
        <v>49218</v>
      </c>
      <c r="D190" s="183">
        <f t="shared" si="16"/>
        <v>49444.44444445549</v>
      </c>
      <c r="E190" s="219">
        <v>8.8999999999999996E-2</v>
      </c>
      <c r="F190" s="183">
        <f t="shared" si="17"/>
        <v>2222222.222222222</v>
      </c>
      <c r="G190" s="183">
        <f t="shared" si="18"/>
        <v>2271666.6666666777</v>
      </c>
      <c r="H190" s="183">
        <f t="shared" si="19"/>
        <v>4444444.4444459341</v>
      </c>
      <c r="I190" s="354"/>
      <c r="J190" s="357"/>
    </row>
    <row r="191" spans="2:10">
      <c r="B191" s="187">
        <f t="shared" si="14"/>
        <v>179</v>
      </c>
      <c r="C191" s="188">
        <f t="shared" si="15"/>
        <v>49249</v>
      </c>
      <c r="D191" s="183">
        <f t="shared" si="16"/>
        <v>32962.962962974008</v>
      </c>
      <c r="E191" s="219">
        <v>8.8999999999999996E-2</v>
      </c>
      <c r="F191" s="183">
        <f t="shared" si="17"/>
        <v>2222222.222222222</v>
      </c>
      <c r="G191" s="183">
        <f t="shared" si="18"/>
        <v>2255185.1851851959</v>
      </c>
      <c r="H191" s="183">
        <f t="shared" si="19"/>
        <v>2222222.2222237121</v>
      </c>
      <c r="I191" s="354"/>
      <c r="J191" s="357"/>
    </row>
    <row r="192" spans="2:10" ht="15" thickBot="1">
      <c r="B192" s="187">
        <f t="shared" si="14"/>
        <v>180</v>
      </c>
      <c r="C192" s="188">
        <f t="shared" si="15"/>
        <v>49279</v>
      </c>
      <c r="D192" s="183">
        <f t="shared" si="16"/>
        <v>16481.48148149253</v>
      </c>
      <c r="E192" s="219">
        <v>8.8999999999999996E-2</v>
      </c>
      <c r="F192" s="183">
        <f t="shared" si="17"/>
        <v>2222222.222222222</v>
      </c>
      <c r="G192" s="183">
        <f t="shared" si="18"/>
        <v>2238703.7037037145</v>
      </c>
      <c r="H192" s="183">
        <f t="shared" si="19"/>
        <v>1.4901161193847656E-6</v>
      </c>
      <c r="I192" s="359"/>
      <c r="J192" s="360"/>
    </row>
    <row r="193" spans="2:10">
      <c r="B193" s="185" t="str">
        <f t="shared" si="14"/>
        <v/>
      </c>
      <c r="C193" s="186" t="str">
        <f t="shared" si="15"/>
        <v/>
      </c>
      <c r="D193" s="182">
        <f t="shared" si="16"/>
        <v>0</v>
      </c>
      <c r="E193" s="218">
        <v>8.8999999999999996E-2</v>
      </c>
      <c r="F193" s="182">
        <f t="shared" si="17"/>
        <v>0</v>
      </c>
      <c r="G193" s="182">
        <f t="shared" si="18"/>
        <v>0</v>
      </c>
      <c r="H193" s="182">
        <f t="shared" si="19"/>
        <v>1.4901161193847656E-6</v>
      </c>
      <c r="I193" s="353">
        <v>16</v>
      </c>
      <c r="J193" s="356">
        <f>SUM(G193:G204)</f>
        <v>0</v>
      </c>
    </row>
    <row r="194" spans="2:10">
      <c r="B194" s="187" t="str">
        <f t="shared" si="14"/>
        <v/>
      </c>
      <c r="C194" s="188" t="str">
        <f t="shared" si="15"/>
        <v/>
      </c>
      <c r="D194" s="183">
        <f t="shared" si="16"/>
        <v>0</v>
      </c>
      <c r="E194" s="219">
        <v>8.8999999999999996E-2</v>
      </c>
      <c r="F194" s="183">
        <f t="shared" si="17"/>
        <v>0</v>
      </c>
      <c r="G194" s="183">
        <f t="shared" si="18"/>
        <v>0</v>
      </c>
      <c r="H194" s="183">
        <f t="shared" si="19"/>
        <v>1.4901161193847656E-6</v>
      </c>
      <c r="I194" s="354"/>
      <c r="J194" s="357"/>
    </row>
    <row r="195" spans="2:10">
      <c r="B195" s="187" t="str">
        <f t="shared" si="14"/>
        <v/>
      </c>
      <c r="C195" s="188" t="str">
        <f t="shared" si="15"/>
        <v/>
      </c>
      <c r="D195" s="183">
        <f t="shared" si="16"/>
        <v>0</v>
      </c>
      <c r="E195" s="219">
        <v>8.8999999999999996E-2</v>
      </c>
      <c r="F195" s="183">
        <f t="shared" si="17"/>
        <v>0</v>
      </c>
      <c r="G195" s="183">
        <f t="shared" si="18"/>
        <v>0</v>
      </c>
      <c r="H195" s="183">
        <f t="shared" si="19"/>
        <v>1.4901161193847656E-6</v>
      </c>
      <c r="I195" s="354"/>
      <c r="J195" s="357"/>
    </row>
    <row r="196" spans="2:10">
      <c r="B196" s="187" t="str">
        <f t="shared" si="14"/>
        <v/>
      </c>
      <c r="C196" s="188" t="str">
        <f t="shared" si="15"/>
        <v/>
      </c>
      <c r="D196" s="183">
        <f t="shared" si="16"/>
        <v>0</v>
      </c>
      <c r="E196" s="219">
        <v>8.8999999999999996E-2</v>
      </c>
      <c r="F196" s="183">
        <f t="shared" si="17"/>
        <v>0</v>
      </c>
      <c r="G196" s="183">
        <f t="shared" si="18"/>
        <v>0</v>
      </c>
      <c r="H196" s="183">
        <f t="shared" si="19"/>
        <v>1.4901161193847656E-6</v>
      </c>
      <c r="I196" s="354"/>
      <c r="J196" s="357"/>
    </row>
    <row r="197" spans="2:10">
      <c r="B197" s="187" t="str">
        <f t="shared" si="14"/>
        <v/>
      </c>
      <c r="C197" s="188" t="str">
        <f t="shared" si="15"/>
        <v/>
      </c>
      <c r="D197" s="183">
        <f t="shared" si="16"/>
        <v>0</v>
      </c>
      <c r="E197" s="219">
        <v>8.8999999999999996E-2</v>
      </c>
      <c r="F197" s="183">
        <f t="shared" si="17"/>
        <v>0</v>
      </c>
      <c r="G197" s="183">
        <f t="shared" si="18"/>
        <v>0</v>
      </c>
      <c r="H197" s="183">
        <f t="shared" si="19"/>
        <v>1.4901161193847656E-6</v>
      </c>
      <c r="I197" s="354"/>
      <c r="J197" s="357"/>
    </row>
    <row r="198" spans="2:10">
      <c r="B198" s="187" t="str">
        <f t="shared" si="14"/>
        <v/>
      </c>
      <c r="C198" s="188" t="str">
        <f t="shared" si="15"/>
        <v/>
      </c>
      <c r="D198" s="183">
        <f t="shared" si="16"/>
        <v>0</v>
      </c>
      <c r="E198" s="219">
        <v>8.8999999999999996E-2</v>
      </c>
      <c r="F198" s="183">
        <f t="shared" si="17"/>
        <v>0</v>
      </c>
      <c r="G198" s="183">
        <f t="shared" si="18"/>
        <v>0</v>
      </c>
      <c r="H198" s="183">
        <f t="shared" si="19"/>
        <v>1.4901161193847656E-6</v>
      </c>
      <c r="I198" s="354"/>
      <c r="J198" s="357"/>
    </row>
    <row r="199" spans="2:10">
      <c r="B199" s="187" t="str">
        <f t="shared" si="14"/>
        <v/>
      </c>
      <c r="C199" s="188" t="str">
        <f t="shared" si="15"/>
        <v/>
      </c>
      <c r="D199" s="183">
        <f t="shared" si="16"/>
        <v>0</v>
      </c>
      <c r="E199" s="219">
        <v>8.8999999999999996E-2</v>
      </c>
      <c r="F199" s="183">
        <f t="shared" si="17"/>
        <v>0</v>
      </c>
      <c r="G199" s="183">
        <f t="shared" si="18"/>
        <v>0</v>
      </c>
      <c r="H199" s="183">
        <f t="shared" si="19"/>
        <v>1.4901161193847656E-6</v>
      </c>
      <c r="I199" s="354"/>
      <c r="J199" s="357"/>
    </row>
    <row r="200" spans="2:10">
      <c r="B200" s="187" t="str">
        <f t="shared" si="14"/>
        <v/>
      </c>
      <c r="C200" s="188" t="str">
        <f t="shared" si="15"/>
        <v/>
      </c>
      <c r="D200" s="183">
        <f t="shared" si="16"/>
        <v>0</v>
      </c>
      <c r="E200" s="219">
        <v>8.8999999999999996E-2</v>
      </c>
      <c r="F200" s="183">
        <f t="shared" si="17"/>
        <v>0</v>
      </c>
      <c r="G200" s="183">
        <f t="shared" si="18"/>
        <v>0</v>
      </c>
      <c r="H200" s="183">
        <f t="shared" si="19"/>
        <v>1.4901161193847656E-6</v>
      </c>
      <c r="I200" s="354"/>
      <c r="J200" s="357"/>
    </row>
    <row r="201" spans="2:10">
      <c r="B201" s="187" t="str">
        <f t="shared" si="14"/>
        <v/>
      </c>
      <c r="C201" s="188" t="str">
        <f t="shared" si="15"/>
        <v/>
      </c>
      <c r="D201" s="183">
        <f t="shared" si="16"/>
        <v>0</v>
      </c>
      <c r="E201" s="219">
        <v>8.8999999999999996E-2</v>
      </c>
      <c r="F201" s="183">
        <f t="shared" si="17"/>
        <v>0</v>
      </c>
      <c r="G201" s="183">
        <f t="shared" si="18"/>
        <v>0</v>
      </c>
      <c r="H201" s="183">
        <f t="shared" si="19"/>
        <v>1.4901161193847656E-6</v>
      </c>
      <c r="I201" s="354"/>
      <c r="J201" s="357"/>
    </row>
    <row r="202" spans="2:10">
      <c r="B202" s="187" t="str">
        <f t="shared" si="14"/>
        <v/>
      </c>
      <c r="C202" s="188" t="str">
        <f t="shared" si="15"/>
        <v/>
      </c>
      <c r="D202" s="183">
        <f t="shared" si="16"/>
        <v>0</v>
      </c>
      <c r="E202" s="219">
        <v>8.8999999999999996E-2</v>
      </c>
      <c r="F202" s="183">
        <f t="shared" si="17"/>
        <v>0</v>
      </c>
      <c r="G202" s="183">
        <f t="shared" si="18"/>
        <v>0</v>
      </c>
      <c r="H202" s="183">
        <f t="shared" si="19"/>
        <v>1.4901161193847656E-6</v>
      </c>
      <c r="I202" s="354"/>
      <c r="J202" s="357"/>
    </row>
    <row r="203" spans="2:10">
      <c r="B203" s="187" t="str">
        <f t="shared" si="14"/>
        <v/>
      </c>
      <c r="C203" s="188" t="str">
        <f t="shared" si="15"/>
        <v/>
      </c>
      <c r="D203" s="183">
        <f t="shared" si="16"/>
        <v>0</v>
      </c>
      <c r="E203" s="219">
        <v>8.8999999999999996E-2</v>
      </c>
      <c r="F203" s="183">
        <f t="shared" si="17"/>
        <v>0</v>
      </c>
      <c r="G203" s="183">
        <f t="shared" si="18"/>
        <v>0</v>
      </c>
      <c r="H203" s="183">
        <f t="shared" si="19"/>
        <v>1.4901161193847656E-6</v>
      </c>
      <c r="I203" s="354"/>
      <c r="J203" s="357"/>
    </row>
    <row r="204" spans="2:10" ht="15" thickBot="1">
      <c r="B204" s="187" t="str">
        <f t="shared" si="14"/>
        <v/>
      </c>
      <c r="C204" s="188" t="str">
        <f t="shared" si="15"/>
        <v/>
      </c>
      <c r="D204" s="183">
        <f t="shared" si="16"/>
        <v>0</v>
      </c>
      <c r="E204" s="219">
        <v>8.8999999999999996E-2</v>
      </c>
      <c r="F204" s="183">
        <f t="shared" si="17"/>
        <v>0</v>
      </c>
      <c r="G204" s="183">
        <f t="shared" si="18"/>
        <v>0</v>
      </c>
      <c r="H204" s="183">
        <f t="shared" si="19"/>
        <v>1.4901161193847656E-6</v>
      </c>
      <c r="I204" s="359"/>
      <c r="J204" s="360"/>
    </row>
    <row r="205" spans="2:10">
      <c r="B205" s="185" t="str">
        <f t="shared" si="14"/>
        <v/>
      </c>
      <c r="C205" s="186" t="str">
        <f t="shared" si="15"/>
        <v/>
      </c>
      <c r="D205" s="182">
        <f t="shared" si="16"/>
        <v>0</v>
      </c>
      <c r="E205" s="218">
        <v>8.8999999999999996E-2</v>
      </c>
      <c r="F205" s="182">
        <f t="shared" si="17"/>
        <v>0</v>
      </c>
      <c r="G205" s="182">
        <f t="shared" si="18"/>
        <v>0</v>
      </c>
      <c r="H205" s="182">
        <f t="shared" si="19"/>
        <v>1.4901161193847656E-6</v>
      </c>
      <c r="I205" s="353">
        <v>17</v>
      </c>
      <c r="J205" s="356">
        <f>SUM(G205:G216)</f>
        <v>0</v>
      </c>
    </row>
    <row r="206" spans="2:10">
      <c r="B206" s="187" t="str">
        <f t="shared" si="14"/>
        <v/>
      </c>
      <c r="C206" s="188" t="str">
        <f t="shared" si="15"/>
        <v/>
      </c>
      <c r="D206" s="183">
        <f t="shared" si="16"/>
        <v>0</v>
      </c>
      <c r="E206" s="219">
        <v>8.8999999999999996E-2</v>
      </c>
      <c r="F206" s="183">
        <f t="shared" si="17"/>
        <v>0</v>
      </c>
      <c r="G206" s="183">
        <f t="shared" si="18"/>
        <v>0</v>
      </c>
      <c r="H206" s="183">
        <f t="shared" si="19"/>
        <v>1.4901161193847656E-6</v>
      </c>
      <c r="I206" s="354"/>
      <c r="J206" s="357"/>
    </row>
    <row r="207" spans="2:10">
      <c r="B207" s="187" t="str">
        <f t="shared" ref="B207:B270" si="20">IF(B206&lt;$D$7,B206+1,"")</f>
        <v/>
      </c>
      <c r="C207" s="188" t="str">
        <f t="shared" ref="C207:C270" si="21">IF(B207&lt;&gt;"",EDATE(C206,1),"")</f>
        <v/>
      </c>
      <c r="D207" s="183">
        <f t="shared" ref="D207:D270" si="22">IFERROR(IF(B207&lt;=$D$7,H206*E207/12,0),0)</f>
        <v>0</v>
      </c>
      <c r="E207" s="219">
        <v>8.8999999999999996E-2</v>
      </c>
      <c r="F207" s="183">
        <f t="shared" ref="F207:F270" si="23">IFERROR(IF(B207&lt;=$D$7,$D$6/$D$7,0),0)</f>
        <v>0</v>
      </c>
      <c r="G207" s="183">
        <f t="shared" ref="G207:G270" si="24">D207+F207</f>
        <v>0</v>
      </c>
      <c r="H207" s="183">
        <f t="shared" ref="H207:H270" si="25">H206-F207</f>
        <v>1.4901161193847656E-6</v>
      </c>
      <c r="I207" s="354"/>
      <c r="J207" s="357"/>
    </row>
    <row r="208" spans="2:10">
      <c r="B208" s="187" t="str">
        <f t="shared" si="20"/>
        <v/>
      </c>
      <c r="C208" s="188" t="str">
        <f t="shared" si="21"/>
        <v/>
      </c>
      <c r="D208" s="183">
        <f t="shared" si="22"/>
        <v>0</v>
      </c>
      <c r="E208" s="219">
        <v>8.8999999999999996E-2</v>
      </c>
      <c r="F208" s="183">
        <f t="shared" si="23"/>
        <v>0</v>
      </c>
      <c r="G208" s="183">
        <f t="shared" si="24"/>
        <v>0</v>
      </c>
      <c r="H208" s="183">
        <f t="shared" si="25"/>
        <v>1.4901161193847656E-6</v>
      </c>
      <c r="I208" s="354"/>
      <c r="J208" s="357"/>
    </row>
    <row r="209" spans="2:10">
      <c r="B209" s="187" t="str">
        <f t="shared" si="20"/>
        <v/>
      </c>
      <c r="C209" s="188" t="str">
        <f t="shared" si="21"/>
        <v/>
      </c>
      <c r="D209" s="183">
        <f t="shared" si="22"/>
        <v>0</v>
      </c>
      <c r="E209" s="219">
        <v>8.8999999999999996E-2</v>
      </c>
      <c r="F209" s="183">
        <f t="shared" si="23"/>
        <v>0</v>
      </c>
      <c r="G209" s="183">
        <f t="shared" si="24"/>
        <v>0</v>
      </c>
      <c r="H209" s="183">
        <f t="shared" si="25"/>
        <v>1.4901161193847656E-6</v>
      </c>
      <c r="I209" s="354"/>
      <c r="J209" s="357"/>
    </row>
    <row r="210" spans="2:10">
      <c r="B210" s="187" t="str">
        <f t="shared" si="20"/>
        <v/>
      </c>
      <c r="C210" s="188" t="str">
        <f t="shared" si="21"/>
        <v/>
      </c>
      <c r="D210" s="183">
        <f t="shared" si="22"/>
        <v>0</v>
      </c>
      <c r="E210" s="219">
        <v>8.8999999999999996E-2</v>
      </c>
      <c r="F210" s="183">
        <f t="shared" si="23"/>
        <v>0</v>
      </c>
      <c r="G210" s="183">
        <f t="shared" si="24"/>
        <v>0</v>
      </c>
      <c r="H210" s="183">
        <f t="shared" si="25"/>
        <v>1.4901161193847656E-6</v>
      </c>
      <c r="I210" s="354"/>
      <c r="J210" s="357"/>
    </row>
    <row r="211" spans="2:10">
      <c r="B211" s="187" t="str">
        <f t="shared" si="20"/>
        <v/>
      </c>
      <c r="C211" s="188" t="str">
        <f t="shared" si="21"/>
        <v/>
      </c>
      <c r="D211" s="183">
        <f t="shared" si="22"/>
        <v>0</v>
      </c>
      <c r="E211" s="219">
        <v>8.8999999999999996E-2</v>
      </c>
      <c r="F211" s="183">
        <f t="shared" si="23"/>
        <v>0</v>
      </c>
      <c r="G211" s="183">
        <f t="shared" si="24"/>
        <v>0</v>
      </c>
      <c r="H211" s="183">
        <f t="shared" si="25"/>
        <v>1.4901161193847656E-6</v>
      </c>
      <c r="I211" s="354"/>
      <c r="J211" s="357"/>
    </row>
    <row r="212" spans="2:10">
      <c r="B212" s="187" t="str">
        <f t="shared" si="20"/>
        <v/>
      </c>
      <c r="C212" s="188" t="str">
        <f t="shared" si="21"/>
        <v/>
      </c>
      <c r="D212" s="183">
        <f t="shared" si="22"/>
        <v>0</v>
      </c>
      <c r="E212" s="219">
        <v>8.8999999999999996E-2</v>
      </c>
      <c r="F212" s="183">
        <f t="shared" si="23"/>
        <v>0</v>
      </c>
      <c r="G212" s="183">
        <f t="shared" si="24"/>
        <v>0</v>
      </c>
      <c r="H212" s="183">
        <f t="shared" si="25"/>
        <v>1.4901161193847656E-6</v>
      </c>
      <c r="I212" s="354"/>
      <c r="J212" s="357"/>
    </row>
    <row r="213" spans="2:10">
      <c r="B213" s="187" t="str">
        <f t="shared" si="20"/>
        <v/>
      </c>
      <c r="C213" s="188" t="str">
        <f t="shared" si="21"/>
        <v/>
      </c>
      <c r="D213" s="183">
        <f t="shared" si="22"/>
        <v>0</v>
      </c>
      <c r="E213" s="219">
        <v>8.8999999999999996E-2</v>
      </c>
      <c r="F213" s="183">
        <f t="shared" si="23"/>
        <v>0</v>
      </c>
      <c r="G213" s="183">
        <f t="shared" si="24"/>
        <v>0</v>
      </c>
      <c r="H213" s="183">
        <f t="shared" si="25"/>
        <v>1.4901161193847656E-6</v>
      </c>
      <c r="I213" s="354"/>
      <c r="J213" s="357"/>
    </row>
    <row r="214" spans="2:10">
      <c r="B214" s="187" t="str">
        <f t="shared" si="20"/>
        <v/>
      </c>
      <c r="C214" s="188" t="str">
        <f t="shared" si="21"/>
        <v/>
      </c>
      <c r="D214" s="183">
        <f t="shared" si="22"/>
        <v>0</v>
      </c>
      <c r="E214" s="219">
        <v>8.8999999999999996E-2</v>
      </c>
      <c r="F214" s="183">
        <f t="shared" si="23"/>
        <v>0</v>
      </c>
      <c r="G214" s="183">
        <f t="shared" si="24"/>
        <v>0</v>
      </c>
      <c r="H214" s="183">
        <f t="shared" si="25"/>
        <v>1.4901161193847656E-6</v>
      </c>
      <c r="I214" s="354"/>
      <c r="J214" s="357"/>
    </row>
    <row r="215" spans="2:10">
      <c r="B215" s="187" t="str">
        <f t="shared" si="20"/>
        <v/>
      </c>
      <c r="C215" s="188" t="str">
        <f t="shared" si="21"/>
        <v/>
      </c>
      <c r="D215" s="183">
        <f t="shared" si="22"/>
        <v>0</v>
      </c>
      <c r="E215" s="219">
        <v>8.8999999999999996E-2</v>
      </c>
      <c r="F215" s="183">
        <f t="shared" si="23"/>
        <v>0</v>
      </c>
      <c r="G215" s="183">
        <f t="shared" si="24"/>
        <v>0</v>
      </c>
      <c r="H215" s="183">
        <f t="shared" si="25"/>
        <v>1.4901161193847656E-6</v>
      </c>
      <c r="I215" s="354"/>
      <c r="J215" s="357"/>
    </row>
    <row r="216" spans="2:10" ht="15" thickBot="1">
      <c r="B216" s="187" t="str">
        <f t="shared" si="20"/>
        <v/>
      </c>
      <c r="C216" s="188" t="str">
        <f t="shared" si="21"/>
        <v/>
      </c>
      <c r="D216" s="183">
        <f t="shared" si="22"/>
        <v>0</v>
      </c>
      <c r="E216" s="219">
        <v>8.8999999999999996E-2</v>
      </c>
      <c r="F216" s="183">
        <f t="shared" si="23"/>
        <v>0</v>
      </c>
      <c r="G216" s="183">
        <f t="shared" si="24"/>
        <v>0</v>
      </c>
      <c r="H216" s="183">
        <f t="shared" si="25"/>
        <v>1.4901161193847656E-6</v>
      </c>
      <c r="I216" s="359"/>
      <c r="J216" s="360"/>
    </row>
    <row r="217" spans="2:10">
      <c r="B217" s="185" t="str">
        <f t="shared" si="20"/>
        <v/>
      </c>
      <c r="C217" s="186" t="str">
        <f t="shared" si="21"/>
        <v/>
      </c>
      <c r="D217" s="182">
        <f t="shared" si="22"/>
        <v>0</v>
      </c>
      <c r="E217" s="218">
        <v>8.8999999999999996E-2</v>
      </c>
      <c r="F217" s="182">
        <f t="shared" si="23"/>
        <v>0</v>
      </c>
      <c r="G217" s="182">
        <f t="shared" si="24"/>
        <v>0</v>
      </c>
      <c r="H217" s="182">
        <f t="shared" si="25"/>
        <v>1.4901161193847656E-6</v>
      </c>
      <c r="I217" s="353">
        <v>18</v>
      </c>
      <c r="J217" s="356">
        <f>SUM(G217:G228)</f>
        <v>0</v>
      </c>
    </row>
    <row r="218" spans="2:10">
      <c r="B218" s="187" t="str">
        <f t="shared" si="20"/>
        <v/>
      </c>
      <c r="C218" s="188" t="str">
        <f t="shared" si="21"/>
        <v/>
      </c>
      <c r="D218" s="183">
        <f t="shared" si="22"/>
        <v>0</v>
      </c>
      <c r="E218" s="219">
        <v>8.8999999999999996E-2</v>
      </c>
      <c r="F218" s="183">
        <f t="shared" si="23"/>
        <v>0</v>
      </c>
      <c r="G218" s="183">
        <f t="shared" si="24"/>
        <v>0</v>
      </c>
      <c r="H218" s="183">
        <f t="shared" si="25"/>
        <v>1.4901161193847656E-6</v>
      </c>
      <c r="I218" s="354"/>
      <c r="J218" s="357"/>
    </row>
    <row r="219" spans="2:10">
      <c r="B219" s="187" t="str">
        <f t="shared" si="20"/>
        <v/>
      </c>
      <c r="C219" s="188" t="str">
        <f t="shared" si="21"/>
        <v/>
      </c>
      <c r="D219" s="183">
        <f t="shared" si="22"/>
        <v>0</v>
      </c>
      <c r="E219" s="219">
        <v>8.8999999999999996E-2</v>
      </c>
      <c r="F219" s="183">
        <f t="shared" si="23"/>
        <v>0</v>
      </c>
      <c r="G219" s="183">
        <f t="shared" si="24"/>
        <v>0</v>
      </c>
      <c r="H219" s="183">
        <f t="shared" si="25"/>
        <v>1.4901161193847656E-6</v>
      </c>
      <c r="I219" s="354"/>
      <c r="J219" s="357"/>
    </row>
    <row r="220" spans="2:10">
      <c r="B220" s="187" t="str">
        <f t="shared" si="20"/>
        <v/>
      </c>
      <c r="C220" s="188" t="str">
        <f t="shared" si="21"/>
        <v/>
      </c>
      <c r="D220" s="183">
        <f t="shared" si="22"/>
        <v>0</v>
      </c>
      <c r="E220" s="219">
        <v>8.8999999999999996E-2</v>
      </c>
      <c r="F220" s="183">
        <f t="shared" si="23"/>
        <v>0</v>
      </c>
      <c r="G220" s="183">
        <f t="shared" si="24"/>
        <v>0</v>
      </c>
      <c r="H220" s="183">
        <f t="shared" si="25"/>
        <v>1.4901161193847656E-6</v>
      </c>
      <c r="I220" s="354"/>
      <c r="J220" s="357"/>
    </row>
    <row r="221" spans="2:10">
      <c r="B221" s="187" t="str">
        <f t="shared" si="20"/>
        <v/>
      </c>
      <c r="C221" s="188" t="str">
        <f t="shared" si="21"/>
        <v/>
      </c>
      <c r="D221" s="183">
        <f t="shared" si="22"/>
        <v>0</v>
      </c>
      <c r="E221" s="219">
        <v>8.8999999999999996E-2</v>
      </c>
      <c r="F221" s="183">
        <f t="shared" si="23"/>
        <v>0</v>
      </c>
      <c r="G221" s="183">
        <f t="shared" si="24"/>
        <v>0</v>
      </c>
      <c r="H221" s="183">
        <f t="shared" si="25"/>
        <v>1.4901161193847656E-6</v>
      </c>
      <c r="I221" s="354"/>
      <c r="J221" s="357"/>
    </row>
    <row r="222" spans="2:10">
      <c r="B222" s="187" t="str">
        <f t="shared" si="20"/>
        <v/>
      </c>
      <c r="C222" s="188" t="str">
        <f t="shared" si="21"/>
        <v/>
      </c>
      <c r="D222" s="183">
        <f t="shared" si="22"/>
        <v>0</v>
      </c>
      <c r="E222" s="219">
        <v>8.8999999999999996E-2</v>
      </c>
      <c r="F222" s="183">
        <f t="shared" si="23"/>
        <v>0</v>
      </c>
      <c r="G222" s="183">
        <f t="shared" si="24"/>
        <v>0</v>
      </c>
      <c r="H222" s="183">
        <f t="shared" si="25"/>
        <v>1.4901161193847656E-6</v>
      </c>
      <c r="I222" s="354"/>
      <c r="J222" s="357"/>
    </row>
    <row r="223" spans="2:10">
      <c r="B223" s="187" t="str">
        <f t="shared" si="20"/>
        <v/>
      </c>
      <c r="C223" s="188" t="str">
        <f t="shared" si="21"/>
        <v/>
      </c>
      <c r="D223" s="183">
        <f t="shared" si="22"/>
        <v>0</v>
      </c>
      <c r="E223" s="219">
        <v>8.8999999999999996E-2</v>
      </c>
      <c r="F223" s="183">
        <f t="shared" si="23"/>
        <v>0</v>
      </c>
      <c r="G223" s="183">
        <f t="shared" si="24"/>
        <v>0</v>
      </c>
      <c r="H223" s="183">
        <f t="shared" si="25"/>
        <v>1.4901161193847656E-6</v>
      </c>
      <c r="I223" s="354"/>
      <c r="J223" s="357"/>
    </row>
    <row r="224" spans="2:10">
      <c r="B224" s="187" t="str">
        <f t="shared" si="20"/>
        <v/>
      </c>
      <c r="C224" s="188" t="str">
        <f t="shared" si="21"/>
        <v/>
      </c>
      <c r="D224" s="183">
        <f t="shared" si="22"/>
        <v>0</v>
      </c>
      <c r="E224" s="219">
        <v>8.8999999999999996E-2</v>
      </c>
      <c r="F224" s="183">
        <f t="shared" si="23"/>
        <v>0</v>
      </c>
      <c r="G224" s="183">
        <f t="shared" si="24"/>
        <v>0</v>
      </c>
      <c r="H224" s="183">
        <f t="shared" si="25"/>
        <v>1.4901161193847656E-6</v>
      </c>
      <c r="I224" s="354"/>
      <c r="J224" s="357"/>
    </row>
    <row r="225" spans="2:10">
      <c r="B225" s="187" t="str">
        <f t="shared" si="20"/>
        <v/>
      </c>
      <c r="C225" s="188" t="str">
        <f t="shared" si="21"/>
        <v/>
      </c>
      <c r="D225" s="183">
        <f t="shared" si="22"/>
        <v>0</v>
      </c>
      <c r="E225" s="219">
        <v>8.8999999999999996E-2</v>
      </c>
      <c r="F225" s="183">
        <f t="shared" si="23"/>
        <v>0</v>
      </c>
      <c r="G225" s="183">
        <f t="shared" si="24"/>
        <v>0</v>
      </c>
      <c r="H225" s="183">
        <f t="shared" si="25"/>
        <v>1.4901161193847656E-6</v>
      </c>
      <c r="I225" s="354"/>
      <c r="J225" s="357"/>
    </row>
    <row r="226" spans="2:10">
      <c r="B226" s="187" t="str">
        <f t="shared" si="20"/>
        <v/>
      </c>
      <c r="C226" s="188" t="str">
        <f t="shared" si="21"/>
        <v/>
      </c>
      <c r="D226" s="183">
        <f t="shared" si="22"/>
        <v>0</v>
      </c>
      <c r="E226" s="219">
        <v>8.8999999999999996E-2</v>
      </c>
      <c r="F226" s="183">
        <f t="shared" si="23"/>
        <v>0</v>
      </c>
      <c r="G226" s="183">
        <f t="shared" si="24"/>
        <v>0</v>
      </c>
      <c r="H226" s="183">
        <f t="shared" si="25"/>
        <v>1.4901161193847656E-6</v>
      </c>
      <c r="I226" s="354"/>
      <c r="J226" s="357"/>
    </row>
    <row r="227" spans="2:10">
      <c r="B227" s="187" t="str">
        <f t="shared" si="20"/>
        <v/>
      </c>
      <c r="C227" s="188" t="str">
        <f t="shared" si="21"/>
        <v/>
      </c>
      <c r="D227" s="183">
        <f t="shared" si="22"/>
        <v>0</v>
      </c>
      <c r="E227" s="219">
        <v>8.8999999999999996E-2</v>
      </c>
      <c r="F227" s="183">
        <f t="shared" si="23"/>
        <v>0</v>
      </c>
      <c r="G227" s="183">
        <f t="shared" si="24"/>
        <v>0</v>
      </c>
      <c r="H227" s="183">
        <f t="shared" si="25"/>
        <v>1.4901161193847656E-6</v>
      </c>
      <c r="I227" s="354"/>
      <c r="J227" s="357"/>
    </row>
    <row r="228" spans="2:10" ht="15" thickBot="1">
      <c r="B228" s="187" t="str">
        <f t="shared" si="20"/>
        <v/>
      </c>
      <c r="C228" s="188" t="str">
        <f t="shared" si="21"/>
        <v/>
      </c>
      <c r="D228" s="183">
        <f t="shared" si="22"/>
        <v>0</v>
      </c>
      <c r="E228" s="219">
        <v>8.8999999999999996E-2</v>
      </c>
      <c r="F228" s="183">
        <f t="shared" si="23"/>
        <v>0</v>
      </c>
      <c r="G228" s="183">
        <f t="shared" si="24"/>
        <v>0</v>
      </c>
      <c r="H228" s="183">
        <f t="shared" si="25"/>
        <v>1.4901161193847656E-6</v>
      </c>
      <c r="I228" s="359"/>
      <c r="J228" s="360"/>
    </row>
    <row r="229" spans="2:10">
      <c r="B229" s="185" t="str">
        <f t="shared" si="20"/>
        <v/>
      </c>
      <c r="C229" s="186" t="str">
        <f t="shared" si="21"/>
        <v/>
      </c>
      <c r="D229" s="182">
        <f t="shared" si="22"/>
        <v>0</v>
      </c>
      <c r="E229" s="218">
        <v>8.8999999999999996E-2</v>
      </c>
      <c r="F229" s="182">
        <f t="shared" si="23"/>
        <v>0</v>
      </c>
      <c r="G229" s="182">
        <f t="shared" si="24"/>
        <v>0</v>
      </c>
      <c r="H229" s="182">
        <f t="shared" si="25"/>
        <v>1.4901161193847656E-6</v>
      </c>
      <c r="I229" s="353">
        <v>19</v>
      </c>
      <c r="J229" s="356">
        <f>SUM(G229:G240)</f>
        <v>0</v>
      </c>
    </row>
    <row r="230" spans="2:10">
      <c r="B230" s="187" t="str">
        <f t="shared" si="20"/>
        <v/>
      </c>
      <c r="C230" s="188" t="str">
        <f t="shared" si="21"/>
        <v/>
      </c>
      <c r="D230" s="183">
        <f t="shared" si="22"/>
        <v>0</v>
      </c>
      <c r="E230" s="219">
        <v>8.8999999999999996E-2</v>
      </c>
      <c r="F230" s="183">
        <f t="shared" si="23"/>
        <v>0</v>
      </c>
      <c r="G230" s="183">
        <f t="shared" si="24"/>
        <v>0</v>
      </c>
      <c r="H230" s="183">
        <f t="shared" si="25"/>
        <v>1.4901161193847656E-6</v>
      </c>
      <c r="I230" s="354"/>
      <c r="J230" s="357"/>
    </row>
    <row r="231" spans="2:10">
      <c r="B231" s="187" t="str">
        <f t="shared" si="20"/>
        <v/>
      </c>
      <c r="C231" s="188" t="str">
        <f t="shared" si="21"/>
        <v/>
      </c>
      <c r="D231" s="183">
        <f t="shared" si="22"/>
        <v>0</v>
      </c>
      <c r="E231" s="219">
        <v>8.8999999999999996E-2</v>
      </c>
      <c r="F231" s="183">
        <f t="shared" si="23"/>
        <v>0</v>
      </c>
      <c r="G231" s="183">
        <f t="shared" si="24"/>
        <v>0</v>
      </c>
      <c r="H231" s="183">
        <f t="shared" si="25"/>
        <v>1.4901161193847656E-6</v>
      </c>
      <c r="I231" s="354"/>
      <c r="J231" s="357"/>
    </row>
    <row r="232" spans="2:10">
      <c r="B232" s="187" t="str">
        <f t="shared" si="20"/>
        <v/>
      </c>
      <c r="C232" s="188" t="str">
        <f t="shared" si="21"/>
        <v/>
      </c>
      <c r="D232" s="183">
        <f t="shared" si="22"/>
        <v>0</v>
      </c>
      <c r="E232" s="219">
        <v>8.8999999999999996E-2</v>
      </c>
      <c r="F232" s="183">
        <f t="shared" si="23"/>
        <v>0</v>
      </c>
      <c r="G232" s="183">
        <f t="shared" si="24"/>
        <v>0</v>
      </c>
      <c r="H232" s="183">
        <f t="shared" si="25"/>
        <v>1.4901161193847656E-6</v>
      </c>
      <c r="I232" s="354"/>
      <c r="J232" s="357"/>
    </row>
    <row r="233" spans="2:10">
      <c r="B233" s="187" t="str">
        <f t="shared" si="20"/>
        <v/>
      </c>
      <c r="C233" s="188" t="str">
        <f t="shared" si="21"/>
        <v/>
      </c>
      <c r="D233" s="183">
        <f t="shared" si="22"/>
        <v>0</v>
      </c>
      <c r="E233" s="219">
        <v>8.8999999999999996E-2</v>
      </c>
      <c r="F233" s="183">
        <f t="shared" si="23"/>
        <v>0</v>
      </c>
      <c r="G233" s="183">
        <f t="shared" si="24"/>
        <v>0</v>
      </c>
      <c r="H233" s="183">
        <f t="shared" si="25"/>
        <v>1.4901161193847656E-6</v>
      </c>
      <c r="I233" s="354"/>
      <c r="J233" s="357"/>
    </row>
    <row r="234" spans="2:10">
      <c r="B234" s="187" t="str">
        <f t="shared" si="20"/>
        <v/>
      </c>
      <c r="C234" s="188" t="str">
        <f t="shared" si="21"/>
        <v/>
      </c>
      <c r="D234" s="183">
        <f t="shared" si="22"/>
        <v>0</v>
      </c>
      <c r="E234" s="219">
        <v>8.8999999999999996E-2</v>
      </c>
      <c r="F234" s="183">
        <f t="shared" si="23"/>
        <v>0</v>
      </c>
      <c r="G234" s="183">
        <f t="shared" si="24"/>
        <v>0</v>
      </c>
      <c r="H234" s="183">
        <f t="shared" si="25"/>
        <v>1.4901161193847656E-6</v>
      </c>
      <c r="I234" s="354"/>
      <c r="J234" s="357"/>
    </row>
    <row r="235" spans="2:10">
      <c r="B235" s="187" t="str">
        <f t="shared" si="20"/>
        <v/>
      </c>
      <c r="C235" s="188" t="str">
        <f t="shared" si="21"/>
        <v/>
      </c>
      <c r="D235" s="183">
        <f t="shared" si="22"/>
        <v>0</v>
      </c>
      <c r="E235" s="219">
        <v>8.8999999999999996E-2</v>
      </c>
      <c r="F235" s="183">
        <f t="shared" si="23"/>
        <v>0</v>
      </c>
      <c r="G235" s="183">
        <f t="shared" si="24"/>
        <v>0</v>
      </c>
      <c r="H235" s="183">
        <f t="shared" si="25"/>
        <v>1.4901161193847656E-6</v>
      </c>
      <c r="I235" s="354"/>
      <c r="J235" s="357"/>
    </row>
    <row r="236" spans="2:10">
      <c r="B236" s="187" t="str">
        <f t="shared" si="20"/>
        <v/>
      </c>
      <c r="C236" s="188" t="str">
        <f t="shared" si="21"/>
        <v/>
      </c>
      <c r="D236" s="183">
        <f t="shared" si="22"/>
        <v>0</v>
      </c>
      <c r="E236" s="219">
        <v>8.8999999999999996E-2</v>
      </c>
      <c r="F236" s="183">
        <f t="shared" si="23"/>
        <v>0</v>
      </c>
      <c r="G236" s="183">
        <f t="shared" si="24"/>
        <v>0</v>
      </c>
      <c r="H236" s="183">
        <f t="shared" si="25"/>
        <v>1.4901161193847656E-6</v>
      </c>
      <c r="I236" s="354"/>
      <c r="J236" s="357"/>
    </row>
    <row r="237" spans="2:10">
      <c r="B237" s="187" t="str">
        <f t="shared" si="20"/>
        <v/>
      </c>
      <c r="C237" s="188" t="str">
        <f t="shared" si="21"/>
        <v/>
      </c>
      <c r="D237" s="183">
        <f t="shared" si="22"/>
        <v>0</v>
      </c>
      <c r="E237" s="219">
        <v>8.8999999999999996E-2</v>
      </c>
      <c r="F237" s="183">
        <f t="shared" si="23"/>
        <v>0</v>
      </c>
      <c r="G237" s="183">
        <f t="shared" si="24"/>
        <v>0</v>
      </c>
      <c r="H237" s="183">
        <f t="shared" si="25"/>
        <v>1.4901161193847656E-6</v>
      </c>
      <c r="I237" s="354"/>
      <c r="J237" s="357"/>
    </row>
    <row r="238" spans="2:10">
      <c r="B238" s="187" t="str">
        <f t="shared" si="20"/>
        <v/>
      </c>
      <c r="C238" s="188" t="str">
        <f t="shared" si="21"/>
        <v/>
      </c>
      <c r="D238" s="183">
        <f t="shared" si="22"/>
        <v>0</v>
      </c>
      <c r="E238" s="219">
        <v>8.8999999999999996E-2</v>
      </c>
      <c r="F238" s="183">
        <f t="shared" si="23"/>
        <v>0</v>
      </c>
      <c r="G238" s="183">
        <f t="shared" si="24"/>
        <v>0</v>
      </c>
      <c r="H238" s="183">
        <f t="shared" si="25"/>
        <v>1.4901161193847656E-6</v>
      </c>
      <c r="I238" s="354"/>
      <c r="J238" s="357"/>
    </row>
    <row r="239" spans="2:10">
      <c r="B239" s="187" t="str">
        <f t="shared" si="20"/>
        <v/>
      </c>
      <c r="C239" s="188" t="str">
        <f t="shared" si="21"/>
        <v/>
      </c>
      <c r="D239" s="183">
        <f t="shared" si="22"/>
        <v>0</v>
      </c>
      <c r="E239" s="219">
        <v>8.8999999999999996E-2</v>
      </c>
      <c r="F239" s="183">
        <f t="shared" si="23"/>
        <v>0</v>
      </c>
      <c r="G239" s="183">
        <f t="shared" si="24"/>
        <v>0</v>
      </c>
      <c r="H239" s="183">
        <f t="shared" si="25"/>
        <v>1.4901161193847656E-6</v>
      </c>
      <c r="I239" s="354"/>
      <c r="J239" s="357"/>
    </row>
    <row r="240" spans="2:10" ht="15" thickBot="1">
      <c r="B240" s="187" t="str">
        <f t="shared" si="20"/>
        <v/>
      </c>
      <c r="C240" s="188" t="str">
        <f t="shared" si="21"/>
        <v/>
      </c>
      <c r="D240" s="183">
        <f t="shared" si="22"/>
        <v>0</v>
      </c>
      <c r="E240" s="219">
        <v>8.8999999999999996E-2</v>
      </c>
      <c r="F240" s="183">
        <f t="shared" si="23"/>
        <v>0</v>
      </c>
      <c r="G240" s="183">
        <f t="shared" si="24"/>
        <v>0</v>
      </c>
      <c r="H240" s="183">
        <f t="shared" si="25"/>
        <v>1.4901161193847656E-6</v>
      </c>
      <c r="I240" s="359"/>
      <c r="J240" s="360"/>
    </row>
    <row r="241" spans="2:10">
      <c r="B241" s="185" t="str">
        <f t="shared" si="20"/>
        <v/>
      </c>
      <c r="C241" s="186" t="str">
        <f t="shared" si="21"/>
        <v/>
      </c>
      <c r="D241" s="182">
        <f t="shared" si="22"/>
        <v>0</v>
      </c>
      <c r="E241" s="218">
        <v>8.8999999999999996E-2</v>
      </c>
      <c r="F241" s="182">
        <f t="shared" si="23"/>
        <v>0</v>
      </c>
      <c r="G241" s="182">
        <f t="shared" si="24"/>
        <v>0</v>
      </c>
      <c r="H241" s="182">
        <f t="shared" si="25"/>
        <v>1.4901161193847656E-6</v>
      </c>
      <c r="I241" s="353">
        <v>20</v>
      </c>
      <c r="J241" s="356">
        <f>SUM(G241:G252)</f>
        <v>0</v>
      </c>
    </row>
    <row r="242" spans="2:10">
      <c r="B242" s="187" t="str">
        <f t="shared" si="20"/>
        <v/>
      </c>
      <c r="C242" s="188" t="str">
        <f t="shared" si="21"/>
        <v/>
      </c>
      <c r="D242" s="183">
        <f t="shared" si="22"/>
        <v>0</v>
      </c>
      <c r="E242" s="219">
        <v>8.8999999999999996E-2</v>
      </c>
      <c r="F242" s="183">
        <f t="shared" si="23"/>
        <v>0</v>
      </c>
      <c r="G242" s="183">
        <f t="shared" si="24"/>
        <v>0</v>
      </c>
      <c r="H242" s="183">
        <f t="shared" si="25"/>
        <v>1.4901161193847656E-6</v>
      </c>
      <c r="I242" s="354"/>
      <c r="J242" s="357"/>
    </row>
    <row r="243" spans="2:10">
      <c r="B243" s="187" t="str">
        <f t="shared" si="20"/>
        <v/>
      </c>
      <c r="C243" s="188" t="str">
        <f t="shared" si="21"/>
        <v/>
      </c>
      <c r="D243" s="183">
        <f t="shared" si="22"/>
        <v>0</v>
      </c>
      <c r="E243" s="219">
        <v>8.8999999999999996E-2</v>
      </c>
      <c r="F243" s="183">
        <f t="shared" si="23"/>
        <v>0</v>
      </c>
      <c r="G243" s="183">
        <f t="shared" si="24"/>
        <v>0</v>
      </c>
      <c r="H243" s="183">
        <f t="shared" si="25"/>
        <v>1.4901161193847656E-6</v>
      </c>
      <c r="I243" s="354"/>
      <c r="J243" s="357"/>
    </row>
    <row r="244" spans="2:10">
      <c r="B244" s="187" t="str">
        <f t="shared" si="20"/>
        <v/>
      </c>
      <c r="C244" s="188" t="str">
        <f t="shared" si="21"/>
        <v/>
      </c>
      <c r="D244" s="183">
        <f t="shared" si="22"/>
        <v>0</v>
      </c>
      <c r="E244" s="219">
        <v>8.8999999999999996E-2</v>
      </c>
      <c r="F244" s="183">
        <f t="shared" si="23"/>
        <v>0</v>
      </c>
      <c r="G244" s="183">
        <f t="shared" si="24"/>
        <v>0</v>
      </c>
      <c r="H244" s="183">
        <f t="shared" si="25"/>
        <v>1.4901161193847656E-6</v>
      </c>
      <c r="I244" s="354"/>
      <c r="J244" s="357"/>
    </row>
    <row r="245" spans="2:10">
      <c r="B245" s="187" t="str">
        <f t="shared" si="20"/>
        <v/>
      </c>
      <c r="C245" s="188" t="str">
        <f t="shared" si="21"/>
        <v/>
      </c>
      <c r="D245" s="183">
        <f t="shared" si="22"/>
        <v>0</v>
      </c>
      <c r="E245" s="219">
        <v>8.8999999999999996E-2</v>
      </c>
      <c r="F245" s="183">
        <f t="shared" si="23"/>
        <v>0</v>
      </c>
      <c r="G245" s="183">
        <f t="shared" si="24"/>
        <v>0</v>
      </c>
      <c r="H245" s="183">
        <f t="shared" si="25"/>
        <v>1.4901161193847656E-6</v>
      </c>
      <c r="I245" s="354"/>
      <c r="J245" s="357"/>
    </row>
    <row r="246" spans="2:10">
      <c r="B246" s="187" t="str">
        <f t="shared" si="20"/>
        <v/>
      </c>
      <c r="C246" s="188" t="str">
        <f t="shared" si="21"/>
        <v/>
      </c>
      <c r="D246" s="183">
        <f t="shared" si="22"/>
        <v>0</v>
      </c>
      <c r="E246" s="219">
        <v>8.8999999999999996E-2</v>
      </c>
      <c r="F246" s="183">
        <f t="shared" si="23"/>
        <v>0</v>
      </c>
      <c r="G246" s="183">
        <f t="shared" si="24"/>
        <v>0</v>
      </c>
      <c r="H246" s="183">
        <f t="shared" si="25"/>
        <v>1.4901161193847656E-6</v>
      </c>
      <c r="I246" s="354"/>
      <c r="J246" s="357"/>
    </row>
    <row r="247" spans="2:10">
      <c r="B247" s="187" t="str">
        <f t="shared" si="20"/>
        <v/>
      </c>
      <c r="C247" s="188" t="str">
        <f t="shared" si="21"/>
        <v/>
      </c>
      <c r="D247" s="183">
        <f t="shared" si="22"/>
        <v>0</v>
      </c>
      <c r="E247" s="219">
        <v>8.8999999999999996E-2</v>
      </c>
      <c r="F247" s="183">
        <f t="shared" si="23"/>
        <v>0</v>
      </c>
      <c r="G247" s="183">
        <f t="shared" si="24"/>
        <v>0</v>
      </c>
      <c r="H247" s="183">
        <f t="shared" si="25"/>
        <v>1.4901161193847656E-6</v>
      </c>
      <c r="I247" s="354"/>
      <c r="J247" s="357"/>
    </row>
    <row r="248" spans="2:10">
      <c r="B248" s="187" t="str">
        <f t="shared" si="20"/>
        <v/>
      </c>
      <c r="C248" s="188" t="str">
        <f t="shared" si="21"/>
        <v/>
      </c>
      <c r="D248" s="183">
        <f t="shared" si="22"/>
        <v>0</v>
      </c>
      <c r="E248" s="219">
        <v>8.8999999999999996E-2</v>
      </c>
      <c r="F248" s="183">
        <f t="shared" si="23"/>
        <v>0</v>
      </c>
      <c r="G248" s="183">
        <f t="shared" si="24"/>
        <v>0</v>
      </c>
      <c r="H248" s="183">
        <f t="shared" si="25"/>
        <v>1.4901161193847656E-6</v>
      </c>
      <c r="I248" s="354"/>
      <c r="J248" s="357"/>
    </row>
    <row r="249" spans="2:10">
      <c r="B249" s="187" t="str">
        <f t="shared" si="20"/>
        <v/>
      </c>
      <c r="C249" s="188" t="str">
        <f t="shared" si="21"/>
        <v/>
      </c>
      <c r="D249" s="183">
        <f t="shared" si="22"/>
        <v>0</v>
      </c>
      <c r="E249" s="219">
        <v>8.8999999999999996E-2</v>
      </c>
      <c r="F249" s="183">
        <f t="shared" si="23"/>
        <v>0</v>
      </c>
      <c r="G249" s="183">
        <f t="shared" si="24"/>
        <v>0</v>
      </c>
      <c r="H249" s="183">
        <f t="shared" si="25"/>
        <v>1.4901161193847656E-6</v>
      </c>
      <c r="I249" s="354"/>
      <c r="J249" s="357"/>
    </row>
    <row r="250" spans="2:10">
      <c r="B250" s="187" t="str">
        <f t="shared" si="20"/>
        <v/>
      </c>
      <c r="C250" s="188" t="str">
        <f t="shared" si="21"/>
        <v/>
      </c>
      <c r="D250" s="183">
        <f t="shared" si="22"/>
        <v>0</v>
      </c>
      <c r="E250" s="219">
        <v>8.8999999999999996E-2</v>
      </c>
      <c r="F250" s="183">
        <f t="shared" si="23"/>
        <v>0</v>
      </c>
      <c r="G250" s="183">
        <f t="shared" si="24"/>
        <v>0</v>
      </c>
      <c r="H250" s="183">
        <f t="shared" si="25"/>
        <v>1.4901161193847656E-6</v>
      </c>
      <c r="I250" s="354"/>
      <c r="J250" s="357"/>
    </row>
    <row r="251" spans="2:10">
      <c r="B251" s="187" t="str">
        <f t="shared" si="20"/>
        <v/>
      </c>
      <c r="C251" s="188" t="str">
        <f t="shared" si="21"/>
        <v/>
      </c>
      <c r="D251" s="183">
        <f t="shared" si="22"/>
        <v>0</v>
      </c>
      <c r="E251" s="219">
        <v>8.8999999999999996E-2</v>
      </c>
      <c r="F251" s="183">
        <f t="shared" si="23"/>
        <v>0</v>
      </c>
      <c r="G251" s="183">
        <f t="shared" si="24"/>
        <v>0</v>
      </c>
      <c r="H251" s="183">
        <f t="shared" si="25"/>
        <v>1.4901161193847656E-6</v>
      </c>
      <c r="I251" s="354"/>
      <c r="J251" s="357"/>
    </row>
    <row r="252" spans="2:10" ht="15" thickBot="1">
      <c r="B252" s="187" t="str">
        <f t="shared" si="20"/>
        <v/>
      </c>
      <c r="C252" s="188" t="str">
        <f t="shared" si="21"/>
        <v/>
      </c>
      <c r="D252" s="183">
        <f t="shared" si="22"/>
        <v>0</v>
      </c>
      <c r="E252" s="219">
        <v>8.8999999999999996E-2</v>
      </c>
      <c r="F252" s="183">
        <f t="shared" si="23"/>
        <v>0</v>
      </c>
      <c r="G252" s="183">
        <f t="shared" si="24"/>
        <v>0</v>
      </c>
      <c r="H252" s="183">
        <f t="shared" si="25"/>
        <v>1.4901161193847656E-6</v>
      </c>
      <c r="I252" s="359"/>
      <c r="J252" s="360"/>
    </row>
    <row r="253" spans="2:10">
      <c r="B253" s="185" t="str">
        <f t="shared" si="20"/>
        <v/>
      </c>
      <c r="C253" s="186" t="str">
        <f t="shared" si="21"/>
        <v/>
      </c>
      <c r="D253" s="182">
        <f t="shared" si="22"/>
        <v>0</v>
      </c>
      <c r="E253" s="218">
        <v>8.8999999999999996E-2</v>
      </c>
      <c r="F253" s="182">
        <f t="shared" si="23"/>
        <v>0</v>
      </c>
      <c r="G253" s="182">
        <f t="shared" si="24"/>
        <v>0</v>
      </c>
      <c r="H253" s="182">
        <f t="shared" si="25"/>
        <v>1.4901161193847656E-6</v>
      </c>
      <c r="I253" s="353">
        <v>21</v>
      </c>
      <c r="J253" s="356">
        <f>SUM(G253:G264)</f>
        <v>0</v>
      </c>
    </row>
    <row r="254" spans="2:10">
      <c r="B254" s="187" t="str">
        <f t="shared" si="20"/>
        <v/>
      </c>
      <c r="C254" s="188" t="str">
        <f t="shared" si="21"/>
        <v/>
      </c>
      <c r="D254" s="183">
        <f t="shared" si="22"/>
        <v>0</v>
      </c>
      <c r="E254" s="219">
        <v>8.8999999999999996E-2</v>
      </c>
      <c r="F254" s="183">
        <f t="shared" si="23"/>
        <v>0</v>
      </c>
      <c r="G254" s="183">
        <f t="shared" si="24"/>
        <v>0</v>
      </c>
      <c r="H254" s="183">
        <f t="shared" si="25"/>
        <v>1.4901161193847656E-6</v>
      </c>
      <c r="I254" s="354"/>
      <c r="J254" s="357"/>
    </row>
    <row r="255" spans="2:10">
      <c r="B255" s="187" t="str">
        <f t="shared" si="20"/>
        <v/>
      </c>
      <c r="C255" s="188" t="str">
        <f t="shared" si="21"/>
        <v/>
      </c>
      <c r="D255" s="183">
        <f t="shared" si="22"/>
        <v>0</v>
      </c>
      <c r="E255" s="219">
        <v>8.8999999999999996E-2</v>
      </c>
      <c r="F255" s="183">
        <f t="shared" si="23"/>
        <v>0</v>
      </c>
      <c r="G255" s="183">
        <f t="shared" si="24"/>
        <v>0</v>
      </c>
      <c r="H255" s="183">
        <f t="shared" si="25"/>
        <v>1.4901161193847656E-6</v>
      </c>
      <c r="I255" s="354"/>
      <c r="J255" s="357"/>
    </row>
    <row r="256" spans="2:10">
      <c r="B256" s="187" t="str">
        <f t="shared" si="20"/>
        <v/>
      </c>
      <c r="C256" s="188" t="str">
        <f t="shared" si="21"/>
        <v/>
      </c>
      <c r="D256" s="183">
        <f t="shared" si="22"/>
        <v>0</v>
      </c>
      <c r="E256" s="219">
        <v>8.8999999999999996E-2</v>
      </c>
      <c r="F256" s="183">
        <f t="shared" si="23"/>
        <v>0</v>
      </c>
      <c r="G256" s="183">
        <f t="shared" si="24"/>
        <v>0</v>
      </c>
      <c r="H256" s="183">
        <f t="shared" si="25"/>
        <v>1.4901161193847656E-6</v>
      </c>
      <c r="I256" s="354"/>
      <c r="J256" s="357"/>
    </row>
    <row r="257" spans="2:10">
      <c r="B257" s="187" t="str">
        <f t="shared" si="20"/>
        <v/>
      </c>
      <c r="C257" s="188" t="str">
        <f t="shared" si="21"/>
        <v/>
      </c>
      <c r="D257" s="183">
        <f t="shared" si="22"/>
        <v>0</v>
      </c>
      <c r="E257" s="219">
        <v>8.8999999999999996E-2</v>
      </c>
      <c r="F257" s="183">
        <f t="shared" si="23"/>
        <v>0</v>
      </c>
      <c r="G257" s="183">
        <f t="shared" si="24"/>
        <v>0</v>
      </c>
      <c r="H257" s="183">
        <f t="shared" si="25"/>
        <v>1.4901161193847656E-6</v>
      </c>
      <c r="I257" s="354"/>
      <c r="J257" s="357"/>
    </row>
    <row r="258" spans="2:10">
      <c r="B258" s="187" t="str">
        <f t="shared" si="20"/>
        <v/>
      </c>
      <c r="C258" s="188" t="str">
        <f t="shared" si="21"/>
        <v/>
      </c>
      <c r="D258" s="183">
        <f t="shared" si="22"/>
        <v>0</v>
      </c>
      <c r="E258" s="219">
        <v>8.8999999999999996E-2</v>
      </c>
      <c r="F258" s="183">
        <f t="shared" si="23"/>
        <v>0</v>
      </c>
      <c r="G258" s="183">
        <f t="shared" si="24"/>
        <v>0</v>
      </c>
      <c r="H258" s="183">
        <f t="shared" si="25"/>
        <v>1.4901161193847656E-6</v>
      </c>
      <c r="I258" s="354"/>
      <c r="J258" s="357"/>
    </row>
    <row r="259" spans="2:10">
      <c r="B259" s="187" t="str">
        <f t="shared" si="20"/>
        <v/>
      </c>
      <c r="C259" s="188" t="str">
        <f t="shared" si="21"/>
        <v/>
      </c>
      <c r="D259" s="183">
        <f t="shared" si="22"/>
        <v>0</v>
      </c>
      <c r="E259" s="219">
        <v>8.8999999999999996E-2</v>
      </c>
      <c r="F259" s="183">
        <f t="shared" si="23"/>
        <v>0</v>
      </c>
      <c r="G259" s="183">
        <f t="shared" si="24"/>
        <v>0</v>
      </c>
      <c r="H259" s="183">
        <f t="shared" si="25"/>
        <v>1.4901161193847656E-6</v>
      </c>
      <c r="I259" s="354"/>
      <c r="J259" s="357"/>
    </row>
    <row r="260" spans="2:10">
      <c r="B260" s="187" t="str">
        <f t="shared" si="20"/>
        <v/>
      </c>
      <c r="C260" s="188" t="str">
        <f t="shared" si="21"/>
        <v/>
      </c>
      <c r="D260" s="183">
        <f t="shared" si="22"/>
        <v>0</v>
      </c>
      <c r="E260" s="219">
        <v>8.8999999999999996E-2</v>
      </c>
      <c r="F260" s="183">
        <f t="shared" si="23"/>
        <v>0</v>
      </c>
      <c r="G260" s="183">
        <f t="shared" si="24"/>
        <v>0</v>
      </c>
      <c r="H260" s="183">
        <f t="shared" si="25"/>
        <v>1.4901161193847656E-6</v>
      </c>
      <c r="I260" s="354"/>
      <c r="J260" s="357"/>
    </row>
    <row r="261" spans="2:10">
      <c r="B261" s="187" t="str">
        <f t="shared" si="20"/>
        <v/>
      </c>
      <c r="C261" s="188" t="str">
        <f t="shared" si="21"/>
        <v/>
      </c>
      <c r="D261" s="183">
        <f t="shared" si="22"/>
        <v>0</v>
      </c>
      <c r="E261" s="219">
        <v>8.8999999999999996E-2</v>
      </c>
      <c r="F261" s="183">
        <f t="shared" si="23"/>
        <v>0</v>
      </c>
      <c r="G261" s="183">
        <f t="shared" si="24"/>
        <v>0</v>
      </c>
      <c r="H261" s="183">
        <f t="shared" si="25"/>
        <v>1.4901161193847656E-6</v>
      </c>
      <c r="I261" s="354"/>
      <c r="J261" s="357"/>
    </row>
    <row r="262" spans="2:10">
      <c r="B262" s="187" t="str">
        <f t="shared" si="20"/>
        <v/>
      </c>
      <c r="C262" s="188" t="str">
        <f t="shared" si="21"/>
        <v/>
      </c>
      <c r="D262" s="183">
        <f t="shared" si="22"/>
        <v>0</v>
      </c>
      <c r="E262" s="219">
        <v>8.8999999999999996E-2</v>
      </c>
      <c r="F262" s="183">
        <f t="shared" si="23"/>
        <v>0</v>
      </c>
      <c r="G262" s="183">
        <f t="shared" si="24"/>
        <v>0</v>
      </c>
      <c r="H262" s="183">
        <f t="shared" si="25"/>
        <v>1.4901161193847656E-6</v>
      </c>
      <c r="I262" s="354"/>
      <c r="J262" s="357"/>
    </row>
    <row r="263" spans="2:10">
      <c r="B263" s="187" t="str">
        <f t="shared" si="20"/>
        <v/>
      </c>
      <c r="C263" s="188" t="str">
        <f t="shared" si="21"/>
        <v/>
      </c>
      <c r="D263" s="183">
        <f t="shared" si="22"/>
        <v>0</v>
      </c>
      <c r="E263" s="219">
        <v>8.8999999999999996E-2</v>
      </c>
      <c r="F263" s="183">
        <f t="shared" si="23"/>
        <v>0</v>
      </c>
      <c r="G263" s="183">
        <f t="shared" si="24"/>
        <v>0</v>
      </c>
      <c r="H263" s="183">
        <f t="shared" si="25"/>
        <v>1.4901161193847656E-6</v>
      </c>
      <c r="I263" s="354"/>
      <c r="J263" s="357"/>
    </row>
    <row r="264" spans="2:10" ht="15" thickBot="1">
      <c r="B264" s="187" t="str">
        <f t="shared" si="20"/>
        <v/>
      </c>
      <c r="C264" s="188" t="str">
        <f t="shared" si="21"/>
        <v/>
      </c>
      <c r="D264" s="183">
        <f t="shared" si="22"/>
        <v>0</v>
      </c>
      <c r="E264" s="219">
        <v>8.8999999999999996E-2</v>
      </c>
      <c r="F264" s="183">
        <f t="shared" si="23"/>
        <v>0</v>
      </c>
      <c r="G264" s="183">
        <f t="shared" si="24"/>
        <v>0</v>
      </c>
      <c r="H264" s="183">
        <f t="shared" si="25"/>
        <v>1.4901161193847656E-6</v>
      </c>
      <c r="I264" s="359"/>
      <c r="J264" s="360"/>
    </row>
    <row r="265" spans="2:10">
      <c r="B265" s="185" t="str">
        <f t="shared" si="20"/>
        <v/>
      </c>
      <c r="C265" s="186" t="str">
        <f t="shared" si="21"/>
        <v/>
      </c>
      <c r="D265" s="182">
        <f t="shared" si="22"/>
        <v>0</v>
      </c>
      <c r="E265" s="218">
        <v>8.8999999999999996E-2</v>
      </c>
      <c r="F265" s="182">
        <f t="shared" si="23"/>
        <v>0</v>
      </c>
      <c r="G265" s="182">
        <f t="shared" si="24"/>
        <v>0</v>
      </c>
      <c r="H265" s="182">
        <f t="shared" si="25"/>
        <v>1.4901161193847656E-6</v>
      </c>
      <c r="I265" s="353">
        <v>22</v>
      </c>
      <c r="J265" s="356">
        <f>SUM(G265:G276)</f>
        <v>0</v>
      </c>
    </row>
    <row r="266" spans="2:10">
      <c r="B266" s="187" t="str">
        <f t="shared" si="20"/>
        <v/>
      </c>
      <c r="C266" s="188" t="str">
        <f t="shared" si="21"/>
        <v/>
      </c>
      <c r="D266" s="183">
        <f t="shared" si="22"/>
        <v>0</v>
      </c>
      <c r="E266" s="219">
        <v>8.8999999999999996E-2</v>
      </c>
      <c r="F266" s="183">
        <f t="shared" si="23"/>
        <v>0</v>
      </c>
      <c r="G266" s="183">
        <f t="shared" si="24"/>
        <v>0</v>
      </c>
      <c r="H266" s="183">
        <f t="shared" si="25"/>
        <v>1.4901161193847656E-6</v>
      </c>
      <c r="I266" s="354"/>
      <c r="J266" s="357"/>
    </row>
    <row r="267" spans="2:10">
      <c r="B267" s="187" t="str">
        <f t="shared" si="20"/>
        <v/>
      </c>
      <c r="C267" s="188" t="str">
        <f t="shared" si="21"/>
        <v/>
      </c>
      <c r="D267" s="183">
        <f t="shared" si="22"/>
        <v>0</v>
      </c>
      <c r="E267" s="219">
        <v>8.8999999999999996E-2</v>
      </c>
      <c r="F267" s="183">
        <f t="shared" si="23"/>
        <v>0</v>
      </c>
      <c r="G267" s="183">
        <f t="shared" si="24"/>
        <v>0</v>
      </c>
      <c r="H267" s="183">
        <f t="shared" si="25"/>
        <v>1.4901161193847656E-6</v>
      </c>
      <c r="I267" s="354"/>
      <c r="J267" s="357"/>
    </row>
    <row r="268" spans="2:10">
      <c r="B268" s="187" t="str">
        <f t="shared" si="20"/>
        <v/>
      </c>
      <c r="C268" s="188" t="str">
        <f t="shared" si="21"/>
        <v/>
      </c>
      <c r="D268" s="183">
        <f t="shared" si="22"/>
        <v>0</v>
      </c>
      <c r="E268" s="219">
        <v>8.8999999999999996E-2</v>
      </c>
      <c r="F268" s="183">
        <f t="shared" si="23"/>
        <v>0</v>
      </c>
      <c r="G268" s="183">
        <f t="shared" si="24"/>
        <v>0</v>
      </c>
      <c r="H268" s="183">
        <f t="shared" si="25"/>
        <v>1.4901161193847656E-6</v>
      </c>
      <c r="I268" s="354"/>
      <c r="J268" s="357"/>
    </row>
    <row r="269" spans="2:10">
      <c r="B269" s="187" t="str">
        <f t="shared" si="20"/>
        <v/>
      </c>
      <c r="C269" s="188" t="str">
        <f t="shared" si="21"/>
        <v/>
      </c>
      <c r="D269" s="183">
        <f t="shared" si="22"/>
        <v>0</v>
      </c>
      <c r="E269" s="219">
        <v>8.8999999999999996E-2</v>
      </c>
      <c r="F269" s="183">
        <f t="shared" si="23"/>
        <v>0</v>
      </c>
      <c r="G269" s="183">
        <f t="shared" si="24"/>
        <v>0</v>
      </c>
      <c r="H269" s="183">
        <f t="shared" si="25"/>
        <v>1.4901161193847656E-6</v>
      </c>
      <c r="I269" s="354"/>
      <c r="J269" s="357"/>
    </row>
    <row r="270" spans="2:10">
      <c r="B270" s="187" t="str">
        <f t="shared" si="20"/>
        <v/>
      </c>
      <c r="C270" s="188" t="str">
        <f t="shared" si="21"/>
        <v/>
      </c>
      <c r="D270" s="183">
        <f t="shared" si="22"/>
        <v>0</v>
      </c>
      <c r="E270" s="219">
        <v>8.8999999999999996E-2</v>
      </c>
      <c r="F270" s="183">
        <f t="shared" si="23"/>
        <v>0</v>
      </c>
      <c r="G270" s="183">
        <f t="shared" si="24"/>
        <v>0</v>
      </c>
      <c r="H270" s="183">
        <f t="shared" si="25"/>
        <v>1.4901161193847656E-6</v>
      </c>
      <c r="I270" s="354"/>
      <c r="J270" s="357"/>
    </row>
    <row r="271" spans="2:10">
      <c r="B271" s="187" t="str">
        <f t="shared" ref="B271:B334" si="26">IF(B270&lt;$D$7,B270+1,"")</f>
        <v/>
      </c>
      <c r="C271" s="188" t="str">
        <f t="shared" ref="C271:C334" si="27">IF(B271&lt;&gt;"",EDATE(C270,1),"")</f>
        <v/>
      </c>
      <c r="D271" s="183">
        <f t="shared" ref="D271:D334" si="28">IFERROR(IF(B271&lt;=$D$7,H270*E271/12,0),0)</f>
        <v>0</v>
      </c>
      <c r="E271" s="219">
        <v>8.8999999999999996E-2</v>
      </c>
      <c r="F271" s="183">
        <f t="shared" ref="F271:F334" si="29">IFERROR(IF(B271&lt;=$D$7,$D$6/$D$7,0),0)</f>
        <v>0</v>
      </c>
      <c r="G271" s="183">
        <f t="shared" ref="G271:G334" si="30">D271+F271</f>
        <v>0</v>
      </c>
      <c r="H271" s="183">
        <f t="shared" ref="H271:H334" si="31">H270-F271</f>
        <v>1.4901161193847656E-6</v>
      </c>
      <c r="I271" s="354"/>
      <c r="J271" s="357"/>
    </row>
    <row r="272" spans="2:10">
      <c r="B272" s="187" t="str">
        <f t="shared" si="26"/>
        <v/>
      </c>
      <c r="C272" s="188" t="str">
        <f t="shared" si="27"/>
        <v/>
      </c>
      <c r="D272" s="183">
        <f t="shared" si="28"/>
        <v>0</v>
      </c>
      <c r="E272" s="219">
        <v>8.8999999999999996E-2</v>
      </c>
      <c r="F272" s="183">
        <f t="shared" si="29"/>
        <v>0</v>
      </c>
      <c r="G272" s="183">
        <f t="shared" si="30"/>
        <v>0</v>
      </c>
      <c r="H272" s="183">
        <f t="shared" si="31"/>
        <v>1.4901161193847656E-6</v>
      </c>
      <c r="I272" s="354"/>
      <c r="J272" s="357"/>
    </row>
    <row r="273" spans="2:10">
      <c r="B273" s="187" t="str">
        <f t="shared" si="26"/>
        <v/>
      </c>
      <c r="C273" s="188" t="str">
        <f t="shared" si="27"/>
        <v/>
      </c>
      <c r="D273" s="183">
        <f t="shared" si="28"/>
        <v>0</v>
      </c>
      <c r="E273" s="219">
        <v>8.8999999999999996E-2</v>
      </c>
      <c r="F273" s="183">
        <f t="shared" si="29"/>
        <v>0</v>
      </c>
      <c r="G273" s="183">
        <f t="shared" si="30"/>
        <v>0</v>
      </c>
      <c r="H273" s="183">
        <f t="shared" si="31"/>
        <v>1.4901161193847656E-6</v>
      </c>
      <c r="I273" s="354"/>
      <c r="J273" s="357"/>
    </row>
    <row r="274" spans="2:10">
      <c r="B274" s="187" t="str">
        <f t="shared" si="26"/>
        <v/>
      </c>
      <c r="C274" s="188" t="str">
        <f t="shared" si="27"/>
        <v/>
      </c>
      <c r="D274" s="183">
        <f t="shared" si="28"/>
        <v>0</v>
      </c>
      <c r="E274" s="219">
        <v>8.8999999999999996E-2</v>
      </c>
      <c r="F274" s="183">
        <f t="shared" si="29"/>
        <v>0</v>
      </c>
      <c r="G274" s="183">
        <f t="shared" si="30"/>
        <v>0</v>
      </c>
      <c r="H274" s="183">
        <f t="shared" si="31"/>
        <v>1.4901161193847656E-6</v>
      </c>
      <c r="I274" s="354"/>
      <c r="J274" s="357"/>
    </row>
    <row r="275" spans="2:10">
      <c r="B275" s="187" t="str">
        <f t="shared" si="26"/>
        <v/>
      </c>
      <c r="C275" s="188" t="str">
        <f t="shared" si="27"/>
        <v/>
      </c>
      <c r="D275" s="183">
        <f t="shared" si="28"/>
        <v>0</v>
      </c>
      <c r="E275" s="219">
        <v>8.8999999999999996E-2</v>
      </c>
      <c r="F275" s="183">
        <f t="shared" si="29"/>
        <v>0</v>
      </c>
      <c r="G275" s="183">
        <f t="shared" si="30"/>
        <v>0</v>
      </c>
      <c r="H275" s="183">
        <f t="shared" si="31"/>
        <v>1.4901161193847656E-6</v>
      </c>
      <c r="I275" s="354"/>
      <c r="J275" s="357"/>
    </row>
    <row r="276" spans="2:10" ht="15" thickBot="1">
      <c r="B276" s="187" t="str">
        <f t="shared" si="26"/>
        <v/>
      </c>
      <c r="C276" s="188" t="str">
        <f t="shared" si="27"/>
        <v/>
      </c>
      <c r="D276" s="183">
        <f t="shared" si="28"/>
        <v>0</v>
      </c>
      <c r="E276" s="219">
        <v>8.8999999999999996E-2</v>
      </c>
      <c r="F276" s="183">
        <f t="shared" si="29"/>
        <v>0</v>
      </c>
      <c r="G276" s="183">
        <f t="shared" si="30"/>
        <v>0</v>
      </c>
      <c r="H276" s="183">
        <f t="shared" si="31"/>
        <v>1.4901161193847656E-6</v>
      </c>
      <c r="I276" s="359"/>
      <c r="J276" s="360"/>
    </row>
    <row r="277" spans="2:10">
      <c r="B277" s="185" t="str">
        <f t="shared" si="26"/>
        <v/>
      </c>
      <c r="C277" s="186" t="str">
        <f t="shared" si="27"/>
        <v/>
      </c>
      <c r="D277" s="182">
        <f t="shared" si="28"/>
        <v>0</v>
      </c>
      <c r="E277" s="218">
        <v>8.8999999999999996E-2</v>
      </c>
      <c r="F277" s="182">
        <f t="shared" si="29"/>
        <v>0</v>
      </c>
      <c r="G277" s="182">
        <f t="shared" si="30"/>
        <v>0</v>
      </c>
      <c r="H277" s="182">
        <f t="shared" si="31"/>
        <v>1.4901161193847656E-6</v>
      </c>
      <c r="I277" s="353">
        <v>23</v>
      </c>
      <c r="J277" s="356">
        <f>SUM(G277:G288)</f>
        <v>0</v>
      </c>
    </row>
    <row r="278" spans="2:10">
      <c r="B278" s="187" t="str">
        <f t="shared" si="26"/>
        <v/>
      </c>
      <c r="C278" s="188" t="str">
        <f t="shared" si="27"/>
        <v/>
      </c>
      <c r="D278" s="183">
        <f t="shared" si="28"/>
        <v>0</v>
      </c>
      <c r="E278" s="219">
        <v>8.8999999999999996E-2</v>
      </c>
      <c r="F278" s="183">
        <f t="shared" si="29"/>
        <v>0</v>
      </c>
      <c r="G278" s="183">
        <f t="shared" si="30"/>
        <v>0</v>
      </c>
      <c r="H278" s="183">
        <f t="shared" si="31"/>
        <v>1.4901161193847656E-6</v>
      </c>
      <c r="I278" s="354"/>
      <c r="J278" s="357"/>
    </row>
    <row r="279" spans="2:10">
      <c r="B279" s="187" t="str">
        <f t="shared" si="26"/>
        <v/>
      </c>
      <c r="C279" s="188" t="str">
        <f t="shared" si="27"/>
        <v/>
      </c>
      <c r="D279" s="183">
        <f t="shared" si="28"/>
        <v>0</v>
      </c>
      <c r="E279" s="219">
        <v>8.8999999999999996E-2</v>
      </c>
      <c r="F279" s="183">
        <f t="shared" si="29"/>
        <v>0</v>
      </c>
      <c r="G279" s="183">
        <f t="shared" si="30"/>
        <v>0</v>
      </c>
      <c r="H279" s="183">
        <f t="shared" si="31"/>
        <v>1.4901161193847656E-6</v>
      </c>
      <c r="I279" s="354"/>
      <c r="J279" s="357"/>
    </row>
    <row r="280" spans="2:10">
      <c r="B280" s="187" t="str">
        <f t="shared" si="26"/>
        <v/>
      </c>
      <c r="C280" s="188" t="str">
        <f t="shared" si="27"/>
        <v/>
      </c>
      <c r="D280" s="183">
        <f t="shared" si="28"/>
        <v>0</v>
      </c>
      <c r="E280" s="219">
        <v>8.8999999999999996E-2</v>
      </c>
      <c r="F280" s="183">
        <f t="shared" si="29"/>
        <v>0</v>
      </c>
      <c r="G280" s="183">
        <f t="shared" si="30"/>
        <v>0</v>
      </c>
      <c r="H280" s="183">
        <f t="shared" si="31"/>
        <v>1.4901161193847656E-6</v>
      </c>
      <c r="I280" s="354"/>
      <c r="J280" s="357"/>
    </row>
    <row r="281" spans="2:10">
      <c r="B281" s="187" t="str">
        <f t="shared" si="26"/>
        <v/>
      </c>
      <c r="C281" s="188" t="str">
        <f t="shared" si="27"/>
        <v/>
      </c>
      <c r="D281" s="183">
        <f t="shared" si="28"/>
        <v>0</v>
      </c>
      <c r="E281" s="219">
        <v>8.8999999999999996E-2</v>
      </c>
      <c r="F281" s="183">
        <f t="shared" si="29"/>
        <v>0</v>
      </c>
      <c r="G281" s="183">
        <f t="shared" si="30"/>
        <v>0</v>
      </c>
      <c r="H281" s="183">
        <f t="shared" si="31"/>
        <v>1.4901161193847656E-6</v>
      </c>
      <c r="I281" s="354"/>
      <c r="J281" s="357"/>
    </row>
    <row r="282" spans="2:10">
      <c r="B282" s="187" t="str">
        <f t="shared" si="26"/>
        <v/>
      </c>
      <c r="C282" s="188" t="str">
        <f t="shared" si="27"/>
        <v/>
      </c>
      <c r="D282" s="183">
        <f t="shared" si="28"/>
        <v>0</v>
      </c>
      <c r="E282" s="219">
        <v>8.8999999999999996E-2</v>
      </c>
      <c r="F282" s="183">
        <f t="shared" si="29"/>
        <v>0</v>
      </c>
      <c r="G282" s="183">
        <f t="shared" si="30"/>
        <v>0</v>
      </c>
      <c r="H282" s="183">
        <f t="shared" si="31"/>
        <v>1.4901161193847656E-6</v>
      </c>
      <c r="I282" s="354"/>
      <c r="J282" s="357"/>
    </row>
    <row r="283" spans="2:10">
      <c r="B283" s="187" t="str">
        <f t="shared" si="26"/>
        <v/>
      </c>
      <c r="C283" s="188" t="str">
        <f t="shared" si="27"/>
        <v/>
      </c>
      <c r="D283" s="183">
        <f t="shared" si="28"/>
        <v>0</v>
      </c>
      <c r="E283" s="219">
        <v>8.8999999999999996E-2</v>
      </c>
      <c r="F283" s="183">
        <f t="shared" si="29"/>
        <v>0</v>
      </c>
      <c r="G283" s="183">
        <f t="shared" si="30"/>
        <v>0</v>
      </c>
      <c r="H283" s="183">
        <f t="shared" si="31"/>
        <v>1.4901161193847656E-6</v>
      </c>
      <c r="I283" s="354"/>
      <c r="J283" s="357"/>
    </row>
    <row r="284" spans="2:10">
      <c r="B284" s="187" t="str">
        <f t="shared" si="26"/>
        <v/>
      </c>
      <c r="C284" s="188" t="str">
        <f t="shared" si="27"/>
        <v/>
      </c>
      <c r="D284" s="183">
        <f t="shared" si="28"/>
        <v>0</v>
      </c>
      <c r="E284" s="219">
        <v>8.8999999999999996E-2</v>
      </c>
      <c r="F284" s="183">
        <f t="shared" si="29"/>
        <v>0</v>
      </c>
      <c r="G284" s="183">
        <f t="shared" si="30"/>
        <v>0</v>
      </c>
      <c r="H284" s="183">
        <f t="shared" si="31"/>
        <v>1.4901161193847656E-6</v>
      </c>
      <c r="I284" s="354"/>
      <c r="J284" s="357"/>
    </row>
    <row r="285" spans="2:10">
      <c r="B285" s="187" t="str">
        <f t="shared" si="26"/>
        <v/>
      </c>
      <c r="C285" s="188" t="str">
        <f t="shared" si="27"/>
        <v/>
      </c>
      <c r="D285" s="183">
        <f t="shared" si="28"/>
        <v>0</v>
      </c>
      <c r="E285" s="219">
        <v>8.8999999999999996E-2</v>
      </c>
      <c r="F285" s="183">
        <f t="shared" si="29"/>
        <v>0</v>
      </c>
      <c r="G285" s="183">
        <f t="shared" si="30"/>
        <v>0</v>
      </c>
      <c r="H285" s="183">
        <f t="shared" si="31"/>
        <v>1.4901161193847656E-6</v>
      </c>
      <c r="I285" s="354"/>
      <c r="J285" s="357"/>
    </row>
    <row r="286" spans="2:10">
      <c r="B286" s="187" t="str">
        <f t="shared" si="26"/>
        <v/>
      </c>
      <c r="C286" s="188" t="str">
        <f t="shared" si="27"/>
        <v/>
      </c>
      <c r="D286" s="183">
        <f t="shared" si="28"/>
        <v>0</v>
      </c>
      <c r="E286" s="219">
        <v>8.8999999999999996E-2</v>
      </c>
      <c r="F286" s="183">
        <f t="shared" si="29"/>
        <v>0</v>
      </c>
      <c r="G286" s="183">
        <f t="shared" si="30"/>
        <v>0</v>
      </c>
      <c r="H286" s="183">
        <f t="shared" si="31"/>
        <v>1.4901161193847656E-6</v>
      </c>
      <c r="I286" s="354"/>
      <c r="J286" s="357"/>
    </row>
    <row r="287" spans="2:10">
      <c r="B287" s="187" t="str">
        <f t="shared" si="26"/>
        <v/>
      </c>
      <c r="C287" s="188" t="str">
        <f t="shared" si="27"/>
        <v/>
      </c>
      <c r="D287" s="183">
        <f t="shared" si="28"/>
        <v>0</v>
      </c>
      <c r="E287" s="219">
        <v>8.8999999999999996E-2</v>
      </c>
      <c r="F287" s="183">
        <f t="shared" si="29"/>
        <v>0</v>
      </c>
      <c r="G287" s="183">
        <f t="shared" si="30"/>
        <v>0</v>
      </c>
      <c r="H287" s="183">
        <f t="shared" si="31"/>
        <v>1.4901161193847656E-6</v>
      </c>
      <c r="I287" s="354"/>
      <c r="J287" s="357"/>
    </row>
    <row r="288" spans="2:10" ht="15" thickBot="1">
      <c r="B288" s="187" t="str">
        <f t="shared" si="26"/>
        <v/>
      </c>
      <c r="C288" s="188" t="str">
        <f t="shared" si="27"/>
        <v/>
      </c>
      <c r="D288" s="183">
        <f t="shared" si="28"/>
        <v>0</v>
      </c>
      <c r="E288" s="219">
        <v>8.8999999999999996E-2</v>
      </c>
      <c r="F288" s="183">
        <f t="shared" si="29"/>
        <v>0</v>
      </c>
      <c r="G288" s="183">
        <f t="shared" si="30"/>
        <v>0</v>
      </c>
      <c r="H288" s="183">
        <f t="shared" si="31"/>
        <v>1.4901161193847656E-6</v>
      </c>
      <c r="I288" s="359"/>
      <c r="J288" s="360"/>
    </row>
    <row r="289" spans="2:10">
      <c r="B289" s="185" t="str">
        <f t="shared" si="26"/>
        <v/>
      </c>
      <c r="C289" s="186" t="str">
        <f t="shared" si="27"/>
        <v/>
      </c>
      <c r="D289" s="182">
        <f t="shared" si="28"/>
        <v>0</v>
      </c>
      <c r="E289" s="218">
        <v>8.8999999999999996E-2</v>
      </c>
      <c r="F289" s="182">
        <f t="shared" si="29"/>
        <v>0</v>
      </c>
      <c r="G289" s="182">
        <f t="shared" si="30"/>
        <v>0</v>
      </c>
      <c r="H289" s="182">
        <f t="shared" si="31"/>
        <v>1.4901161193847656E-6</v>
      </c>
      <c r="I289" s="353">
        <v>24</v>
      </c>
      <c r="J289" s="356">
        <f>SUM(G289:G300)</f>
        <v>0</v>
      </c>
    </row>
    <row r="290" spans="2:10">
      <c r="B290" s="187" t="str">
        <f t="shared" si="26"/>
        <v/>
      </c>
      <c r="C290" s="188" t="str">
        <f t="shared" si="27"/>
        <v/>
      </c>
      <c r="D290" s="183">
        <f t="shared" si="28"/>
        <v>0</v>
      </c>
      <c r="E290" s="219">
        <v>8.8999999999999996E-2</v>
      </c>
      <c r="F290" s="183">
        <f t="shared" si="29"/>
        <v>0</v>
      </c>
      <c r="G290" s="183">
        <f t="shared" si="30"/>
        <v>0</v>
      </c>
      <c r="H290" s="183">
        <f t="shared" si="31"/>
        <v>1.4901161193847656E-6</v>
      </c>
      <c r="I290" s="354"/>
      <c r="J290" s="357"/>
    </row>
    <row r="291" spans="2:10">
      <c r="B291" s="187" t="str">
        <f t="shared" si="26"/>
        <v/>
      </c>
      <c r="C291" s="188" t="str">
        <f t="shared" si="27"/>
        <v/>
      </c>
      <c r="D291" s="183">
        <f t="shared" si="28"/>
        <v>0</v>
      </c>
      <c r="E291" s="219">
        <v>8.8999999999999996E-2</v>
      </c>
      <c r="F291" s="183">
        <f t="shared" si="29"/>
        <v>0</v>
      </c>
      <c r="G291" s="183">
        <f t="shared" si="30"/>
        <v>0</v>
      </c>
      <c r="H291" s="183">
        <f t="shared" si="31"/>
        <v>1.4901161193847656E-6</v>
      </c>
      <c r="I291" s="354"/>
      <c r="J291" s="357"/>
    </row>
    <row r="292" spans="2:10">
      <c r="B292" s="187" t="str">
        <f t="shared" si="26"/>
        <v/>
      </c>
      <c r="C292" s="188" t="str">
        <f t="shared" si="27"/>
        <v/>
      </c>
      <c r="D292" s="183">
        <f t="shared" si="28"/>
        <v>0</v>
      </c>
      <c r="E292" s="219">
        <v>8.8999999999999996E-2</v>
      </c>
      <c r="F292" s="183">
        <f t="shared" si="29"/>
        <v>0</v>
      </c>
      <c r="G292" s="183">
        <f t="shared" si="30"/>
        <v>0</v>
      </c>
      <c r="H292" s="183">
        <f t="shared" si="31"/>
        <v>1.4901161193847656E-6</v>
      </c>
      <c r="I292" s="354"/>
      <c r="J292" s="357"/>
    </row>
    <row r="293" spans="2:10">
      <c r="B293" s="187" t="str">
        <f t="shared" si="26"/>
        <v/>
      </c>
      <c r="C293" s="188" t="str">
        <f t="shared" si="27"/>
        <v/>
      </c>
      <c r="D293" s="183">
        <f t="shared" si="28"/>
        <v>0</v>
      </c>
      <c r="E293" s="219">
        <v>8.8999999999999996E-2</v>
      </c>
      <c r="F293" s="183">
        <f t="shared" si="29"/>
        <v>0</v>
      </c>
      <c r="G293" s="183">
        <f t="shared" si="30"/>
        <v>0</v>
      </c>
      <c r="H293" s="183">
        <f t="shared" si="31"/>
        <v>1.4901161193847656E-6</v>
      </c>
      <c r="I293" s="354"/>
      <c r="J293" s="357"/>
    </row>
    <row r="294" spans="2:10">
      <c r="B294" s="187" t="str">
        <f t="shared" si="26"/>
        <v/>
      </c>
      <c r="C294" s="188" t="str">
        <f t="shared" si="27"/>
        <v/>
      </c>
      <c r="D294" s="183">
        <f t="shared" si="28"/>
        <v>0</v>
      </c>
      <c r="E294" s="219">
        <v>8.8999999999999996E-2</v>
      </c>
      <c r="F294" s="183">
        <f t="shared" si="29"/>
        <v>0</v>
      </c>
      <c r="G294" s="183">
        <f t="shared" si="30"/>
        <v>0</v>
      </c>
      <c r="H294" s="183">
        <f t="shared" si="31"/>
        <v>1.4901161193847656E-6</v>
      </c>
      <c r="I294" s="354"/>
      <c r="J294" s="357"/>
    </row>
    <row r="295" spans="2:10">
      <c r="B295" s="187" t="str">
        <f t="shared" si="26"/>
        <v/>
      </c>
      <c r="C295" s="188" t="str">
        <f t="shared" si="27"/>
        <v/>
      </c>
      <c r="D295" s="183">
        <f t="shared" si="28"/>
        <v>0</v>
      </c>
      <c r="E295" s="219">
        <v>8.8999999999999996E-2</v>
      </c>
      <c r="F295" s="183">
        <f t="shared" si="29"/>
        <v>0</v>
      </c>
      <c r="G295" s="183">
        <f t="shared" si="30"/>
        <v>0</v>
      </c>
      <c r="H295" s="183">
        <f t="shared" si="31"/>
        <v>1.4901161193847656E-6</v>
      </c>
      <c r="I295" s="354"/>
      <c r="J295" s="357"/>
    </row>
    <row r="296" spans="2:10">
      <c r="B296" s="187" t="str">
        <f t="shared" si="26"/>
        <v/>
      </c>
      <c r="C296" s="188" t="str">
        <f t="shared" si="27"/>
        <v/>
      </c>
      <c r="D296" s="183">
        <f t="shared" si="28"/>
        <v>0</v>
      </c>
      <c r="E296" s="219">
        <v>8.8999999999999996E-2</v>
      </c>
      <c r="F296" s="183">
        <f t="shared" si="29"/>
        <v>0</v>
      </c>
      <c r="G296" s="183">
        <f t="shared" si="30"/>
        <v>0</v>
      </c>
      <c r="H296" s="183">
        <f t="shared" si="31"/>
        <v>1.4901161193847656E-6</v>
      </c>
      <c r="I296" s="354"/>
      <c r="J296" s="357"/>
    </row>
    <row r="297" spans="2:10">
      <c r="B297" s="187" t="str">
        <f t="shared" si="26"/>
        <v/>
      </c>
      <c r="C297" s="188" t="str">
        <f t="shared" si="27"/>
        <v/>
      </c>
      <c r="D297" s="183">
        <f t="shared" si="28"/>
        <v>0</v>
      </c>
      <c r="E297" s="219">
        <v>8.8999999999999996E-2</v>
      </c>
      <c r="F297" s="183">
        <f t="shared" si="29"/>
        <v>0</v>
      </c>
      <c r="G297" s="183">
        <f t="shared" si="30"/>
        <v>0</v>
      </c>
      <c r="H297" s="183">
        <f t="shared" si="31"/>
        <v>1.4901161193847656E-6</v>
      </c>
      <c r="I297" s="354"/>
      <c r="J297" s="357"/>
    </row>
    <row r="298" spans="2:10">
      <c r="B298" s="187" t="str">
        <f t="shared" si="26"/>
        <v/>
      </c>
      <c r="C298" s="188" t="str">
        <f t="shared" si="27"/>
        <v/>
      </c>
      <c r="D298" s="183">
        <f t="shared" si="28"/>
        <v>0</v>
      </c>
      <c r="E298" s="219">
        <v>8.8999999999999996E-2</v>
      </c>
      <c r="F298" s="183">
        <f t="shared" si="29"/>
        <v>0</v>
      </c>
      <c r="G298" s="183">
        <f t="shared" si="30"/>
        <v>0</v>
      </c>
      <c r="H298" s="183">
        <f t="shared" si="31"/>
        <v>1.4901161193847656E-6</v>
      </c>
      <c r="I298" s="354"/>
      <c r="J298" s="357"/>
    </row>
    <row r="299" spans="2:10">
      <c r="B299" s="187" t="str">
        <f t="shared" si="26"/>
        <v/>
      </c>
      <c r="C299" s="188" t="str">
        <f t="shared" si="27"/>
        <v/>
      </c>
      <c r="D299" s="183">
        <f t="shared" si="28"/>
        <v>0</v>
      </c>
      <c r="E299" s="219">
        <v>8.8999999999999996E-2</v>
      </c>
      <c r="F299" s="183">
        <f t="shared" si="29"/>
        <v>0</v>
      </c>
      <c r="G299" s="183">
        <f t="shared" si="30"/>
        <v>0</v>
      </c>
      <c r="H299" s="183">
        <f t="shared" si="31"/>
        <v>1.4901161193847656E-6</v>
      </c>
      <c r="I299" s="354"/>
      <c r="J299" s="357"/>
    </row>
    <row r="300" spans="2:10" ht="15" thickBot="1">
      <c r="B300" s="187" t="str">
        <f t="shared" si="26"/>
        <v/>
      </c>
      <c r="C300" s="188" t="str">
        <f t="shared" si="27"/>
        <v/>
      </c>
      <c r="D300" s="183">
        <f t="shared" si="28"/>
        <v>0</v>
      </c>
      <c r="E300" s="219">
        <v>8.8999999999999996E-2</v>
      </c>
      <c r="F300" s="183">
        <f t="shared" si="29"/>
        <v>0</v>
      </c>
      <c r="G300" s="183">
        <f t="shared" si="30"/>
        <v>0</v>
      </c>
      <c r="H300" s="183">
        <f t="shared" si="31"/>
        <v>1.4901161193847656E-6</v>
      </c>
      <c r="I300" s="359"/>
      <c r="J300" s="360"/>
    </row>
    <row r="301" spans="2:10">
      <c r="B301" s="185" t="str">
        <f t="shared" si="26"/>
        <v/>
      </c>
      <c r="C301" s="186" t="str">
        <f t="shared" si="27"/>
        <v/>
      </c>
      <c r="D301" s="182">
        <f t="shared" si="28"/>
        <v>0</v>
      </c>
      <c r="E301" s="218">
        <v>8.8999999999999996E-2</v>
      </c>
      <c r="F301" s="182">
        <f t="shared" si="29"/>
        <v>0</v>
      </c>
      <c r="G301" s="182">
        <f t="shared" si="30"/>
        <v>0</v>
      </c>
      <c r="H301" s="182">
        <f t="shared" si="31"/>
        <v>1.4901161193847656E-6</v>
      </c>
      <c r="I301" s="353">
        <v>25</v>
      </c>
      <c r="J301" s="356">
        <f>SUM(G301:G312)</f>
        <v>0</v>
      </c>
    </row>
    <row r="302" spans="2:10">
      <c r="B302" s="187" t="str">
        <f t="shared" si="26"/>
        <v/>
      </c>
      <c r="C302" s="188" t="str">
        <f t="shared" si="27"/>
        <v/>
      </c>
      <c r="D302" s="183">
        <f t="shared" si="28"/>
        <v>0</v>
      </c>
      <c r="E302" s="219">
        <v>8.8999999999999996E-2</v>
      </c>
      <c r="F302" s="183">
        <f t="shared" si="29"/>
        <v>0</v>
      </c>
      <c r="G302" s="183">
        <f t="shared" si="30"/>
        <v>0</v>
      </c>
      <c r="H302" s="183">
        <f t="shared" si="31"/>
        <v>1.4901161193847656E-6</v>
      </c>
      <c r="I302" s="354"/>
      <c r="J302" s="357"/>
    </row>
    <row r="303" spans="2:10">
      <c r="B303" s="187" t="str">
        <f t="shared" si="26"/>
        <v/>
      </c>
      <c r="C303" s="188" t="str">
        <f t="shared" si="27"/>
        <v/>
      </c>
      <c r="D303" s="183">
        <f t="shared" si="28"/>
        <v>0</v>
      </c>
      <c r="E303" s="219">
        <v>8.8999999999999996E-2</v>
      </c>
      <c r="F303" s="183">
        <f t="shared" si="29"/>
        <v>0</v>
      </c>
      <c r="G303" s="183">
        <f t="shared" si="30"/>
        <v>0</v>
      </c>
      <c r="H303" s="183">
        <f t="shared" si="31"/>
        <v>1.4901161193847656E-6</v>
      </c>
      <c r="I303" s="354"/>
      <c r="J303" s="357"/>
    </row>
    <row r="304" spans="2:10">
      <c r="B304" s="187" t="str">
        <f t="shared" si="26"/>
        <v/>
      </c>
      <c r="C304" s="188" t="str">
        <f t="shared" si="27"/>
        <v/>
      </c>
      <c r="D304" s="183">
        <f t="shared" si="28"/>
        <v>0</v>
      </c>
      <c r="E304" s="219">
        <v>8.8999999999999996E-2</v>
      </c>
      <c r="F304" s="183">
        <f t="shared" si="29"/>
        <v>0</v>
      </c>
      <c r="G304" s="183">
        <f t="shared" si="30"/>
        <v>0</v>
      </c>
      <c r="H304" s="183">
        <f t="shared" si="31"/>
        <v>1.4901161193847656E-6</v>
      </c>
      <c r="I304" s="354"/>
      <c r="J304" s="357"/>
    </row>
    <row r="305" spans="2:10">
      <c r="B305" s="187" t="str">
        <f t="shared" si="26"/>
        <v/>
      </c>
      <c r="C305" s="188" t="str">
        <f t="shared" si="27"/>
        <v/>
      </c>
      <c r="D305" s="183">
        <f t="shared" si="28"/>
        <v>0</v>
      </c>
      <c r="E305" s="219">
        <v>8.8999999999999996E-2</v>
      </c>
      <c r="F305" s="183">
        <f t="shared" si="29"/>
        <v>0</v>
      </c>
      <c r="G305" s="183">
        <f t="shared" si="30"/>
        <v>0</v>
      </c>
      <c r="H305" s="183">
        <f t="shared" si="31"/>
        <v>1.4901161193847656E-6</v>
      </c>
      <c r="I305" s="354"/>
      <c r="J305" s="357"/>
    </row>
    <row r="306" spans="2:10">
      <c r="B306" s="187" t="str">
        <f t="shared" si="26"/>
        <v/>
      </c>
      <c r="C306" s="188" t="str">
        <f t="shared" si="27"/>
        <v/>
      </c>
      <c r="D306" s="183">
        <f t="shared" si="28"/>
        <v>0</v>
      </c>
      <c r="E306" s="219">
        <v>8.8999999999999996E-2</v>
      </c>
      <c r="F306" s="183">
        <f t="shared" si="29"/>
        <v>0</v>
      </c>
      <c r="G306" s="183">
        <f t="shared" si="30"/>
        <v>0</v>
      </c>
      <c r="H306" s="183">
        <f t="shared" si="31"/>
        <v>1.4901161193847656E-6</v>
      </c>
      <c r="I306" s="354"/>
      <c r="J306" s="357"/>
    </row>
    <row r="307" spans="2:10">
      <c r="B307" s="187" t="str">
        <f t="shared" si="26"/>
        <v/>
      </c>
      <c r="C307" s="188" t="str">
        <f t="shared" si="27"/>
        <v/>
      </c>
      <c r="D307" s="183">
        <f t="shared" si="28"/>
        <v>0</v>
      </c>
      <c r="E307" s="219">
        <v>8.8999999999999996E-2</v>
      </c>
      <c r="F307" s="183">
        <f t="shared" si="29"/>
        <v>0</v>
      </c>
      <c r="G307" s="183">
        <f t="shared" si="30"/>
        <v>0</v>
      </c>
      <c r="H307" s="183">
        <f t="shared" si="31"/>
        <v>1.4901161193847656E-6</v>
      </c>
      <c r="I307" s="354"/>
      <c r="J307" s="357"/>
    </row>
    <row r="308" spans="2:10">
      <c r="B308" s="187" t="str">
        <f t="shared" si="26"/>
        <v/>
      </c>
      <c r="C308" s="188" t="str">
        <f t="shared" si="27"/>
        <v/>
      </c>
      <c r="D308" s="183">
        <f t="shared" si="28"/>
        <v>0</v>
      </c>
      <c r="E308" s="219">
        <v>8.8999999999999996E-2</v>
      </c>
      <c r="F308" s="183">
        <f t="shared" si="29"/>
        <v>0</v>
      </c>
      <c r="G308" s="183">
        <f t="shared" si="30"/>
        <v>0</v>
      </c>
      <c r="H308" s="183">
        <f t="shared" si="31"/>
        <v>1.4901161193847656E-6</v>
      </c>
      <c r="I308" s="354"/>
      <c r="J308" s="357"/>
    </row>
    <row r="309" spans="2:10">
      <c r="B309" s="187" t="str">
        <f t="shared" si="26"/>
        <v/>
      </c>
      <c r="C309" s="188" t="str">
        <f t="shared" si="27"/>
        <v/>
      </c>
      <c r="D309" s="183">
        <f t="shared" si="28"/>
        <v>0</v>
      </c>
      <c r="E309" s="219">
        <v>8.8999999999999996E-2</v>
      </c>
      <c r="F309" s="183">
        <f t="shared" si="29"/>
        <v>0</v>
      </c>
      <c r="G309" s="183">
        <f t="shared" si="30"/>
        <v>0</v>
      </c>
      <c r="H309" s="183">
        <f t="shared" si="31"/>
        <v>1.4901161193847656E-6</v>
      </c>
      <c r="I309" s="354"/>
      <c r="J309" s="357"/>
    </row>
    <row r="310" spans="2:10">
      <c r="B310" s="187" t="str">
        <f t="shared" si="26"/>
        <v/>
      </c>
      <c r="C310" s="188" t="str">
        <f t="shared" si="27"/>
        <v/>
      </c>
      <c r="D310" s="183">
        <f t="shared" si="28"/>
        <v>0</v>
      </c>
      <c r="E310" s="219">
        <v>8.8999999999999996E-2</v>
      </c>
      <c r="F310" s="183">
        <f t="shared" si="29"/>
        <v>0</v>
      </c>
      <c r="G310" s="183">
        <f t="shared" si="30"/>
        <v>0</v>
      </c>
      <c r="H310" s="183">
        <f t="shared" si="31"/>
        <v>1.4901161193847656E-6</v>
      </c>
      <c r="I310" s="354"/>
      <c r="J310" s="357"/>
    </row>
    <row r="311" spans="2:10">
      <c r="B311" s="187" t="str">
        <f t="shared" si="26"/>
        <v/>
      </c>
      <c r="C311" s="188" t="str">
        <f t="shared" si="27"/>
        <v/>
      </c>
      <c r="D311" s="183">
        <f t="shared" si="28"/>
        <v>0</v>
      </c>
      <c r="E311" s="219">
        <v>8.8999999999999996E-2</v>
      </c>
      <c r="F311" s="183">
        <f t="shared" si="29"/>
        <v>0</v>
      </c>
      <c r="G311" s="183">
        <f t="shared" si="30"/>
        <v>0</v>
      </c>
      <c r="H311" s="183">
        <f t="shared" si="31"/>
        <v>1.4901161193847656E-6</v>
      </c>
      <c r="I311" s="354"/>
      <c r="J311" s="357"/>
    </row>
    <row r="312" spans="2:10" ht="15" thickBot="1">
      <c r="B312" s="187" t="str">
        <f t="shared" si="26"/>
        <v/>
      </c>
      <c r="C312" s="188" t="str">
        <f t="shared" si="27"/>
        <v/>
      </c>
      <c r="D312" s="183">
        <f t="shared" si="28"/>
        <v>0</v>
      </c>
      <c r="E312" s="219">
        <v>8.8999999999999996E-2</v>
      </c>
      <c r="F312" s="183">
        <f t="shared" si="29"/>
        <v>0</v>
      </c>
      <c r="G312" s="183">
        <f t="shared" si="30"/>
        <v>0</v>
      </c>
      <c r="H312" s="183">
        <f t="shared" si="31"/>
        <v>1.4901161193847656E-6</v>
      </c>
      <c r="I312" s="359"/>
      <c r="J312" s="360"/>
    </row>
    <row r="313" spans="2:10">
      <c r="B313" s="185" t="str">
        <f t="shared" si="26"/>
        <v/>
      </c>
      <c r="C313" s="186" t="str">
        <f t="shared" si="27"/>
        <v/>
      </c>
      <c r="D313" s="182">
        <f t="shared" si="28"/>
        <v>0</v>
      </c>
      <c r="E313" s="218">
        <v>8.8999999999999996E-2</v>
      </c>
      <c r="F313" s="182">
        <f t="shared" si="29"/>
        <v>0</v>
      </c>
      <c r="G313" s="182">
        <f t="shared" si="30"/>
        <v>0</v>
      </c>
      <c r="H313" s="182">
        <f t="shared" si="31"/>
        <v>1.4901161193847656E-6</v>
      </c>
      <c r="I313" s="353">
        <v>26</v>
      </c>
      <c r="J313" s="356">
        <f>SUM(G313:G324)</f>
        <v>0</v>
      </c>
    </row>
    <row r="314" spans="2:10">
      <c r="B314" s="187" t="str">
        <f t="shared" si="26"/>
        <v/>
      </c>
      <c r="C314" s="188" t="str">
        <f t="shared" si="27"/>
        <v/>
      </c>
      <c r="D314" s="183">
        <f t="shared" si="28"/>
        <v>0</v>
      </c>
      <c r="E314" s="219">
        <v>8.8999999999999996E-2</v>
      </c>
      <c r="F314" s="183">
        <f t="shared" si="29"/>
        <v>0</v>
      </c>
      <c r="G314" s="183">
        <f t="shared" si="30"/>
        <v>0</v>
      </c>
      <c r="H314" s="183">
        <f t="shared" si="31"/>
        <v>1.4901161193847656E-6</v>
      </c>
      <c r="I314" s="354"/>
      <c r="J314" s="357"/>
    </row>
    <row r="315" spans="2:10">
      <c r="B315" s="187" t="str">
        <f t="shared" si="26"/>
        <v/>
      </c>
      <c r="C315" s="188" t="str">
        <f t="shared" si="27"/>
        <v/>
      </c>
      <c r="D315" s="183">
        <f t="shared" si="28"/>
        <v>0</v>
      </c>
      <c r="E315" s="219">
        <v>8.8999999999999996E-2</v>
      </c>
      <c r="F315" s="183">
        <f t="shared" si="29"/>
        <v>0</v>
      </c>
      <c r="G315" s="183">
        <f t="shared" si="30"/>
        <v>0</v>
      </c>
      <c r="H315" s="183">
        <f t="shared" si="31"/>
        <v>1.4901161193847656E-6</v>
      </c>
      <c r="I315" s="354"/>
      <c r="J315" s="357"/>
    </row>
    <row r="316" spans="2:10">
      <c r="B316" s="187" t="str">
        <f t="shared" si="26"/>
        <v/>
      </c>
      <c r="C316" s="188" t="str">
        <f t="shared" si="27"/>
        <v/>
      </c>
      <c r="D316" s="183">
        <f t="shared" si="28"/>
        <v>0</v>
      </c>
      <c r="E316" s="219">
        <v>8.8999999999999996E-2</v>
      </c>
      <c r="F316" s="183">
        <f t="shared" si="29"/>
        <v>0</v>
      </c>
      <c r="G316" s="183">
        <f t="shared" si="30"/>
        <v>0</v>
      </c>
      <c r="H316" s="183">
        <f t="shared" si="31"/>
        <v>1.4901161193847656E-6</v>
      </c>
      <c r="I316" s="354"/>
      <c r="J316" s="357"/>
    </row>
    <row r="317" spans="2:10">
      <c r="B317" s="187" t="str">
        <f t="shared" si="26"/>
        <v/>
      </c>
      <c r="C317" s="188" t="str">
        <f t="shared" si="27"/>
        <v/>
      </c>
      <c r="D317" s="183">
        <f t="shared" si="28"/>
        <v>0</v>
      </c>
      <c r="E317" s="219">
        <v>8.8999999999999996E-2</v>
      </c>
      <c r="F317" s="183">
        <f t="shared" si="29"/>
        <v>0</v>
      </c>
      <c r="G317" s="183">
        <f t="shared" si="30"/>
        <v>0</v>
      </c>
      <c r="H317" s="183">
        <f t="shared" si="31"/>
        <v>1.4901161193847656E-6</v>
      </c>
      <c r="I317" s="354"/>
      <c r="J317" s="357"/>
    </row>
    <row r="318" spans="2:10">
      <c r="B318" s="187" t="str">
        <f t="shared" si="26"/>
        <v/>
      </c>
      <c r="C318" s="188" t="str">
        <f t="shared" si="27"/>
        <v/>
      </c>
      <c r="D318" s="183">
        <f t="shared" si="28"/>
        <v>0</v>
      </c>
      <c r="E318" s="219">
        <v>8.8999999999999996E-2</v>
      </c>
      <c r="F318" s="183">
        <f t="shared" si="29"/>
        <v>0</v>
      </c>
      <c r="G318" s="183">
        <f t="shared" si="30"/>
        <v>0</v>
      </c>
      <c r="H318" s="183">
        <f t="shared" si="31"/>
        <v>1.4901161193847656E-6</v>
      </c>
      <c r="I318" s="354"/>
      <c r="J318" s="357"/>
    </row>
    <row r="319" spans="2:10">
      <c r="B319" s="187" t="str">
        <f t="shared" si="26"/>
        <v/>
      </c>
      <c r="C319" s="188" t="str">
        <f t="shared" si="27"/>
        <v/>
      </c>
      <c r="D319" s="183">
        <f t="shared" si="28"/>
        <v>0</v>
      </c>
      <c r="E319" s="219">
        <v>8.8999999999999996E-2</v>
      </c>
      <c r="F319" s="183">
        <f t="shared" si="29"/>
        <v>0</v>
      </c>
      <c r="G319" s="183">
        <f t="shared" si="30"/>
        <v>0</v>
      </c>
      <c r="H319" s="183">
        <f t="shared" si="31"/>
        <v>1.4901161193847656E-6</v>
      </c>
      <c r="I319" s="354"/>
      <c r="J319" s="357"/>
    </row>
    <row r="320" spans="2:10">
      <c r="B320" s="187" t="str">
        <f t="shared" si="26"/>
        <v/>
      </c>
      <c r="C320" s="188" t="str">
        <f t="shared" si="27"/>
        <v/>
      </c>
      <c r="D320" s="183">
        <f t="shared" si="28"/>
        <v>0</v>
      </c>
      <c r="E320" s="219">
        <v>8.8999999999999996E-2</v>
      </c>
      <c r="F320" s="183">
        <f t="shared" si="29"/>
        <v>0</v>
      </c>
      <c r="G320" s="183">
        <f t="shared" si="30"/>
        <v>0</v>
      </c>
      <c r="H320" s="183">
        <f t="shared" si="31"/>
        <v>1.4901161193847656E-6</v>
      </c>
      <c r="I320" s="354"/>
      <c r="J320" s="357"/>
    </row>
    <row r="321" spans="2:10">
      <c r="B321" s="187" t="str">
        <f t="shared" si="26"/>
        <v/>
      </c>
      <c r="C321" s="188" t="str">
        <f t="shared" si="27"/>
        <v/>
      </c>
      <c r="D321" s="183">
        <f t="shared" si="28"/>
        <v>0</v>
      </c>
      <c r="E321" s="219">
        <v>8.8999999999999996E-2</v>
      </c>
      <c r="F321" s="183">
        <f t="shared" si="29"/>
        <v>0</v>
      </c>
      <c r="G321" s="183">
        <f t="shared" si="30"/>
        <v>0</v>
      </c>
      <c r="H321" s="183">
        <f t="shared" si="31"/>
        <v>1.4901161193847656E-6</v>
      </c>
      <c r="I321" s="354"/>
      <c r="J321" s="357"/>
    </row>
    <row r="322" spans="2:10">
      <c r="B322" s="187" t="str">
        <f t="shared" si="26"/>
        <v/>
      </c>
      <c r="C322" s="188" t="str">
        <f t="shared" si="27"/>
        <v/>
      </c>
      <c r="D322" s="183">
        <f t="shared" si="28"/>
        <v>0</v>
      </c>
      <c r="E322" s="219">
        <v>8.8999999999999996E-2</v>
      </c>
      <c r="F322" s="183">
        <f t="shared" si="29"/>
        <v>0</v>
      </c>
      <c r="G322" s="183">
        <f t="shared" si="30"/>
        <v>0</v>
      </c>
      <c r="H322" s="183">
        <f t="shared" si="31"/>
        <v>1.4901161193847656E-6</v>
      </c>
      <c r="I322" s="354"/>
      <c r="J322" s="357"/>
    </row>
    <row r="323" spans="2:10">
      <c r="B323" s="187" t="str">
        <f t="shared" si="26"/>
        <v/>
      </c>
      <c r="C323" s="188" t="str">
        <f t="shared" si="27"/>
        <v/>
      </c>
      <c r="D323" s="183">
        <f t="shared" si="28"/>
        <v>0</v>
      </c>
      <c r="E323" s="219">
        <v>8.8999999999999996E-2</v>
      </c>
      <c r="F323" s="183">
        <f t="shared" si="29"/>
        <v>0</v>
      </c>
      <c r="G323" s="183">
        <f t="shared" si="30"/>
        <v>0</v>
      </c>
      <c r="H323" s="183">
        <f t="shared" si="31"/>
        <v>1.4901161193847656E-6</v>
      </c>
      <c r="I323" s="354"/>
      <c r="J323" s="357"/>
    </row>
    <row r="324" spans="2:10" ht="15" thickBot="1">
      <c r="B324" s="187" t="str">
        <f t="shared" si="26"/>
        <v/>
      </c>
      <c r="C324" s="188" t="str">
        <f t="shared" si="27"/>
        <v/>
      </c>
      <c r="D324" s="183">
        <f t="shared" si="28"/>
        <v>0</v>
      </c>
      <c r="E324" s="219">
        <v>8.8999999999999996E-2</v>
      </c>
      <c r="F324" s="183">
        <f t="shared" si="29"/>
        <v>0</v>
      </c>
      <c r="G324" s="183">
        <f t="shared" si="30"/>
        <v>0</v>
      </c>
      <c r="H324" s="183">
        <f t="shared" si="31"/>
        <v>1.4901161193847656E-6</v>
      </c>
      <c r="I324" s="359"/>
      <c r="J324" s="360"/>
    </row>
    <row r="325" spans="2:10">
      <c r="B325" s="185" t="str">
        <f t="shared" si="26"/>
        <v/>
      </c>
      <c r="C325" s="186" t="str">
        <f t="shared" si="27"/>
        <v/>
      </c>
      <c r="D325" s="182">
        <f t="shared" si="28"/>
        <v>0</v>
      </c>
      <c r="E325" s="218">
        <v>8.8999999999999996E-2</v>
      </c>
      <c r="F325" s="182">
        <f t="shared" si="29"/>
        <v>0</v>
      </c>
      <c r="G325" s="182">
        <f t="shared" si="30"/>
        <v>0</v>
      </c>
      <c r="H325" s="182">
        <f t="shared" si="31"/>
        <v>1.4901161193847656E-6</v>
      </c>
      <c r="I325" s="353">
        <v>27</v>
      </c>
      <c r="J325" s="356">
        <f>SUM(G325:G336)</f>
        <v>0</v>
      </c>
    </row>
    <row r="326" spans="2:10">
      <c r="B326" s="187" t="str">
        <f t="shared" si="26"/>
        <v/>
      </c>
      <c r="C326" s="188" t="str">
        <f t="shared" si="27"/>
        <v/>
      </c>
      <c r="D326" s="183">
        <f t="shared" si="28"/>
        <v>0</v>
      </c>
      <c r="E326" s="219">
        <v>8.8999999999999996E-2</v>
      </c>
      <c r="F326" s="183">
        <f t="shared" si="29"/>
        <v>0</v>
      </c>
      <c r="G326" s="183">
        <f t="shared" si="30"/>
        <v>0</v>
      </c>
      <c r="H326" s="183">
        <f t="shared" si="31"/>
        <v>1.4901161193847656E-6</v>
      </c>
      <c r="I326" s="354"/>
      <c r="J326" s="357"/>
    </row>
    <row r="327" spans="2:10">
      <c r="B327" s="187" t="str">
        <f t="shared" si="26"/>
        <v/>
      </c>
      <c r="C327" s="188" t="str">
        <f t="shared" si="27"/>
        <v/>
      </c>
      <c r="D327" s="183">
        <f t="shared" si="28"/>
        <v>0</v>
      </c>
      <c r="E327" s="219">
        <v>8.8999999999999996E-2</v>
      </c>
      <c r="F327" s="183">
        <f t="shared" si="29"/>
        <v>0</v>
      </c>
      <c r="G327" s="183">
        <f t="shared" si="30"/>
        <v>0</v>
      </c>
      <c r="H327" s="183">
        <f t="shared" si="31"/>
        <v>1.4901161193847656E-6</v>
      </c>
      <c r="I327" s="354"/>
      <c r="J327" s="357"/>
    </row>
    <row r="328" spans="2:10">
      <c r="B328" s="187" t="str">
        <f t="shared" si="26"/>
        <v/>
      </c>
      <c r="C328" s="188" t="str">
        <f t="shared" si="27"/>
        <v/>
      </c>
      <c r="D328" s="183">
        <f t="shared" si="28"/>
        <v>0</v>
      </c>
      <c r="E328" s="219">
        <v>8.8999999999999996E-2</v>
      </c>
      <c r="F328" s="183">
        <f t="shared" si="29"/>
        <v>0</v>
      </c>
      <c r="G328" s="183">
        <f t="shared" si="30"/>
        <v>0</v>
      </c>
      <c r="H328" s="183">
        <f t="shared" si="31"/>
        <v>1.4901161193847656E-6</v>
      </c>
      <c r="I328" s="354"/>
      <c r="J328" s="357"/>
    </row>
    <row r="329" spans="2:10">
      <c r="B329" s="187" t="str">
        <f t="shared" si="26"/>
        <v/>
      </c>
      <c r="C329" s="188" t="str">
        <f t="shared" si="27"/>
        <v/>
      </c>
      <c r="D329" s="183">
        <f t="shared" si="28"/>
        <v>0</v>
      </c>
      <c r="E329" s="219">
        <v>8.8999999999999996E-2</v>
      </c>
      <c r="F329" s="183">
        <f t="shared" si="29"/>
        <v>0</v>
      </c>
      <c r="G329" s="183">
        <f t="shared" si="30"/>
        <v>0</v>
      </c>
      <c r="H329" s="183">
        <f t="shared" si="31"/>
        <v>1.4901161193847656E-6</v>
      </c>
      <c r="I329" s="354"/>
      <c r="J329" s="357"/>
    </row>
    <row r="330" spans="2:10">
      <c r="B330" s="187" t="str">
        <f t="shared" si="26"/>
        <v/>
      </c>
      <c r="C330" s="188" t="str">
        <f t="shared" si="27"/>
        <v/>
      </c>
      <c r="D330" s="183">
        <f t="shared" si="28"/>
        <v>0</v>
      </c>
      <c r="E330" s="219">
        <v>8.8999999999999996E-2</v>
      </c>
      <c r="F330" s="183">
        <f t="shared" si="29"/>
        <v>0</v>
      </c>
      <c r="G330" s="183">
        <f t="shared" si="30"/>
        <v>0</v>
      </c>
      <c r="H330" s="183">
        <f t="shared" si="31"/>
        <v>1.4901161193847656E-6</v>
      </c>
      <c r="I330" s="354"/>
      <c r="J330" s="357"/>
    </row>
    <row r="331" spans="2:10">
      <c r="B331" s="187" t="str">
        <f t="shared" si="26"/>
        <v/>
      </c>
      <c r="C331" s="188" t="str">
        <f t="shared" si="27"/>
        <v/>
      </c>
      <c r="D331" s="183">
        <f t="shared" si="28"/>
        <v>0</v>
      </c>
      <c r="E331" s="219">
        <v>8.8999999999999996E-2</v>
      </c>
      <c r="F331" s="183">
        <f t="shared" si="29"/>
        <v>0</v>
      </c>
      <c r="G331" s="183">
        <f t="shared" si="30"/>
        <v>0</v>
      </c>
      <c r="H331" s="183">
        <f t="shared" si="31"/>
        <v>1.4901161193847656E-6</v>
      </c>
      <c r="I331" s="354"/>
      <c r="J331" s="357"/>
    </row>
    <row r="332" spans="2:10">
      <c r="B332" s="187" t="str">
        <f t="shared" si="26"/>
        <v/>
      </c>
      <c r="C332" s="188" t="str">
        <f t="shared" si="27"/>
        <v/>
      </c>
      <c r="D332" s="183">
        <f t="shared" si="28"/>
        <v>0</v>
      </c>
      <c r="E332" s="219">
        <v>8.8999999999999996E-2</v>
      </c>
      <c r="F332" s="183">
        <f t="shared" si="29"/>
        <v>0</v>
      </c>
      <c r="G332" s="183">
        <f t="shared" si="30"/>
        <v>0</v>
      </c>
      <c r="H332" s="183">
        <f t="shared" si="31"/>
        <v>1.4901161193847656E-6</v>
      </c>
      <c r="I332" s="354"/>
      <c r="J332" s="357"/>
    </row>
    <row r="333" spans="2:10">
      <c r="B333" s="187" t="str">
        <f t="shared" si="26"/>
        <v/>
      </c>
      <c r="C333" s="188" t="str">
        <f t="shared" si="27"/>
        <v/>
      </c>
      <c r="D333" s="183">
        <f t="shared" si="28"/>
        <v>0</v>
      </c>
      <c r="E333" s="219">
        <v>8.8999999999999996E-2</v>
      </c>
      <c r="F333" s="183">
        <f t="shared" si="29"/>
        <v>0</v>
      </c>
      <c r="G333" s="183">
        <f t="shared" si="30"/>
        <v>0</v>
      </c>
      <c r="H333" s="183">
        <f t="shared" si="31"/>
        <v>1.4901161193847656E-6</v>
      </c>
      <c r="I333" s="354"/>
      <c r="J333" s="357"/>
    </row>
    <row r="334" spans="2:10">
      <c r="B334" s="187" t="str">
        <f t="shared" si="26"/>
        <v/>
      </c>
      <c r="C334" s="188" t="str">
        <f t="shared" si="27"/>
        <v/>
      </c>
      <c r="D334" s="183">
        <f t="shared" si="28"/>
        <v>0</v>
      </c>
      <c r="E334" s="219">
        <v>8.8999999999999996E-2</v>
      </c>
      <c r="F334" s="183">
        <f t="shared" si="29"/>
        <v>0</v>
      </c>
      <c r="G334" s="183">
        <f t="shared" si="30"/>
        <v>0</v>
      </c>
      <c r="H334" s="183">
        <f t="shared" si="31"/>
        <v>1.4901161193847656E-6</v>
      </c>
      <c r="I334" s="354"/>
      <c r="J334" s="357"/>
    </row>
    <row r="335" spans="2:10">
      <c r="B335" s="187" t="str">
        <f t="shared" ref="B335:B398" si="32">IF(B334&lt;$D$7,B334+1,"")</f>
        <v/>
      </c>
      <c r="C335" s="188" t="str">
        <f t="shared" ref="C335:C398" si="33">IF(B335&lt;&gt;"",EDATE(C334,1),"")</f>
        <v/>
      </c>
      <c r="D335" s="183">
        <f t="shared" ref="D335:D398" si="34">IFERROR(IF(B335&lt;=$D$7,H334*E335/12,0),0)</f>
        <v>0</v>
      </c>
      <c r="E335" s="219">
        <v>8.8999999999999996E-2</v>
      </c>
      <c r="F335" s="183">
        <f t="shared" ref="F335:F398" si="35">IFERROR(IF(B335&lt;=$D$7,$D$6/$D$7,0),0)</f>
        <v>0</v>
      </c>
      <c r="G335" s="183">
        <f t="shared" ref="G335:G398" si="36">D335+F335</f>
        <v>0</v>
      </c>
      <c r="H335" s="183">
        <f t="shared" ref="H335:H398" si="37">H334-F335</f>
        <v>1.4901161193847656E-6</v>
      </c>
      <c r="I335" s="354"/>
      <c r="J335" s="357"/>
    </row>
    <row r="336" spans="2:10" ht="15" thickBot="1">
      <c r="B336" s="187" t="str">
        <f t="shared" si="32"/>
        <v/>
      </c>
      <c r="C336" s="188" t="str">
        <f t="shared" si="33"/>
        <v/>
      </c>
      <c r="D336" s="183">
        <f t="shared" si="34"/>
        <v>0</v>
      </c>
      <c r="E336" s="219">
        <v>8.8999999999999996E-2</v>
      </c>
      <c r="F336" s="183">
        <f t="shared" si="35"/>
        <v>0</v>
      </c>
      <c r="G336" s="183">
        <f t="shared" si="36"/>
        <v>0</v>
      </c>
      <c r="H336" s="183">
        <f t="shared" si="37"/>
        <v>1.4901161193847656E-6</v>
      </c>
      <c r="I336" s="359"/>
      <c r="J336" s="360"/>
    </row>
    <row r="337" spans="2:10">
      <c r="B337" s="185" t="str">
        <f t="shared" si="32"/>
        <v/>
      </c>
      <c r="C337" s="186" t="str">
        <f t="shared" si="33"/>
        <v/>
      </c>
      <c r="D337" s="182">
        <f t="shared" si="34"/>
        <v>0</v>
      </c>
      <c r="E337" s="218">
        <v>8.8999999999999996E-2</v>
      </c>
      <c r="F337" s="182">
        <f t="shared" si="35"/>
        <v>0</v>
      </c>
      <c r="G337" s="182">
        <f t="shared" si="36"/>
        <v>0</v>
      </c>
      <c r="H337" s="182">
        <f t="shared" si="37"/>
        <v>1.4901161193847656E-6</v>
      </c>
      <c r="I337" s="353">
        <v>28</v>
      </c>
      <c r="J337" s="356">
        <f>SUM(G337:G348)</f>
        <v>0</v>
      </c>
    </row>
    <row r="338" spans="2:10">
      <c r="B338" s="187" t="str">
        <f t="shared" si="32"/>
        <v/>
      </c>
      <c r="C338" s="188" t="str">
        <f t="shared" si="33"/>
        <v/>
      </c>
      <c r="D338" s="183">
        <f t="shared" si="34"/>
        <v>0</v>
      </c>
      <c r="E338" s="219">
        <v>8.8999999999999996E-2</v>
      </c>
      <c r="F338" s="183">
        <f t="shared" si="35"/>
        <v>0</v>
      </c>
      <c r="G338" s="183">
        <f t="shared" si="36"/>
        <v>0</v>
      </c>
      <c r="H338" s="183">
        <f t="shared" si="37"/>
        <v>1.4901161193847656E-6</v>
      </c>
      <c r="I338" s="354"/>
      <c r="J338" s="357"/>
    </row>
    <row r="339" spans="2:10">
      <c r="B339" s="187" t="str">
        <f t="shared" si="32"/>
        <v/>
      </c>
      <c r="C339" s="188" t="str">
        <f t="shared" si="33"/>
        <v/>
      </c>
      <c r="D339" s="183">
        <f t="shared" si="34"/>
        <v>0</v>
      </c>
      <c r="E339" s="219">
        <v>8.8999999999999996E-2</v>
      </c>
      <c r="F339" s="183">
        <f t="shared" si="35"/>
        <v>0</v>
      </c>
      <c r="G339" s="183">
        <f t="shared" si="36"/>
        <v>0</v>
      </c>
      <c r="H339" s="183">
        <f t="shared" si="37"/>
        <v>1.4901161193847656E-6</v>
      </c>
      <c r="I339" s="354"/>
      <c r="J339" s="357"/>
    </row>
    <row r="340" spans="2:10">
      <c r="B340" s="187" t="str">
        <f t="shared" si="32"/>
        <v/>
      </c>
      <c r="C340" s="188" t="str">
        <f t="shared" si="33"/>
        <v/>
      </c>
      <c r="D340" s="183">
        <f t="shared" si="34"/>
        <v>0</v>
      </c>
      <c r="E340" s="219">
        <v>8.8999999999999996E-2</v>
      </c>
      <c r="F340" s="183">
        <f t="shared" si="35"/>
        <v>0</v>
      </c>
      <c r="G340" s="183">
        <f t="shared" si="36"/>
        <v>0</v>
      </c>
      <c r="H340" s="183">
        <f t="shared" si="37"/>
        <v>1.4901161193847656E-6</v>
      </c>
      <c r="I340" s="354"/>
      <c r="J340" s="357"/>
    </row>
    <row r="341" spans="2:10">
      <c r="B341" s="187" t="str">
        <f t="shared" si="32"/>
        <v/>
      </c>
      <c r="C341" s="188" t="str">
        <f t="shared" si="33"/>
        <v/>
      </c>
      <c r="D341" s="183">
        <f t="shared" si="34"/>
        <v>0</v>
      </c>
      <c r="E341" s="219">
        <v>8.8999999999999996E-2</v>
      </c>
      <c r="F341" s="183">
        <f t="shared" si="35"/>
        <v>0</v>
      </c>
      <c r="G341" s="183">
        <f t="shared" si="36"/>
        <v>0</v>
      </c>
      <c r="H341" s="183">
        <f t="shared" si="37"/>
        <v>1.4901161193847656E-6</v>
      </c>
      <c r="I341" s="354"/>
      <c r="J341" s="357"/>
    </row>
    <row r="342" spans="2:10">
      <c r="B342" s="187" t="str">
        <f t="shared" si="32"/>
        <v/>
      </c>
      <c r="C342" s="188" t="str">
        <f t="shared" si="33"/>
        <v/>
      </c>
      <c r="D342" s="183">
        <f t="shared" si="34"/>
        <v>0</v>
      </c>
      <c r="E342" s="219">
        <v>8.8999999999999996E-2</v>
      </c>
      <c r="F342" s="183">
        <f t="shared" si="35"/>
        <v>0</v>
      </c>
      <c r="G342" s="183">
        <f t="shared" si="36"/>
        <v>0</v>
      </c>
      <c r="H342" s="183">
        <f t="shared" si="37"/>
        <v>1.4901161193847656E-6</v>
      </c>
      <c r="I342" s="354"/>
      <c r="J342" s="357"/>
    </row>
    <row r="343" spans="2:10">
      <c r="B343" s="187" t="str">
        <f t="shared" si="32"/>
        <v/>
      </c>
      <c r="C343" s="188" t="str">
        <f t="shared" si="33"/>
        <v/>
      </c>
      <c r="D343" s="183">
        <f t="shared" si="34"/>
        <v>0</v>
      </c>
      <c r="E343" s="219">
        <v>8.8999999999999996E-2</v>
      </c>
      <c r="F343" s="183">
        <f t="shared" si="35"/>
        <v>0</v>
      </c>
      <c r="G343" s="183">
        <f t="shared" si="36"/>
        <v>0</v>
      </c>
      <c r="H343" s="183">
        <f t="shared" si="37"/>
        <v>1.4901161193847656E-6</v>
      </c>
      <c r="I343" s="354"/>
      <c r="J343" s="357"/>
    </row>
    <row r="344" spans="2:10">
      <c r="B344" s="187" t="str">
        <f t="shared" si="32"/>
        <v/>
      </c>
      <c r="C344" s="188" t="str">
        <f t="shared" si="33"/>
        <v/>
      </c>
      <c r="D344" s="183">
        <f t="shared" si="34"/>
        <v>0</v>
      </c>
      <c r="E344" s="219">
        <v>8.8999999999999996E-2</v>
      </c>
      <c r="F344" s="183">
        <f t="shared" si="35"/>
        <v>0</v>
      </c>
      <c r="G344" s="183">
        <f t="shared" si="36"/>
        <v>0</v>
      </c>
      <c r="H344" s="183">
        <f t="shared" si="37"/>
        <v>1.4901161193847656E-6</v>
      </c>
      <c r="I344" s="354"/>
      <c r="J344" s="357"/>
    </row>
    <row r="345" spans="2:10">
      <c r="B345" s="187" t="str">
        <f t="shared" si="32"/>
        <v/>
      </c>
      <c r="C345" s="188" t="str">
        <f t="shared" si="33"/>
        <v/>
      </c>
      <c r="D345" s="183">
        <f t="shared" si="34"/>
        <v>0</v>
      </c>
      <c r="E345" s="219">
        <v>8.8999999999999996E-2</v>
      </c>
      <c r="F345" s="183">
        <f t="shared" si="35"/>
        <v>0</v>
      </c>
      <c r="G345" s="183">
        <f t="shared" si="36"/>
        <v>0</v>
      </c>
      <c r="H345" s="183">
        <f t="shared" si="37"/>
        <v>1.4901161193847656E-6</v>
      </c>
      <c r="I345" s="354"/>
      <c r="J345" s="357"/>
    </row>
    <row r="346" spans="2:10">
      <c r="B346" s="187" t="str">
        <f t="shared" si="32"/>
        <v/>
      </c>
      <c r="C346" s="188" t="str">
        <f t="shared" si="33"/>
        <v/>
      </c>
      <c r="D346" s="183">
        <f t="shared" si="34"/>
        <v>0</v>
      </c>
      <c r="E346" s="219">
        <v>8.8999999999999996E-2</v>
      </c>
      <c r="F346" s="183">
        <f t="shared" si="35"/>
        <v>0</v>
      </c>
      <c r="G346" s="183">
        <f t="shared" si="36"/>
        <v>0</v>
      </c>
      <c r="H346" s="183">
        <f t="shared" si="37"/>
        <v>1.4901161193847656E-6</v>
      </c>
      <c r="I346" s="354"/>
      <c r="J346" s="357"/>
    </row>
    <row r="347" spans="2:10">
      <c r="B347" s="187" t="str">
        <f t="shared" si="32"/>
        <v/>
      </c>
      <c r="C347" s="188" t="str">
        <f t="shared" si="33"/>
        <v/>
      </c>
      <c r="D347" s="183">
        <f t="shared" si="34"/>
        <v>0</v>
      </c>
      <c r="E347" s="219">
        <v>8.8999999999999996E-2</v>
      </c>
      <c r="F347" s="183">
        <f t="shared" si="35"/>
        <v>0</v>
      </c>
      <c r="G347" s="183">
        <f t="shared" si="36"/>
        <v>0</v>
      </c>
      <c r="H347" s="183">
        <f t="shared" si="37"/>
        <v>1.4901161193847656E-6</v>
      </c>
      <c r="I347" s="354"/>
      <c r="J347" s="357"/>
    </row>
    <row r="348" spans="2:10" ht="15" thickBot="1">
      <c r="B348" s="187" t="str">
        <f t="shared" si="32"/>
        <v/>
      </c>
      <c r="C348" s="188" t="str">
        <f t="shared" si="33"/>
        <v/>
      </c>
      <c r="D348" s="183">
        <f t="shared" si="34"/>
        <v>0</v>
      </c>
      <c r="E348" s="219">
        <v>8.8999999999999996E-2</v>
      </c>
      <c r="F348" s="183">
        <f t="shared" si="35"/>
        <v>0</v>
      </c>
      <c r="G348" s="183">
        <f t="shared" si="36"/>
        <v>0</v>
      </c>
      <c r="H348" s="183">
        <f t="shared" si="37"/>
        <v>1.4901161193847656E-6</v>
      </c>
      <c r="I348" s="359"/>
      <c r="J348" s="360"/>
    </row>
    <row r="349" spans="2:10">
      <c r="B349" s="185" t="str">
        <f t="shared" si="32"/>
        <v/>
      </c>
      <c r="C349" s="186" t="str">
        <f t="shared" si="33"/>
        <v/>
      </c>
      <c r="D349" s="182">
        <f t="shared" si="34"/>
        <v>0</v>
      </c>
      <c r="E349" s="218">
        <v>8.8999999999999996E-2</v>
      </c>
      <c r="F349" s="182">
        <f t="shared" si="35"/>
        <v>0</v>
      </c>
      <c r="G349" s="182">
        <f t="shared" si="36"/>
        <v>0</v>
      </c>
      <c r="H349" s="182">
        <f t="shared" si="37"/>
        <v>1.4901161193847656E-6</v>
      </c>
      <c r="I349" s="353">
        <v>29</v>
      </c>
      <c r="J349" s="356">
        <f>SUM(G349:G360)</f>
        <v>0</v>
      </c>
    </row>
    <row r="350" spans="2:10">
      <c r="B350" s="187" t="str">
        <f t="shared" si="32"/>
        <v/>
      </c>
      <c r="C350" s="188" t="str">
        <f t="shared" si="33"/>
        <v/>
      </c>
      <c r="D350" s="183">
        <f t="shared" si="34"/>
        <v>0</v>
      </c>
      <c r="E350" s="219">
        <v>8.8999999999999996E-2</v>
      </c>
      <c r="F350" s="183">
        <f t="shared" si="35"/>
        <v>0</v>
      </c>
      <c r="G350" s="183">
        <f t="shared" si="36"/>
        <v>0</v>
      </c>
      <c r="H350" s="183">
        <f t="shared" si="37"/>
        <v>1.4901161193847656E-6</v>
      </c>
      <c r="I350" s="354"/>
      <c r="J350" s="357"/>
    </row>
    <row r="351" spans="2:10">
      <c r="B351" s="187" t="str">
        <f t="shared" si="32"/>
        <v/>
      </c>
      <c r="C351" s="188" t="str">
        <f t="shared" si="33"/>
        <v/>
      </c>
      <c r="D351" s="183">
        <f t="shared" si="34"/>
        <v>0</v>
      </c>
      <c r="E351" s="219">
        <v>8.8999999999999996E-2</v>
      </c>
      <c r="F351" s="183">
        <f t="shared" si="35"/>
        <v>0</v>
      </c>
      <c r="G351" s="183">
        <f t="shared" si="36"/>
        <v>0</v>
      </c>
      <c r="H351" s="183">
        <f t="shared" si="37"/>
        <v>1.4901161193847656E-6</v>
      </c>
      <c r="I351" s="354"/>
      <c r="J351" s="357"/>
    </row>
    <row r="352" spans="2:10">
      <c r="B352" s="187" t="str">
        <f t="shared" si="32"/>
        <v/>
      </c>
      <c r="C352" s="188" t="str">
        <f t="shared" si="33"/>
        <v/>
      </c>
      <c r="D352" s="183">
        <f t="shared" si="34"/>
        <v>0</v>
      </c>
      <c r="E352" s="219">
        <v>8.8999999999999996E-2</v>
      </c>
      <c r="F352" s="183">
        <f t="shared" si="35"/>
        <v>0</v>
      </c>
      <c r="G352" s="183">
        <f t="shared" si="36"/>
        <v>0</v>
      </c>
      <c r="H352" s="183">
        <f t="shared" si="37"/>
        <v>1.4901161193847656E-6</v>
      </c>
      <c r="I352" s="354"/>
      <c r="J352" s="357"/>
    </row>
    <row r="353" spans="2:10">
      <c r="B353" s="187" t="str">
        <f t="shared" si="32"/>
        <v/>
      </c>
      <c r="C353" s="188" t="str">
        <f t="shared" si="33"/>
        <v/>
      </c>
      <c r="D353" s="183">
        <f t="shared" si="34"/>
        <v>0</v>
      </c>
      <c r="E353" s="219">
        <v>8.8999999999999996E-2</v>
      </c>
      <c r="F353" s="183">
        <f t="shared" si="35"/>
        <v>0</v>
      </c>
      <c r="G353" s="183">
        <f t="shared" si="36"/>
        <v>0</v>
      </c>
      <c r="H353" s="183">
        <f t="shared" si="37"/>
        <v>1.4901161193847656E-6</v>
      </c>
      <c r="I353" s="354"/>
      <c r="J353" s="357"/>
    </row>
    <row r="354" spans="2:10">
      <c r="B354" s="187" t="str">
        <f t="shared" si="32"/>
        <v/>
      </c>
      <c r="C354" s="188" t="str">
        <f t="shared" si="33"/>
        <v/>
      </c>
      <c r="D354" s="183">
        <f t="shared" si="34"/>
        <v>0</v>
      </c>
      <c r="E354" s="219">
        <v>8.8999999999999996E-2</v>
      </c>
      <c r="F354" s="183">
        <f t="shared" si="35"/>
        <v>0</v>
      </c>
      <c r="G354" s="183">
        <f t="shared" si="36"/>
        <v>0</v>
      </c>
      <c r="H354" s="183">
        <f t="shared" si="37"/>
        <v>1.4901161193847656E-6</v>
      </c>
      <c r="I354" s="354"/>
      <c r="J354" s="357"/>
    </row>
    <row r="355" spans="2:10">
      <c r="B355" s="187" t="str">
        <f t="shared" si="32"/>
        <v/>
      </c>
      <c r="C355" s="188" t="str">
        <f t="shared" si="33"/>
        <v/>
      </c>
      <c r="D355" s="183">
        <f t="shared" si="34"/>
        <v>0</v>
      </c>
      <c r="E355" s="219">
        <v>8.8999999999999996E-2</v>
      </c>
      <c r="F355" s="183">
        <f t="shared" si="35"/>
        <v>0</v>
      </c>
      <c r="G355" s="183">
        <f t="shared" si="36"/>
        <v>0</v>
      </c>
      <c r="H355" s="183">
        <f t="shared" si="37"/>
        <v>1.4901161193847656E-6</v>
      </c>
      <c r="I355" s="354"/>
      <c r="J355" s="357"/>
    </row>
    <row r="356" spans="2:10">
      <c r="B356" s="187" t="str">
        <f t="shared" si="32"/>
        <v/>
      </c>
      <c r="C356" s="188" t="str">
        <f t="shared" si="33"/>
        <v/>
      </c>
      <c r="D356" s="183">
        <f t="shared" si="34"/>
        <v>0</v>
      </c>
      <c r="E356" s="219">
        <v>8.8999999999999996E-2</v>
      </c>
      <c r="F356" s="183">
        <f t="shared" si="35"/>
        <v>0</v>
      </c>
      <c r="G356" s="183">
        <f t="shared" si="36"/>
        <v>0</v>
      </c>
      <c r="H356" s="183">
        <f t="shared" si="37"/>
        <v>1.4901161193847656E-6</v>
      </c>
      <c r="I356" s="354"/>
      <c r="J356" s="357"/>
    </row>
    <row r="357" spans="2:10">
      <c r="B357" s="187" t="str">
        <f t="shared" si="32"/>
        <v/>
      </c>
      <c r="C357" s="188" t="str">
        <f t="shared" si="33"/>
        <v/>
      </c>
      <c r="D357" s="183">
        <f t="shared" si="34"/>
        <v>0</v>
      </c>
      <c r="E357" s="219">
        <v>8.8999999999999996E-2</v>
      </c>
      <c r="F357" s="183">
        <f t="shared" si="35"/>
        <v>0</v>
      </c>
      <c r="G357" s="183">
        <f t="shared" si="36"/>
        <v>0</v>
      </c>
      <c r="H357" s="183">
        <f t="shared" si="37"/>
        <v>1.4901161193847656E-6</v>
      </c>
      <c r="I357" s="354"/>
      <c r="J357" s="357"/>
    </row>
    <row r="358" spans="2:10">
      <c r="B358" s="187" t="str">
        <f t="shared" si="32"/>
        <v/>
      </c>
      <c r="C358" s="188" t="str">
        <f t="shared" si="33"/>
        <v/>
      </c>
      <c r="D358" s="183">
        <f t="shared" si="34"/>
        <v>0</v>
      </c>
      <c r="E358" s="219">
        <v>8.8999999999999996E-2</v>
      </c>
      <c r="F358" s="183">
        <f t="shared" si="35"/>
        <v>0</v>
      </c>
      <c r="G358" s="183">
        <f t="shared" si="36"/>
        <v>0</v>
      </c>
      <c r="H358" s="183">
        <f t="shared" si="37"/>
        <v>1.4901161193847656E-6</v>
      </c>
      <c r="I358" s="354"/>
      <c r="J358" s="357"/>
    </row>
    <row r="359" spans="2:10">
      <c r="B359" s="187" t="str">
        <f t="shared" si="32"/>
        <v/>
      </c>
      <c r="C359" s="188" t="str">
        <f t="shared" si="33"/>
        <v/>
      </c>
      <c r="D359" s="183">
        <f t="shared" si="34"/>
        <v>0</v>
      </c>
      <c r="E359" s="219">
        <v>8.8999999999999996E-2</v>
      </c>
      <c r="F359" s="183">
        <f t="shared" si="35"/>
        <v>0</v>
      </c>
      <c r="G359" s="183">
        <f t="shared" si="36"/>
        <v>0</v>
      </c>
      <c r="H359" s="183">
        <f t="shared" si="37"/>
        <v>1.4901161193847656E-6</v>
      </c>
      <c r="I359" s="354"/>
      <c r="J359" s="357"/>
    </row>
    <row r="360" spans="2:10" ht="15" thickBot="1">
      <c r="B360" s="187" t="str">
        <f t="shared" si="32"/>
        <v/>
      </c>
      <c r="C360" s="188" t="str">
        <f t="shared" si="33"/>
        <v/>
      </c>
      <c r="D360" s="183">
        <f t="shared" si="34"/>
        <v>0</v>
      </c>
      <c r="E360" s="219">
        <v>8.8999999999999996E-2</v>
      </c>
      <c r="F360" s="183">
        <f t="shared" si="35"/>
        <v>0</v>
      </c>
      <c r="G360" s="183">
        <f t="shared" si="36"/>
        <v>0</v>
      </c>
      <c r="H360" s="183">
        <f t="shared" si="37"/>
        <v>1.4901161193847656E-6</v>
      </c>
      <c r="I360" s="359"/>
      <c r="J360" s="360"/>
    </row>
    <row r="361" spans="2:10">
      <c r="B361" s="185" t="str">
        <f t="shared" si="32"/>
        <v/>
      </c>
      <c r="C361" s="186" t="str">
        <f t="shared" si="33"/>
        <v/>
      </c>
      <c r="D361" s="182">
        <f t="shared" si="34"/>
        <v>0</v>
      </c>
      <c r="E361" s="218">
        <v>8.8999999999999996E-2</v>
      </c>
      <c r="F361" s="182">
        <f t="shared" si="35"/>
        <v>0</v>
      </c>
      <c r="G361" s="182">
        <f t="shared" si="36"/>
        <v>0</v>
      </c>
      <c r="H361" s="182">
        <f t="shared" si="37"/>
        <v>1.4901161193847656E-6</v>
      </c>
      <c r="I361" s="353">
        <v>30</v>
      </c>
      <c r="J361" s="356">
        <f>SUM(G361:G372)</f>
        <v>0</v>
      </c>
    </row>
    <row r="362" spans="2:10">
      <c r="B362" s="187" t="str">
        <f t="shared" si="32"/>
        <v/>
      </c>
      <c r="C362" s="188" t="str">
        <f t="shared" si="33"/>
        <v/>
      </c>
      <c r="D362" s="183">
        <f t="shared" si="34"/>
        <v>0</v>
      </c>
      <c r="E362" s="219">
        <v>8.8999999999999996E-2</v>
      </c>
      <c r="F362" s="183">
        <f t="shared" si="35"/>
        <v>0</v>
      </c>
      <c r="G362" s="183">
        <f t="shared" si="36"/>
        <v>0</v>
      </c>
      <c r="H362" s="183">
        <f t="shared" si="37"/>
        <v>1.4901161193847656E-6</v>
      </c>
      <c r="I362" s="354"/>
      <c r="J362" s="357"/>
    </row>
    <row r="363" spans="2:10">
      <c r="B363" s="187" t="str">
        <f t="shared" si="32"/>
        <v/>
      </c>
      <c r="C363" s="188" t="str">
        <f t="shared" si="33"/>
        <v/>
      </c>
      <c r="D363" s="183">
        <f t="shared" si="34"/>
        <v>0</v>
      </c>
      <c r="E363" s="219">
        <v>8.8999999999999996E-2</v>
      </c>
      <c r="F363" s="183">
        <f t="shared" si="35"/>
        <v>0</v>
      </c>
      <c r="G363" s="183">
        <f t="shared" si="36"/>
        <v>0</v>
      </c>
      <c r="H363" s="183">
        <f t="shared" si="37"/>
        <v>1.4901161193847656E-6</v>
      </c>
      <c r="I363" s="354"/>
      <c r="J363" s="357"/>
    </row>
    <row r="364" spans="2:10">
      <c r="B364" s="187" t="str">
        <f t="shared" si="32"/>
        <v/>
      </c>
      <c r="C364" s="188" t="str">
        <f t="shared" si="33"/>
        <v/>
      </c>
      <c r="D364" s="183">
        <f t="shared" si="34"/>
        <v>0</v>
      </c>
      <c r="E364" s="219">
        <v>8.8999999999999996E-2</v>
      </c>
      <c r="F364" s="183">
        <f t="shared" si="35"/>
        <v>0</v>
      </c>
      <c r="G364" s="183">
        <f t="shared" si="36"/>
        <v>0</v>
      </c>
      <c r="H364" s="183">
        <f t="shared" si="37"/>
        <v>1.4901161193847656E-6</v>
      </c>
      <c r="I364" s="354"/>
      <c r="J364" s="357"/>
    </row>
    <row r="365" spans="2:10">
      <c r="B365" s="187" t="str">
        <f t="shared" si="32"/>
        <v/>
      </c>
      <c r="C365" s="188" t="str">
        <f t="shared" si="33"/>
        <v/>
      </c>
      <c r="D365" s="183">
        <f t="shared" si="34"/>
        <v>0</v>
      </c>
      <c r="E365" s="219">
        <v>8.8999999999999996E-2</v>
      </c>
      <c r="F365" s="183">
        <f t="shared" si="35"/>
        <v>0</v>
      </c>
      <c r="G365" s="183">
        <f t="shared" si="36"/>
        <v>0</v>
      </c>
      <c r="H365" s="183">
        <f t="shared" si="37"/>
        <v>1.4901161193847656E-6</v>
      </c>
      <c r="I365" s="354"/>
      <c r="J365" s="357"/>
    </row>
    <row r="366" spans="2:10">
      <c r="B366" s="187" t="str">
        <f t="shared" si="32"/>
        <v/>
      </c>
      <c r="C366" s="188" t="str">
        <f t="shared" si="33"/>
        <v/>
      </c>
      <c r="D366" s="183">
        <f t="shared" si="34"/>
        <v>0</v>
      </c>
      <c r="E366" s="219">
        <v>8.8999999999999996E-2</v>
      </c>
      <c r="F366" s="183">
        <f t="shared" si="35"/>
        <v>0</v>
      </c>
      <c r="G366" s="183">
        <f t="shared" si="36"/>
        <v>0</v>
      </c>
      <c r="H366" s="183">
        <f t="shared" si="37"/>
        <v>1.4901161193847656E-6</v>
      </c>
      <c r="I366" s="354"/>
      <c r="J366" s="357"/>
    </row>
    <row r="367" spans="2:10">
      <c r="B367" s="187" t="str">
        <f t="shared" si="32"/>
        <v/>
      </c>
      <c r="C367" s="188" t="str">
        <f t="shared" si="33"/>
        <v/>
      </c>
      <c r="D367" s="183">
        <f t="shared" si="34"/>
        <v>0</v>
      </c>
      <c r="E367" s="219">
        <v>8.8999999999999996E-2</v>
      </c>
      <c r="F367" s="183">
        <f t="shared" si="35"/>
        <v>0</v>
      </c>
      <c r="G367" s="183">
        <f t="shared" si="36"/>
        <v>0</v>
      </c>
      <c r="H367" s="183">
        <f t="shared" si="37"/>
        <v>1.4901161193847656E-6</v>
      </c>
      <c r="I367" s="354"/>
      <c r="J367" s="357"/>
    </row>
    <row r="368" spans="2:10">
      <c r="B368" s="187" t="str">
        <f t="shared" si="32"/>
        <v/>
      </c>
      <c r="C368" s="188" t="str">
        <f t="shared" si="33"/>
        <v/>
      </c>
      <c r="D368" s="183">
        <f t="shared" si="34"/>
        <v>0</v>
      </c>
      <c r="E368" s="219">
        <v>8.8999999999999996E-2</v>
      </c>
      <c r="F368" s="183">
        <f t="shared" si="35"/>
        <v>0</v>
      </c>
      <c r="G368" s="183">
        <f t="shared" si="36"/>
        <v>0</v>
      </c>
      <c r="H368" s="183">
        <f t="shared" si="37"/>
        <v>1.4901161193847656E-6</v>
      </c>
      <c r="I368" s="354"/>
      <c r="J368" s="357"/>
    </row>
    <row r="369" spans="2:10">
      <c r="B369" s="187" t="str">
        <f t="shared" si="32"/>
        <v/>
      </c>
      <c r="C369" s="188" t="str">
        <f t="shared" si="33"/>
        <v/>
      </c>
      <c r="D369" s="183">
        <f t="shared" si="34"/>
        <v>0</v>
      </c>
      <c r="E369" s="219">
        <v>8.8999999999999996E-2</v>
      </c>
      <c r="F369" s="183">
        <f t="shared" si="35"/>
        <v>0</v>
      </c>
      <c r="G369" s="183">
        <f t="shared" si="36"/>
        <v>0</v>
      </c>
      <c r="H369" s="183">
        <f t="shared" si="37"/>
        <v>1.4901161193847656E-6</v>
      </c>
      <c r="I369" s="354"/>
      <c r="J369" s="357"/>
    </row>
    <row r="370" spans="2:10">
      <c r="B370" s="187" t="str">
        <f t="shared" si="32"/>
        <v/>
      </c>
      <c r="C370" s="188" t="str">
        <f t="shared" si="33"/>
        <v/>
      </c>
      <c r="D370" s="183">
        <f t="shared" si="34"/>
        <v>0</v>
      </c>
      <c r="E370" s="219">
        <v>8.8999999999999996E-2</v>
      </c>
      <c r="F370" s="183">
        <f t="shared" si="35"/>
        <v>0</v>
      </c>
      <c r="G370" s="183">
        <f t="shared" si="36"/>
        <v>0</v>
      </c>
      <c r="H370" s="183">
        <f t="shared" si="37"/>
        <v>1.4901161193847656E-6</v>
      </c>
      <c r="I370" s="354"/>
      <c r="J370" s="357"/>
    </row>
    <row r="371" spans="2:10">
      <c r="B371" s="187" t="str">
        <f t="shared" si="32"/>
        <v/>
      </c>
      <c r="C371" s="188" t="str">
        <f t="shared" si="33"/>
        <v/>
      </c>
      <c r="D371" s="183">
        <f t="shared" si="34"/>
        <v>0</v>
      </c>
      <c r="E371" s="219">
        <v>8.8999999999999996E-2</v>
      </c>
      <c r="F371" s="183">
        <f t="shared" si="35"/>
        <v>0</v>
      </c>
      <c r="G371" s="183">
        <f t="shared" si="36"/>
        <v>0</v>
      </c>
      <c r="H371" s="183">
        <f t="shared" si="37"/>
        <v>1.4901161193847656E-6</v>
      </c>
      <c r="I371" s="354"/>
      <c r="J371" s="357"/>
    </row>
    <row r="372" spans="2:10" ht="15" thickBot="1">
      <c r="B372" s="187" t="str">
        <f t="shared" si="32"/>
        <v/>
      </c>
      <c r="C372" s="188" t="str">
        <f t="shared" si="33"/>
        <v/>
      </c>
      <c r="D372" s="183">
        <f t="shared" si="34"/>
        <v>0</v>
      </c>
      <c r="E372" s="219">
        <v>8.8999999999999996E-2</v>
      </c>
      <c r="F372" s="183">
        <f t="shared" si="35"/>
        <v>0</v>
      </c>
      <c r="G372" s="183">
        <f t="shared" si="36"/>
        <v>0</v>
      </c>
      <c r="H372" s="183">
        <f t="shared" si="37"/>
        <v>1.4901161193847656E-6</v>
      </c>
      <c r="I372" s="359"/>
      <c r="J372" s="360"/>
    </row>
    <row r="373" spans="2:10">
      <c r="B373" s="185" t="str">
        <f t="shared" si="32"/>
        <v/>
      </c>
      <c r="C373" s="186" t="str">
        <f t="shared" si="33"/>
        <v/>
      </c>
      <c r="D373" s="182">
        <f t="shared" si="34"/>
        <v>0</v>
      </c>
      <c r="E373" s="218">
        <v>8.8999999999999996E-2</v>
      </c>
      <c r="F373" s="182">
        <f t="shared" si="35"/>
        <v>0</v>
      </c>
      <c r="G373" s="182">
        <f t="shared" si="36"/>
        <v>0</v>
      </c>
      <c r="H373" s="182">
        <f t="shared" si="37"/>
        <v>1.4901161193847656E-6</v>
      </c>
      <c r="I373" s="353">
        <v>31</v>
      </c>
      <c r="J373" s="356">
        <f>SUM(G373:G384)</f>
        <v>0</v>
      </c>
    </row>
    <row r="374" spans="2:10">
      <c r="B374" s="187" t="str">
        <f t="shared" si="32"/>
        <v/>
      </c>
      <c r="C374" s="188" t="str">
        <f t="shared" si="33"/>
        <v/>
      </c>
      <c r="D374" s="183">
        <f t="shared" si="34"/>
        <v>0</v>
      </c>
      <c r="E374" s="219">
        <v>8.8999999999999996E-2</v>
      </c>
      <c r="F374" s="183">
        <f t="shared" si="35"/>
        <v>0</v>
      </c>
      <c r="G374" s="183">
        <f t="shared" si="36"/>
        <v>0</v>
      </c>
      <c r="H374" s="183">
        <f t="shared" si="37"/>
        <v>1.4901161193847656E-6</v>
      </c>
      <c r="I374" s="354"/>
      <c r="J374" s="357"/>
    </row>
    <row r="375" spans="2:10">
      <c r="B375" s="187" t="str">
        <f t="shared" si="32"/>
        <v/>
      </c>
      <c r="C375" s="188" t="str">
        <f t="shared" si="33"/>
        <v/>
      </c>
      <c r="D375" s="183">
        <f t="shared" si="34"/>
        <v>0</v>
      </c>
      <c r="E375" s="219">
        <v>8.8999999999999996E-2</v>
      </c>
      <c r="F375" s="183">
        <f t="shared" si="35"/>
        <v>0</v>
      </c>
      <c r="G375" s="183">
        <f t="shared" si="36"/>
        <v>0</v>
      </c>
      <c r="H375" s="183">
        <f t="shared" si="37"/>
        <v>1.4901161193847656E-6</v>
      </c>
      <c r="I375" s="354"/>
      <c r="J375" s="357"/>
    </row>
    <row r="376" spans="2:10">
      <c r="B376" s="187" t="str">
        <f t="shared" si="32"/>
        <v/>
      </c>
      <c r="C376" s="188" t="str">
        <f t="shared" si="33"/>
        <v/>
      </c>
      <c r="D376" s="183">
        <f t="shared" si="34"/>
        <v>0</v>
      </c>
      <c r="E376" s="219">
        <v>8.8999999999999996E-2</v>
      </c>
      <c r="F376" s="183">
        <f t="shared" si="35"/>
        <v>0</v>
      </c>
      <c r="G376" s="183">
        <f t="shared" si="36"/>
        <v>0</v>
      </c>
      <c r="H376" s="183">
        <f t="shared" si="37"/>
        <v>1.4901161193847656E-6</v>
      </c>
      <c r="I376" s="354"/>
      <c r="J376" s="357"/>
    </row>
    <row r="377" spans="2:10">
      <c r="B377" s="187" t="str">
        <f t="shared" si="32"/>
        <v/>
      </c>
      <c r="C377" s="188" t="str">
        <f t="shared" si="33"/>
        <v/>
      </c>
      <c r="D377" s="183">
        <f t="shared" si="34"/>
        <v>0</v>
      </c>
      <c r="E377" s="219">
        <v>8.8999999999999996E-2</v>
      </c>
      <c r="F377" s="183">
        <f t="shared" si="35"/>
        <v>0</v>
      </c>
      <c r="G377" s="183">
        <f t="shared" si="36"/>
        <v>0</v>
      </c>
      <c r="H377" s="183">
        <f t="shared" si="37"/>
        <v>1.4901161193847656E-6</v>
      </c>
      <c r="I377" s="354"/>
      <c r="J377" s="357"/>
    </row>
    <row r="378" spans="2:10">
      <c r="B378" s="187" t="str">
        <f t="shared" si="32"/>
        <v/>
      </c>
      <c r="C378" s="188" t="str">
        <f t="shared" si="33"/>
        <v/>
      </c>
      <c r="D378" s="183">
        <f t="shared" si="34"/>
        <v>0</v>
      </c>
      <c r="E378" s="219">
        <v>8.8999999999999996E-2</v>
      </c>
      <c r="F378" s="183">
        <f t="shared" si="35"/>
        <v>0</v>
      </c>
      <c r="G378" s="183">
        <f t="shared" si="36"/>
        <v>0</v>
      </c>
      <c r="H378" s="183">
        <f t="shared" si="37"/>
        <v>1.4901161193847656E-6</v>
      </c>
      <c r="I378" s="354"/>
      <c r="J378" s="357"/>
    </row>
    <row r="379" spans="2:10">
      <c r="B379" s="187" t="str">
        <f t="shared" si="32"/>
        <v/>
      </c>
      <c r="C379" s="188" t="str">
        <f t="shared" si="33"/>
        <v/>
      </c>
      <c r="D379" s="183">
        <f t="shared" si="34"/>
        <v>0</v>
      </c>
      <c r="E379" s="219">
        <v>8.8999999999999996E-2</v>
      </c>
      <c r="F379" s="183">
        <f t="shared" si="35"/>
        <v>0</v>
      </c>
      <c r="G379" s="183">
        <f t="shared" si="36"/>
        <v>0</v>
      </c>
      <c r="H379" s="183">
        <f t="shared" si="37"/>
        <v>1.4901161193847656E-6</v>
      </c>
      <c r="I379" s="354"/>
      <c r="J379" s="357"/>
    </row>
    <row r="380" spans="2:10">
      <c r="B380" s="187" t="str">
        <f t="shared" si="32"/>
        <v/>
      </c>
      <c r="C380" s="188" t="str">
        <f t="shared" si="33"/>
        <v/>
      </c>
      <c r="D380" s="183">
        <f t="shared" si="34"/>
        <v>0</v>
      </c>
      <c r="E380" s="219">
        <v>8.8999999999999996E-2</v>
      </c>
      <c r="F380" s="183">
        <f t="shared" si="35"/>
        <v>0</v>
      </c>
      <c r="G380" s="183">
        <f t="shared" si="36"/>
        <v>0</v>
      </c>
      <c r="H380" s="183">
        <f t="shared" si="37"/>
        <v>1.4901161193847656E-6</v>
      </c>
      <c r="I380" s="354"/>
      <c r="J380" s="357"/>
    </row>
    <row r="381" spans="2:10">
      <c r="B381" s="187" t="str">
        <f t="shared" si="32"/>
        <v/>
      </c>
      <c r="C381" s="188" t="str">
        <f t="shared" si="33"/>
        <v/>
      </c>
      <c r="D381" s="183">
        <f t="shared" si="34"/>
        <v>0</v>
      </c>
      <c r="E381" s="219">
        <v>8.8999999999999996E-2</v>
      </c>
      <c r="F381" s="183">
        <f t="shared" si="35"/>
        <v>0</v>
      </c>
      <c r="G381" s="183">
        <f t="shared" si="36"/>
        <v>0</v>
      </c>
      <c r="H381" s="183">
        <f t="shared" si="37"/>
        <v>1.4901161193847656E-6</v>
      </c>
      <c r="I381" s="354"/>
      <c r="J381" s="357"/>
    </row>
    <row r="382" spans="2:10">
      <c r="B382" s="187" t="str">
        <f t="shared" si="32"/>
        <v/>
      </c>
      <c r="C382" s="188" t="str">
        <f t="shared" si="33"/>
        <v/>
      </c>
      <c r="D382" s="183">
        <f t="shared" si="34"/>
        <v>0</v>
      </c>
      <c r="E382" s="219">
        <v>8.8999999999999996E-2</v>
      </c>
      <c r="F382" s="183">
        <f t="shared" si="35"/>
        <v>0</v>
      </c>
      <c r="G382" s="183">
        <f t="shared" si="36"/>
        <v>0</v>
      </c>
      <c r="H382" s="183">
        <f t="shared" si="37"/>
        <v>1.4901161193847656E-6</v>
      </c>
      <c r="I382" s="354"/>
      <c r="J382" s="357"/>
    </row>
    <row r="383" spans="2:10">
      <c r="B383" s="187" t="str">
        <f t="shared" si="32"/>
        <v/>
      </c>
      <c r="C383" s="188" t="str">
        <f t="shared" si="33"/>
        <v/>
      </c>
      <c r="D383" s="183">
        <f t="shared" si="34"/>
        <v>0</v>
      </c>
      <c r="E383" s="219">
        <v>8.8999999999999996E-2</v>
      </c>
      <c r="F383" s="183">
        <f t="shared" si="35"/>
        <v>0</v>
      </c>
      <c r="G383" s="183">
        <f t="shared" si="36"/>
        <v>0</v>
      </c>
      <c r="H383" s="183">
        <f t="shared" si="37"/>
        <v>1.4901161193847656E-6</v>
      </c>
      <c r="I383" s="354"/>
      <c r="J383" s="357"/>
    </row>
    <row r="384" spans="2:10" ht="15" thickBot="1">
      <c r="B384" s="187" t="str">
        <f t="shared" si="32"/>
        <v/>
      </c>
      <c r="C384" s="188" t="str">
        <f t="shared" si="33"/>
        <v/>
      </c>
      <c r="D384" s="183">
        <f t="shared" si="34"/>
        <v>0</v>
      </c>
      <c r="E384" s="219">
        <v>8.8999999999999996E-2</v>
      </c>
      <c r="F384" s="183">
        <f t="shared" si="35"/>
        <v>0</v>
      </c>
      <c r="G384" s="183">
        <f t="shared" si="36"/>
        <v>0</v>
      </c>
      <c r="H384" s="183">
        <f t="shared" si="37"/>
        <v>1.4901161193847656E-6</v>
      </c>
      <c r="I384" s="359"/>
      <c r="J384" s="360"/>
    </row>
    <row r="385" spans="2:10">
      <c r="B385" s="185" t="str">
        <f t="shared" si="32"/>
        <v/>
      </c>
      <c r="C385" s="186" t="str">
        <f t="shared" si="33"/>
        <v/>
      </c>
      <c r="D385" s="182">
        <f t="shared" si="34"/>
        <v>0</v>
      </c>
      <c r="E385" s="218">
        <v>8.8999999999999996E-2</v>
      </c>
      <c r="F385" s="182">
        <f t="shared" si="35"/>
        <v>0</v>
      </c>
      <c r="G385" s="182">
        <f t="shared" si="36"/>
        <v>0</v>
      </c>
      <c r="H385" s="182">
        <f t="shared" si="37"/>
        <v>1.4901161193847656E-6</v>
      </c>
      <c r="I385" s="353">
        <v>32</v>
      </c>
      <c r="J385" s="356">
        <f>SUM(G385:G396)</f>
        <v>0</v>
      </c>
    </row>
    <row r="386" spans="2:10">
      <c r="B386" s="187" t="str">
        <f t="shared" si="32"/>
        <v/>
      </c>
      <c r="C386" s="188" t="str">
        <f t="shared" si="33"/>
        <v/>
      </c>
      <c r="D386" s="183">
        <f t="shared" si="34"/>
        <v>0</v>
      </c>
      <c r="E386" s="219">
        <v>8.8999999999999996E-2</v>
      </c>
      <c r="F386" s="183">
        <f t="shared" si="35"/>
        <v>0</v>
      </c>
      <c r="G386" s="183">
        <f t="shared" si="36"/>
        <v>0</v>
      </c>
      <c r="H386" s="183">
        <f t="shared" si="37"/>
        <v>1.4901161193847656E-6</v>
      </c>
      <c r="I386" s="354"/>
      <c r="J386" s="357"/>
    </row>
    <row r="387" spans="2:10">
      <c r="B387" s="187" t="str">
        <f t="shared" si="32"/>
        <v/>
      </c>
      <c r="C387" s="188" t="str">
        <f t="shared" si="33"/>
        <v/>
      </c>
      <c r="D387" s="183">
        <f t="shared" si="34"/>
        <v>0</v>
      </c>
      <c r="E387" s="219">
        <v>8.8999999999999996E-2</v>
      </c>
      <c r="F387" s="183">
        <f t="shared" si="35"/>
        <v>0</v>
      </c>
      <c r="G387" s="183">
        <f t="shared" si="36"/>
        <v>0</v>
      </c>
      <c r="H387" s="183">
        <f t="shared" si="37"/>
        <v>1.4901161193847656E-6</v>
      </c>
      <c r="I387" s="354"/>
      <c r="J387" s="357"/>
    </row>
    <row r="388" spans="2:10">
      <c r="B388" s="187" t="str">
        <f t="shared" si="32"/>
        <v/>
      </c>
      <c r="C388" s="188" t="str">
        <f t="shared" si="33"/>
        <v/>
      </c>
      <c r="D388" s="183">
        <f t="shared" si="34"/>
        <v>0</v>
      </c>
      <c r="E388" s="219">
        <v>8.8999999999999996E-2</v>
      </c>
      <c r="F388" s="183">
        <f t="shared" si="35"/>
        <v>0</v>
      </c>
      <c r="G388" s="183">
        <f t="shared" si="36"/>
        <v>0</v>
      </c>
      <c r="H388" s="183">
        <f t="shared" si="37"/>
        <v>1.4901161193847656E-6</v>
      </c>
      <c r="I388" s="354"/>
      <c r="J388" s="357"/>
    </row>
    <row r="389" spans="2:10">
      <c r="B389" s="187" t="str">
        <f t="shared" si="32"/>
        <v/>
      </c>
      <c r="C389" s="188" t="str">
        <f t="shared" si="33"/>
        <v/>
      </c>
      <c r="D389" s="183">
        <f t="shared" si="34"/>
        <v>0</v>
      </c>
      <c r="E389" s="219">
        <v>8.8999999999999996E-2</v>
      </c>
      <c r="F389" s="183">
        <f t="shared" si="35"/>
        <v>0</v>
      </c>
      <c r="G389" s="183">
        <f t="shared" si="36"/>
        <v>0</v>
      </c>
      <c r="H389" s="183">
        <f t="shared" si="37"/>
        <v>1.4901161193847656E-6</v>
      </c>
      <c r="I389" s="354"/>
      <c r="J389" s="357"/>
    </row>
    <row r="390" spans="2:10">
      <c r="B390" s="187" t="str">
        <f t="shared" si="32"/>
        <v/>
      </c>
      <c r="C390" s="188" t="str">
        <f t="shared" si="33"/>
        <v/>
      </c>
      <c r="D390" s="183">
        <f t="shared" si="34"/>
        <v>0</v>
      </c>
      <c r="E390" s="219">
        <v>8.8999999999999996E-2</v>
      </c>
      <c r="F390" s="183">
        <f t="shared" si="35"/>
        <v>0</v>
      </c>
      <c r="G390" s="183">
        <f t="shared" si="36"/>
        <v>0</v>
      </c>
      <c r="H390" s="183">
        <f t="shared" si="37"/>
        <v>1.4901161193847656E-6</v>
      </c>
      <c r="I390" s="354"/>
      <c r="J390" s="357"/>
    </row>
    <row r="391" spans="2:10">
      <c r="B391" s="187" t="str">
        <f t="shared" si="32"/>
        <v/>
      </c>
      <c r="C391" s="188" t="str">
        <f t="shared" si="33"/>
        <v/>
      </c>
      <c r="D391" s="183">
        <f t="shared" si="34"/>
        <v>0</v>
      </c>
      <c r="E391" s="219">
        <v>8.8999999999999996E-2</v>
      </c>
      <c r="F391" s="183">
        <f t="shared" si="35"/>
        <v>0</v>
      </c>
      <c r="G391" s="183">
        <f t="shared" si="36"/>
        <v>0</v>
      </c>
      <c r="H391" s="183">
        <f t="shared" si="37"/>
        <v>1.4901161193847656E-6</v>
      </c>
      <c r="I391" s="354"/>
      <c r="J391" s="357"/>
    </row>
    <row r="392" spans="2:10">
      <c r="B392" s="187" t="str">
        <f t="shared" si="32"/>
        <v/>
      </c>
      <c r="C392" s="188" t="str">
        <f t="shared" si="33"/>
        <v/>
      </c>
      <c r="D392" s="183">
        <f t="shared" si="34"/>
        <v>0</v>
      </c>
      <c r="E392" s="219">
        <v>8.8999999999999996E-2</v>
      </c>
      <c r="F392" s="183">
        <f t="shared" si="35"/>
        <v>0</v>
      </c>
      <c r="G392" s="183">
        <f t="shared" si="36"/>
        <v>0</v>
      </c>
      <c r="H392" s="183">
        <f t="shared" si="37"/>
        <v>1.4901161193847656E-6</v>
      </c>
      <c r="I392" s="354"/>
      <c r="J392" s="357"/>
    </row>
    <row r="393" spans="2:10">
      <c r="B393" s="187" t="str">
        <f t="shared" si="32"/>
        <v/>
      </c>
      <c r="C393" s="188" t="str">
        <f t="shared" si="33"/>
        <v/>
      </c>
      <c r="D393" s="183">
        <f t="shared" si="34"/>
        <v>0</v>
      </c>
      <c r="E393" s="219">
        <v>8.8999999999999996E-2</v>
      </c>
      <c r="F393" s="183">
        <f t="shared" si="35"/>
        <v>0</v>
      </c>
      <c r="G393" s="183">
        <f t="shared" si="36"/>
        <v>0</v>
      </c>
      <c r="H393" s="183">
        <f t="shared" si="37"/>
        <v>1.4901161193847656E-6</v>
      </c>
      <c r="I393" s="354"/>
      <c r="J393" s="357"/>
    </row>
    <row r="394" spans="2:10">
      <c r="B394" s="187" t="str">
        <f t="shared" si="32"/>
        <v/>
      </c>
      <c r="C394" s="188" t="str">
        <f t="shared" si="33"/>
        <v/>
      </c>
      <c r="D394" s="183">
        <f t="shared" si="34"/>
        <v>0</v>
      </c>
      <c r="E394" s="219">
        <v>8.8999999999999996E-2</v>
      </c>
      <c r="F394" s="183">
        <f t="shared" si="35"/>
        <v>0</v>
      </c>
      <c r="G394" s="183">
        <f t="shared" si="36"/>
        <v>0</v>
      </c>
      <c r="H394" s="183">
        <f t="shared" si="37"/>
        <v>1.4901161193847656E-6</v>
      </c>
      <c r="I394" s="354"/>
      <c r="J394" s="357"/>
    </row>
    <row r="395" spans="2:10">
      <c r="B395" s="187" t="str">
        <f t="shared" si="32"/>
        <v/>
      </c>
      <c r="C395" s="188" t="str">
        <f t="shared" si="33"/>
        <v/>
      </c>
      <c r="D395" s="183">
        <f t="shared" si="34"/>
        <v>0</v>
      </c>
      <c r="E395" s="219">
        <v>8.8999999999999996E-2</v>
      </c>
      <c r="F395" s="183">
        <f t="shared" si="35"/>
        <v>0</v>
      </c>
      <c r="G395" s="183">
        <f t="shared" si="36"/>
        <v>0</v>
      </c>
      <c r="H395" s="183">
        <f t="shared" si="37"/>
        <v>1.4901161193847656E-6</v>
      </c>
      <c r="I395" s="354"/>
      <c r="J395" s="357"/>
    </row>
    <row r="396" spans="2:10" ht="15" thickBot="1">
      <c r="B396" s="187" t="str">
        <f t="shared" si="32"/>
        <v/>
      </c>
      <c r="C396" s="188" t="str">
        <f t="shared" si="33"/>
        <v/>
      </c>
      <c r="D396" s="183">
        <f t="shared" si="34"/>
        <v>0</v>
      </c>
      <c r="E396" s="219">
        <v>8.8999999999999996E-2</v>
      </c>
      <c r="F396" s="183">
        <f t="shared" si="35"/>
        <v>0</v>
      </c>
      <c r="G396" s="183">
        <f t="shared" si="36"/>
        <v>0</v>
      </c>
      <c r="H396" s="183">
        <f t="shared" si="37"/>
        <v>1.4901161193847656E-6</v>
      </c>
      <c r="I396" s="359"/>
      <c r="J396" s="360"/>
    </row>
    <row r="397" spans="2:10">
      <c r="B397" s="185" t="str">
        <f t="shared" si="32"/>
        <v/>
      </c>
      <c r="C397" s="186" t="str">
        <f t="shared" si="33"/>
        <v/>
      </c>
      <c r="D397" s="182">
        <f t="shared" si="34"/>
        <v>0</v>
      </c>
      <c r="E397" s="218">
        <v>8.8999999999999996E-2</v>
      </c>
      <c r="F397" s="182">
        <f t="shared" si="35"/>
        <v>0</v>
      </c>
      <c r="G397" s="182">
        <f t="shared" si="36"/>
        <v>0</v>
      </c>
      <c r="H397" s="182">
        <f t="shared" si="37"/>
        <v>1.4901161193847656E-6</v>
      </c>
      <c r="I397" s="353">
        <v>33</v>
      </c>
      <c r="J397" s="356">
        <f>SUM(G397:G408)</f>
        <v>0</v>
      </c>
    </row>
    <row r="398" spans="2:10">
      <c r="B398" s="187" t="str">
        <f t="shared" si="32"/>
        <v/>
      </c>
      <c r="C398" s="188" t="str">
        <f t="shared" si="33"/>
        <v/>
      </c>
      <c r="D398" s="183">
        <f t="shared" si="34"/>
        <v>0</v>
      </c>
      <c r="E398" s="219">
        <v>8.8999999999999996E-2</v>
      </c>
      <c r="F398" s="183">
        <f t="shared" si="35"/>
        <v>0</v>
      </c>
      <c r="G398" s="183">
        <f t="shared" si="36"/>
        <v>0</v>
      </c>
      <c r="H398" s="183">
        <f t="shared" si="37"/>
        <v>1.4901161193847656E-6</v>
      </c>
      <c r="I398" s="354"/>
      <c r="J398" s="357"/>
    </row>
    <row r="399" spans="2:10">
      <c r="B399" s="187" t="str">
        <f t="shared" ref="B399:B462" si="38">IF(B398&lt;$D$7,B398+1,"")</f>
        <v/>
      </c>
      <c r="C399" s="188" t="str">
        <f t="shared" ref="C399:C462" si="39">IF(B399&lt;&gt;"",EDATE(C398,1),"")</f>
        <v/>
      </c>
      <c r="D399" s="183">
        <f t="shared" ref="D399:D462" si="40">IFERROR(IF(B399&lt;=$D$7,H398*E399/12,0),0)</f>
        <v>0</v>
      </c>
      <c r="E399" s="219">
        <v>8.8999999999999996E-2</v>
      </c>
      <c r="F399" s="183">
        <f t="shared" ref="F399:F462" si="41">IFERROR(IF(B399&lt;=$D$7,$D$6/$D$7,0),0)</f>
        <v>0</v>
      </c>
      <c r="G399" s="183">
        <f t="shared" ref="G399:G462" si="42">D399+F399</f>
        <v>0</v>
      </c>
      <c r="H399" s="183">
        <f t="shared" ref="H399:H462" si="43">H398-F399</f>
        <v>1.4901161193847656E-6</v>
      </c>
      <c r="I399" s="354"/>
      <c r="J399" s="357"/>
    </row>
    <row r="400" spans="2:10">
      <c r="B400" s="187" t="str">
        <f t="shared" si="38"/>
        <v/>
      </c>
      <c r="C400" s="188" t="str">
        <f t="shared" si="39"/>
        <v/>
      </c>
      <c r="D400" s="183">
        <f t="shared" si="40"/>
        <v>0</v>
      </c>
      <c r="E400" s="219">
        <v>8.8999999999999996E-2</v>
      </c>
      <c r="F400" s="183">
        <f t="shared" si="41"/>
        <v>0</v>
      </c>
      <c r="G400" s="183">
        <f t="shared" si="42"/>
        <v>0</v>
      </c>
      <c r="H400" s="183">
        <f t="shared" si="43"/>
        <v>1.4901161193847656E-6</v>
      </c>
      <c r="I400" s="354"/>
      <c r="J400" s="357"/>
    </row>
    <row r="401" spans="2:10">
      <c r="B401" s="187" t="str">
        <f t="shared" si="38"/>
        <v/>
      </c>
      <c r="C401" s="188" t="str">
        <f t="shared" si="39"/>
        <v/>
      </c>
      <c r="D401" s="183">
        <f t="shared" si="40"/>
        <v>0</v>
      </c>
      <c r="E401" s="219">
        <v>8.8999999999999996E-2</v>
      </c>
      <c r="F401" s="183">
        <f t="shared" si="41"/>
        <v>0</v>
      </c>
      <c r="G401" s="183">
        <f t="shared" si="42"/>
        <v>0</v>
      </c>
      <c r="H401" s="183">
        <f t="shared" si="43"/>
        <v>1.4901161193847656E-6</v>
      </c>
      <c r="I401" s="354"/>
      <c r="J401" s="357"/>
    </row>
    <row r="402" spans="2:10">
      <c r="B402" s="187" t="str">
        <f t="shared" si="38"/>
        <v/>
      </c>
      <c r="C402" s="188" t="str">
        <f t="shared" si="39"/>
        <v/>
      </c>
      <c r="D402" s="183">
        <f t="shared" si="40"/>
        <v>0</v>
      </c>
      <c r="E402" s="219">
        <v>8.8999999999999996E-2</v>
      </c>
      <c r="F402" s="183">
        <f t="shared" si="41"/>
        <v>0</v>
      </c>
      <c r="G402" s="183">
        <f t="shared" si="42"/>
        <v>0</v>
      </c>
      <c r="H402" s="183">
        <f t="shared" si="43"/>
        <v>1.4901161193847656E-6</v>
      </c>
      <c r="I402" s="354"/>
      <c r="J402" s="357"/>
    </row>
    <row r="403" spans="2:10">
      <c r="B403" s="187" t="str">
        <f t="shared" si="38"/>
        <v/>
      </c>
      <c r="C403" s="188" t="str">
        <f t="shared" si="39"/>
        <v/>
      </c>
      <c r="D403" s="183">
        <f t="shared" si="40"/>
        <v>0</v>
      </c>
      <c r="E403" s="219">
        <v>8.8999999999999996E-2</v>
      </c>
      <c r="F403" s="183">
        <f t="shared" si="41"/>
        <v>0</v>
      </c>
      <c r="G403" s="183">
        <f t="shared" si="42"/>
        <v>0</v>
      </c>
      <c r="H403" s="183">
        <f t="shared" si="43"/>
        <v>1.4901161193847656E-6</v>
      </c>
      <c r="I403" s="354"/>
      <c r="J403" s="357"/>
    </row>
    <row r="404" spans="2:10">
      <c r="B404" s="187" t="str">
        <f t="shared" si="38"/>
        <v/>
      </c>
      <c r="C404" s="188" t="str">
        <f t="shared" si="39"/>
        <v/>
      </c>
      <c r="D404" s="183">
        <f t="shared" si="40"/>
        <v>0</v>
      </c>
      <c r="E404" s="219">
        <v>8.8999999999999996E-2</v>
      </c>
      <c r="F404" s="183">
        <f t="shared" si="41"/>
        <v>0</v>
      </c>
      <c r="G404" s="183">
        <f t="shared" si="42"/>
        <v>0</v>
      </c>
      <c r="H404" s="183">
        <f t="shared" si="43"/>
        <v>1.4901161193847656E-6</v>
      </c>
      <c r="I404" s="354"/>
      <c r="J404" s="357"/>
    </row>
    <row r="405" spans="2:10">
      <c r="B405" s="187" t="str">
        <f t="shared" si="38"/>
        <v/>
      </c>
      <c r="C405" s="188" t="str">
        <f t="shared" si="39"/>
        <v/>
      </c>
      <c r="D405" s="183">
        <f t="shared" si="40"/>
        <v>0</v>
      </c>
      <c r="E405" s="219">
        <v>8.8999999999999996E-2</v>
      </c>
      <c r="F405" s="183">
        <f t="shared" si="41"/>
        <v>0</v>
      </c>
      <c r="G405" s="183">
        <f t="shared" si="42"/>
        <v>0</v>
      </c>
      <c r="H405" s="183">
        <f t="shared" si="43"/>
        <v>1.4901161193847656E-6</v>
      </c>
      <c r="I405" s="354"/>
      <c r="J405" s="357"/>
    </row>
    <row r="406" spans="2:10">
      <c r="B406" s="187" t="str">
        <f t="shared" si="38"/>
        <v/>
      </c>
      <c r="C406" s="188" t="str">
        <f t="shared" si="39"/>
        <v/>
      </c>
      <c r="D406" s="183">
        <f t="shared" si="40"/>
        <v>0</v>
      </c>
      <c r="E406" s="219">
        <v>8.8999999999999996E-2</v>
      </c>
      <c r="F406" s="183">
        <f t="shared" si="41"/>
        <v>0</v>
      </c>
      <c r="G406" s="183">
        <f t="shared" si="42"/>
        <v>0</v>
      </c>
      <c r="H406" s="183">
        <f t="shared" si="43"/>
        <v>1.4901161193847656E-6</v>
      </c>
      <c r="I406" s="354"/>
      <c r="J406" s="357"/>
    </row>
    <row r="407" spans="2:10">
      <c r="B407" s="187" t="str">
        <f t="shared" si="38"/>
        <v/>
      </c>
      <c r="C407" s="188" t="str">
        <f t="shared" si="39"/>
        <v/>
      </c>
      <c r="D407" s="183">
        <f t="shared" si="40"/>
        <v>0</v>
      </c>
      <c r="E407" s="219">
        <v>8.8999999999999996E-2</v>
      </c>
      <c r="F407" s="183">
        <f t="shared" si="41"/>
        <v>0</v>
      </c>
      <c r="G407" s="183">
        <f t="shared" si="42"/>
        <v>0</v>
      </c>
      <c r="H407" s="183">
        <f t="shared" si="43"/>
        <v>1.4901161193847656E-6</v>
      </c>
      <c r="I407" s="354"/>
      <c r="J407" s="357"/>
    </row>
    <row r="408" spans="2:10" ht="15" thickBot="1">
      <c r="B408" s="187" t="str">
        <f t="shared" si="38"/>
        <v/>
      </c>
      <c r="C408" s="188" t="str">
        <f t="shared" si="39"/>
        <v/>
      </c>
      <c r="D408" s="183">
        <f t="shared" si="40"/>
        <v>0</v>
      </c>
      <c r="E408" s="219">
        <v>8.8999999999999996E-2</v>
      </c>
      <c r="F408" s="183">
        <f t="shared" si="41"/>
        <v>0</v>
      </c>
      <c r="G408" s="183">
        <f t="shared" si="42"/>
        <v>0</v>
      </c>
      <c r="H408" s="183">
        <f t="shared" si="43"/>
        <v>1.4901161193847656E-6</v>
      </c>
      <c r="I408" s="359"/>
      <c r="J408" s="360"/>
    </row>
    <row r="409" spans="2:10">
      <c r="B409" s="185" t="str">
        <f t="shared" si="38"/>
        <v/>
      </c>
      <c r="C409" s="186" t="str">
        <f t="shared" si="39"/>
        <v/>
      </c>
      <c r="D409" s="182">
        <f t="shared" si="40"/>
        <v>0</v>
      </c>
      <c r="E409" s="218">
        <v>8.8999999999999996E-2</v>
      </c>
      <c r="F409" s="182">
        <f t="shared" si="41"/>
        <v>0</v>
      </c>
      <c r="G409" s="182">
        <f t="shared" si="42"/>
        <v>0</v>
      </c>
      <c r="H409" s="182">
        <f t="shared" si="43"/>
        <v>1.4901161193847656E-6</v>
      </c>
      <c r="I409" s="353">
        <v>34</v>
      </c>
      <c r="J409" s="356">
        <f>SUM(G409:G420)</f>
        <v>0</v>
      </c>
    </row>
    <row r="410" spans="2:10">
      <c r="B410" s="187" t="str">
        <f t="shared" si="38"/>
        <v/>
      </c>
      <c r="C410" s="188" t="str">
        <f t="shared" si="39"/>
        <v/>
      </c>
      <c r="D410" s="183">
        <f t="shared" si="40"/>
        <v>0</v>
      </c>
      <c r="E410" s="219">
        <v>8.8999999999999996E-2</v>
      </c>
      <c r="F410" s="183">
        <f t="shared" si="41"/>
        <v>0</v>
      </c>
      <c r="G410" s="183">
        <f t="shared" si="42"/>
        <v>0</v>
      </c>
      <c r="H410" s="183">
        <f t="shared" si="43"/>
        <v>1.4901161193847656E-6</v>
      </c>
      <c r="I410" s="354"/>
      <c r="J410" s="357"/>
    </row>
    <row r="411" spans="2:10">
      <c r="B411" s="187" t="str">
        <f t="shared" si="38"/>
        <v/>
      </c>
      <c r="C411" s="188" t="str">
        <f t="shared" si="39"/>
        <v/>
      </c>
      <c r="D411" s="183">
        <f t="shared" si="40"/>
        <v>0</v>
      </c>
      <c r="E411" s="219">
        <v>8.8999999999999996E-2</v>
      </c>
      <c r="F411" s="183">
        <f t="shared" si="41"/>
        <v>0</v>
      </c>
      <c r="G411" s="183">
        <f t="shared" si="42"/>
        <v>0</v>
      </c>
      <c r="H411" s="183">
        <f t="shared" si="43"/>
        <v>1.4901161193847656E-6</v>
      </c>
      <c r="I411" s="354"/>
      <c r="J411" s="357"/>
    </row>
    <row r="412" spans="2:10">
      <c r="B412" s="187" t="str">
        <f t="shared" si="38"/>
        <v/>
      </c>
      <c r="C412" s="188" t="str">
        <f t="shared" si="39"/>
        <v/>
      </c>
      <c r="D412" s="183">
        <f t="shared" si="40"/>
        <v>0</v>
      </c>
      <c r="E412" s="219">
        <v>8.8999999999999996E-2</v>
      </c>
      <c r="F412" s="183">
        <f t="shared" si="41"/>
        <v>0</v>
      </c>
      <c r="G412" s="183">
        <f t="shared" si="42"/>
        <v>0</v>
      </c>
      <c r="H412" s="183">
        <f t="shared" si="43"/>
        <v>1.4901161193847656E-6</v>
      </c>
      <c r="I412" s="354"/>
      <c r="J412" s="357"/>
    </row>
    <row r="413" spans="2:10">
      <c r="B413" s="187" t="str">
        <f t="shared" si="38"/>
        <v/>
      </c>
      <c r="C413" s="188" t="str">
        <f t="shared" si="39"/>
        <v/>
      </c>
      <c r="D413" s="183">
        <f t="shared" si="40"/>
        <v>0</v>
      </c>
      <c r="E413" s="219">
        <v>8.8999999999999996E-2</v>
      </c>
      <c r="F413" s="183">
        <f t="shared" si="41"/>
        <v>0</v>
      </c>
      <c r="G413" s="183">
        <f t="shared" si="42"/>
        <v>0</v>
      </c>
      <c r="H413" s="183">
        <f t="shared" si="43"/>
        <v>1.4901161193847656E-6</v>
      </c>
      <c r="I413" s="354"/>
      <c r="J413" s="357"/>
    </row>
    <row r="414" spans="2:10">
      <c r="B414" s="187" t="str">
        <f t="shared" si="38"/>
        <v/>
      </c>
      <c r="C414" s="188" t="str">
        <f t="shared" si="39"/>
        <v/>
      </c>
      <c r="D414" s="183">
        <f t="shared" si="40"/>
        <v>0</v>
      </c>
      <c r="E414" s="219">
        <v>8.8999999999999996E-2</v>
      </c>
      <c r="F414" s="183">
        <f t="shared" si="41"/>
        <v>0</v>
      </c>
      <c r="G414" s="183">
        <f t="shared" si="42"/>
        <v>0</v>
      </c>
      <c r="H414" s="183">
        <f t="shared" si="43"/>
        <v>1.4901161193847656E-6</v>
      </c>
      <c r="I414" s="354"/>
      <c r="J414" s="357"/>
    </row>
    <row r="415" spans="2:10">
      <c r="B415" s="187" t="str">
        <f t="shared" si="38"/>
        <v/>
      </c>
      <c r="C415" s="188" t="str">
        <f t="shared" si="39"/>
        <v/>
      </c>
      <c r="D415" s="183">
        <f t="shared" si="40"/>
        <v>0</v>
      </c>
      <c r="E415" s="219">
        <v>8.8999999999999996E-2</v>
      </c>
      <c r="F415" s="183">
        <f t="shared" si="41"/>
        <v>0</v>
      </c>
      <c r="G415" s="183">
        <f t="shared" si="42"/>
        <v>0</v>
      </c>
      <c r="H415" s="183">
        <f t="shared" si="43"/>
        <v>1.4901161193847656E-6</v>
      </c>
      <c r="I415" s="354"/>
      <c r="J415" s="357"/>
    </row>
    <row r="416" spans="2:10">
      <c r="B416" s="187" t="str">
        <f t="shared" si="38"/>
        <v/>
      </c>
      <c r="C416" s="188" t="str">
        <f t="shared" si="39"/>
        <v/>
      </c>
      <c r="D416" s="183">
        <f t="shared" si="40"/>
        <v>0</v>
      </c>
      <c r="E416" s="219">
        <v>8.8999999999999996E-2</v>
      </c>
      <c r="F416" s="183">
        <f t="shared" si="41"/>
        <v>0</v>
      </c>
      <c r="G416" s="183">
        <f t="shared" si="42"/>
        <v>0</v>
      </c>
      <c r="H416" s="183">
        <f t="shared" si="43"/>
        <v>1.4901161193847656E-6</v>
      </c>
      <c r="I416" s="354"/>
      <c r="J416" s="357"/>
    </row>
    <row r="417" spans="2:10">
      <c r="B417" s="187" t="str">
        <f t="shared" si="38"/>
        <v/>
      </c>
      <c r="C417" s="188" t="str">
        <f t="shared" si="39"/>
        <v/>
      </c>
      <c r="D417" s="183">
        <f t="shared" si="40"/>
        <v>0</v>
      </c>
      <c r="E417" s="219">
        <v>8.8999999999999996E-2</v>
      </c>
      <c r="F417" s="183">
        <f t="shared" si="41"/>
        <v>0</v>
      </c>
      <c r="G417" s="183">
        <f t="shared" si="42"/>
        <v>0</v>
      </c>
      <c r="H417" s="183">
        <f t="shared" si="43"/>
        <v>1.4901161193847656E-6</v>
      </c>
      <c r="I417" s="354"/>
      <c r="J417" s="357"/>
    </row>
    <row r="418" spans="2:10">
      <c r="B418" s="187" t="str">
        <f t="shared" si="38"/>
        <v/>
      </c>
      <c r="C418" s="188" t="str">
        <f t="shared" si="39"/>
        <v/>
      </c>
      <c r="D418" s="183">
        <f t="shared" si="40"/>
        <v>0</v>
      </c>
      <c r="E418" s="219">
        <v>8.8999999999999996E-2</v>
      </c>
      <c r="F418" s="183">
        <f t="shared" si="41"/>
        <v>0</v>
      </c>
      <c r="G418" s="183">
        <f t="shared" si="42"/>
        <v>0</v>
      </c>
      <c r="H418" s="183">
        <f t="shared" si="43"/>
        <v>1.4901161193847656E-6</v>
      </c>
      <c r="I418" s="354"/>
      <c r="J418" s="357"/>
    </row>
    <row r="419" spans="2:10">
      <c r="B419" s="187" t="str">
        <f t="shared" si="38"/>
        <v/>
      </c>
      <c r="C419" s="188" t="str">
        <f t="shared" si="39"/>
        <v/>
      </c>
      <c r="D419" s="183">
        <f t="shared" si="40"/>
        <v>0</v>
      </c>
      <c r="E419" s="219">
        <v>8.8999999999999996E-2</v>
      </c>
      <c r="F419" s="183">
        <f t="shared" si="41"/>
        <v>0</v>
      </c>
      <c r="G419" s="183">
        <f t="shared" si="42"/>
        <v>0</v>
      </c>
      <c r="H419" s="183">
        <f t="shared" si="43"/>
        <v>1.4901161193847656E-6</v>
      </c>
      <c r="I419" s="354"/>
      <c r="J419" s="357"/>
    </row>
    <row r="420" spans="2:10" ht="15" thickBot="1">
      <c r="B420" s="187" t="str">
        <f t="shared" si="38"/>
        <v/>
      </c>
      <c r="C420" s="188" t="str">
        <f t="shared" si="39"/>
        <v/>
      </c>
      <c r="D420" s="183">
        <f t="shared" si="40"/>
        <v>0</v>
      </c>
      <c r="E420" s="219">
        <v>8.8999999999999996E-2</v>
      </c>
      <c r="F420" s="183">
        <f t="shared" si="41"/>
        <v>0</v>
      </c>
      <c r="G420" s="183">
        <f t="shared" si="42"/>
        <v>0</v>
      </c>
      <c r="H420" s="183">
        <f t="shared" si="43"/>
        <v>1.4901161193847656E-6</v>
      </c>
      <c r="I420" s="359"/>
      <c r="J420" s="360"/>
    </row>
    <row r="421" spans="2:10">
      <c r="B421" s="185" t="str">
        <f t="shared" si="38"/>
        <v/>
      </c>
      <c r="C421" s="186" t="str">
        <f t="shared" si="39"/>
        <v/>
      </c>
      <c r="D421" s="182">
        <f t="shared" si="40"/>
        <v>0</v>
      </c>
      <c r="E421" s="218">
        <v>8.8999999999999996E-2</v>
      </c>
      <c r="F421" s="182">
        <f t="shared" si="41"/>
        <v>0</v>
      </c>
      <c r="G421" s="182">
        <f t="shared" si="42"/>
        <v>0</v>
      </c>
      <c r="H421" s="182">
        <f t="shared" si="43"/>
        <v>1.4901161193847656E-6</v>
      </c>
      <c r="I421" s="353">
        <v>35</v>
      </c>
      <c r="J421" s="356">
        <f>SUM(G421:G432)</f>
        <v>0</v>
      </c>
    </row>
    <row r="422" spans="2:10">
      <c r="B422" s="187" t="str">
        <f t="shared" si="38"/>
        <v/>
      </c>
      <c r="C422" s="188" t="str">
        <f t="shared" si="39"/>
        <v/>
      </c>
      <c r="D422" s="183">
        <f t="shared" si="40"/>
        <v>0</v>
      </c>
      <c r="E422" s="219">
        <v>8.8999999999999996E-2</v>
      </c>
      <c r="F422" s="183">
        <f t="shared" si="41"/>
        <v>0</v>
      </c>
      <c r="G422" s="183">
        <f t="shared" si="42"/>
        <v>0</v>
      </c>
      <c r="H422" s="183">
        <f t="shared" si="43"/>
        <v>1.4901161193847656E-6</v>
      </c>
      <c r="I422" s="354"/>
      <c r="J422" s="357"/>
    </row>
    <row r="423" spans="2:10">
      <c r="B423" s="187" t="str">
        <f t="shared" si="38"/>
        <v/>
      </c>
      <c r="C423" s="188" t="str">
        <f t="shared" si="39"/>
        <v/>
      </c>
      <c r="D423" s="183">
        <f t="shared" si="40"/>
        <v>0</v>
      </c>
      <c r="E423" s="219">
        <v>8.8999999999999996E-2</v>
      </c>
      <c r="F423" s="183">
        <f t="shared" si="41"/>
        <v>0</v>
      </c>
      <c r="G423" s="183">
        <f t="shared" si="42"/>
        <v>0</v>
      </c>
      <c r="H423" s="183">
        <f t="shared" si="43"/>
        <v>1.4901161193847656E-6</v>
      </c>
      <c r="I423" s="354"/>
      <c r="J423" s="357"/>
    </row>
    <row r="424" spans="2:10">
      <c r="B424" s="187" t="str">
        <f t="shared" si="38"/>
        <v/>
      </c>
      <c r="C424" s="188" t="str">
        <f t="shared" si="39"/>
        <v/>
      </c>
      <c r="D424" s="183">
        <f t="shared" si="40"/>
        <v>0</v>
      </c>
      <c r="E424" s="219">
        <v>8.8999999999999996E-2</v>
      </c>
      <c r="F424" s="183">
        <f t="shared" si="41"/>
        <v>0</v>
      </c>
      <c r="G424" s="183">
        <f t="shared" si="42"/>
        <v>0</v>
      </c>
      <c r="H424" s="183">
        <f t="shared" si="43"/>
        <v>1.4901161193847656E-6</v>
      </c>
      <c r="I424" s="354"/>
      <c r="J424" s="357"/>
    </row>
    <row r="425" spans="2:10">
      <c r="B425" s="187" t="str">
        <f t="shared" si="38"/>
        <v/>
      </c>
      <c r="C425" s="188" t="str">
        <f t="shared" si="39"/>
        <v/>
      </c>
      <c r="D425" s="183">
        <f t="shared" si="40"/>
        <v>0</v>
      </c>
      <c r="E425" s="219">
        <v>8.8999999999999996E-2</v>
      </c>
      <c r="F425" s="183">
        <f t="shared" si="41"/>
        <v>0</v>
      </c>
      <c r="G425" s="183">
        <f t="shared" si="42"/>
        <v>0</v>
      </c>
      <c r="H425" s="183">
        <f t="shared" si="43"/>
        <v>1.4901161193847656E-6</v>
      </c>
      <c r="I425" s="354"/>
      <c r="J425" s="357"/>
    </row>
    <row r="426" spans="2:10">
      <c r="B426" s="187" t="str">
        <f t="shared" si="38"/>
        <v/>
      </c>
      <c r="C426" s="188" t="str">
        <f t="shared" si="39"/>
        <v/>
      </c>
      <c r="D426" s="183">
        <f t="shared" si="40"/>
        <v>0</v>
      </c>
      <c r="E426" s="219">
        <v>8.8999999999999996E-2</v>
      </c>
      <c r="F426" s="183">
        <f t="shared" si="41"/>
        <v>0</v>
      </c>
      <c r="G426" s="183">
        <f t="shared" si="42"/>
        <v>0</v>
      </c>
      <c r="H426" s="183">
        <f t="shared" si="43"/>
        <v>1.4901161193847656E-6</v>
      </c>
      <c r="I426" s="354"/>
      <c r="J426" s="357"/>
    </row>
    <row r="427" spans="2:10">
      <c r="B427" s="187" t="str">
        <f t="shared" si="38"/>
        <v/>
      </c>
      <c r="C427" s="188" t="str">
        <f t="shared" si="39"/>
        <v/>
      </c>
      <c r="D427" s="183">
        <f t="shared" si="40"/>
        <v>0</v>
      </c>
      <c r="E427" s="219">
        <v>8.8999999999999996E-2</v>
      </c>
      <c r="F427" s="183">
        <f t="shared" si="41"/>
        <v>0</v>
      </c>
      <c r="G427" s="183">
        <f t="shared" si="42"/>
        <v>0</v>
      </c>
      <c r="H427" s="183">
        <f t="shared" si="43"/>
        <v>1.4901161193847656E-6</v>
      </c>
      <c r="I427" s="354"/>
      <c r="J427" s="357"/>
    </row>
    <row r="428" spans="2:10">
      <c r="B428" s="187" t="str">
        <f t="shared" si="38"/>
        <v/>
      </c>
      <c r="C428" s="188" t="str">
        <f t="shared" si="39"/>
        <v/>
      </c>
      <c r="D428" s="183">
        <f t="shared" si="40"/>
        <v>0</v>
      </c>
      <c r="E428" s="219">
        <v>8.8999999999999996E-2</v>
      </c>
      <c r="F428" s="183">
        <f t="shared" si="41"/>
        <v>0</v>
      </c>
      <c r="G428" s="183">
        <f t="shared" si="42"/>
        <v>0</v>
      </c>
      <c r="H428" s="183">
        <f t="shared" si="43"/>
        <v>1.4901161193847656E-6</v>
      </c>
      <c r="I428" s="354"/>
      <c r="J428" s="357"/>
    </row>
    <row r="429" spans="2:10">
      <c r="B429" s="187" t="str">
        <f t="shared" si="38"/>
        <v/>
      </c>
      <c r="C429" s="188" t="str">
        <f t="shared" si="39"/>
        <v/>
      </c>
      <c r="D429" s="183">
        <f t="shared" si="40"/>
        <v>0</v>
      </c>
      <c r="E429" s="219">
        <v>8.8999999999999996E-2</v>
      </c>
      <c r="F429" s="183">
        <f t="shared" si="41"/>
        <v>0</v>
      </c>
      <c r="G429" s="183">
        <f t="shared" si="42"/>
        <v>0</v>
      </c>
      <c r="H429" s="183">
        <f t="shared" si="43"/>
        <v>1.4901161193847656E-6</v>
      </c>
      <c r="I429" s="354"/>
      <c r="J429" s="357"/>
    </row>
    <row r="430" spans="2:10">
      <c r="B430" s="187" t="str">
        <f t="shared" si="38"/>
        <v/>
      </c>
      <c r="C430" s="188" t="str">
        <f t="shared" si="39"/>
        <v/>
      </c>
      <c r="D430" s="183">
        <f t="shared" si="40"/>
        <v>0</v>
      </c>
      <c r="E430" s="219">
        <v>8.8999999999999996E-2</v>
      </c>
      <c r="F430" s="183">
        <f t="shared" si="41"/>
        <v>0</v>
      </c>
      <c r="G430" s="183">
        <f t="shared" si="42"/>
        <v>0</v>
      </c>
      <c r="H430" s="183">
        <f t="shared" si="43"/>
        <v>1.4901161193847656E-6</v>
      </c>
      <c r="I430" s="354"/>
      <c r="J430" s="357"/>
    </row>
    <row r="431" spans="2:10">
      <c r="B431" s="187" t="str">
        <f t="shared" si="38"/>
        <v/>
      </c>
      <c r="C431" s="188" t="str">
        <f t="shared" si="39"/>
        <v/>
      </c>
      <c r="D431" s="183">
        <f t="shared" si="40"/>
        <v>0</v>
      </c>
      <c r="E431" s="219">
        <v>8.8999999999999996E-2</v>
      </c>
      <c r="F431" s="183">
        <f t="shared" si="41"/>
        <v>0</v>
      </c>
      <c r="G431" s="183">
        <f t="shared" si="42"/>
        <v>0</v>
      </c>
      <c r="H431" s="183">
        <f t="shared" si="43"/>
        <v>1.4901161193847656E-6</v>
      </c>
      <c r="I431" s="354"/>
      <c r="J431" s="357"/>
    </row>
    <row r="432" spans="2:10" ht="15" thickBot="1">
      <c r="B432" s="187" t="str">
        <f t="shared" si="38"/>
        <v/>
      </c>
      <c r="C432" s="188" t="str">
        <f t="shared" si="39"/>
        <v/>
      </c>
      <c r="D432" s="183">
        <f t="shared" si="40"/>
        <v>0</v>
      </c>
      <c r="E432" s="219">
        <v>8.8999999999999996E-2</v>
      </c>
      <c r="F432" s="183">
        <f t="shared" si="41"/>
        <v>0</v>
      </c>
      <c r="G432" s="183">
        <f t="shared" si="42"/>
        <v>0</v>
      </c>
      <c r="H432" s="183">
        <f t="shared" si="43"/>
        <v>1.4901161193847656E-6</v>
      </c>
      <c r="I432" s="359"/>
      <c r="J432" s="360"/>
    </row>
    <row r="433" spans="2:10">
      <c r="B433" s="185" t="str">
        <f t="shared" si="38"/>
        <v/>
      </c>
      <c r="C433" s="186" t="str">
        <f t="shared" si="39"/>
        <v/>
      </c>
      <c r="D433" s="182">
        <f t="shared" si="40"/>
        <v>0</v>
      </c>
      <c r="E433" s="218">
        <v>8.8999999999999996E-2</v>
      </c>
      <c r="F433" s="182">
        <f t="shared" si="41"/>
        <v>0</v>
      </c>
      <c r="G433" s="182">
        <f t="shared" si="42"/>
        <v>0</v>
      </c>
      <c r="H433" s="182">
        <f t="shared" si="43"/>
        <v>1.4901161193847656E-6</v>
      </c>
      <c r="I433" s="353">
        <v>36</v>
      </c>
      <c r="J433" s="356">
        <f>SUM(G433:G444)</f>
        <v>0</v>
      </c>
    </row>
    <row r="434" spans="2:10">
      <c r="B434" s="187" t="str">
        <f t="shared" si="38"/>
        <v/>
      </c>
      <c r="C434" s="188" t="str">
        <f t="shared" si="39"/>
        <v/>
      </c>
      <c r="D434" s="183">
        <f t="shared" si="40"/>
        <v>0</v>
      </c>
      <c r="E434" s="219">
        <v>8.8999999999999996E-2</v>
      </c>
      <c r="F434" s="183">
        <f t="shared" si="41"/>
        <v>0</v>
      </c>
      <c r="G434" s="183">
        <f t="shared" si="42"/>
        <v>0</v>
      </c>
      <c r="H434" s="183">
        <f t="shared" si="43"/>
        <v>1.4901161193847656E-6</v>
      </c>
      <c r="I434" s="354"/>
      <c r="J434" s="357"/>
    </row>
    <row r="435" spans="2:10">
      <c r="B435" s="187" t="str">
        <f t="shared" si="38"/>
        <v/>
      </c>
      <c r="C435" s="188" t="str">
        <f t="shared" si="39"/>
        <v/>
      </c>
      <c r="D435" s="183">
        <f t="shared" si="40"/>
        <v>0</v>
      </c>
      <c r="E435" s="219">
        <v>8.8999999999999996E-2</v>
      </c>
      <c r="F435" s="183">
        <f t="shared" si="41"/>
        <v>0</v>
      </c>
      <c r="G435" s="183">
        <f t="shared" si="42"/>
        <v>0</v>
      </c>
      <c r="H435" s="183">
        <f t="shared" si="43"/>
        <v>1.4901161193847656E-6</v>
      </c>
      <c r="I435" s="354"/>
      <c r="J435" s="357"/>
    </row>
    <row r="436" spans="2:10">
      <c r="B436" s="187" t="str">
        <f t="shared" si="38"/>
        <v/>
      </c>
      <c r="C436" s="188" t="str">
        <f t="shared" si="39"/>
        <v/>
      </c>
      <c r="D436" s="183">
        <f t="shared" si="40"/>
        <v>0</v>
      </c>
      <c r="E436" s="219">
        <v>8.8999999999999996E-2</v>
      </c>
      <c r="F436" s="183">
        <f t="shared" si="41"/>
        <v>0</v>
      </c>
      <c r="G436" s="183">
        <f t="shared" si="42"/>
        <v>0</v>
      </c>
      <c r="H436" s="183">
        <f t="shared" si="43"/>
        <v>1.4901161193847656E-6</v>
      </c>
      <c r="I436" s="354"/>
      <c r="J436" s="357"/>
    </row>
    <row r="437" spans="2:10">
      <c r="B437" s="187" t="str">
        <f t="shared" si="38"/>
        <v/>
      </c>
      <c r="C437" s="188" t="str">
        <f t="shared" si="39"/>
        <v/>
      </c>
      <c r="D437" s="183">
        <f t="shared" si="40"/>
        <v>0</v>
      </c>
      <c r="E437" s="219">
        <v>8.8999999999999996E-2</v>
      </c>
      <c r="F437" s="183">
        <f t="shared" si="41"/>
        <v>0</v>
      </c>
      <c r="G437" s="183">
        <f t="shared" si="42"/>
        <v>0</v>
      </c>
      <c r="H437" s="183">
        <f t="shared" si="43"/>
        <v>1.4901161193847656E-6</v>
      </c>
      <c r="I437" s="354"/>
      <c r="J437" s="357"/>
    </row>
    <row r="438" spans="2:10">
      <c r="B438" s="187" t="str">
        <f t="shared" si="38"/>
        <v/>
      </c>
      <c r="C438" s="188" t="str">
        <f t="shared" si="39"/>
        <v/>
      </c>
      <c r="D438" s="183">
        <f t="shared" si="40"/>
        <v>0</v>
      </c>
      <c r="E438" s="219">
        <v>8.8999999999999996E-2</v>
      </c>
      <c r="F438" s="183">
        <f t="shared" si="41"/>
        <v>0</v>
      </c>
      <c r="G438" s="183">
        <f t="shared" si="42"/>
        <v>0</v>
      </c>
      <c r="H438" s="183">
        <f t="shared" si="43"/>
        <v>1.4901161193847656E-6</v>
      </c>
      <c r="I438" s="354"/>
      <c r="J438" s="357"/>
    </row>
    <row r="439" spans="2:10">
      <c r="B439" s="187" t="str">
        <f t="shared" si="38"/>
        <v/>
      </c>
      <c r="C439" s="188" t="str">
        <f t="shared" si="39"/>
        <v/>
      </c>
      <c r="D439" s="183">
        <f t="shared" si="40"/>
        <v>0</v>
      </c>
      <c r="E439" s="219">
        <v>8.8999999999999996E-2</v>
      </c>
      <c r="F439" s="183">
        <f t="shared" si="41"/>
        <v>0</v>
      </c>
      <c r="G439" s="183">
        <f t="shared" si="42"/>
        <v>0</v>
      </c>
      <c r="H439" s="183">
        <f t="shared" si="43"/>
        <v>1.4901161193847656E-6</v>
      </c>
      <c r="I439" s="354"/>
      <c r="J439" s="357"/>
    </row>
    <row r="440" spans="2:10">
      <c r="B440" s="187" t="str">
        <f t="shared" si="38"/>
        <v/>
      </c>
      <c r="C440" s="188" t="str">
        <f t="shared" si="39"/>
        <v/>
      </c>
      <c r="D440" s="183">
        <f t="shared" si="40"/>
        <v>0</v>
      </c>
      <c r="E440" s="219">
        <v>8.8999999999999996E-2</v>
      </c>
      <c r="F440" s="183">
        <f t="shared" si="41"/>
        <v>0</v>
      </c>
      <c r="G440" s="183">
        <f t="shared" si="42"/>
        <v>0</v>
      </c>
      <c r="H440" s="183">
        <f t="shared" si="43"/>
        <v>1.4901161193847656E-6</v>
      </c>
      <c r="I440" s="354"/>
      <c r="J440" s="357"/>
    </row>
    <row r="441" spans="2:10">
      <c r="B441" s="187" t="str">
        <f t="shared" si="38"/>
        <v/>
      </c>
      <c r="C441" s="188" t="str">
        <f t="shared" si="39"/>
        <v/>
      </c>
      <c r="D441" s="183">
        <f t="shared" si="40"/>
        <v>0</v>
      </c>
      <c r="E441" s="219">
        <v>8.8999999999999996E-2</v>
      </c>
      <c r="F441" s="183">
        <f t="shared" si="41"/>
        <v>0</v>
      </c>
      <c r="G441" s="183">
        <f t="shared" si="42"/>
        <v>0</v>
      </c>
      <c r="H441" s="183">
        <f t="shared" si="43"/>
        <v>1.4901161193847656E-6</v>
      </c>
      <c r="I441" s="354"/>
      <c r="J441" s="357"/>
    </row>
    <row r="442" spans="2:10">
      <c r="B442" s="187" t="str">
        <f t="shared" si="38"/>
        <v/>
      </c>
      <c r="C442" s="188" t="str">
        <f t="shared" si="39"/>
        <v/>
      </c>
      <c r="D442" s="183">
        <f t="shared" si="40"/>
        <v>0</v>
      </c>
      <c r="E442" s="219">
        <v>8.8999999999999996E-2</v>
      </c>
      <c r="F442" s="183">
        <f t="shared" si="41"/>
        <v>0</v>
      </c>
      <c r="G442" s="183">
        <f t="shared" si="42"/>
        <v>0</v>
      </c>
      <c r="H442" s="183">
        <f t="shared" si="43"/>
        <v>1.4901161193847656E-6</v>
      </c>
      <c r="I442" s="354"/>
      <c r="J442" s="357"/>
    </row>
    <row r="443" spans="2:10">
      <c r="B443" s="187" t="str">
        <f t="shared" si="38"/>
        <v/>
      </c>
      <c r="C443" s="188" t="str">
        <f t="shared" si="39"/>
        <v/>
      </c>
      <c r="D443" s="183">
        <f t="shared" si="40"/>
        <v>0</v>
      </c>
      <c r="E443" s="219">
        <v>8.8999999999999996E-2</v>
      </c>
      <c r="F443" s="183">
        <f t="shared" si="41"/>
        <v>0</v>
      </c>
      <c r="G443" s="183">
        <f t="shared" si="42"/>
        <v>0</v>
      </c>
      <c r="H443" s="183">
        <f t="shared" si="43"/>
        <v>1.4901161193847656E-6</v>
      </c>
      <c r="I443" s="354"/>
      <c r="J443" s="357"/>
    </row>
    <row r="444" spans="2:10" ht="15" thickBot="1">
      <c r="B444" s="187" t="str">
        <f t="shared" si="38"/>
        <v/>
      </c>
      <c r="C444" s="188" t="str">
        <f t="shared" si="39"/>
        <v/>
      </c>
      <c r="D444" s="183">
        <f t="shared" si="40"/>
        <v>0</v>
      </c>
      <c r="E444" s="219">
        <v>8.8999999999999996E-2</v>
      </c>
      <c r="F444" s="183">
        <f t="shared" si="41"/>
        <v>0</v>
      </c>
      <c r="G444" s="183">
        <f t="shared" si="42"/>
        <v>0</v>
      </c>
      <c r="H444" s="183">
        <f t="shared" si="43"/>
        <v>1.4901161193847656E-6</v>
      </c>
      <c r="I444" s="359"/>
      <c r="J444" s="360"/>
    </row>
    <row r="445" spans="2:10">
      <c r="B445" s="185" t="str">
        <f t="shared" si="38"/>
        <v/>
      </c>
      <c r="C445" s="186" t="str">
        <f t="shared" si="39"/>
        <v/>
      </c>
      <c r="D445" s="182">
        <f t="shared" si="40"/>
        <v>0</v>
      </c>
      <c r="E445" s="218">
        <v>8.8999999999999996E-2</v>
      </c>
      <c r="F445" s="182">
        <f t="shared" si="41"/>
        <v>0</v>
      </c>
      <c r="G445" s="182">
        <f t="shared" si="42"/>
        <v>0</v>
      </c>
      <c r="H445" s="182">
        <f t="shared" si="43"/>
        <v>1.4901161193847656E-6</v>
      </c>
      <c r="I445" s="353">
        <v>37</v>
      </c>
      <c r="J445" s="356">
        <f>SUM(G445:G456)</f>
        <v>0</v>
      </c>
    </row>
    <row r="446" spans="2:10">
      <c r="B446" s="187" t="str">
        <f t="shared" si="38"/>
        <v/>
      </c>
      <c r="C446" s="188" t="str">
        <f t="shared" si="39"/>
        <v/>
      </c>
      <c r="D446" s="183">
        <f t="shared" si="40"/>
        <v>0</v>
      </c>
      <c r="E446" s="219">
        <v>8.8999999999999996E-2</v>
      </c>
      <c r="F446" s="183">
        <f t="shared" si="41"/>
        <v>0</v>
      </c>
      <c r="G446" s="183">
        <f t="shared" si="42"/>
        <v>0</v>
      </c>
      <c r="H446" s="183">
        <f t="shared" si="43"/>
        <v>1.4901161193847656E-6</v>
      </c>
      <c r="I446" s="354"/>
      <c r="J446" s="357"/>
    </row>
    <row r="447" spans="2:10">
      <c r="B447" s="187" t="str">
        <f t="shared" si="38"/>
        <v/>
      </c>
      <c r="C447" s="188" t="str">
        <f t="shared" si="39"/>
        <v/>
      </c>
      <c r="D447" s="183">
        <f t="shared" si="40"/>
        <v>0</v>
      </c>
      <c r="E447" s="219">
        <v>8.8999999999999996E-2</v>
      </c>
      <c r="F447" s="183">
        <f t="shared" si="41"/>
        <v>0</v>
      </c>
      <c r="G447" s="183">
        <f t="shared" si="42"/>
        <v>0</v>
      </c>
      <c r="H447" s="183">
        <f t="shared" si="43"/>
        <v>1.4901161193847656E-6</v>
      </c>
      <c r="I447" s="354"/>
      <c r="J447" s="357"/>
    </row>
    <row r="448" spans="2:10">
      <c r="B448" s="187" t="str">
        <f t="shared" si="38"/>
        <v/>
      </c>
      <c r="C448" s="188" t="str">
        <f t="shared" si="39"/>
        <v/>
      </c>
      <c r="D448" s="183">
        <f t="shared" si="40"/>
        <v>0</v>
      </c>
      <c r="E448" s="219">
        <v>8.8999999999999996E-2</v>
      </c>
      <c r="F448" s="183">
        <f t="shared" si="41"/>
        <v>0</v>
      </c>
      <c r="G448" s="183">
        <f t="shared" si="42"/>
        <v>0</v>
      </c>
      <c r="H448" s="183">
        <f t="shared" si="43"/>
        <v>1.4901161193847656E-6</v>
      </c>
      <c r="I448" s="354"/>
      <c r="J448" s="357"/>
    </row>
    <row r="449" spans="2:10">
      <c r="B449" s="187" t="str">
        <f t="shared" si="38"/>
        <v/>
      </c>
      <c r="C449" s="188" t="str">
        <f t="shared" si="39"/>
        <v/>
      </c>
      <c r="D449" s="183">
        <f t="shared" si="40"/>
        <v>0</v>
      </c>
      <c r="E449" s="219">
        <v>8.8999999999999996E-2</v>
      </c>
      <c r="F449" s="183">
        <f t="shared" si="41"/>
        <v>0</v>
      </c>
      <c r="G449" s="183">
        <f t="shared" si="42"/>
        <v>0</v>
      </c>
      <c r="H449" s="183">
        <f t="shared" si="43"/>
        <v>1.4901161193847656E-6</v>
      </c>
      <c r="I449" s="354"/>
      <c r="J449" s="357"/>
    </row>
    <row r="450" spans="2:10">
      <c r="B450" s="187" t="str">
        <f t="shared" si="38"/>
        <v/>
      </c>
      <c r="C450" s="188" t="str">
        <f t="shared" si="39"/>
        <v/>
      </c>
      <c r="D450" s="183">
        <f t="shared" si="40"/>
        <v>0</v>
      </c>
      <c r="E450" s="219">
        <v>8.8999999999999996E-2</v>
      </c>
      <c r="F450" s="183">
        <f t="shared" si="41"/>
        <v>0</v>
      </c>
      <c r="G450" s="183">
        <f t="shared" si="42"/>
        <v>0</v>
      </c>
      <c r="H450" s="183">
        <f t="shared" si="43"/>
        <v>1.4901161193847656E-6</v>
      </c>
      <c r="I450" s="354"/>
      <c r="J450" s="357"/>
    </row>
    <row r="451" spans="2:10">
      <c r="B451" s="187" t="str">
        <f t="shared" si="38"/>
        <v/>
      </c>
      <c r="C451" s="188" t="str">
        <f t="shared" si="39"/>
        <v/>
      </c>
      <c r="D451" s="183">
        <f t="shared" si="40"/>
        <v>0</v>
      </c>
      <c r="E451" s="219">
        <v>8.8999999999999996E-2</v>
      </c>
      <c r="F451" s="183">
        <f t="shared" si="41"/>
        <v>0</v>
      </c>
      <c r="G451" s="183">
        <f t="shared" si="42"/>
        <v>0</v>
      </c>
      <c r="H451" s="183">
        <f t="shared" si="43"/>
        <v>1.4901161193847656E-6</v>
      </c>
      <c r="I451" s="354"/>
      <c r="J451" s="357"/>
    </row>
    <row r="452" spans="2:10">
      <c r="B452" s="187" t="str">
        <f t="shared" si="38"/>
        <v/>
      </c>
      <c r="C452" s="188" t="str">
        <f t="shared" si="39"/>
        <v/>
      </c>
      <c r="D452" s="183">
        <f t="shared" si="40"/>
        <v>0</v>
      </c>
      <c r="E452" s="219">
        <v>8.8999999999999996E-2</v>
      </c>
      <c r="F452" s="183">
        <f t="shared" si="41"/>
        <v>0</v>
      </c>
      <c r="G452" s="183">
        <f t="shared" si="42"/>
        <v>0</v>
      </c>
      <c r="H452" s="183">
        <f t="shared" si="43"/>
        <v>1.4901161193847656E-6</v>
      </c>
      <c r="I452" s="354"/>
      <c r="J452" s="357"/>
    </row>
    <row r="453" spans="2:10">
      <c r="B453" s="187" t="str">
        <f t="shared" si="38"/>
        <v/>
      </c>
      <c r="C453" s="188" t="str">
        <f t="shared" si="39"/>
        <v/>
      </c>
      <c r="D453" s="183">
        <f t="shared" si="40"/>
        <v>0</v>
      </c>
      <c r="E453" s="219">
        <v>8.8999999999999996E-2</v>
      </c>
      <c r="F453" s="183">
        <f t="shared" si="41"/>
        <v>0</v>
      </c>
      <c r="G453" s="183">
        <f t="shared" si="42"/>
        <v>0</v>
      </c>
      <c r="H453" s="183">
        <f t="shared" si="43"/>
        <v>1.4901161193847656E-6</v>
      </c>
      <c r="I453" s="354"/>
      <c r="J453" s="357"/>
    </row>
    <row r="454" spans="2:10">
      <c r="B454" s="187" t="str">
        <f t="shared" si="38"/>
        <v/>
      </c>
      <c r="C454" s="188" t="str">
        <f t="shared" si="39"/>
        <v/>
      </c>
      <c r="D454" s="183">
        <f t="shared" si="40"/>
        <v>0</v>
      </c>
      <c r="E454" s="219">
        <v>8.8999999999999996E-2</v>
      </c>
      <c r="F454" s="183">
        <f t="shared" si="41"/>
        <v>0</v>
      </c>
      <c r="G454" s="183">
        <f t="shared" si="42"/>
        <v>0</v>
      </c>
      <c r="H454" s="183">
        <f t="shared" si="43"/>
        <v>1.4901161193847656E-6</v>
      </c>
      <c r="I454" s="354"/>
      <c r="J454" s="357"/>
    </row>
    <row r="455" spans="2:10">
      <c r="B455" s="187" t="str">
        <f t="shared" si="38"/>
        <v/>
      </c>
      <c r="C455" s="188" t="str">
        <f t="shared" si="39"/>
        <v/>
      </c>
      <c r="D455" s="183">
        <f t="shared" si="40"/>
        <v>0</v>
      </c>
      <c r="E455" s="219">
        <v>8.8999999999999996E-2</v>
      </c>
      <c r="F455" s="183">
        <f t="shared" si="41"/>
        <v>0</v>
      </c>
      <c r="G455" s="183">
        <f t="shared" si="42"/>
        <v>0</v>
      </c>
      <c r="H455" s="183">
        <f t="shared" si="43"/>
        <v>1.4901161193847656E-6</v>
      </c>
      <c r="I455" s="354"/>
      <c r="J455" s="357"/>
    </row>
    <row r="456" spans="2:10" ht="15" thickBot="1">
      <c r="B456" s="187" t="str">
        <f t="shared" si="38"/>
        <v/>
      </c>
      <c r="C456" s="188" t="str">
        <f t="shared" si="39"/>
        <v/>
      </c>
      <c r="D456" s="183">
        <f t="shared" si="40"/>
        <v>0</v>
      </c>
      <c r="E456" s="219">
        <v>8.8999999999999996E-2</v>
      </c>
      <c r="F456" s="183">
        <f t="shared" si="41"/>
        <v>0</v>
      </c>
      <c r="G456" s="183">
        <f t="shared" si="42"/>
        <v>0</v>
      </c>
      <c r="H456" s="183">
        <f t="shared" si="43"/>
        <v>1.4901161193847656E-6</v>
      </c>
      <c r="I456" s="359"/>
      <c r="J456" s="360"/>
    </row>
    <row r="457" spans="2:10">
      <c r="B457" s="185" t="str">
        <f t="shared" si="38"/>
        <v/>
      </c>
      <c r="C457" s="186" t="str">
        <f t="shared" si="39"/>
        <v/>
      </c>
      <c r="D457" s="182">
        <f t="shared" si="40"/>
        <v>0</v>
      </c>
      <c r="E457" s="218">
        <v>8.8999999999999996E-2</v>
      </c>
      <c r="F457" s="182">
        <f t="shared" si="41"/>
        <v>0</v>
      </c>
      <c r="G457" s="182">
        <f t="shared" si="42"/>
        <v>0</v>
      </c>
      <c r="H457" s="182">
        <f t="shared" si="43"/>
        <v>1.4901161193847656E-6</v>
      </c>
      <c r="I457" s="353">
        <v>38</v>
      </c>
      <c r="J457" s="356">
        <f>SUM(G457:G468)</f>
        <v>0</v>
      </c>
    </row>
    <row r="458" spans="2:10">
      <c r="B458" s="187" t="str">
        <f t="shared" si="38"/>
        <v/>
      </c>
      <c r="C458" s="188" t="str">
        <f t="shared" si="39"/>
        <v/>
      </c>
      <c r="D458" s="183">
        <f t="shared" si="40"/>
        <v>0</v>
      </c>
      <c r="E458" s="219">
        <v>8.8999999999999996E-2</v>
      </c>
      <c r="F458" s="183">
        <f t="shared" si="41"/>
        <v>0</v>
      </c>
      <c r="G458" s="183">
        <f t="shared" si="42"/>
        <v>0</v>
      </c>
      <c r="H458" s="183">
        <f t="shared" si="43"/>
        <v>1.4901161193847656E-6</v>
      </c>
      <c r="I458" s="354"/>
      <c r="J458" s="357"/>
    </row>
    <row r="459" spans="2:10">
      <c r="B459" s="187" t="str">
        <f t="shared" si="38"/>
        <v/>
      </c>
      <c r="C459" s="188" t="str">
        <f t="shared" si="39"/>
        <v/>
      </c>
      <c r="D459" s="183">
        <f t="shared" si="40"/>
        <v>0</v>
      </c>
      <c r="E459" s="219">
        <v>8.8999999999999996E-2</v>
      </c>
      <c r="F459" s="183">
        <f t="shared" si="41"/>
        <v>0</v>
      </c>
      <c r="G459" s="183">
        <f t="shared" si="42"/>
        <v>0</v>
      </c>
      <c r="H459" s="183">
        <f t="shared" si="43"/>
        <v>1.4901161193847656E-6</v>
      </c>
      <c r="I459" s="354"/>
      <c r="J459" s="357"/>
    </row>
    <row r="460" spans="2:10">
      <c r="B460" s="187" t="str">
        <f t="shared" si="38"/>
        <v/>
      </c>
      <c r="C460" s="188" t="str">
        <f t="shared" si="39"/>
        <v/>
      </c>
      <c r="D460" s="183">
        <f t="shared" si="40"/>
        <v>0</v>
      </c>
      <c r="E460" s="219">
        <v>8.8999999999999996E-2</v>
      </c>
      <c r="F460" s="183">
        <f t="shared" si="41"/>
        <v>0</v>
      </c>
      <c r="G460" s="183">
        <f t="shared" si="42"/>
        <v>0</v>
      </c>
      <c r="H460" s="183">
        <f t="shared" si="43"/>
        <v>1.4901161193847656E-6</v>
      </c>
      <c r="I460" s="354"/>
      <c r="J460" s="357"/>
    </row>
    <row r="461" spans="2:10">
      <c r="B461" s="187" t="str">
        <f t="shared" si="38"/>
        <v/>
      </c>
      <c r="C461" s="188" t="str">
        <f t="shared" si="39"/>
        <v/>
      </c>
      <c r="D461" s="183">
        <f t="shared" si="40"/>
        <v>0</v>
      </c>
      <c r="E461" s="219">
        <v>8.8999999999999996E-2</v>
      </c>
      <c r="F461" s="183">
        <f t="shared" si="41"/>
        <v>0</v>
      </c>
      <c r="G461" s="183">
        <f t="shared" si="42"/>
        <v>0</v>
      </c>
      <c r="H461" s="183">
        <f t="shared" si="43"/>
        <v>1.4901161193847656E-6</v>
      </c>
      <c r="I461" s="354"/>
      <c r="J461" s="357"/>
    </row>
    <row r="462" spans="2:10">
      <c r="B462" s="187" t="str">
        <f t="shared" si="38"/>
        <v/>
      </c>
      <c r="C462" s="188" t="str">
        <f t="shared" si="39"/>
        <v/>
      </c>
      <c r="D462" s="183">
        <f t="shared" si="40"/>
        <v>0</v>
      </c>
      <c r="E462" s="219">
        <v>8.8999999999999996E-2</v>
      </c>
      <c r="F462" s="183">
        <f t="shared" si="41"/>
        <v>0</v>
      </c>
      <c r="G462" s="183">
        <f t="shared" si="42"/>
        <v>0</v>
      </c>
      <c r="H462" s="183">
        <f t="shared" si="43"/>
        <v>1.4901161193847656E-6</v>
      </c>
      <c r="I462" s="354"/>
      <c r="J462" s="357"/>
    </row>
    <row r="463" spans="2:10">
      <c r="B463" s="187" t="str">
        <f t="shared" ref="B463:B526" si="44">IF(B462&lt;$D$7,B462+1,"")</f>
        <v/>
      </c>
      <c r="C463" s="188" t="str">
        <f t="shared" ref="C463:C526" si="45">IF(B463&lt;&gt;"",EDATE(C462,1),"")</f>
        <v/>
      </c>
      <c r="D463" s="183">
        <f t="shared" ref="D463:D526" si="46">IFERROR(IF(B463&lt;=$D$7,H462*E463/12,0),0)</f>
        <v>0</v>
      </c>
      <c r="E463" s="219">
        <v>8.8999999999999996E-2</v>
      </c>
      <c r="F463" s="183">
        <f t="shared" ref="F463:F526" si="47">IFERROR(IF(B463&lt;=$D$7,$D$6/$D$7,0),0)</f>
        <v>0</v>
      </c>
      <c r="G463" s="183">
        <f t="shared" ref="G463:G526" si="48">D463+F463</f>
        <v>0</v>
      </c>
      <c r="H463" s="183">
        <f t="shared" ref="H463:H526" si="49">H462-F463</f>
        <v>1.4901161193847656E-6</v>
      </c>
      <c r="I463" s="354"/>
      <c r="J463" s="357"/>
    </row>
    <row r="464" spans="2:10">
      <c r="B464" s="187" t="str">
        <f t="shared" si="44"/>
        <v/>
      </c>
      <c r="C464" s="188" t="str">
        <f t="shared" si="45"/>
        <v/>
      </c>
      <c r="D464" s="183">
        <f t="shared" si="46"/>
        <v>0</v>
      </c>
      <c r="E464" s="219">
        <v>8.8999999999999996E-2</v>
      </c>
      <c r="F464" s="183">
        <f t="shared" si="47"/>
        <v>0</v>
      </c>
      <c r="G464" s="183">
        <f t="shared" si="48"/>
        <v>0</v>
      </c>
      <c r="H464" s="183">
        <f t="shared" si="49"/>
        <v>1.4901161193847656E-6</v>
      </c>
      <c r="I464" s="354"/>
      <c r="J464" s="357"/>
    </row>
    <row r="465" spans="2:10">
      <c r="B465" s="187" t="str">
        <f t="shared" si="44"/>
        <v/>
      </c>
      <c r="C465" s="188" t="str">
        <f t="shared" si="45"/>
        <v/>
      </c>
      <c r="D465" s="183">
        <f t="shared" si="46"/>
        <v>0</v>
      </c>
      <c r="E465" s="219">
        <v>8.8999999999999996E-2</v>
      </c>
      <c r="F465" s="183">
        <f t="shared" si="47"/>
        <v>0</v>
      </c>
      <c r="G465" s="183">
        <f t="shared" si="48"/>
        <v>0</v>
      </c>
      <c r="H465" s="183">
        <f t="shared" si="49"/>
        <v>1.4901161193847656E-6</v>
      </c>
      <c r="I465" s="354"/>
      <c r="J465" s="357"/>
    </row>
    <row r="466" spans="2:10">
      <c r="B466" s="187" t="str">
        <f t="shared" si="44"/>
        <v/>
      </c>
      <c r="C466" s="188" t="str">
        <f t="shared" si="45"/>
        <v/>
      </c>
      <c r="D466" s="183">
        <f t="shared" si="46"/>
        <v>0</v>
      </c>
      <c r="E466" s="219">
        <v>8.8999999999999996E-2</v>
      </c>
      <c r="F466" s="183">
        <f t="shared" si="47"/>
        <v>0</v>
      </c>
      <c r="G466" s="183">
        <f t="shared" si="48"/>
        <v>0</v>
      </c>
      <c r="H466" s="183">
        <f t="shared" si="49"/>
        <v>1.4901161193847656E-6</v>
      </c>
      <c r="I466" s="354"/>
      <c r="J466" s="357"/>
    </row>
    <row r="467" spans="2:10">
      <c r="B467" s="187" t="str">
        <f t="shared" si="44"/>
        <v/>
      </c>
      <c r="C467" s="188" t="str">
        <f t="shared" si="45"/>
        <v/>
      </c>
      <c r="D467" s="183">
        <f t="shared" si="46"/>
        <v>0</v>
      </c>
      <c r="E467" s="219">
        <v>8.8999999999999996E-2</v>
      </c>
      <c r="F467" s="183">
        <f t="shared" si="47"/>
        <v>0</v>
      </c>
      <c r="G467" s="183">
        <f t="shared" si="48"/>
        <v>0</v>
      </c>
      <c r="H467" s="183">
        <f t="shared" si="49"/>
        <v>1.4901161193847656E-6</v>
      </c>
      <c r="I467" s="354"/>
      <c r="J467" s="357"/>
    </row>
    <row r="468" spans="2:10" ht="15" thickBot="1">
      <c r="B468" s="187" t="str">
        <f t="shared" si="44"/>
        <v/>
      </c>
      <c r="C468" s="188" t="str">
        <f t="shared" si="45"/>
        <v/>
      </c>
      <c r="D468" s="183">
        <f t="shared" si="46"/>
        <v>0</v>
      </c>
      <c r="E468" s="219">
        <v>8.8999999999999996E-2</v>
      </c>
      <c r="F468" s="183">
        <f t="shared" si="47"/>
        <v>0</v>
      </c>
      <c r="G468" s="183">
        <f t="shared" si="48"/>
        <v>0</v>
      </c>
      <c r="H468" s="183">
        <f t="shared" si="49"/>
        <v>1.4901161193847656E-6</v>
      </c>
      <c r="I468" s="359"/>
      <c r="J468" s="360"/>
    </row>
    <row r="469" spans="2:10">
      <c r="B469" s="185" t="str">
        <f t="shared" si="44"/>
        <v/>
      </c>
      <c r="C469" s="186" t="str">
        <f t="shared" si="45"/>
        <v/>
      </c>
      <c r="D469" s="182">
        <f t="shared" si="46"/>
        <v>0</v>
      </c>
      <c r="E469" s="218">
        <v>8.8999999999999996E-2</v>
      </c>
      <c r="F469" s="182">
        <f t="shared" si="47"/>
        <v>0</v>
      </c>
      <c r="G469" s="182">
        <f t="shared" si="48"/>
        <v>0</v>
      </c>
      <c r="H469" s="182">
        <f t="shared" si="49"/>
        <v>1.4901161193847656E-6</v>
      </c>
      <c r="I469" s="353">
        <v>39</v>
      </c>
      <c r="J469" s="356">
        <f>SUM(G469:G480)</f>
        <v>0</v>
      </c>
    </row>
    <row r="470" spans="2:10">
      <c r="B470" s="187" t="str">
        <f t="shared" si="44"/>
        <v/>
      </c>
      <c r="C470" s="188" t="str">
        <f t="shared" si="45"/>
        <v/>
      </c>
      <c r="D470" s="183">
        <f t="shared" si="46"/>
        <v>0</v>
      </c>
      <c r="E470" s="219">
        <v>8.8999999999999996E-2</v>
      </c>
      <c r="F470" s="183">
        <f t="shared" si="47"/>
        <v>0</v>
      </c>
      <c r="G470" s="183">
        <f t="shared" si="48"/>
        <v>0</v>
      </c>
      <c r="H470" s="183">
        <f t="shared" si="49"/>
        <v>1.4901161193847656E-6</v>
      </c>
      <c r="I470" s="354"/>
      <c r="J470" s="357"/>
    </row>
    <row r="471" spans="2:10">
      <c r="B471" s="187" t="str">
        <f t="shared" si="44"/>
        <v/>
      </c>
      <c r="C471" s="188" t="str">
        <f t="shared" si="45"/>
        <v/>
      </c>
      <c r="D471" s="183">
        <f t="shared" si="46"/>
        <v>0</v>
      </c>
      <c r="E471" s="219">
        <v>8.8999999999999996E-2</v>
      </c>
      <c r="F471" s="183">
        <f t="shared" si="47"/>
        <v>0</v>
      </c>
      <c r="G471" s="183">
        <f t="shared" si="48"/>
        <v>0</v>
      </c>
      <c r="H471" s="183">
        <f t="shared" si="49"/>
        <v>1.4901161193847656E-6</v>
      </c>
      <c r="I471" s="354"/>
      <c r="J471" s="357"/>
    </row>
    <row r="472" spans="2:10">
      <c r="B472" s="187" t="str">
        <f t="shared" si="44"/>
        <v/>
      </c>
      <c r="C472" s="188" t="str">
        <f t="shared" si="45"/>
        <v/>
      </c>
      <c r="D472" s="183">
        <f t="shared" si="46"/>
        <v>0</v>
      </c>
      <c r="E472" s="219">
        <v>8.8999999999999996E-2</v>
      </c>
      <c r="F472" s="183">
        <f t="shared" si="47"/>
        <v>0</v>
      </c>
      <c r="G472" s="183">
        <f t="shared" si="48"/>
        <v>0</v>
      </c>
      <c r="H472" s="183">
        <f t="shared" si="49"/>
        <v>1.4901161193847656E-6</v>
      </c>
      <c r="I472" s="354"/>
      <c r="J472" s="357"/>
    </row>
    <row r="473" spans="2:10">
      <c r="B473" s="187" t="str">
        <f t="shared" si="44"/>
        <v/>
      </c>
      <c r="C473" s="188" t="str">
        <f t="shared" si="45"/>
        <v/>
      </c>
      <c r="D473" s="183">
        <f t="shared" si="46"/>
        <v>0</v>
      </c>
      <c r="E473" s="219">
        <v>8.8999999999999996E-2</v>
      </c>
      <c r="F473" s="183">
        <f t="shared" si="47"/>
        <v>0</v>
      </c>
      <c r="G473" s="183">
        <f t="shared" si="48"/>
        <v>0</v>
      </c>
      <c r="H473" s="183">
        <f t="shared" si="49"/>
        <v>1.4901161193847656E-6</v>
      </c>
      <c r="I473" s="354"/>
      <c r="J473" s="357"/>
    </row>
    <row r="474" spans="2:10">
      <c r="B474" s="187" t="str">
        <f t="shared" si="44"/>
        <v/>
      </c>
      <c r="C474" s="188" t="str">
        <f t="shared" si="45"/>
        <v/>
      </c>
      <c r="D474" s="183">
        <f t="shared" si="46"/>
        <v>0</v>
      </c>
      <c r="E474" s="219">
        <v>8.8999999999999996E-2</v>
      </c>
      <c r="F474" s="183">
        <f t="shared" si="47"/>
        <v>0</v>
      </c>
      <c r="G474" s="183">
        <f t="shared" si="48"/>
        <v>0</v>
      </c>
      <c r="H474" s="183">
        <f t="shared" si="49"/>
        <v>1.4901161193847656E-6</v>
      </c>
      <c r="I474" s="354"/>
      <c r="J474" s="357"/>
    </row>
    <row r="475" spans="2:10">
      <c r="B475" s="187" t="str">
        <f t="shared" si="44"/>
        <v/>
      </c>
      <c r="C475" s="188" t="str">
        <f t="shared" si="45"/>
        <v/>
      </c>
      <c r="D475" s="183">
        <f t="shared" si="46"/>
        <v>0</v>
      </c>
      <c r="E475" s="219">
        <v>8.8999999999999996E-2</v>
      </c>
      <c r="F475" s="183">
        <f t="shared" si="47"/>
        <v>0</v>
      </c>
      <c r="G475" s="183">
        <f t="shared" si="48"/>
        <v>0</v>
      </c>
      <c r="H475" s="183">
        <f t="shared" si="49"/>
        <v>1.4901161193847656E-6</v>
      </c>
      <c r="I475" s="354"/>
      <c r="J475" s="357"/>
    </row>
    <row r="476" spans="2:10">
      <c r="B476" s="187" t="str">
        <f t="shared" si="44"/>
        <v/>
      </c>
      <c r="C476" s="188" t="str">
        <f t="shared" si="45"/>
        <v/>
      </c>
      <c r="D476" s="183">
        <f t="shared" si="46"/>
        <v>0</v>
      </c>
      <c r="E476" s="219">
        <v>8.8999999999999996E-2</v>
      </c>
      <c r="F476" s="183">
        <f t="shared" si="47"/>
        <v>0</v>
      </c>
      <c r="G476" s="183">
        <f t="shared" si="48"/>
        <v>0</v>
      </c>
      <c r="H476" s="183">
        <f t="shared" si="49"/>
        <v>1.4901161193847656E-6</v>
      </c>
      <c r="I476" s="354"/>
      <c r="J476" s="357"/>
    </row>
    <row r="477" spans="2:10">
      <c r="B477" s="187" t="str">
        <f t="shared" si="44"/>
        <v/>
      </c>
      <c r="C477" s="188" t="str">
        <f t="shared" si="45"/>
        <v/>
      </c>
      <c r="D477" s="183">
        <f t="shared" si="46"/>
        <v>0</v>
      </c>
      <c r="E477" s="219">
        <v>8.8999999999999996E-2</v>
      </c>
      <c r="F477" s="183">
        <f t="shared" si="47"/>
        <v>0</v>
      </c>
      <c r="G477" s="183">
        <f t="shared" si="48"/>
        <v>0</v>
      </c>
      <c r="H477" s="183">
        <f t="shared" si="49"/>
        <v>1.4901161193847656E-6</v>
      </c>
      <c r="I477" s="354"/>
      <c r="J477" s="357"/>
    </row>
    <row r="478" spans="2:10">
      <c r="B478" s="187" t="str">
        <f t="shared" si="44"/>
        <v/>
      </c>
      <c r="C478" s="188" t="str">
        <f t="shared" si="45"/>
        <v/>
      </c>
      <c r="D478" s="183">
        <f t="shared" si="46"/>
        <v>0</v>
      </c>
      <c r="E478" s="219">
        <v>8.8999999999999996E-2</v>
      </c>
      <c r="F478" s="183">
        <f t="shared" si="47"/>
        <v>0</v>
      </c>
      <c r="G478" s="183">
        <f t="shared" si="48"/>
        <v>0</v>
      </c>
      <c r="H478" s="183">
        <f t="shared" si="49"/>
        <v>1.4901161193847656E-6</v>
      </c>
      <c r="I478" s="354"/>
      <c r="J478" s="357"/>
    </row>
    <row r="479" spans="2:10">
      <c r="B479" s="187" t="str">
        <f t="shared" si="44"/>
        <v/>
      </c>
      <c r="C479" s="188" t="str">
        <f t="shared" si="45"/>
        <v/>
      </c>
      <c r="D479" s="183">
        <f t="shared" si="46"/>
        <v>0</v>
      </c>
      <c r="E479" s="219">
        <v>8.8999999999999996E-2</v>
      </c>
      <c r="F479" s="183">
        <f t="shared" si="47"/>
        <v>0</v>
      </c>
      <c r="G479" s="183">
        <f t="shared" si="48"/>
        <v>0</v>
      </c>
      <c r="H479" s="183">
        <f t="shared" si="49"/>
        <v>1.4901161193847656E-6</v>
      </c>
      <c r="I479" s="354"/>
      <c r="J479" s="357"/>
    </row>
    <row r="480" spans="2:10" ht="15" thickBot="1">
      <c r="B480" s="187" t="str">
        <f t="shared" si="44"/>
        <v/>
      </c>
      <c r="C480" s="188" t="str">
        <f t="shared" si="45"/>
        <v/>
      </c>
      <c r="D480" s="183">
        <f t="shared" si="46"/>
        <v>0</v>
      </c>
      <c r="E480" s="219">
        <v>8.8999999999999996E-2</v>
      </c>
      <c r="F480" s="183">
        <f t="shared" si="47"/>
        <v>0</v>
      </c>
      <c r="G480" s="183">
        <f t="shared" si="48"/>
        <v>0</v>
      </c>
      <c r="H480" s="183">
        <f t="shared" si="49"/>
        <v>1.4901161193847656E-6</v>
      </c>
      <c r="I480" s="359"/>
      <c r="J480" s="360"/>
    </row>
    <row r="481" spans="2:10">
      <c r="B481" s="185" t="str">
        <f t="shared" si="44"/>
        <v/>
      </c>
      <c r="C481" s="186" t="str">
        <f t="shared" si="45"/>
        <v/>
      </c>
      <c r="D481" s="182">
        <f t="shared" si="46"/>
        <v>0</v>
      </c>
      <c r="E481" s="218">
        <v>8.8999999999999996E-2</v>
      </c>
      <c r="F481" s="182">
        <f t="shared" si="47"/>
        <v>0</v>
      </c>
      <c r="G481" s="182">
        <f t="shared" si="48"/>
        <v>0</v>
      </c>
      <c r="H481" s="182">
        <f t="shared" si="49"/>
        <v>1.4901161193847656E-6</v>
      </c>
      <c r="I481" s="353">
        <v>40</v>
      </c>
      <c r="J481" s="356">
        <f>SUM(G481:G492)</f>
        <v>0</v>
      </c>
    </row>
    <row r="482" spans="2:10">
      <c r="B482" s="187" t="str">
        <f t="shared" si="44"/>
        <v/>
      </c>
      <c r="C482" s="188" t="str">
        <f t="shared" si="45"/>
        <v/>
      </c>
      <c r="D482" s="183">
        <f t="shared" si="46"/>
        <v>0</v>
      </c>
      <c r="E482" s="219">
        <v>8.8999999999999996E-2</v>
      </c>
      <c r="F482" s="183">
        <f t="shared" si="47"/>
        <v>0</v>
      </c>
      <c r="G482" s="183">
        <f t="shared" si="48"/>
        <v>0</v>
      </c>
      <c r="H482" s="183">
        <f t="shared" si="49"/>
        <v>1.4901161193847656E-6</v>
      </c>
      <c r="I482" s="354"/>
      <c r="J482" s="357"/>
    </row>
    <row r="483" spans="2:10">
      <c r="B483" s="187" t="str">
        <f t="shared" si="44"/>
        <v/>
      </c>
      <c r="C483" s="188" t="str">
        <f t="shared" si="45"/>
        <v/>
      </c>
      <c r="D483" s="183">
        <f t="shared" si="46"/>
        <v>0</v>
      </c>
      <c r="E483" s="219">
        <v>8.8999999999999996E-2</v>
      </c>
      <c r="F483" s="183">
        <f t="shared" si="47"/>
        <v>0</v>
      </c>
      <c r="G483" s="183">
        <f t="shared" si="48"/>
        <v>0</v>
      </c>
      <c r="H483" s="183">
        <f t="shared" si="49"/>
        <v>1.4901161193847656E-6</v>
      </c>
      <c r="I483" s="354"/>
      <c r="J483" s="357"/>
    </row>
    <row r="484" spans="2:10">
      <c r="B484" s="187" t="str">
        <f t="shared" si="44"/>
        <v/>
      </c>
      <c r="C484" s="188" t="str">
        <f t="shared" si="45"/>
        <v/>
      </c>
      <c r="D484" s="183">
        <f t="shared" si="46"/>
        <v>0</v>
      </c>
      <c r="E484" s="219">
        <v>8.8999999999999996E-2</v>
      </c>
      <c r="F484" s="183">
        <f t="shared" si="47"/>
        <v>0</v>
      </c>
      <c r="G484" s="183">
        <f t="shared" si="48"/>
        <v>0</v>
      </c>
      <c r="H484" s="183">
        <f t="shared" si="49"/>
        <v>1.4901161193847656E-6</v>
      </c>
      <c r="I484" s="354"/>
      <c r="J484" s="357"/>
    </row>
    <row r="485" spans="2:10">
      <c r="B485" s="187" t="str">
        <f t="shared" si="44"/>
        <v/>
      </c>
      <c r="C485" s="188" t="str">
        <f t="shared" si="45"/>
        <v/>
      </c>
      <c r="D485" s="183">
        <f t="shared" si="46"/>
        <v>0</v>
      </c>
      <c r="E485" s="219">
        <v>8.8999999999999996E-2</v>
      </c>
      <c r="F485" s="183">
        <f t="shared" si="47"/>
        <v>0</v>
      </c>
      <c r="G485" s="183">
        <f t="shared" si="48"/>
        <v>0</v>
      </c>
      <c r="H485" s="183">
        <f t="shared" si="49"/>
        <v>1.4901161193847656E-6</v>
      </c>
      <c r="I485" s="354"/>
      <c r="J485" s="357"/>
    </row>
    <row r="486" spans="2:10">
      <c r="B486" s="187" t="str">
        <f t="shared" si="44"/>
        <v/>
      </c>
      <c r="C486" s="188" t="str">
        <f t="shared" si="45"/>
        <v/>
      </c>
      <c r="D486" s="183">
        <f t="shared" si="46"/>
        <v>0</v>
      </c>
      <c r="E486" s="219">
        <v>8.8999999999999996E-2</v>
      </c>
      <c r="F486" s="183">
        <f t="shared" si="47"/>
        <v>0</v>
      </c>
      <c r="G486" s="183">
        <f t="shared" si="48"/>
        <v>0</v>
      </c>
      <c r="H486" s="183">
        <f t="shared" si="49"/>
        <v>1.4901161193847656E-6</v>
      </c>
      <c r="I486" s="354"/>
      <c r="J486" s="357"/>
    </row>
    <row r="487" spans="2:10">
      <c r="B487" s="187" t="str">
        <f t="shared" si="44"/>
        <v/>
      </c>
      <c r="C487" s="188" t="str">
        <f t="shared" si="45"/>
        <v/>
      </c>
      <c r="D487" s="183">
        <f t="shared" si="46"/>
        <v>0</v>
      </c>
      <c r="E487" s="219">
        <v>8.8999999999999996E-2</v>
      </c>
      <c r="F487" s="183">
        <f t="shared" si="47"/>
        <v>0</v>
      </c>
      <c r="G487" s="183">
        <f t="shared" si="48"/>
        <v>0</v>
      </c>
      <c r="H487" s="183">
        <f t="shared" si="49"/>
        <v>1.4901161193847656E-6</v>
      </c>
      <c r="I487" s="354"/>
      <c r="J487" s="357"/>
    </row>
    <row r="488" spans="2:10">
      <c r="B488" s="187" t="str">
        <f t="shared" si="44"/>
        <v/>
      </c>
      <c r="C488" s="188" t="str">
        <f t="shared" si="45"/>
        <v/>
      </c>
      <c r="D488" s="183">
        <f t="shared" si="46"/>
        <v>0</v>
      </c>
      <c r="E488" s="219">
        <v>8.8999999999999996E-2</v>
      </c>
      <c r="F488" s="183">
        <f t="shared" si="47"/>
        <v>0</v>
      </c>
      <c r="G488" s="183">
        <f t="shared" si="48"/>
        <v>0</v>
      </c>
      <c r="H488" s="183">
        <f t="shared" si="49"/>
        <v>1.4901161193847656E-6</v>
      </c>
      <c r="I488" s="354"/>
      <c r="J488" s="357"/>
    </row>
    <row r="489" spans="2:10">
      <c r="B489" s="187" t="str">
        <f t="shared" si="44"/>
        <v/>
      </c>
      <c r="C489" s="188" t="str">
        <f t="shared" si="45"/>
        <v/>
      </c>
      <c r="D489" s="183">
        <f t="shared" si="46"/>
        <v>0</v>
      </c>
      <c r="E489" s="219">
        <v>8.8999999999999996E-2</v>
      </c>
      <c r="F489" s="183">
        <f t="shared" si="47"/>
        <v>0</v>
      </c>
      <c r="G489" s="183">
        <f t="shared" si="48"/>
        <v>0</v>
      </c>
      <c r="H489" s="183">
        <f t="shared" si="49"/>
        <v>1.4901161193847656E-6</v>
      </c>
      <c r="I489" s="354"/>
      <c r="J489" s="357"/>
    </row>
    <row r="490" spans="2:10">
      <c r="B490" s="187" t="str">
        <f t="shared" si="44"/>
        <v/>
      </c>
      <c r="C490" s="188" t="str">
        <f t="shared" si="45"/>
        <v/>
      </c>
      <c r="D490" s="183">
        <f t="shared" si="46"/>
        <v>0</v>
      </c>
      <c r="E490" s="219">
        <v>8.8999999999999996E-2</v>
      </c>
      <c r="F490" s="183">
        <f t="shared" si="47"/>
        <v>0</v>
      </c>
      <c r="G490" s="183">
        <f t="shared" si="48"/>
        <v>0</v>
      </c>
      <c r="H490" s="183">
        <f t="shared" si="49"/>
        <v>1.4901161193847656E-6</v>
      </c>
      <c r="I490" s="354"/>
      <c r="J490" s="357"/>
    </row>
    <row r="491" spans="2:10">
      <c r="B491" s="187" t="str">
        <f t="shared" si="44"/>
        <v/>
      </c>
      <c r="C491" s="188" t="str">
        <f t="shared" si="45"/>
        <v/>
      </c>
      <c r="D491" s="183">
        <f t="shared" si="46"/>
        <v>0</v>
      </c>
      <c r="E491" s="219">
        <v>8.8999999999999996E-2</v>
      </c>
      <c r="F491" s="183">
        <f t="shared" si="47"/>
        <v>0</v>
      </c>
      <c r="G491" s="183">
        <f t="shared" si="48"/>
        <v>0</v>
      </c>
      <c r="H491" s="183">
        <f t="shared" si="49"/>
        <v>1.4901161193847656E-6</v>
      </c>
      <c r="I491" s="354"/>
      <c r="J491" s="357"/>
    </row>
    <row r="492" spans="2:10" ht="15" thickBot="1">
      <c r="B492" s="187" t="str">
        <f t="shared" si="44"/>
        <v/>
      </c>
      <c r="C492" s="188" t="str">
        <f t="shared" si="45"/>
        <v/>
      </c>
      <c r="D492" s="183">
        <f t="shared" si="46"/>
        <v>0</v>
      </c>
      <c r="E492" s="219">
        <v>8.8999999999999996E-2</v>
      </c>
      <c r="F492" s="183">
        <f t="shared" si="47"/>
        <v>0</v>
      </c>
      <c r="G492" s="183">
        <f t="shared" si="48"/>
        <v>0</v>
      </c>
      <c r="H492" s="183">
        <f t="shared" si="49"/>
        <v>1.4901161193847656E-6</v>
      </c>
      <c r="I492" s="359"/>
      <c r="J492" s="360"/>
    </row>
    <row r="493" spans="2:10">
      <c r="B493" s="185" t="str">
        <f t="shared" si="44"/>
        <v/>
      </c>
      <c r="C493" s="186" t="str">
        <f t="shared" si="45"/>
        <v/>
      </c>
      <c r="D493" s="182">
        <f t="shared" si="46"/>
        <v>0</v>
      </c>
      <c r="E493" s="218">
        <v>8.8999999999999996E-2</v>
      </c>
      <c r="F493" s="182">
        <f t="shared" si="47"/>
        <v>0</v>
      </c>
      <c r="G493" s="182">
        <f t="shared" si="48"/>
        <v>0</v>
      </c>
      <c r="H493" s="182">
        <f t="shared" si="49"/>
        <v>1.4901161193847656E-6</v>
      </c>
      <c r="I493" s="353">
        <v>41</v>
      </c>
      <c r="J493" s="356">
        <f>SUM(G493:G504)</f>
        <v>0</v>
      </c>
    </row>
    <row r="494" spans="2:10">
      <c r="B494" s="187" t="str">
        <f t="shared" si="44"/>
        <v/>
      </c>
      <c r="C494" s="188" t="str">
        <f t="shared" si="45"/>
        <v/>
      </c>
      <c r="D494" s="183">
        <f t="shared" si="46"/>
        <v>0</v>
      </c>
      <c r="E494" s="219">
        <v>8.8999999999999996E-2</v>
      </c>
      <c r="F494" s="183">
        <f t="shared" si="47"/>
        <v>0</v>
      </c>
      <c r="G494" s="183">
        <f t="shared" si="48"/>
        <v>0</v>
      </c>
      <c r="H494" s="183">
        <f t="shared" si="49"/>
        <v>1.4901161193847656E-6</v>
      </c>
      <c r="I494" s="354"/>
      <c r="J494" s="357"/>
    </row>
    <row r="495" spans="2:10">
      <c r="B495" s="187" t="str">
        <f t="shared" si="44"/>
        <v/>
      </c>
      <c r="C495" s="188" t="str">
        <f t="shared" si="45"/>
        <v/>
      </c>
      <c r="D495" s="183">
        <f t="shared" si="46"/>
        <v>0</v>
      </c>
      <c r="E495" s="219">
        <v>8.8999999999999996E-2</v>
      </c>
      <c r="F495" s="183">
        <f t="shared" si="47"/>
        <v>0</v>
      </c>
      <c r="G495" s="183">
        <f t="shared" si="48"/>
        <v>0</v>
      </c>
      <c r="H495" s="183">
        <f t="shared" si="49"/>
        <v>1.4901161193847656E-6</v>
      </c>
      <c r="I495" s="354"/>
      <c r="J495" s="357"/>
    </row>
    <row r="496" spans="2:10">
      <c r="B496" s="187" t="str">
        <f t="shared" si="44"/>
        <v/>
      </c>
      <c r="C496" s="188" t="str">
        <f t="shared" si="45"/>
        <v/>
      </c>
      <c r="D496" s="183">
        <f t="shared" si="46"/>
        <v>0</v>
      </c>
      <c r="E496" s="219">
        <v>8.8999999999999996E-2</v>
      </c>
      <c r="F496" s="183">
        <f t="shared" si="47"/>
        <v>0</v>
      </c>
      <c r="G496" s="183">
        <f t="shared" si="48"/>
        <v>0</v>
      </c>
      <c r="H496" s="183">
        <f t="shared" si="49"/>
        <v>1.4901161193847656E-6</v>
      </c>
      <c r="I496" s="354"/>
      <c r="J496" s="357"/>
    </row>
    <row r="497" spans="2:10">
      <c r="B497" s="187" t="str">
        <f t="shared" si="44"/>
        <v/>
      </c>
      <c r="C497" s="188" t="str">
        <f t="shared" si="45"/>
        <v/>
      </c>
      <c r="D497" s="183">
        <f t="shared" si="46"/>
        <v>0</v>
      </c>
      <c r="E497" s="219">
        <v>8.8999999999999996E-2</v>
      </c>
      <c r="F497" s="183">
        <f t="shared" si="47"/>
        <v>0</v>
      </c>
      <c r="G497" s="183">
        <f t="shared" si="48"/>
        <v>0</v>
      </c>
      <c r="H497" s="183">
        <f t="shared" si="49"/>
        <v>1.4901161193847656E-6</v>
      </c>
      <c r="I497" s="354"/>
      <c r="J497" s="357"/>
    </row>
    <row r="498" spans="2:10">
      <c r="B498" s="187" t="str">
        <f t="shared" si="44"/>
        <v/>
      </c>
      <c r="C498" s="188" t="str">
        <f t="shared" si="45"/>
        <v/>
      </c>
      <c r="D498" s="183">
        <f t="shared" si="46"/>
        <v>0</v>
      </c>
      <c r="E498" s="219">
        <v>8.8999999999999996E-2</v>
      </c>
      <c r="F498" s="183">
        <f t="shared" si="47"/>
        <v>0</v>
      </c>
      <c r="G498" s="183">
        <f t="shared" si="48"/>
        <v>0</v>
      </c>
      <c r="H498" s="183">
        <f t="shared" si="49"/>
        <v>1.4901161193847656E-6</v>
      </c>
      <c r="I498" s="354"/>
      <c r="J498" s="357"/>
    </row>
    <row r="499" spans="2:10">
      <c r="B499" s="187" t="str">
        <f t="shared" si="44"/>
        <v/>
      </c>
      <c r="C499" s="188" t="str">
        <f t="shared" si="45"/>
        <v/>
      </c>
      <c r="D499" s="183">
        <f t="shared" si="46"/>
        <v>0</v>
      </c>
      <c r="E499" s="219">
        <v>8.8999999999999996E-2</v>
      </c>
      <c r="F499" s="183">
        <f t="shared" si="47"/>
        <v>0</v>
      </c>
      <c r="G499" s="183">
        <f t="shared" si="48"/>
        <v>0</v>
      </c>
      <c r="H499" s="183">
        <f t="shared" si="49"/>
        <v>1.4901161193847656E-6</v>
      </c>
      <c r="I499" s="354"/>
      <c r="J499" s="357"/>
    </row>
    <row r="500" spans="2:10">
      <c r="B500" s="187" t="str">
        <f t="shared" si="44"/>
        <v/>
      </c>
      <c r="C500" s="188" t="str">
        <f t="shared" si="45"/>
        <v/>
      </c>
      <c r="D500" s="183">
        <f t="shared" si="46"/>
        <v>0</v>
      </c>
      <c r="E500" s="219">
        <v>8.8999999999999996E-2</v>
      </c>
      <c r="F500" s="183">
        <f t="shared" si="47"/>
        <v>0</v>
      </c>
      <c r="G500" s="183">
        <f t="shared" si="48"/>
        <v>0</v>
      </c>
      <c r="H500" s="183">
        <f t="shared" si="49"/>
        <v>1.4901161193847656E-6</v>
      </c>
      <c r="I500" s="354"/>
      <c r="J500" s="357"/>
    </row>
    <row r="501" spans="2:10">
      <c r="B501" s="187" t="str">
        <f t="shared" si="44"/>
        <v/>
      </c>
      <c r="C501" s="188" t="str">
        <f t="shared" si="45"/>
        <v/>
      </c>
      <c r="D501" s="183">
        <f t="shared" si="46"/>
        <v>0</v>
      </c>
      <c r="E501" s="219">
        <v>8.8999999999999996E-2</v>
      </c>
      <c r="F501" s="183">
        <f t="shared" si="47"/>
        <v>0</v>
      </c>
      <c r="G501" s="183">
        <f t="shared" si="48"/>
        <v>0</v>
      </c>
      <c r="H501" s="183">
        <f t="shared" si="49"/>
        <v>1.4901161193847656E-6</v>
      </c>
      <c r="I501" s="354"/>
      <c r="J501" s="357"/>
    </row>
    <row r="502" spans="2:10">
      <c r="B502" s="187" t="str">
        <f t="shared" si="44"/>
        <v/>
      </c>
      <c r="C502" s="188" t="str">
        <f t="shared" si="45"/>
        <v/>
      </c>
      <c r="D502" s="183">
        <f t="shared" si="46"/>
        <v>0</v>
      </c>
      <c r="E502" s="219">
        <v>8.8999999999999996E-2</v>
      </c>
      <c r="F502" s="183">
        <f t="shared" si="47"/>
        <v>0</v>
      </c>
      <c r="G502" s="183">
        <f t="shared" si="48"/>
        <v>0</v>
      </c>
      <c r="H502" s="183">
        <f t="shared" si="49"/>
        <v>1.4901161193847656E-6</v>
      </c>
      <c r="I502" s="354"/>
      <c r="J502" s="357"/>
    </row>
    <row r="503" spans="2:10">
      <c r="B503" s="187" t="str">
        <f t="shared" si="44"/>
        <v/>
      </c>
      <c r="C503" s="188" t="str">
        <f t="shared" si="45"/>
        <v/>
      </c>
      <c r="D503" s="183">
        <f t="shared" si="46"/>
        <v>0</v>
      </c>
      <c r="E503" s="219">
        <v>8.8999999999999996E-2</v>
      </c>
      <c r="F503" s="183">
        <f t="shared" si="47"/>
        <v>0</v>
      </c>
      <c r="G503" s="183">
        <f t="shared" si="48"/>
        <v>0</v>
      </c>
      <c r="H503" s="183">
        <f t="shared" si="49"/>
        <v>1.4901161193847656E-6</v>
      </c>
      <c r="I503" s="354"/>
      <c r="J503" s="357"/>
    </row>
    <row r="504" spans="2:10" ht="15" thickBot="1">
      <c r="B504" s="187" t="str">
        <f t="shared" si="44"/>
        <v/>
      </c>
      <c r="C504" s="188" t="str">
        <f t="shared" si="45"/>
        <v/>
      </c>
      <c r="D504" s="183">
        <f t="shared" si="46"/>
        <v>0</v>
      </c>
      <c r="E504" s="219">
        <v>8.8999999999999996E-2</v>
      </c>
      <c r="F504" s="183">
        <f t="shared" si="47"/>
        <v>0</v>
      </c>
      <c r="G504" s="183">
        <f t="shared" si="48"/>
        <v>0</v>
      </c>
      <c r="H504" s="183">
        <f t="shared" si="49"/>
        <v>1.4901161193847656E-6</v>
      </c>
      <c r="I504" s="359"/>
      <c r="J504" s="360"/>
    </row>
    <row r="505" spans="2:10">
      <c r="B505" s="185" t="str">
        <f t="shared" si="44"/>
        <v/>
      </c>
      <c r="C505" s="186" t="str">
        <f t="shared" si="45"/>
        <v/>
      </c>
      <c r="D505" s="182">
        <f t="shared" si="46"/>
        <v>0</v>
      </c>
      <c r="E505" s="218">
        <v>8.8999999999999996E-2</v>
      </c>
      <c r="F505" s="182">
        <f t="shared" si="47"/>
        <v>0</v>
      </c>
      <c r="G505" s="182">
        <f t="shared" si="48"/>
        <v>0</v>
      </c>
      <c r="H505" s="182">
        <f t="shared" si="49"/>
        <v>1.4901161193847656E-6</v>
      </c>
      <c r="I505" s="353">
        <v>42</v>
      </c>
      <c r="J505" s="356">
        <f>SUM(G505:G516)</f>
        <v>0</v>
      </c>
    </row>
    <row r="506" spans="2:10">
      <c r="B506" s="187" t="str">
        <f t="shared" si="44"/>
        <v/>
      </c>
      <c r="C506" s="188" t="str">
        <f t="shared" si="45"/>
        <v/>
      </c>
      <c r="D506" s="183">
        <f t="shared" si="46"/>
        <v>0</v>
      </c>
      <c r="E506" s="219">
        <v>8.8999999999999996E-2</v>
      </c>
      <c r="F506" s="183">
        <f t="shared" si="47"/>
        <v>0</v>
      </c>
      <c r="G506" s="183">
        <f t="shared" si="48"/>
        <v>0</v>
      </c>
      <c r="H506" s="183">
        <f t="shared" si="49"/>
        <v>1.4901161193847656E-6</v>
      </c>
      <c r="I506" s="354"/>
      <c r="J506" s="357"/>
    </row>
    <row r="507" spans="2:10">
      <c r="B507" s="187" t="str">
        <f t="shared" si="44"/>
        <v/>
      </c>
      <c r="C507" s="188" t="str">
        <f t="shared" si="45"/>
        <v/>
      </c>
      <c r="D507" s="183">
        <f t="shared" si="46"/>
        <v>0</v>
      </c>
      <c r="E507" s="219">
        <v>8.8999999999999996E-2</v>
      </c>
      <c r="F507" s="183">
        <f t="shared" si="47"/>
        <v>0</v>
      </c>
      <c r="G507" s="183">
        <f t="shared" si="48"/>
        <v>0</v>
      </c>
      <c r="H507" s="183">
        <f t="shared" si="49"/>
        <v>1.4901161193847656E-6</v>
      </c>
      <c r="I507" s="354"/>
      <c r="J507" s="357"/>
    </row>
    <row r="508" spans="2:10">
      <c r="B508" s="187" t="str">
        <f t="shared" si="44"/>
        <v/>
      </c>
      <c r="C508" s="188" t="str">
        <f t="shared" si="45"/>
        <v/>
      </c>
      <c r="D508" s="183">
        <f t="shared" si="46"/>
        <v>0</v>
      </c>
      <c r="E508" s="219">
        <v>8.8999999999999996E-2</v>
      </c>
      <c r="F508" s="183">
        <f t="shared" si="47"/>
        <v>0</v>
      </c>
      <c r="G508" s="183">
        <f t="shared" si="48"/>
        <v>0</v>
      </c>
      <c r="H508" s="183">
        <f t="shared" si="49"/>
        <v>1.4901161193847656E-6</v>
      </c>
      <c r="I508" s="354"/>
      <c r="J508" s="357"/>
    </row>
    <row r="509" spans="2:10">
      <c r="B509" s="187" t="str">
        <f t="shared" si="44"/>
        <v/>
      </c>
      <c r="C509" s="188" t="str">
        <f t="shared" si="45"/>
        <v/>
      </c>
      <c r="D509" s="183">
        <f t="shared" si="46"/>
        <v>0</v>
      </c>
      <c r="E509" s="219">
        <v>8.8999999999999996E-2</v>
      </c>
      <c r="F509" s="183">
        <f t="shared" si="47"/>
        <v>0</v>
      </c>
      <c r="G509" s="183">
        <f t="shared" si="48"/>
        <v>0</v>
      </c>
      <c r="H509" s="183">
        <f t="shared" si="49"/>
        <v>1.4901161193847656E-6</v>
      </c>
      <c r="I509" s="354"/>
      <c r="J509" s="357"/>
    </row>
    <row r="510" spans="2:10">
      <c r="B510" s="187" t="str">
        <f t="shared" si="44"/>
        <v/>
      </c>
      <c r="C510" s="188" t="str">
        <f t="shared" si="45"/>
        <v/>
      </c>
      <c r="D510" s="183">
        <f t="shared" si="46"/>
        <v>0</v>
      </c>
      <c r="E510" s="219">
        <v>8.8999999999999996E-2</v>
      </c>
      <c r="F510" s="183">
        <f t="shared" si="47"/>
        <v>0</v>
      </c>
      <c r="G510" s="183">
        <f t="shared" si="48"/>
        <v>0</v>
      </c>
      <c r="H510" s="183">
        <f t="shared" si="49"/>
        <v>1.4901161193847656E-6</v>
      </c>
      <c r="I510" s="354"/>
      <c r="J510" s="357"/>
    </row>
    <row r="511" spans="2:10">
      <c r="B511" s="187" t="str">
        <f t="shared" si="44"/>
        <v/>
      </c>
      <c r="C511" s="188" t="str">
        <f t="shared" si="45"/>
        <v/>
      </c>
      <c r="D511" s="183">
        <f t="shared" si="46"/>
        <v>0</v>
      </c>
      <c r="E511" s="219">
        <v>8.8999999999999996E-2</v>
      </c>
      <c r="F511" s="183">
        <f t="shared" si="47"/>
        <v>0</v>
      </c>
      <c r="G511" s="183">
        <f t="shared" si="48"/>
        <v>0</v>
      </c>
      <c r="H511" s="183">
        <f t="shared" si="49"/>
        <v>1.4901161193847656E-6</v>
      </c>
      <c r="I511" s="354"/>
      <c r="J511" s="357"/>
    </row>
    <row r="512" spans="2:10">
      <c r="B512" s="187" t="str">
        <f t="shared" si="44"/>
        <v/>
      </c>
      <c r="C512" s="188" t="str">
        <f t="shared" si="45"/>
        <v/>
      </c>
      <c r="D512" s="183">
        <f t="shared" si="46"/>
        <v>0</v>
      </c>
      <c r="E512" s="219">
        <v>8.8999999999999996E-2</v>
      </c>
      <c r="F512" s="183">
        <f t="shared" si="47"/>
        <v>0</v>
      </c>
      <c r="G512" s="183">
        <f t="shared" si="48"/>
        <v>0</v>
      </c>
      <c r="H512" s="183">
        <f t="shared" si="49"/>
        <v>1.4901161193847656E-6</v>
      </c>
      <c r="I512" s="354"/>
      <c r="J512" s="357"/>
    </row>
    <row r="513" spans="2:10">
      <c r="B513" s="187" t="str">
        <f t="shared" si="44"/>
        <v/>
      </c>
      <c r="C513" s="188" t="str">
        <f t="shared" si="45"/>
        <v/>
      </c>
      <c r="D513" s="183">
        <f t="shared" si="46"/>
        <v>0</v>
      </c>
      <c r="E513" s="219">
        <v>8.8999999999999996E-2</v>
      </c>
      <c r="F513" s="183">
        <f t="shared" si="47"/>
        <v>0</v>
      </c>
      <c r="G513" s="183">
        <f t="shared" si="48"/>
        <v>0</v>
      </c>
      <c r="H513" s="183">
        <f t="shared" si="49"/>
        <v>1.4901161193847656E-6</v>
      </c>
      <c r="I513" s="354"/>
      <c r="J513" s="357"/>
    </row>
    <row r="514" spans="2:10">
      <c r="B514" s="187" t="str">
        <f t="shared" si="44"/>
        <v/>
      </c>
      <c r="C514" s="188" t="str">
        <f t="shared" si="45"/>
        <v/>
      </c>
      <c r="D514" s="183">
        <f t="shared" si="46"/>
        <v>0</v>
      </c>
      <c r="E514" s="219">
        <v>8.8999999999999996E-2</v>
      </c>
      <c r="F514" s="183">
        <f t="shared" si="47"/>
        <v>0</v>
      </c>
      <c r="G514" s="183">
        <f t="shared" si="48"/>
        <v>0</v>
      </c>
      <c r="H514" s="183">
        <f t="shared" si="49"/>
        <v>1.4901161193847656E-6</v>
      </c>
      <c r="I514" s="354"/>
      <c r="J514" s="357"/>
    </row>
    <row r="515" spans="2:10">
      <c r="B515" s="187" t="str">
        <f t="shared" si="44"/>
        <v/>
      </c>
      <c r="C515" s="188" t="str">
        <f t="shared" si="45"/>
        <v/>
      </c>
      <c r="D515" s="183">
        <f t="shared" si="46"/>
        <v>0</v>
      </c>
      <c r="E515" s="219">
        <v>8.8999999999999996E-2</v>
      </c>
      <c r="F515" s="183">
        <f t="shared" si="47"/>
        <v>0</v>
      </c>
      <c r="G515" s="183">
        <f t="shared" si="48"/>
        <v>0</v>
      </c>
      <c r="H515" s="183">
        <f t="shared" si="49"/>
        <v>1.4901161193847656E-6</v>
      </c>
      <c r="I515" s="354"/>
      <c r="J515" s="357"/>
    </row>
    <row r="516" spans="2:10" ht="15" thickBot="1">
      <c r="B516" s="187" t="str">
        <f t="shared" si="44"/>
        <v/>
      </c>
      <c r="C516" s="188" t="str">
        <f t="shared" si="45"/>
        <v/>
      </c>
      <c r="D516" s="183">
        <f t="shared" si="46"/>
        <v>0</v>
      </c>
      <c r="E516" s="219">
        <v>8.8999999999999996E-2</v>
      </c>
      <c r="F516" s="183">
        <f t="shared" si="47"/>
        <v>0</v>
      </c>
      <c r="G516" s="183">
        <f t="shared" si="48"/>
        <v>0</v>
      </c>
      <c r="H516" s="183">
        <f t="shared" si="49"/>
        <v>1.4901161193847656E-6</v>
      </c>
      <c r="I516" s="359"/>
      <c r="J516" s="360"/>
    </row>
    <row r="517" spans="2:10">
      <c r="B517" s="185" t="str">
        <f t="shared" si="44"/>
        <v/>
      </c>
      <c r="C517" s="186" t="str">
        <f t="shared" si="45"/>
        <v/>
      </c>
      <c r="D517" s="182">
        <f t="shared" si="46"/>
        <v>0</v>
      </c>
      <c r="E517" s="218">
        <v>8.8999999999999996E-2</v>
      </c>
      <c r="F517" s="182">
        <f t="shared" si="47"/>
        <v>0</v>
      </c>
      <c r="G517" s="182">
        <f t="shared" si="48"/>
        <v>0</v>
      </c>
      <c r="H517" s="182">
        <f t="shared" si="49"/>
        <v>1.4901161193847656E-6</v>
      </c>
      <c r="I517" s="353">
        <v>43</v>
      </c>
      <c r="J517" s="356">
        <f>SUM(G517:G528)</f>
        <v>0</v>
      </c>
    </row>
    <row r="518" spans="2:10">
      <c r="B518" s="187" t="str">
        <f t="shared" si="44"/>
        <v/>
      </c>
      <c r="C518" s="188" t="str">
        <f t="shared" si="45"/>
        <v/>
      </c>
      <c r="D518" s="183">
        <f t="shared" si="46"/>
        <v>0</v>
      </c>
      <c r="E518" s="219">
        <v>8.8999999999999996E-2</v>
      </c>
      <c r="F518" s="183">
        <f t="shared" si="47"/>
        <v>0</v>
      </c>
      <c r="G518" s="183">
        <f t="shared" si="48"/>
        <v>0</v>
      </c>
      <c r="H518" s="183">
        <f t="shared" si="49"/>
        <v>1.4901161193847656E-6</v>
      </c>
      <c r="I518" s="354"/>
      <c r="J518" s="357"/>
    </row>
    <row r="519" spans="2:10">
      <c r="B519" s="187" t="str">
        <f t="shared" si="44"/>
        <v/>
      </c>
      <c r="C519" s="188" t="str">
        <f t="shared" si="45"/>
        <v/>
      </c>
      <c r="D519" s="183">
        <f t="shared" si="46"/>
        <v>0</v>
      </c>
      <c r="E519" s="219">
        <v>8.8999999999999996E-2</v>
      </c>
      <c r="F519" s="183">
        <f t="shared" si="47"/>
        <v>0</v>
      </c>
      <c r="G519" s="183">
        <f t="shared" si="48"/>
        <v>0</v>
      </c>
      <c r="H519" s="183">
        <f t="shared" si="49"/>
        <v>1.4901161193847656E-6</v>
      </c>
      <c r="I519" s="354"/>
      <c r="J519" s="357"/>
    </row>
    <row r="520" spans="2:10">
      <c r="B520" s="187" t="str">
        <f t="shared" si="44"/>
        <v/>
      </c>
      <c r="C520" s="188" t="str">
        <f t="shared" si="45"/>
        <v/>
      </c>
      <c r="D520" s="183">
        <f t="shared" si="46"/>
        <v>0</v>
      </c>
      <c r="E520" s="219">
        <v>8.8999999999999996E-2</v>
      </c>
      <c r="F520" s="183">
        <f t="shared" si="47"/>
        <v>0</v>
      </c>
      <c r="G520" s="183">
        <f t="shared" si="48"/>
        <v>0</v>
      </c>
      <c r="H520" s="183">
        <f t="shared" si="49"/>
        <v>1.4901161193847656E-6</v>
      </c>
      <c r="I520" s="354"/>
      <c r="J520" s="357"/>
    </row>
    <row r="521" spans="2:10">
      <c r="B521" s="187" t="str">
        <f t="shared" si="44"/>
        <v/>
      </c>
      <c r="C521" s="188" t="str">
        <f t="shared" si="45"/>
        <v/>
      </c>
      <c r="D521" s="183">
        <f t="shared" si="46"/>
        <v>0</v>
      </c>
      <c r="E521" s="219">
        <v>8.8999999999999996E-2</v>
      </c>
      <c r="F521" s="183">
        <f t="shared" si="47"/>
        <v>0</v>
      </c>
      <c r="G521" s="183">
        <f t="shared" si="48"/>
        <v>0</v>
      </c>
      <c r="H521" s="183">
        <f t="shared" si="49"/>
        <v>1.4901161193847656E-6</v>
      </c>
      <c r="I521" s="354"/>
      <c r="J521" s="357"/>
    </row>
    <row r="522" spans="2:10">
      <c r="B522" s="187" t="str">
        <f t="shared" si="44"/>
        <v/>
      </c>
      <c r="C522" s="188" t="str">
        <f t="shared" si="45"/>
        <v/>
      </c>
      <c r="D522" s="183">
        <f t="shared" si="46"/>
        <v>0</v>
      </c>
      <c r="E522" s="219">
        <v>8.8999999999999996E-2</v>
      </c>
      <c r="F522" s="183">
        <f t="shared" si="47"/>
        <v>0</v>
      </c>
      <c r="G522" s="183">
        <f t="shared" si="48"/>
        <v>0</v>
      </c>
      <c r="H522" s="183">
        <f t="shared" si="49"/>
        <v>1.4901161193847656E-6</v>
      </c>
      <c r="I522" s="354"/>
      <c r="J522" s="357"/>
    </row>
    <row r="523" spans="2:10">
      <c r="B523" s="187" t="str">
        <f t="shared" si="44"/>
        <v/>
      </c>
      <c r="C523" s="188" t="str">
        <f t="shared" si="45"/>
        <v/>
      </c>
      <c r="D523" s="183">
        <f t="shared" si="46"/>
        <v>0</v>
      </c>
      <c r="E523" s="219">
        <v>8.8999999999999996E-2</v>
      </c>
      <c r="F523" s="183">
        <f t="shared" si="47"/>
        <v>0</v>
      </c>
      <c r="G523" s="183">
        <f t="shared" si="48"/>
        <v>0</v>
      </c>
      <c r="H523" s="183">
        <f t="shared" si="49"/>
        <v>1.4901161193847656E-6</v>
      </c>
      <c r="I523" s="354"/>
      <c r="J523" s="357"/>
    </row>
    <row r="524" spans="2:10">
      <c r="B524" s="187" t="str">
        <f t="shared" si="44"/>
        <v/>
      </c>
      <c r="C524" s="188" t="str">
        <f t="shared" si="45"/>
        <v/>
      </c>
      <c r="D524" s="183">
        <f t="shared" si="46"/>
        <v>0</v>
      </c>
      <c r="E524" s="219">
        <v>8.8999999999999996E-2</v>
      </c>
      <c r="F524" s="183">
        <f t="shared" si="47"/>
        <v>0</v>
      </c>
      <c r="G524" s="183">
        <f t="shared" si="48"/>
        <v>0</v>
      </c>
      <c r="H524" s="183">
        <f t="shared" si="49"/>
        <v>1.4901161193847656E-6</v>
      </c>
      <c r="I524" s="354"/>
      <c r="J524" s="357"/>
    </row>
    <row r="525" spans="2:10">
      <c r="B525" s="187" t="str">
        <f t="shared" si="44"/>
        <v/>
      </c>
      <c r="C525" s="188" t="str">
        <f t="shared" si="45"/>
        <v/>
      </c>
      <c r="D525" s="183">
        <f t="shared" si="46"/>
        <v>0</v>
      </c>
      <c r="E525" s="219">
        <v>8.8999999999999996E-2</v>
      </c>
      <c r="F525" s="183">
        <f t="shared" si="47"/>
        <v>0</v>
      </c>
      <c r="G525" s="183">
        <f t="shared" si="48"/>
        <v>0</v>
      </c>
      <c r="H525" s="183">
        <f t="shared" si="49"/>
        <v>1.4901161193847656E-6</v>
      </c>
      <c r="I525" s="354"/>
      <c r="J525" s="357"/>
    </row>
    <row r="526" spans="2:10">
      <c r="B526" s="187" t="str">
        <f t="shared" si="44"/>
        <v/>
      </c>
      <c r="C526" s="188" t="str">
        <f t="shared" si="45"/>
        <v/>
      </c>
      <c r="D526" s="183">
        <f t="shared" si="46"/>
        <v>0</v>
      </c>
      <c r="E526" s="219">
        <v>8.8999999999999996E-2</v>
      </c>
      <c r="F526" s="183">
        <f t="shared" si="47"/>
        <v>0</v>
      </c>
      <c r="G526" s="183">
        <f t="shared" si="48"/>
        <v>0</v>
      </c>
      <c r="H526" s="183">
        <f t="shared" si="49"/>
        <v>1.4901161193847656E-6</v>
      </c>
      <c r="I526" s="354"/>
      <c r="J526" s="357"/>
    </row>
    <row r="527" spans="2:10">
      <c r="B527" s="187" t="str">
        <f t="shared" ref="B527:B590" si="50">IF(B526&lt;$D$7,B526+1,"")</f>
        <v/>
      </c>
      <c r="C527" s="188" t="str">
        <f t="shared" ref="C527:C590" si="51">IF(B527&lt;&gt;"",EDATE(C526,1),"")</f>
        <v/>
      </c>
      <c r="D527" s="183">
        <f t="shared" ref="D527:D590" si="52">IFERROR(IF(B527&lt;=$D$7,H526*E527/12,0),0)</f>
        <v>0</v>
      </c>
      <c r="E527" s="219">
        <v>8.8999999999999996E-2</v>
      </c>
      <c r="F527" s="183">
        <f t="shared" ref="F527:F590" si="53">IFERROR(IF(B527&lt;=$D$7,$D$6/$D$7,0),0)</f>
        <v>0</v>
      </c>
      <c r="G527" s="183">
        <f t="shared" ref="G527:G590" si="54">D527+F527</f>
        <v>0</v>
      </c>
      <c r="H527" s="183">
        <f t="shared" ref="H527:H590" si="55">H526-F527</f>
        <v>1.4901161193847656E-6</v>
      </c>
      <c r="I527" s="354"/>
      <c r="J527" s="357"/>
    </row>
    <row r="528" spans="2:10" ht="15" thickBot="1">
      <c r="B528" s="187" t="str">
        <f t="shared" si="50"/>
        <v/>
      </c>
      <c r="C528" s="188" t="str">
        <f t="shared" si="51"/>
        <v/>
      </c>
      <c r="D528" s="183">
        <f t="shared" si="52"/>
        <v>0</v>
      </c>
      <c r="E528" s="219">
        <v>8.8999999999999996E-2</v>
      </c>
      <c r="F528" s="183">
        <f t="shared" si="53"/>
        <v>0</v>
      </c>
      <c r="G528" s="183">
        <f t="shared" si="54"/>
        <v>0</v>
      </c>
      <c r="H528" s="183">
        <f t="shared" si="55"/>
        <v>1.4901161193847656E-6</v>
      </c>
      <c r="I528" s="359"/>
      <c r="J528" s="360"/>
    </row>
    <row r="529" spans="2:10">
      <c r="B529" s="185" t="str">
        <f t="shared" si="50"/>
        <v/>
      </c>
      <c r="C529" s="186" t="str">
        <f t="shared" si="51"/>
        <v/>
      </c>
      <c r="D529" s="182">
        <f t="shared" si="52"/>
        <v>0</v>
      </c>
      <c r="E529" s="218">
        <v>8.8999999999999996E-2</v>
      </c>
      <c r="F529" s="182">
        <f t="shared" si="53"/>
        <v>0</v>
      </c>
      <c r="G529" s="182">
        <f t="shared" si="54"/>
        <v>0</v>
      </c>
      <c r="H529" s="182">
        <f t="shared" si="55"/>
        <v>1.4901161193847656E-6</v>
      </c>
      <c r="I529" s="353">
        <v>44</v>
      </c>
      <c r="J529" s="356">
        <f>SUM(G529:G540)</f>
        <v>0</v>
      </c>
    </row>
    <row r="530" spans="2:10">
      <c r="B530" s="187" t="str">
        <f t="shared" si="50"/>
        <v/>
      </c>
      <c r="C530" s="188" t="str">
        <f t="shared" si="51"/>
        <v/>
      </c>
      <c r="D530" s="183">
        <f t="shared" si="52"/>
        <v>0</v>
      </c>
      <c r="E530" s="219">
        <v>8.8999999999999996E-2</v>
      </c>
      <c r="F530" s="183">
        <f t="shared" si="53"/>
        <v>0</v>
      </c>
      <c r="G530" s="183">
        <f t="shared" si="54"/>
        <v>0</v>
      </c>
      <c r="H530" s="183">
        <f t="shared" si="55"/>
        <v>1.4901161193847656E-6</v>
      </c>
      <c r="I530" s="354"/>
      <c r="J530" s="357"/>
    </row>
    <row r="531" spans="2:10">
      <c r="B531" s="187" t="str">
        <f t="shared" si="50"/>
        <v/>
      </c>
      <c r="C531" s="188" t="str">
        <f t="shared" si="51"/>
        <v/>
      </c>
      <c r="D531" s="183">
        <f t="shared" si="52"/>
        <v>0</v>
      </c>
      <c r="E531" s="219">
        <v>8.8999999999999996E-2</v>
      </c>
      <c r="F531" s="183">
        <f t="shared" si="53"/>
        <v>0</v>
      </c>
      <c r="G531" s="183">
        <f t="shared" si="54"/>
        <v>0</v>
      </c>
      <c r="H531" s="183">
        <f t="shared" si="55"/>
        <v>1.4901161193847656E-6</v>
      </c>
      <c r="I531" s="354"/>
      <c r="J531" s="357"/>
    </row>
    <row r="532" spans="2:10">
      <c r="B532" s="187" t="str">
        <f t="shared" si="50"/>
        <v/>
      </c>
      <c r="C532" s="188" t="str">
        <f t="shared" si="51"/>
        <v/>
      </c>
      <c r="D532" s="183">
        <f t="shared" si="52"/>
        <v>0</v>
      </c>
      <c r="E532" s="219">
        <v>8.8999999999999996E-2</v>
      </c>
      <c r="F532" s="183">
        <f t="shared" si="53"/>
        <v>0</v>
      </c>
      <c r="G532" s="183">
        <f t="shared" si="54"/>
        <v>0</v>
      </c>
      <c r="H532" s="183">
        <f t="shared" si="55"/>
        <v>1.4901161193847656E-6</v>
      </c>
      <c r="I532" s="354"/>
      <c r="J532" s="357"/>
    </row>
    <row r="533" spans="2:10">
      <c r="B533" s="187" t="str">
        <f t="shared" si="50"/>
        <v/>
      </c>
      <c r="C533" s="188" t="str">
        <f t="shared" si="51"/>
        <v/>
      </c>
      <c r="D533" s="183">
        <f t="shared" si="52"/>
        <v>0</v>
      </c>
      <c r="E533" s="219">
        <v>8.8999999999999996E-2</v>
      </c>
      <c r="F533" s="183">
        <f t="shared" si="53"/>
        <v>0</v>
      </c>
      <c r="G533" s="183">
        <f t="shared" si="54"/>
        <v>0</v>
      </c>
      <c r="H533" s="183">
        <f t="shared" si="55"/>
        <v>1.4901161193847656E-6</v>
      </c>
      <c r="I533" s="354"/>
      <c r="J533" s="357"/>
    </row>
    <row r="534" spans="2:10">
      <c r="B534" s="187" t="str">
        <f t="shared" si="50"/>
        <v/>
      </c>
      <c r="C534" s="188" t="str">
        <f t="shared" si="51"/>
        <v/>
      </c>
      <c r="D534" s="183">
        <f t="shared" si="52"/>
        <v>0</v>
      </c>
      <c r="E534" s="219">
        <v>8.8999999999999996E-2</v>
      </c>
      <c r="F534" s="183">
        <f t="shared" si="53"/>
        <v>0</v>
      </c>
      <c r="G534" s="183">
        <f t="shared" si="54"/>
        <v>0</v>
      </c>
      <c r="H534" s="183">
        <f t="shared" si="55"/>
        <v>1.4901161193847656E-6</v>
      </c>
      <c r="I534" s="354"/>
      <c r="J534" s="357"/>
    </row>
    <row r="535" spans="2:10">
      <c r="B535" s="187" t="str">
        <f t="shared" si="50"/>
        <v/>
      </c>
      <c r="C535" s="188" t="str">
        <f t="shared" si="51"/>
        <v/>
      </c>
      <c r="D535" s="183">
        <f t="shared" si="52"/>
        <v>0</v>
      </c>
      <c r="E535" s="219">
        <v>8.8999999999999996E-2</v>
      </c>
      <c r="F535" s="183">
        <f t="shared" si="53"/>
        <v>0</v>
      </c>
      <c r="G535" s="183">
        <f t="shared" si="54"/>
        <v>0</v>
      </c>
      <c r="H535" s="183">
        <f t="shared" si="55"/>
        <v>1.4901161193847656E-6</v>
      </c>
      <c r="I535" s="354"/>
      <c r="J535" s="357"/>
    </row>
    <row r="536" spans="2:10">
      <c r="B536" s="187" t="str">
        <f t="shared" si="50"/>
        <v/>
      </c>
      <c r="C536" s="188" t="str">
        <f t="shared" si="51"/>
        <v/>
      </c>
      <c r="D536" s="183">
        <f t="shared" si="52"/>
        <v>0</v>
      </c>
      <c r="E536" s="219">
        <v>8.8999999999999996E-2</v>
      </c>
      <c r="F536" s="183">
        <f t="shared" si="53"/>
        <v>0</v>
      </c>
      <c r="G536" s="183">
        <f t="shared" si="54"/>
        <v>0</v>
      </c>
      <c r="H536" s="183">
        <f t="shared" si="55"/>
        <v>1.4901161193847656E-6</v>
      </c>
      <c r="I536" s="354"/>
      <c r="J536" s="357"/>
    </row>
    <row r="537" spans="2:10">
      <c r="B537" s="187" t="str">
        <f t="shared" si="50"/>
        <v/>
      </c>
      <c r="C537" s="188" t="str">
        <f t="shared" si="51"/>
        <v/>
      </c>
      <c r="D537" s="183">
        <f t="shared" si="52"/>
        <v>0</v>
      </c>
      <c r="E537" s="219">
        <v>8.8999999999999996E-2</v>
      </c>
      <c r="F537" s="183">
        <f t="shared" si="53"/>
        <v>0</v>
      </c>
      <c r="G537" s="183">
        <f t="shared" si="54"/>
        <v>0</v>
      </c>
      <c r="H537" s="183">
        <f t="shared" si="55"/>
        <v>1.4901161193847656E-6</v>
      </c>
      <c r="I537" s="354"/>
      <c r="J537" s="357"/>
    </row>
    <row r="538" spans="2:10">
      <c r="B538" s="187" t="str">
        <f t="shared" si="50"/>
        <v/>
      </c>
      <c r="C538" s="188" t="str">
        <f t="shared" si="51"/>
        <v/>
      </c>
      <c r="D538" s="183">
        <f t="shared" si="52"/>
        <v>0</v>
      </c>
      <c r="E538" s="219">
        <v>8.8999999999999996E-2</v>
      </c>
      <c r="F538" s="183">
        <f t="shared" si="53"/>
        <v>0</v>
      </c>
      <c r="G538" s="183">
        <f t="shared" si="54"/>
        <v>0</v>
      </c>
      <c r="H538" s="183">
        <f t="shared" si="55"/>
        <v>1.4901161193847656E-6</v>
      </c>
      <c r="I538" s="354"/>
      <c r="J538" s="357"/>
    </row>
    <row r="539" spans="2:10">
      <c r="B539" s="187" t="str">
        <f t="shared" si="50"/>
        <v/>
      </c>
      <c r="C539" s="188" t="str">
        <f t="shared" si="51"/>
        <v/>
      </c>
      <c r="D539" s="183">
        <f t="shared" si="52"/>
        <v>0</v>
      </c>
      <c r="E539" s="219">
        <v>8.8999999999999996E-2</v>
      </c>
      <c r="F539" s="183">
        <f t="shared" si="53"/>
        <v>0</v>
      </c>
      <c r="G539" s="183">
        <f t="shared" si="54"/>
        <v>0</v>
      </c>
      <c r="H539" s="183">
        <f t="shared" si="55"/>
        <v>1.4901161193847656E-6</v>
      </c>
      <c r="I539" s="354"/>
      <c r="J539" s="357"/>
    </row>
    <row r="540" spans="2:10" ht="15" thickBot="1">
      <c r="B540" s="187" t="str">
        <f t="shared" si="50"/>
        <v/>
      </c>
      <c r="C540" s="188" t="str">
        <f t="shared" si="51"/>
        <v/>
      </c>
      <c r="D540" s="183">
        <f t="shared" si="52"/>
        <v>0</v>
      </c>
      <c r="E540" s="219">
        <v>8.8999999999999996E-2</v>
      </c>
      <c r="F540" s="183">
        <f t="shared" si="53"/>
        <v>0</v>
      </c>
      <c r="G540" s="183">
        <f t="shared" si="54"/>
        <v>0</v>
      </c>
      <c r="H540" s="183">
        <f t="shared" si="55"/>
        <v>1.4901161193847656E-6</v>
      </c>
      <c r="I540" s="359"/>
      <c r="J540" s="360"/>
    </row>
    <row r="541" spans="2:10">
      <c r="B541" s="185" t="str">
        <f t="shared" si="50"/>
        <v/>
      </c>
      <c r="C541" s="186" t="str">
        <f t="shared" si="51"/>
        <v/>
      </c>
      <c r="D541" s="182">
        <f t="shared" si="52"/>
        <v>0</v>
      </c>
      <c r="E541" s="218">
        <v>8.8999999999999996E-2</v>
      </c>
      <c r="F541" s="182">
        <f t="shared" si="53"/>
        <v>0</v>
      </c>
      <c r="G541" s="182">
        <f t="shared" si="54"/>
        <v>0</v>
      </c>
      <c r="H541" s="182">
        <f t="shared" si="55"/>
        <v>1.4901161193847656E-6</v>
      </c>
      <c r="I541" s="353">
        <v>45</v>
      </c>
      <c r="J541" s="356">
        <f>SUM(G541:G552)</f>
        <v>0</v>
      </c>
    </row>
    <row r="542" spans="2:10">
      <c r="B542" s="187" t="str">
        <f t="shared" si="50"/>
        <v/>
      </c>
      <c r="C542" s="188" t="str">
        <f t="shared" si="51"/>
        <v/>
      </c>
      <c r="D542" s="183">
        <f t="shared" si="52"/>
        <v>0</v>
      </c>
      <c r="E542" s="219">
        <v>8.8999999999999996E-2</v>
      </c>
      <c r="F542" s="183">
        <f t="shared" si="53"/>
        <v>0</v>
      </c>
      <c r="G542" s="183">
        <f t="shared" si="54"/>
        <v>0</v>
      </c>
      <c r="H542" s="183">
        <f t="shared" si="55"/>
        <v>1.4901161193847656E-6</v>
      </c>
      <c r="I542" s="354"/>
      <c r="J542" s="357"/>
    </row>
    <row r="543" spans="2:10">
      <c r="B543" s="187" t="str">
        <f t="shared" si="50"/>
        <v/>
      </c>
      <c r="C543" s="188" t="str">
        <f t="shared" si="51"/>
        <v/>
      </c>
      <c r="D543" s="183">
        <f t="shared" si="52"/>
        <v>0</v>
      </c>
      <c r="E543" s="219">
        <v>8.8999999999999996E-2</v>
      </c>
      <c r="F543" s="183">
        <f t="shared" si="53"/>
        <v>0</v>
      </c>
      <c r="G543" s="183">
        <f t="shared" si="54"/>
        <v>0</v>
      </c>
      <c r="H543" s="183">
        <f t="shared" si="55"/>
        <v>1.4901161193847656E-6</v>
      </c>
      <c r="I543" s="354"/>
      <c r="J543" s="357"/>
    </row>
    <row r="544" spans="2:10">
      <c r="B544" s="187" t="str">
        <f t="shared" si="50"/>
        <v/>
      </c>
      <c r="C544" s="188" t="str">
        <f t="shared" si="51"/>
        <v/>
      </c>
      <c r="D544" s="183">
        <f t="shared" si="52"/>
        <v>0</v>
      </c>
      <c r="E544" s="219">
        <v>8.8999999999999996E-2</v>
      </c>
      <c r="F544" s="183">
        <f t="shared" si="53"/>
        <v>0</v>
      </c>
      <c r="G544" s="183">
        <f t="shared" si="54"/>
        <v>0</v>
      </c>
      <c r="H544" s="183">
        <f t="shared" si="55"/>
        <v>1.4901161193847656E-6</v>
      </c>
      <c r="I544" s="354"/>
      <c r="J544" s="357"/>
    </row>
    <row r="545" spans="2:10">
      <c r="B545" s="187" t="str">
        <f t="shared" si="50"/>
        <v/>
      </c>
      <c r="C545" s="188" t="str">
        <f t="shared" si="51"/>
        <v/>
      </c>
      <c r="D545" s="183">
        <f t="shared" si="52"/>
        <v>0</v>
      </c>
      <c r="E545" s="219">
        <v>8.8999999999999996E-2</v>
      </c>
      <c r="F545" s="183">
        <f t="shared" si="53"/>
        <v>0</v>
      </c>
      <c r="G545" s="183">
        <f t="shared" si="54"/>
        <v>0</v>
      </c>
      <c r="H545" s="183">
        <f t="shared" si="55"/>
        <v>1.4901161193847656E-6</v>
      </c>
      <c r="I545" s="354"/>
      <c r="J545" s="357"/>
    </row>
    <row r="546" spans="2:10">
      <c r="B546" s="187" t="str">
        <f t="shared" si="50"/>
        <v/>
      </c>
      <c r="C546" s="188" t="str">
        <f t="shared" si="51"/>
        <v/>
      </c>
      <c r="D546" s="183">
        <f t="shared" si="52"/>
        <v>0</v>
      </c>
      <c r="E546" s="219">
        <v>8.8999999999999996E-2</v>
      </c>
      <c r="F546" s="183">
        <f t="shared" si="53"/>
        <v>0</v>
      </c>
      <c r="G546" s="183">
        <f t="shared" si="54"/>
        <v>0</v>
      </c>
      <c r="H546" s="183">
        <f t="shared" si="55"/>
        <v>1.4901161193847656E-6</v>
      </c>
      <c r="I546" s="354"/>
      <c r="J546" s="357"/>
    </row>
    <row r="547" spans="2:10">
      <c r="B547" s="187" t="str">
        <f t="shared" si="50"/>
        <v/>
      </c>
      <c r="C547" s="188" t="str">
        <f t="shared" si="51"/>
        <v/>
      </c>
      <c r="D547" s="183">
        <f t="shared" si="52"/>
        <v>0</v>
      </c>
      <c r="E547" s="219">
        <v>8.8999999999999996E-2</v>
      </c>
      <c r="F547" s="183">
        <f t="shared" si="53"/>
        <v>0</v>
      </c>
      <c r="G547" s="183">
        <f t="shared" si="54"/>
        <v>0</v>
      </c>
      <c r="H547" s="183">
        <f t="shared" si="55"/>
        <v>1.4901161193847656E-6</v>
      </c>
      <c r="I547" s="354"/>
      <c r="J547" s="357"/>
    </row>
    <row r="548" spans="2:10">
      <c r="B548" s="187" t="str">
        <f t="shared" si="50"/>
        <v/>
      </c>
      <c r="C548" s="188" t="str">
        <f t="shared" si="51"/>
        <v/>
      </c>
      <c r="D548" s="183">
        <f t="shared" si="52"/>
        <v>0</v>
      </c>
      <c r="E548" s="219">
        <v>8.8999999999999996E-2</v>
      </c>
      <c r="F548" s="183">
        <f t="shared" si="53"/>
        <v>0</v>
      </c>
      <c r="G548" s="183">
        <f t="shared" si="54"/>
        <v>0</v>
      </c>
      <c r="H548" s="183">
        <f t="shared" si="55"/>
        <v>1.4901161193847656E-6</v>
      </c>
      <c r="I548" s="354"/>
      <c r="J548" s="357"/>
    </row>
    <row r="549" spans="2:10">
      <c r="B549" s="187" t="str">
        <f t="shared" si="50"/>
        <v/>
      </c>
      <c r="C549" s="188" t="str">
        <f t="shared" si="51"/>
        <v/>
      </c>
      <c r="D549" s="183">
        <f t="shared" si="52"/>
        <v>0</v>
      </c>
      <c r="E549" s="219">
        <v>8.8999999999999996E-2</v>
      </c>
      <c r="F549" s="183">
        <f t="shared" si="53"/>
        <v>0</v>
      </c>
      <c r="G549" s="183">
        <f t="shared" si="54"/>
        <v>0</v>
      </c>
      <c r="H549" s="183">
        <f t="shared" si="55"/>
        <v>1.4901161193847656E-6</v>
      </c>
      <c r="I549" s="354"/>
      <c r="J549" s="357"/>
    </row>
    <row r="550" spans="2:10">
      <c r="B550" s="187" t="str">
        <f t="shared" si="50"/>
        <v/>
      </c>
      <c r="C550" s="188" t="str">
        <f t="shared" si="51"/>
        <v/>
      </c>
      <c r="D550" s="183">
        <f t="shared" si="52"/>
        <v>0</v>
      </c>
      <c r="E550" s="219">
        <v>8.8999999999999996E-2</v>
      </c>
      <c r="F550" s="183">
        <f t="shared" si="53"/>
        <v>0</v>
      </c>
      <c r="G550" s="183">
        <f t="shared" si="54"/>
        <v>0</v>
      </c>
      <c r="H550" s="183">
        <f t="shared" si="55"/>
        <v>1.4901161193847656E-6</v>
      </c>
      <c r="I550" s="354"/>
      <c r="J550" s="357"/>
    </row>
    <row r="551" spans="2:10">
      <c r="B551" s="187" t="str">
        <f t="shared" si="50"/>
        <v/>
      </c>
      <c r="C551" s="188" t="str">
        <f t="shared" si="51"/>
        <v/>
      </c>
      <c r="D551" s="183">
        <f t="shared" si="52"/>
        <v>0</v>
      </c>
      <c r="E551" s="219">
        <v>8.8999999999999996E-2</v>
      </c>
      <c r="F551" s="183">
        <f t="shared" si="53"/>
        <v>0</v>
      </c>
      <c r="G551" s="183">
        <f t="shared" si="54"/>
        <v>0</v>
      </c>
      <c r="H551" s="183">
        <f t="shared" si="55"/>
        <v>1.4901161193847656E-6</v>
      </c>
      <c r="I551" s="354"/>
      <c r="J551" s="357"/>
    </row>
    <row r="552" spans="2:10" ht="15" thickBot="1">
      <c r="B552" s="187" t="str">
        <f t="shared" si="50"/>
        <v/>
      </c>
      <c r="C552" s="188" t="str">
        <f t="shared" si="51"/>
        <v/>
      </c>
      <c r="D552" s="183">
        <f t="shared" si="52"/>
        <v>0</v>
      </c>
      <c r="E552" s="219">
        <v>8.8999999999999996E-2</v>
      </c>
      <c r="F552" s="183">
        <f t="shared" si="53"/>
        <v>0</v>
      </c>
      <c r="G552" s="183">
        <f t="shared" si="54"/>
        <v>0</v>
      </c>
      <c r="H552" s="183">
        <f t="shared" si="55"/>
        <v>1.4901161193847656E-6</v>
      </c>
      <c r="I552" s="359"/>
      <c r="J552" s="360"/>
    </row>
    <row r="553" spans="2:10">
      <c r="B553" s="185" t="str">
        <f t="shared" si="50"/>
        <v/>
      </c>
      <c r="C553" s="186" t="str">
        <f t="shared" si="51"/>
        <v/>
      </c>
      <c r="D553" s="182">
        <f t="shared" si="52"/>
        <v>0</v>
      </c>
      <c r="E553" s="218">
        <v>8.8999999999999996E-2</v>
      </c>
      <c r="F553" s="182">
        <f t="shared" si="53"/>
        <v>0</v>
      </c>
      <c r="G553" s="182">
        <f t="shared" si="54"/>
        <v>0</v>
      </c>
      <c r="H553" s="182">
        <f t="shared" si="55"/>
        <v>1.4901161193847656E-6</v>
      </c>
      <c r="I553" s="353">
        <v>46</v>
      </c>
      <c r="J553" s="356">
        <f>SUM(G553:G564)</f>
        <v>0</v>
      </c>
    </row>
    <row r="554" spans="2:10">
      <c r="B554" s="187" t="str">
        <f t="shared" si="50"/>
        <v/>
      </c>
      <c r="C554" s="188" t="str">
        <f t="shared" si="51"/>
        <v/>
      </c>
      <c r="D554" s="183">
        <f t="shared" si="52"/>
        <v>0</v>
      </c>
      <c r="E554" s="219">
        <v>8.8999999999999996E-2</v>
      </c>
      <c r="F554" s="183">
        <f t="shared" si="53"/>
        <v>0</v>
      </c>
      <c r="G554" s="183">
        <f t="shared" si="54"/>
        <v>0</v>
      </c>
      <c r="H554" s="183">
        <f t="shared" si="55"/>
        <v>1.4901161193847656E-6</v>
      </c>
      <c r="I554" s="354"/>
      <c r="J554" s="357"/>
    </row>
    <row r="555" spans="2:10">
      <c r="B555" s="187" t="str">
        <f t="shared" si="50"/>
        <v/>
      </c>
      <c r="C555" s="188" t="str">
        <f t="shared" si="51"/>
        <v/>
      </c>
      <c r="D555" s="183">
        <f t="shared" si="52"/>
        <v>0</v>
      </c>
      <c r="E555" s="219">
        <v>8.8999999999999996E-2</v>
      </c>
      <c r="F555" s="183">
        <f t="shared" si="53"/>
        <v>0</v>
      </c>
      <c r="G555" s="183">
        <f t="shared" si="54"/>
        <v>0</v>
      </c>
      <c r="H555" s="183">
        <f t="shared" si="55"/>
        <v>1.4901161193847656E-6</v>
      </c>
      <c r="I555" s="354"/>
      <c r="J555" s="357"/>
    </row>
    <row r="556" spans="2:10">
      <c r="B556" s="187" t="str">
        <f t="shared" si="50"/>
        <v/>
      </c>
      <c r="C556" s="188" t="str">
        <f t="shared" si="51"/>
        <v/>
      </c>
      <c r="D556" s="183">
        <f t="shared" si="52"/>
        <v>0</v>
      </c>
      <c r="E556" s="219">
        <v>8.8999999999999996E-2</v>
      </c>
      <c r="F556" s="183">
        <f t="shared" si="53"/>
        <v>0</v>
      </c>
      <c r="G556" s="183">
        <f t="shared" si="54"/>
        <v>0</v>
      </c>
      <c r="H556" s="183">
        <f t="shared" si="55"/>
        <v>1.4901161193847656E-6</v>
      </c>
      <c r="I556" s="354"/>
      <c r="J556" s="357"/>
    </row>
    <row r="557" spans="2:10">
      <c r="B557" s="187" t="str">
        <f t="shared" si="50"/>
        <v/>
      </c>
      <c r="C557" s="188" t="str">
        <f t="shared" si="51"/>
        <v/>
      </c>
      <c r="D557" s="183">
        <f t="shared" si="52"/>
        <v>0</v>
      </c>
      <c r="E557" s="219">
        <v>8.8999999999999996E-2</v>
      </c>
      <c r="F557" s="183">
        <f t="shared" si="53"/>
        <v>0</v>
      </c>
      <c r="G557" s="183">
        <f t="shared" si="54"/>
        <v>0</v>
      </c>
      <c r="H557" s="183">
        <f t="shared" si="55"/>
        <v>1.4901161193847656E-6</v>
      </c>
      <c r="I557" s="354"/>
      <c r="J557" s="357"/>
    </row>
    <row r="558" spans="2:10">
      <c r="B558" s="187" t="str">
        <f t="shared" si="50"/>
        <v/>
      </c>
      <c r="C558" s="188" t="str">
        <f t="shared" si="51"/>
        <v/>
      </c>
      <c r="D558" s="183">
        <f t="shared" si="52"/>
        <v>0</v>
      </c>
      <c r="E558" s="219">
        <v>8.8999999999999996E-2</v>
      </c>
      <c r="F558" s="183">
        <f t="shared" si="53"/>
        <v>0</v>
      </c>
      <c r="G558" s="183">
        <f t="shared" si="54"/>
        <v>0</v>
      </c>
      <c r="H558" s="183">
        <f t="shared" si="55"/>
        <v>1.4901161193847656E-6</v>
      </c>
      <c r="I558" s="354"/>
      <c r="J558" s="357"/>
    </row>
    <row r="559" spans="2:10">
      <c r="B559" s="187" t="str">
        <f t="shared" si="50"/>
        <v/>
      </c>
      <c r="C559" s="188" t="str">
        <f t="shared" si="51"/>
        <v/>
      </c>
      <c r="D559" s="183">
        <f t="shared" si="52"/>
        <v>0</v>
      </c>
      <c r="E559" s="219">
        <v>8.8999999999999996E-2</v>
      </c>
      <c r="F559" s="183">
        <f t="shared" si="53"/>
        <v>0</v>
      </c>
      <c r="G559" s="183">
        <f t="shared" si="54"/>
        <v>0</v>
      </c>
      <c r="H559" s="183">
        <f t="shared" si="55"/>
        <v>1.4901161193847656E-6</v>
      </c>
      <c r="I559" s="354"/>
      <c r="J559" s="357"/>
    </row>
    <row r="560" spans="2:10">
      <c r="B560" s="187" t="str">
        <f t="shared" si="50"/>
        <v/>
      </c>
      <c r="C560" s="188" t="str">
        <f t="shared" si="51"/>
        <v/>
      </c>
      <c r="D560" s="183">
        <f t="shared" si="52"/>
        <v>0</v>
      </c>
      <c r="E560" s="219">
        <v>8.8999999999999996E-2</v>
      </c>
      <c r="F560" s="183">
        <f t="shared" si="53"/>
        <v>0</v>
      </c>
      <c r="G560" s="183">
        <f t="shared" si="54"/>
        <v>0</v>
      </c>
      <c r="H560" s="183">
        <f t="shared" si="55"/>
        <v>1.4901161193847656E-6</v>
      </c>
      <c r="I560" s="354"/>
      <c r="J560" s="357"/>
    </row>
    <row r="561" spans="2:10">
      <c r="B561" s="187" t="str">
        <f t="shared" si="50"/>
        <v/>
      </c>
      <c r="C561" s="188" t="str">
        <f t="shared" si="51"/>
        <v/>
      </c>
      <c r="D561" s="183">
        <f t="shared" si="52"/>
        <v>0</v>
      </c>
      <c r="E561" s="219">
        <v>8.8999999999999996E-2</v>
      </c>
      <c r="F561" s="183">
        <f t="shared" si="53"/>
        <v>0</v>
      </c>
      <c r="G561" s="183">
        <f t="shared" si="54"/>
        <v>0</v>
      </c>
      <c r="H561" s="183">
        <f t="shared" si="55"/>
        <v>1.4901161193847656E-6</v>
      </c>
      <c r="I561" s="354"/>
      <c r="J561" s="357"/>
    </row>
    <row r="562" spans="2:10">
      <c r="B562" s="187" t="str">
        <f t="shared" si="50"/>
        <v/>
      </c>
      <c r="C562" s="188" t="str">
        <f t="shared" si="51"/>
        <v/>
      </c>
      <c r="D562" s="183">
        <f t="shared" si="52"/>
        <v>0</v>
      </c>
      <c r="E562" s="219">
        <v>8.8999999999999996E-2</v>
      </c>
      <c r="F562" s="183">
        <f t="shared" si="53"/>
        <v>0</v>
      </c>
      <c r="G562" s="183">
        <f t="shared" si="54"/>
        <v>0</v>
      </c>
      <c r="H562" s="183">
        <f t="shared" si="55"/>
        <v>1.4901161193847656E-6</v>
      </c>
      <c r="I562" s="354"/>
      <c r="J562" s="357"/>
    </row>
    <row r="563" spans="2:10">
      <c r="B563" s="187" t="str">
        <f t="shared" si="50"/>
        <v/>
      </c>
      <c r="C563" s="188" t="str">
        <f t="shared" si="51"/>
        <v/>
      </c>
      <c r="D563" s="183">
        <f t="shared" si="52"/>
        <v>0</v>
      </c>
      <c r="E563" s="219">
        <v>8.8999999999999996E-2</v>
      </c>
      <c r="F563" s="183">
        <f t="shared" si="53"/>
        <v>0</v>
      </c>
      <c r="G563" s="183">
        <f t="shared" si="54"/>
        <v>0</v>
      </c>
      <c r="H563" s="183">
        <f t="shared" si="55"/>
        <v>1.4901161193847656E-6</v>
      </c>
      <c r="I563" s="354"/>
      <c r="J563" s="357"/>
    </row>
    <row r="564" spans="2:10" ht="15" thickBot="1">
      <c r="B564" s="187" t="str">
        <f t="shared" si="50"/>
        <v/>
      </c>
      <c r="C564" s="188" t="str">
        <f t="shared" si="51"/>
        <v/>
      </c>
      <c r="D564" s="183">
        <f t="shared" si="52"/>
        <v>0</v>
      </c>
      <c r="E564" s="219">
        <v>8.8999999999999996E-2</v>
      </c>
      <c r="F564" s="183">
        <f t="shared" si="53"/>
        <v>0</v>
      </c>
      <c r="G564" s="183">
        <f t="shared" si="54"/>
        <v>0</v>
      </c>
      <c r="H564" s="183">
        <f t="shared" si="55"/>
        <v>1.4901161193847656E-6</v>
      </c>
      <c r="I564" s="359"/>
      <c r="J564" s="360"/>
    </row>
    <row r="565" spans="2:10">
      <c r="B565" s="185" t="str">
        <f t="shared" si="50"/>
        <v/>
      </c>
      <c r="C565" s="186" t="str">
        <f t="shared" si="51"/>
        <v/>
      </c>
      <c r="D565" s="182">
        <f t="shared" si="52"/>
        <v>0</v>
      </c>
      <c r="E565" s="218">
        <v>8.8999999999999996E-2</v>
      </c>
      <c r="F565" s="182">
        <f t="shared" si="53"/>
        <v>0</v>
      </c>
      <c r="G565" s="182">
        <f t="shared" si="54"/>
        <v>0</v>
      </c>
      <c r="H565" s="182">
        <f t="shared" si="55"/>
        <v>1.4901161193847656E-6</v>
      </c>
      <c r="I565" s="353">
        <v>47</v>
      </c>
      <c r="J565" s="356">
        <f>SUM(G565:G576)</f>
        <v>0</v>
      </c>
    </row>
    <row r="566" spans="2:10">
      <c r="B566" s="187" t="str">
        <f t="shared" si="50"/>
        <v/>
      </c>
      <c r="C566" s="188" t="str">
        <f t="shared" si="51"/>
        <v/>
      </c>
      <c r="D566" s="183">
        <f t="shared" si="52"/>
        <v>0</v>
      </c>
      <c r="E566" s="219">
        <v>8.8999999999999996E-2</v>
      </c>
      <c r="F566" s="183">
        <f t="shared" si="53"/>
        <v>0</v>
      </c>
      <c r="G566" s="183">
        <f t="shared" si="54"/>
        <v>0</v>
      </c>
      <c r="H566" s="183">
        <f t="shared" si="55"/>
        <v>1.4901161193847656E-6</v>
      </c>
      <c r="I566" s="354"/>
      <c r="J566" s="357"/>
    </row>
    <row r="567" spans="2:10">
      <c r="B567" s="187" t="str">
        <f t="shared" si="50"/>
        <v/>
      </c>
      <c r="C567" s="188" t="str">
        <f t="shared" si="51"/>
        <v/>
      </c>
      <c r="D567" s="183">
        <f t="shared" si="52"/>
        <v>0</v>
      </c>
      <c r="E567" s="219">
        <v>8.8999999999999996E-2</v>
      </c>
      <c r="F567" s="183">
        <f t="shared" si="53"/>
        <v>0</v>
      </c>
      <c r="G567" s="183">
        <f t="shared" si="54"/>
        <v>0</v>
      </c>
      <c r="H567" s="183">
        <f t="shared" si="55"/>
        <v>1.4901161193847656E-6</v>
      </c>
      <c r="I567" s="354"/>
      <c r="J567" s="357"/>
    </row>
    <row r="568" spans="2:10">
      <c r="B568" s="187" t="str">
        <f t="shared" si="50"/>
        <v/>
      </c>
      <c r="C568" s="188" t="str">
        <f t="shared" si="51"/>
        <v/>
      </c>
      <c r="D568" s="183">
        <f t="shared" si="52"/>
        <v>0</v>
      </c>
      <c r="E568" s="219">
        <v>8.8999999999999996E-2</v>
      </c>
      <c r="F568" s="183">
        <f t="shared" si="53"/>
        <v>0</v>
      </c>
      <c r="G568" s="183">
        <f t="shared" si="54"/>
        <v>0</v>
      </c>
      <c r="H568" s="183">
        <f t="shared" si="55"/>
        <v>1.4901161193847656E-6</v>
      </c>
      <c r="I568" s="354"/>
      <c r="J568" s="357"/>
    </row>
    <row r="569" spans="2:10">
      <c r="B569" s="187" t="str">
        <f t="shared" si="50"/>
        <v/>
      </c>
      <c r="C569" s="188" t="str">
        <f t="shared" si="51"/>
        <v/>
      </c>
      <c r="D569" s="183">
        <f t="shared" si="52"/>
        <v>0</v>
      </c>
      <c r="E569" s="219">
        <v>8.8999999999999996E-2</v>
      </c>
      <c r="F569" s="183">
        <f t="shared" si="53"/>
        <v>0</v>
      </c>
      <c r="G569" s="183">
        <f t="shared" si="54"/>
        <v>0</v>
      </c>
      <c r="H569" s="183">
        <f t="shared" si="55"/>
        <v>1.4901161193847656E-6</v>
      </c>
      <c r="I569" s="354"/>
      <c r="J569" s="357"/>
    </row>
    <row r="570" spans="2:10">
      <c r="B570" s="187" t="str">
        <f t="shared" si="50"/>
        <v/>
      </c>
      <c r="C570" s="188" t="str">
        <f t="shared" si="51"/>
        <v/>
      </c>
      <c r="D570" s="183">
        <f t="shared" si="52"/>
        <v>0</v>
      </c>
      <c r="E570" s="219">
        <v>8.8999999999999996E-2</v>
      </c>
      <c r="F570" s="183">
        <f t="shared" si="53"/>
        <v>0</v>
      </c>
      <c r="G570" s="183">
        <f t="shared" si="54"/>
        <v>0</v>
      </c>
      <c r="H570" s="183">
        <f t="shared" si="55"/>
        <v>1.4901161193847656E-6</v>
      </c>
      <c r="I570" s="354"/>
      <c r="J570" s="357"/>
    </row>
    <row r="571" spans="2:10">
      <c r="B571" s="187" t="str">
        <f t="shared" si="50"/>
        <v/>
      </c>
      <c r="C571" s="188" t="str">
        <f t="shared" si="51"/>
        <v/>
      </c>
      <c r="D571" s="183">
        <f t="shared" si="52"/>
        <v>0</v>
      </c>
      <c r="E571" s="219">
        <v>8.8999999999999996E-2</v>
      </c>
      <c r="F571" s="183">
        <f t="shared" si="53"/>
        <v>0</v>
      </c>
      <c r="G571" s="183">
        <f t="shared" si="54"/>
        <v>0</v>
      </c>
      <c r="H571" s="183">
        <f t="shared" si="55"/>
        <v>1.4901161193847656E-6</v>
      </c>
      <c r="I571" s="354"/>
      <c r="J571" s="357"/>
    </row>
    <row r="572" spans="2:10">
      <c r="B572" s="187" t="str">
        <f t="shared" si="50"/>
        <v/>
      </c>
      <c r="C572" s="188" t="str">
        <f t="shared" si="51"/>
        <v/>
      </c>
      <c r="D572" s="183">
        <f t="shared" si="52"/>
        <v>0</v>
      </c>
      <c r="E572" s="219">
        <v>8.8999999999999996E-2</v>
      </c>
      <c r="F572" s="183">
        <f t="shared" si="53"/>
        <v>0</v>
      </c>
      <c r="G572" s="183">
        <f t="shared" si="54"/>
        <v>0</v>
      </c>
      <c r="H572" s="183">
        <f t="shared" si="55"/>
        <v>1.4901161193847656E-6</v>
      </c>
      <c r="I572" s="354"/>
      <c r="J572" s="357"/>
    </row>
    <row r="573" spans="2:10">
      <c r="B573" s="187" t="str">
        <f t="shared" si="50"/>
        <v/>
      </c>
      <c r="C573" s="188" t="str">
        <f t="shared" si="51"/>
        <v/>
      </c>
      <c r="D573" s="183">
        <f t="shared" si="52"/>
        <v>0</v>
      </c>
      <c r="E573" s="219">
        <v>8.8999999999999996E-2</v>
      </c>
      <c r="F573" s="183">
        <f t="shared" si="53"/>
        <v>0</v>
      </c>
      <c r="G573" s="183">
        <f t="shared" si="54"/>
        <v>0</v>
      </c>
      <c r="H573" s="183">
        <f t="shared" si="55"/>
        <v>1.4901161193847656E-6</v>
      </c>
      <c r="I573" s="354"/>
      <c r="J573" s="357"/>
    </row>
    <row r="574" spans="2:10">
      <c r="B574" s="187" t="str">
        <f t="shared" si="50"/>
        <v/>
      </c>
      <c r="C574" s="188" t="str">
        <f t="shared" si="51"/>
        <v/>
      </c>
      <c r="D574" s="183">
        <f t="shared" si="52"/>
        <v>0</v>
      </c>
      <c r="E574" s="219">
        <v>8.8999999999999996E-2</v>
      </c>
      <c r="F574" s="183">
        <f t="shared" si="53"/>
        <v>0</v>
      </c>
      <c r="G574" s="183">
        <f t="shared" si="54"/>
        <v>0</v>
      </c>
      <c r="H574" s="183">
        <f t="shared" si="55"/>
        <v>1.4901161193847656E-6</v>
      </c>
      <c r="I574" s="354"/>
      <c r="J574" s="357"/>
    </row>
    <row r="575" spans="2:10">
      <c r="B575" s="187" t="str">
        <f t="shared" si="50"/>
        <v/>
      </c>
      <c r="C575" s="188" t="str">
        <f t="shared" si="51"/>
        <v/>
      </c>
      <c r="D575" s="183">
        <f t="shared" si="52"/>
        <v>0</v>
      </c>
      <c r="E575" s="219">
        <v>8.8999999999999996E-2</v>
      </c>
      <c r="F575" s="183">
        <f t="shared" si="53"/>
        <v>0</v>
      </c>
      <c r="G575" s="183">
        <f t="shared" si="54"/>
        <v>0</v>
      </c>
      <c r="H575" s="183">
        <f t="shared" si="55"/>
        <v>1.4901161193847656E-6</v>
      </c>
      <c r="I575" s="354"/>
      <c r="J575" s="357"/>
    </row>
    <row r="576" spans="2:10" ht="15" thickBot="1">
      <c r="B576" s="187" t="str">
        <f t="shared" si="50"/>
        <v/>
      </c>
      <c r="C576" s="188" t="str">
        <f t="shared" si="51"/>
        <v/>
      </c>
      <c r="D576" s="183">
        <f t="shared" si="52"/>
        <v>0</v>
      </c>
      <c r="E576" s="219">
        <v>8.8999999999999996E-2</v>
      </c>
      <c r="F576" s="183">
        <f t="shared" si="53"/>
        <v>0</v>
      </c>
      <c r="G576" s="183">
        <f t="shared" si="54"/>
        <v>0</v>
      </c>
      <c r="H576" s="183">
        <f t="shared" si="55"/>
        <v>1.4901161193847656E-6</v>
      </c>
      <c r="I576" s="359"/>
      <c r="J576" s="360"/>
    </row>
    <row r="577" spans="2:10">
      <c r="B577" s="185" t="str">
        <f t="shared" si="50"/>
        <v/>
      </c>
      <c r="C577" s="186" t="str">
        <f t="shared" si="51"/>
        <v/>
      </c>
      <c r="D577" s="182">
        <f t="shared" si="52"/>
        <v>0</v>
      </c>
      <c r="E577" s="218">
        <v>8.8999999999999996E-2</v>
      </c>
      <c r="F577" s="182">
        <f t="shared" si="53"/>
        <v>0</v>
      </c>
      <c r="G577" s="182">
        <f t="shared" si="54"/>
        <v>0</v>
      </c>
      <c r="H577" s="182">
        <f t="shared" si="55"/>
        <v>1.4901161193847656E-6</v>
      </c>
      <c r="I577" s="353">
        <v>48</v>
      </c>
      <c r="J577" s="356">
        <f>SUM(G577:G588)</f>
        <v>0</v>
      </c>
    </row>
    <row r="578" spans="2:10">
      <c r="B578" s="187" t="str">
        <f t="shared" si="50"/>
        <v/>
      </c>
      <c r="C578" s="188" t="str">
        <f t="shared" si="51"/>
        <v/>
      </c>
      <c r="D578" s="183">
        <f t="shared" si="52"/>
        <v>0</v>
      </c>
      <c r="E578" s="219">
        <v>8.8999999999999996E-2</v>
      </c>
      <c r="F578" s="183">
        <f t="shared" si="53"/>
        <v>0</v>
      </c>
      <c r="G578" s="183">
        <f t="shared" si="54"/>
        <v>0</v>
      </c>
      <c r="H578" s="183">
        <f t="shared" si="55"/>
        <v>1.4901161193847656E-6</v>
      </c>
      <c r="I578" s="354"/>
      <c r="J578" s="357"/>
    </row>
    <row r="579" spans="2:10">
      <c r="B579" s="187" t="str">
        <f t="shared" si="50"/>
        <v/>
      </c>
      <c r="C579" s="188" t="str">
        <f t="shared" si="51"/>
        <v/>
      </c>
      <c r="D579" s="183">
        <f t="shared" si="52"/>
        <v>0</v>
      </c>
      <c r="E579" s="219">
        <v>8.8999999999999996E-2</v>
      </c>
      <c r="F579" s="183">
        <f t="shared" si="53"/>
        <v>0</v>
      </c>
      <c r="G579" s="183">
        <f t="shared" si="54"/>
        <v>0</v>
      </c>
      <c r="H579" s="183">
        <f t="shared" si="55"/>
        <v>1.4901161193847656E-6</v>
      </c>
      <c r="I579" s="354"/>
      <c r="J579" s="357"/>
    </row>
    <row r="580" spans="2:10">
      <c r="B580" s="187" t="str">
        <f t="shared" si="50"/>
        <v/>
      </c>
      <c r="C580" s="188" t="str">
        <f t="shared" si="51"/>
        <v/>
      </c>
      <c r="D580" s="183">
        <f t="shared" si="52"/>
        <v>0</v>
      </c>
      <c r="E580" s="219">
        <v>8.8999999999999996E-2</v>
      </c>
      <c r="F580" s="183">
        <f t="shared" si="53"/>
        <v>0</v>
      </c>
      <c r="G580" s="183">
        <f t="shared" si="54"/>
        <v>0</v>
      </c>
      <c r="H580" s="183">
        <f t="shared" si="55"/>
        <v>1.4901161193847656E-6</v>
      </c>
      <c r="I580" s="354"/>
      <c r="J580" s="357"/>
    </row>
    <row r="581" spans="2:10">
      <c r="B581" s="187" t="str">
        <f t="shared" si="50"/>
        <v/>
      </c>
      <c r="C581" s="188" t="str">
        <f t="shared" si="51"/>
        <v/>
      </c>
      <c r="D581" s="183">
        <f t="shared" si="52"/>
        <v>0</v>
      </c>
      <c r="E581" s="219">
        <v>8.8999999999999996E-2</v>
      </c>
      <c r="F581" s="183">
        <f t="shared" si="53"/>
        <v>0</v>
      </c>
      <c r="G581" s="183">
        <f t="shared" si="54"/>
        <v>0</v>
      </c>
      <c r="H581" s="183">
        <f t="shared" si="55"/>
        <v>1.4901161193847656E-6</v>
      </c>
      <c r="I581" s="354"/>
      <c r="J581" s="357"/>
    </row>
    <row r="582" spans="2:10">
      <c r="B582" s="187" t="str">
        <f t="shared" si="50"/>
        <v/>
      </c>
      <c r="C582" s="188" t="str">
        <f t="shared" si="51"/>
        <v/>
      </c>
      <c r="D582" s="183">
        <f t="shared" si="52"/>
        <v>0</v>
      </c>
      <c r="E582" s="219">
        <v>8.8999999999999996E-2</v>
      </c>
      <c r="F582" s="183">
        <f t="shared" si="53"/>
        <v>0</v>
      </c>
      <c r="G582" s="183">
        <f t="shared" si="54"/>
        <v>0</v>
      </c>
      <c r="H582" s="183">
        <f t="shared" si="55"/>
        <v>1.4901161193847656E-6</v>
      </c>
      <c r="I582" s="354"/>
      <c r="J582" s="357"/>
    </row>
    <row r="583" spans="2:10">
      <c r="B583" s="187" t="str">
        <f t="shared" si="50"/>
        <v/>
      </c>
      <c r="C583" s="188" t="str">
        <f t="shared" si="51"/>
        <v/>
      </c>
      <c r="D583" s="183">
        <f t="shared" si="52"/>
        <v>0</v>
      </c>
      <c r="E583" s="219">
        <v>8.8999999999999996E-2</v>
      </c>
      <c r="F583" s="183">
        <f t="shared" si="53"/>
        <v>0</v>
      </c>
      <c r="G583" s="183">
        <f t="shared" si="54"/>
        <v>0</v>
      </c>
      <c r="H583" s="183">
        <f t="shared" si="55"/>
        <v>1.4901161193847656E-6</v>
      </c>
      <c r="I583" s="354"/>
      <c r="J583" s="357"/>
    </row>
    <row r="584" spans="2:10">
      <c r="B584" s="187" t="str">
        <f t="shared" si="50"/>
        <v/>
      </c>
      <c r="C584" s="188" t="str">
        <f t="shared" si="51"/>
        <v/>
      </c>
      <c r="D584" s="183">
        <f t="shared" si="52"/>
        <v>0</v>
      </c>
      <c r="E584" s="219">
        <v>8.8999999999999996E-2</v>
      </c>
      <c r="F584" s="183">
        <f t="shared" si="53"/>
        <v>0</v>
      </c>
      <c r="G584" s="183">
        <f t="shared" si="54"/>
        <v>0</v>
      </c>
      <c r="H584" s="183">
        <f t="shared" si="55"/>
        <v>1.4901161193847656E-6</v>
      </c>
      <c r="I584" s="354"/>
      <c r="J584" s="357"/>
    </row>
    <row r="585" spans="2:10">
      <c r="B585" s="187" t="str">
        <f t="shared" si="50"/>
        <v/>
      </c>
      <c r="C585" s="188" t="str">
        <f t="shared" si="51"/>
        <v/>
      </c>
      <c r="D585" s="183">
        <f t="shared" si="52"/>
        <v>0</v>
      </c>
      <c r="E585" s="219">
        <v>8.8999999999999996E-2</v>
      </c>
      <c r="F585" s="183">
        <f t="shared" si="53"/>
        <v>0</v>
      </c>
      <c r="G585" s="183">
        <f t="shared" si="54"/>
        <v>0</v>
      </c>
      <c r="H585" s="183">
        <f t="shared" si="55"/>
        <v>1.4901161193847656E-6</v>
      </c>
      <c r="I585" s="354"/>
      <c r="J585" s="357"/>
    </row>
    <row r="586" spans="2:10">
      <c r="B586" s="187" t="str">
        <f t="shared" si="50"/>
        <v/>
      </c>
      <c r="C586" s="188" t="str">
        <f t="shared" si="51"/>
        <v/>
      </c>
      <c r="D586" s="183">
        <f t="shared" si="52"/>
        <v>0</v>
      </c>
      <c r="E586" s="219">
        <v>8.8999999999999996E-2</v>
      </c>
      <c r="F586" s="183">
        <f t="shared" si="53"/>
        <v>0</v>
      </c>
      <c r="G586" s="183">
        <f t="shared" si="54"/>
        <v>0</v>
      </c>
      <c r="H586" s="183">
        <f t="shared" si="55"/>
        <v>1.4901161193847656E-6</v>
      </c>
      <c r="I586" s="354"/>
      <c r="J586" s="357"/>
    </row>
    <row r="587" spans="2:10">
      <c r="B587" s="187" t="str">
        <f t="shared" si="50"/>
        <v/>
      </c>
      <c r="C587" s="188" t="str">
        <f t="shared" si="51"/>
        <v/>
      </c>
      <c r="D587" s="183">
        <f t="shared" si="52"/>
        <v>0</v>
      </c>
      <c r="E587" s="219">
        <v>8.8999999999999996E-2</v>
      </c>
      <c r="F587" s="183">
        <f t="shared" si="53"/>
        <v>0</v>
      </c>
      <c r="G587" s="183">
        <f t="shared" si="54"/>
        <v>0</v>
      </c>
      <c r="H587" s="183">
        <f t="shared" si="55"/>
        <v>1.4901161193847656E-6</v>
      </c>
      <c r="I587" s="354"/>
      <c r="J587" s="357"/>
    </row>
    <row r="588" spans="2:10" ht="15" thickBot="1">
      <c r="B588" s="187" t="str">
        <f t="shared" si="50"/>
        <v/>
      </c>
      <c r="C588" s="188" t="str">
        <f t="shared" si="51"/>
        <v/>
      </c>
      <c r="D588" s="183">
        <f t="shared" si="52"/>
        <v>0</v>
      </c>
      <c r="E588" s="219">
        <v>8.8999999999999996E-2</v>
      </c>
      <c r="F588" s="183">
        <f t="shared" si="53"/>
        <v>0</v>
      </c>
      <c r="G588" s="183">
        <f t="shared" si="54"/>
        <v>0</v>
      </c>
      <c r="H588" s="183">
        <f t="shared" si="55"/>
        <v>1.4901161193847656E-6</v>
      </c>
      <c r="I588" s="359"/>
      <c r="J588" s="360"/>
    </row>
    <row r="589" spans="2:10">
      <c r="B589" s="185" t="str">
        <f t="shared" si="50"/>
        <v/>
      </c>
      <c r="C589" s="186" t="str">
        <f t="shared" si="51"/>
        <v/>
      </c>
      <c r="D589" s="182">
        <f t="shared" si="52"/>
        <v>0</v>
      </c>
      <c r="E589" s="218">
        <v>8.8999999999999996E-2</v>
      </c>
      <c r="F589" s="182">
        <f t="shared" si="53"/>
        <v>0</v>
      </c>
      <c r="G589" s="182">
        <f t="shared" si="54"/>
        <v>0</v>
      </c>
      <c r="H589" s="182">
        <f t="shared" si="55"/>
        <v>1.4901161193847656E-6</v>
      </c>
      <c r="I589" s="353">
        <v>49</v>
      </c>
      <c r="J589" s="356">
        <f>SUM(G589:G600)</f>
        <v>0</v>
      </c>
    </row>
    <row r="590" spans="2:10">
      <c r="B590" s="187" t="str">
        <f t="shared" si="50"/>
        <v/>
      </c>
      <c r="C590" s="188" t="str">
        <f t="shared" si="51"/>
        <v/>
      </c>
      <c r="D590" s="183">
        <f t="shared" si="52"/>
        <v>0</v>
      </c>
      <c r="E590" s="219">
        <v>8.8999999999999996E-2</v>
      </c>
      <c r="F590" s="183">
        <f t="shared" si="53"/>
        <v>0</v>
      </c>
      <c r="G590" s="183">
        <f t="shared" si="54"/>
        <v>0</v>
      </c>
      <c r="H590" s="183">
        <f t="shared" si="55"/>
        <v>1.4901161193847656E-6</v>
      </c>
      <c r="I590" s="354"/>
      <c r="J590" s="357"/>
    </row>
    <row r="591" spans="2:10">
      <c r="B591" s="187" t="str">
        <f t="shared" ref="B591:B612" si="56">IF(B590&lt;$D$7,B590+1,"")</f>
        <v/>
      </c>
      <c r="C591" s="188" t="str">
        <f t="shared" ref="C591:C612" si="57">IF(B591&lt;&gt;"",EDATE(C590,1),"")</f>
        <v/>
      </c>
      <c r="D591" s="183">
        <f t="shared" ref="D591:D612" si="58">IFERROR(IF(B591&lt;=$D$7,H590*E591/12,0),0)</f>
        <v>0</v>
      </c>
      <c r="E591" s="219">
        <v>8.8999999999999996E-2</v>
      </c>
      <c r="F591" s="183">
        <f t="shared" ref="F591:F612" si="59">IFERROR(IF(B591&lt;=$D$7,$D$6/$D$7,0),0)</f>
        <v>0</v>
      </c>
      <c r="G591" s="183">
        <f t="shared" ref="G591:G612" si="60">D591+F591</f>
        <v>0</v>
      </c>
      <c r="H591" s="183">
        <f t="shared" ref="H591:H612" si="61">H590-F591</f>
        <v>1.4901161193847656E-6</v>
      </c>
      <c r="I591" s="354"/>
      <c r="J591" s="357"/>
    </row>
    <row r="592" spans="2:10">
      <c r="B592" s="187" t="str">
        <f t="shared" si="56"/>
        <v/>
      </c>
      <c r="C592" s="188" t="str">
        <f t="shared" si="57"/>
        <v/>
      </c>
      <c r="D592" s="183">
        <f t="shared" si="58"/>
        <v>0</v>
      </c>
      <c r="E592" s="219">
        <v>8.8999999999999996E-2</v>
      </c>
      <c r="F592" s="183">
        <f t="shared" si="59"/>
        <v>0</v>
      </c>
      <c r="G592" s="183">
        <f t="shared" si="60"/>
        <v>0</v>
      </c>
      <c r="H592" s="183">
        <f t="shared" si="61"/>
        <v>1.4901161193847656E-6</v>
      </c>
      <c r="I592" s="354"/>
      <c r="J592" s="357"/>
    </row>
    <row r="593" spans="2:10">
      <c r="B593" s="187" t="str">
        <f t="shared" si="56"/>
        <v/>
      </c>
      <c r="C593" s="188" t="str">
        <f t="shared" si="57"/>
        <v/>
      </c>
      <c r="D593" s="183">
        <f t="shared" si="58"/>
        <v>0</v>
      </c>
      <c r="E593" s="219">
        <v>8.8999999999999996E-2</v>
      </c>
      <c r="F593" s="183">
        <f t="shared" si="59"/>
        <v>0</v>
      </c>
      <c r="G593" s="183">
        <f t="shared" si="60"/>
        <v>0</v>
      </c>
      <c r="H593" s="183">
        <f t="shared" si="61"/>
        <v>1.4901161193847656E-6</v>
      </c>
      <c r="I593" s="354"/>
      <c r="J593" s="357"/>
    </row>
    <row r="594" spans="2:10">
      <c r="B594" s="187" t="str">
        <f t="shared" si="56"/>
        <v/>
      </c>
      <c r="C594" s="188" t="str">
        <f t="shared" si="57"/>
        <v/>
      </c>
      <c r="D594" s="183">
        <f t="shared" si="58"/>
        <v>0</v>
      </c>
      <c r="E594" s="219">
        <v>8.8999999999999996E-2</v>
      </c>
      <c r="F594" s="183">
        <f t="shared" si="59"/>
        <v>0</v>
      </c>
      <c r="G594" s="183">
        <f t="shared" si="60"/>
        <v>0</v>
      </c>
      <c r="H594" s="183">
        <f t="shared" si="61"/>
        <v>1.4901161193847656E-6</v>
      </c>
      <c r="I594" s="354"/>
      <c r="J594" s="357"/>
    </row>
    <row r="595" spans="2:10">
      <c r="B595" s="187" t="str">
        <f t="shared" si="56"/>
        <v/>
      </c>
      <c r="C595" s="188" t="str">
        <f t="shared" si="57"/>
        <v/>
      </c>
      <c r="D595" s="183">
        <f t="shared" si="58"/>
        <v>0</v>
      </c>
      <c r="E595" s="219">
        <v>8.8999999999999996E-2</v>
      </c>
      <c r="F595" s="183">
        <f t="shared" si="59"/>
        <v>0</v>
      </c>
      <c r="G595" s="183">
        <f t="shared" si="60"/>
        <v>0</v>
      </c>
      <c r="H595" s="183">
        <f t="shared" si="61"/>
        <v>1.4901161193847656E-6</v>
      </c>
      <c r="I595" s="354"/>
      <c r="J595" s="357"/>
    </row>
    <row r="596" spans="2:10">
      <c r="B596" s="187" t="str">
        <f t="shared" si="56"/>
        <v/>
      </c>
      <c r="C596" s="188" t="str">
        <f t="shared" si="57"/>
        <v/>
      </c>
      <c r="D596" s="183">
        <f t="shared" si="58"/>
        <v>0</v>
      </c>
      <c r="E596" s="219">
        <v>8.8999999999999996E-2</v>
      </c>
      <c r="F596" s="183">
        <f t="shared" si="59"/>
        <v>0</v>
      </c>
      <c r="G596" s="183">
        <f t="shared" si="60"/>
        <v>0</v>
      </c>
      <c r="H596" s="183">
        <f t="shared" si="61"/>
        <v>1.4901161193847656E-6</v>
      </c>
      <c r="I596" s="354"/>
      <c r="J596" s="357"/>
    </row>
    <row r="597" spans="2:10">
      <c r="B597" s="187" t="str">
        <f t="shared" si="56"/>
        <v/>
      </c>
      <c r="C597" s="188" t="str">
        <f t="shared" si="57"/>
        <v/>
      </c>
      <c r="D597" s="183">
        <f t="shared" si="58"/>
        <v>0</v>
      </c>
      <c r="E597" s="219">
        <v>8.8999999999999996E-2</v>
      </c>
      <c r="F597" s="183">
        <f t="shared" si="59"/>
        <v>0</v>
      </c>
      <c r="G597" s="183">
        <f t="shared" si="60"/>
        <v>0</v>
      </c>
      <c r="H597" s="183">
        <f t="shared" si="61"/>
        <v>1.4901161193847656E-6</v>
      </c>
      <c r="I597" s="354"/>
      <c r="J597" s="357"/>
    </row>
    <row r="598" spans="2:10">
      <c r="B598" s="187" t="str">
        <f t="shared" si="56"/>
        <v/>
      </c>
      <c r="C598" s="188" t="str">
        <f t="shared" si="57"/>
        <v/>
      </c>
      <c r="D598" s="183">
        <f t="shared" si="58"/>
        <v>0</v>
      </c>
      <c r="E598" s="219">
        <v>8.8999999999999996E-2</v>
      </c>
      <c r="F598" s="183">
        <f t="shared" si="59"/>
        <v>0</v>
      </c>
      <c r="G598" s="183">
        <f t="shared" si="60"/>
        <v>0</v>
      </c>
      <c r="H598" s="183">
        <f t="shared" si="61"/>
        <v>1.4901161193847656E-6</v>
      </c>
      <c r="I598" s="354"/>
      <c r="J598" s="357"/>
    </row>
    <row r="599" spans="2:10">
      <c r="B599" s="187" t="str">
        <f t="shared" si="56"/>
        <v/>
      </c>
      <c r="C599" s="188" t="str">
        <f t="shared" si="57"/>
        <v/>
      </c>
      <c r="D599" s="183">
        <f t="shared" si="58"/>
        <v>0</v>
      </c>
      <c r="E599" s="219">
        <v>8.8999999999999996E-2</v>
      </c>
      <c r="F599" s="183">
        <f t="shared" si="59"/>
        <v>0</v>
      </c>
      <c r="G599" s="183">
        <f t="shared" si="60"/>
        <v>0</v>
      </c>
      <c r="H599" s="183">
        <f t="shared" si="61"/>
        <v>1.4901161193847656E-6</v>
      </c>
      <c r="I599" s="354"/>
      <c r="J599" s="357"/>
    </row>
    <row r="600" spans="2:10" ht="15" thickBot="1">
      <c r="B600" s="187" t="str">
        <f t="shared" si="56"/>
        <v/>
      </c>
      <c r="C600" s="188" t="str">
        <f t="shared" si="57"/>
        <v/>
      </c>
      <c r="D600" s="183">
        <f t="shared" si="58"/>
        <v>0</v>
      </c>
      <c r="E600" s="219">
        <v>8.8999999999999996E-2</v>
      </c>
      <c r="F600" s="183">
        <f t="shared" si="59"/>
        <v>0</v>
      </c>
      <c r="G600" s="183">
        <f t="shared" si="60"/>
        <v>0</v>
      </c>
      <c r="H600" s="183">
        <f t="shared" si="61"/>
        <v>1.4901161193847656E-6</v>
      </c>
      <c r="I600" s="359"/>
      <c r="J600" s="360"/>
    </row>
    <row r="601" spans="2:10">
      <c r="B601" s="185" t="str">
        <f t="shared" si="56"/>
        <v/>
      </c>
      <c r="C601" s="186" t="str">
        <f t="shared" si="57"/>
        <v/>
      </c>
      <c r="D601" s="182">
        <f t="shared" si="58"/>
        <v>0</v>
      </c>
      <c r="E601" s="218">
        <v>8.8999999999999996E-2</v>
      </c>
      <c r="F601" s="182">
        <f t="shared" si="59"/>
        <v>0</v>
      </c>
      <c r="G601" s="182">
        <f t="shared" si="60"/>
        <v>0</v>
      </c>
      <c r="H601" s="182">
        <f t="shared" si="61"/>
        <v>1.4901161193847656E-6</v>
      </c>
      <c r="I601" s="353">
        <v>50</v>
      </c>
      <c r="J601" s="356">
        <f>SUM(G601:G612)</f>
        <v>0</v>
      </c>
    </row>
    <row r="602" spans="2:10">
      <c r="B602" s="187" t="str">
        <f t="shared" si="56"/>
        <v/>
      </c>
      <c r="C602" s="188" t="str">
        <f t="shared" si="57"/>
        <v/>
      </c>
      <c r="D602" s="183">
        <f t="shared" si="58"/>
        <v>0</v>
      </c>
      <c r="E602" s="219">
        <v>8.8999999999999996E-2</v>
      </c>
      <c r="F602" s="183">
        <f t="shared" si="59"/>
        <v>0</v>
      </c>
      <c r="G602" s="183">
        <f t="shared" si="60"/>
        <v>0</v>
      </c>
      <c r="H602" s="183">
        <f t="shared" si="61"/>
        <v>1.4901161193847656E-6</v>
      </c>
      <c r="I602" s="354"/>
      <c r="J602" s="357"/>
    </row>
    <row r="603" spans="2:10">
      <c r="B603" s="187" t="str">
        <f t="shared" si="56"/>
        <v/>
      </c>
      <c r="C603" s="188" t="str">
        <f t="shared" si="57"/>
        <v/>
      </c>
      <c r="D603" s="183">
        <f t="shared" si="58"/>
        <v>0</v>
      </c>
      <c r="E603" s="219">
        <v>8.8999999999999996E-2</v>
      </c>
      <c r="F603" s="183">
        <f t="shared" si="59"/>
        <v>0</v>
      </c>
      <c r="G603" s="183">
        <f t="shared" si="60"/>
        <v>0</v>
      </c>
      <c r="H603" s="183">
        <f t="shared" si="61"/>
        <v>1.4901161193847656E-6</v>
      </c>
      <c r="I603" s="354"/>
      <c r="J603" s="357"/>
    </row>
    <row r="604" spans="2:10">
      <c r="B604" s="187" t="str">
        <f t="shared" si="56"/>
        <v/>
      </c>
      <c r="C604" s="188" t="str">
        <f t="shared" si="57"/>
        <v/>
      </c>
      <c r="D604" s="183">
        <f t="shared" si="58"/>
        <v>0</v>
      </c>
      <c r="E604" s="219">
        <v>8.8999999999999996E-2</v>
      </c>
      <c r="F604" s="183">
        <f t="shared" si="59"/>
        <v>0</v>
      </c>
      <c r="G604" s="183">
        <f t="shared" si="60"/>
        <v>0</v>
      </c>
      <c r="H604" s="183">
        <f t="shared" si="61"/>
        <v>1.4901161193847656E-6</v>
      </c>
      <c r="I604" s="354"/>
      <c r="J604" s="357"/>
    </row>
    <row r="605" spans="2:10">
      <c r="B605" s="187" t="str">
        <f t="shared" si="56"/>
        <v/>
      </c>
      <c r="C605" s="188" t="str">
        <f t="shared" si="57"/>
        <v/>
      </c>
      <c r="D605" s="183">
        <f t="shared" si="58"/>
        <v>0</v>
      </c>
      <c r="E605" s="219">
        <v>8.8999999999999996E-2</v>
      </c>
      <c r="F605" s="183">
        <f t="shared" si="59"/>
        <v>0</v>
      </c>
      <c r="G605" s="183">
        <f t="shared" si="60"/>
        <v>0</v>
      </c>
      <c r="H605" s="183">
        <f t="shared" si="61"/>
        <v>1.4901161193847656E-6</v>
      </c>
      <c r="I605" s="354"/>
      <c r="J605" s="357"/>
    </row>
    <row r="606" spans="2:10">
      <c r="B606" s="187" t="str">
        <f t="shared" si="56"/>
        <v/>
      </c>
      <c r="C606" s="188" t="str">
        <f t="shared" si="57"/>
        <v/>
      </c>
      <c r="D606" s="183">
        <f t="shared" si="58"/>
        <v>0</v>
      </c>
      <c r="E606" s="219">
        <v>8.8999999999999996E-2</v>
      </c>
      <c r="F606" s="183">
        <f t="shared" si="59"/>
        <v>0</v>
      </c>
      <c r="G606" s="183">
        <f t="shared" si="60"/>
        <v>0</v>
      </c>
      <c r="H606" s="183">
        <f t="shared" si="61"/>
        <v>1.4901161193847656E-6</v>
      </c>
      <c r="I606" s="354"/>
      <c r="J606" s="357"/>
    </row>
    <row r="607" spans="2:10">
      <c r="B607" s="187" t="str">
        <f t="shared" si="56"/>
        <v/>
      </c>
      <c r="C607" s="188" t="str">
        <f t="shared" si="57"/>
        <v/>
      </c>
      <c r="D607" s="183">
        <f t="shared" si="58"/>
        <v>0</v>
      </c>
      <c r="E607" s="219">
        <v>8.8999999999999996E-2</v>
      </c>
      <c r="F607" s="183">
        <f t="shared" si="59"/>
        <v>0</v>
      </c>
      <c r="G607" s="183">
        <f t="shared" si="60"/>
        <v>0</v>
      </c>
      <c r="H607" s="183">
        <f t="shared" si="61"/>
        <v>1.4901161193847656E-6</v>
      </c>
      <c r="I607" s="354"/>
      <c r="J607" s="357"/>
    </row>
    <row r="608" spans="2:10">
      <c r="B608" s="187" t="str">
        <f t="shared" si="56"/>
        <v/>
      </c>
      <c r="C608" s="188" t="str">
        <f t="shared" si="57"/>
        <v/>
      </c>
      <c r="D608" s="183">
        <f t="shared" si="58"/>
        <v>0</v>
      </c>
      <c r="E608" s="219">
        <v>8.8999999999999996E-2</v>
      </c>
      <c r="F608" s="183">
        <f t="shared" si="59"/>
        <v>0</v>
      </c>
      <c r="G608" s="183">
        <f t="shared" si="60"/>
        <v>0</v>
      </c>
      <c r="H608" s="183">
        <f t="shared" si="61"/>
        <v>1.4901161193847656E-6</v>
      </c>
      <c r="I608" s="354"/>
      <c r="J608" s="357"/>
    </row>
    <row r="609" spans="2:10">
      <c r="B609" s="187" t="str">
        <f t="shared" si="56"/>
        <v/>
      </c>
      <c r="C609" s="188" t="str">
        <f t="shared" si="57"/>
        <v/>
      </c>
      <c r="D609" s="183">
        <f t="shared" si="58"/>
        <v>0</v>
      </c>
      <c r="E609" s="219">
        <v>8.8999999999999996E-2</v>
      </c>
      <c r="F609" s="183">
        <f t="shared" si="59"/>
        <v>0</v>
      </c>
      <c r="G609" s="183">
        <f t="shared" si="60"/>
        <v>0</v>
      </c>
      <c r="H609" s="183">
        <f t="shared" si="61"/>
        <v>1.4901161193847656E-6</v>
      </c>
      <c r="I609" s="354"/>
      <c r="J609" s="357"/>
    </row>
    <row r="610" spans="2:10">
      <c r="B610" s="187" t="str">
        <f t="shared" si="56"/>
        <v/>
      </c>
      <c r="C610" s="188" t="str">
        <f t="shared" si="57"/>
        <v/>
      </c>
      <c r="D610" s="183">
        <f t="shared" si="58"/>
        <v>0</v>
      </c>
      <c r="E610" s="219">
        <v>8.8999999999999996E-2</v>
      </c>
      <c r="F610" s="183">
        <f t="shared" si="59"/>
        <v>0</v>
      </c>
      <c r="G610" s="183">
        <f t="shared" si="60"/>
        <v>0</v>
      </c>
      <c r="H610" s="183">
        <f t="shared" si="61"/>
        <v>1.4901161193847656E-6</v>
      </c>
      <c r="I610" s="354"/>
      <c r="J610" s="357"/>
    </row>
    <row r="611" spans="2:10">
      <c r="B611" s="187" t="str">
        <f t="shared" si="56"/>
        <v/>
      </c>
      <c r="C611" s="188" t="str">
        <f t="shared" si="57"/>
        <v/>
      </c>
      <c r="D611" s="183">
        <f t="shared" si="58"/>
        <v>0</v>
      </c>
      <c r="E611" s="219">
        <v>8.8999999999999996E-2</v>
      </c>
      <c r="F611" s="183">
        <f t="shared" si="59"/>
        <v>0</v>
      </c>
      <c r="G611" s="183">
        <f t="shared" si="60"/>
        <v>0</v>
      </c>
      <c r="H611" s="183">
        <f t="shared" si="61"/>
        <v>1.4901161193847656E-6</v>
      </c>
      <c r="I611" s="354"/>
      <c r="J611" s="357"/>
    </row>
    <row r="612" spans="2:10" ht="15" thickBot="1">
      <c r="B612" s="187" t="str">
        <f t="shared" si="56"/>
        <v/>
      </c>
      <c r="C612" s="188" t="str">
        <f t="shared" si="57"/>
        <v/>
      </c>
      <c r="D612" s="183">
        <f t="shared" si="58"/>
        <v>0</v>
      </c>
      <c r="E612" s="219">
        <v>8.8999999999999996E-2</v>
      </c>
      <c r="F612" s="183">
        <f t="shared" si="59"/>
        <v>0</v>
      </c>
      <c r="G612" s="183">
        <f t="shared" si="60"/>
        <v>0</v>
      </c>
      <c r="H612" s="183">
        <f t="shared" si="61"/>
        <v>1.4901161193847656E-6</v>
      </c>
      <c r="I612" s="355"/>
      <c r="J612" s="358"/>
    </row>
    <row r="613" spans="2:10" ht="15.75" thickBot="1">
      <c r="B613" s="128" t="s">
        <v>53</v>
      </c>
      <c r="C613" s="125"/>
      <c r="D613" s="142">
        <f>SUM(D13:D612)</f>
        <v>268483333.33333468</v>
      </c>
      <c r="E613" s="126"/>
      <c r="F613" s="142">
        <f>SUM(F13:F612)</f>
        <v>399999999.99999851</v>
      </c>
      <c r="G613" s="142">
        <f>SUM(G13:G612)</f>
        <v>668483333.33333468</v>
      </c>
      <c r="H613" s="143"/>
      <c r="I613" s="127"/>
      <c r="J613" s="144"/>
    </row>
    <row r="614" spans="2:10">
      <c r="C614" s="124"/>
      <c r="D614" s="123">
        <f>IFERROR(D613/15/D6,"")</f>
        <v>4.4747222222222445E-2</v>
      </c>
      <c r="E614" s="117"/>
      <c r="F614" s="115"/>
    </row>
    <row r="615" spans="2:10">
      <c r="G615" s="118"/>
      <c r="H615" s="118"/>
      <c r="I615" s="118"/>
      <c r="J615" s="118"/>
    </row>
  </sheetData>
  <sheetProtection algorithmName="SHA-512" hashValue="uF+g55+ht0S0sjhFtzZEYIP6GW6CB3uGZWDSYQ5l2zr2swdr8VBTACJ6Of11mNGmdNbY6sLSIGL1tuDyq2QDbA==" saltValue="WoHrpDch5wX9MAEJ8EhsXA==" spinCount="100000" sheet="1"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29"/>
  <sheetViews>
    <sheetView showGridLines="0" topLeftCell="A7" zoomScale="90" zoomScaleNormal="90" workbookViewId="0">
      <selection activeCell="Q4" sqref="Q4"/>
    </sheetView>
  </sheetViews>
  <sheetFormatPr defaultRowHeight="14.25"/>
  <cols>
    <col min="1" max="1" width="2.28515625" style="5" customWidth="1"/>
    <col min="2" max="2" width="9.85546875" style="90" customWidth="1"/>
    <col min="3" max="3" width="21.28515625" style="90" bestFit="1" customWidth="1"/>
    <col min="4" max="4" width="25" style="90" customWidth="1"/>
    <col min="5" max="16" width="9.140625" style="90"/>
    <col min="17" max="17" width="18.140625" style="90" customWidth="1"/>
    <col min="18" max="18" width="28" style="90" customWidth="1"/>
    <col min="19" max="19" width="9.140625" style="90" customWidth="1"/>
    <col min="20" max="20" width="18.85546875" style="255" hidden="1" customWidth="1"/>
    <col min="21" max="21" width="19.5703125" style="255" hidden="1" customWidth="1"/>
    <col min="22" max="22" width="21.140625" style="255" hidden="1" customWidth="1"/>
    <col min="23" max="29" width="9.140625" style="90" customWidth="1"/>
    <col min="30" max="16384" width="9.140625" style="90"/>
  </cols>
  <sheetData>
    <row r="1" spans="1:22" s="89" customFormat="1" ht="44.1" customHeight="1">
      <c r="A1" s="87"/>
      <c r="B1" s="100" t="s">
        <v>118</v>
      </c>
      <c r="C1" s="87"/>
      <c r="D1" s="87"/>
      <c r="E1" s="87"/>
      <c r="F1" s="87"/>
      <c r="G1" s="87"/>
      <c r="H1" s="88"/>
      <c r="Q1" s="89" t="s">
        <v>86</v>
      </c>
      <c r="T1" s="254"/>
      <c r="U1" s="254"/>
      <c r="V1" s="254"/>
    </row>
    <row r="2" spans="1:22" ht="18">
      <c r="A2" s="90"/>
      <c r="B2" s="54" t="s">
        <v>33</v>
      </c>
      <c r="C2" s="103">
        <f>Transactions!C3</f>
        <v>44197</v>
      </c>
      <c r="D2" s="136" t="s">
        <v>119</v>
      </c>
      <c r="E2" s="135"/>
      <c r="F2" s="135"/>
      <c r="G2" s="135"/>
      <c r="H2" s="135"/>
      <c r="I2" s="135"/>
      <c r="J2" s="135"/>
      <c r="K2" s="135"/>
      <c r="L2" s="135"/>
      <c r="M2" s="135"/>
      <c r="N2" s="135"/>
      <c r="O2" s="135"/>
      <c r="P2" s="135"/>
      <c r="Q2" s="135"/>
    </row>
    <row r="3" spans="1:22" ht="75" customHeight="1">
      <c r="B3" s="54" t="s">
        <v>68</v>
      </c>
      <c r="C3" s="104">
        <f>Transactions!C4</f>
        <v>2021</v>
      </c>
      <c r="D3" s="351" t="s">
        <v>187</v>
      </c>
      <c r="E3" s="351"/>
      <c r="F3" s="351"/>
      <c r="G3" s="351"/>
      <c r="H3" s="351"/>
      <c r="I3" s="351"/>
      <c r="J3" s="351"/>
      <c r="K3" s="351"/>
      <c r="L3" s="351"/>
      <c r="M3" s="351"/>
      <c r="N3" s="351"/>
      <c r="O3" s="351"/>
      <c r="P3" s="136"/>
      <c r="Q3" s="136"/>
      <c r="R3" s="136"/>
      <c r="S3" s="136"/>
    </row>
    <row r="4" spans="1:22" ht="249" customHeight="1">
      <c r="T4" s="256" t="s">
        <v>131</v>
      </c>
      <c r="U4" s="256" t="s">
        <v>120</v>
      </c>
      <c r="V4" s="257" t="s">
        <v>233</v>
      </c>
    </row>
    <row r="5" spans="1:22">
      <c r="T5" s="257" t="s">
        <v>121</v>
      </c>
      <c r="U5" s="257" t="s">
        <v>122</v>
      </c>
      <c r="V5" s="336">
        <v>10100000</v>
      </c>
    </row>
    <row r="6" spans="1:22">
      <c r="T6" s="257"/>
      <c r="U6" s="257" t="s">
        <v>124</v>
      </c>
      <c r="V6" s="336">
        <v>250000000</v>
      </c>
    </row>
    <row r="7" spans="1:22">
      <c r="T7" s="257"/>
      <c r="U7" s="257" t="s">
        <v>123</v>
      </c>
      <c r="V7" s="336">
        <v>100000000</v>
      </c>
    </row>
    <row r="8" spans="1:22" ht="15">
      <c r="A8" s="7"/>
      <c r="T8" s="257"/>
      <c r="U8" s="257" t="s">
        <v>133</v>
      </c>
      <c r="V8" s="336">
        <v>28000000</v>
      </c>
    </row>
    <row r="9" spans="1:22">
      <c r="T9" s="257"/>
      <c r="U9" s="257" t="s">
        <v>166</v>
      </c>
      <c r="V9" s="336">
        <v>1000000</v>
      </c>
    </row>
    <row r="10" spans="1:22">
      <c r="T10" s="257" t="s">
        <v>140</v>
      </c>
      <c r="U10" s="257"/>
      <c r="V10" s="336">
        <v>389100000</v>
      </c>
    </row>
    <row r="11" spans="1:22">
      <c r="T11" s="257" t="s">
        <v>128</v>
      </c>
      <c r="U11" s="257" t="s">
        <v>139</v>
      </c>
      <c r="V11" s="336">
        <v>-371111111.11111128</v>
      </c>
    </row>
    <row r="12" spans="1:22" s="91" customFormat="1" ht="16.5" thickBot="1">
      <c r="A12" s="4"/>
      <c r="B12" s="92" t="s">
        <v>131</v>
      </c>
      <c r="C12" s="94" t="s">
        <v>120</v>
      </c>
      <c r="D12" s="94" t="s">
        <v>232</v>
      </c>
      <c r="T12" s="257" t="s">
        <v>250</v>
      </c>
      <c r="U12" s="257"/>
      <c r="V12" s="336">
        <v>-371111111.11111128</v>
      </c>
    </row>
    <row r="13" spans="1:22" ht="15">
      <c r="B13" s="92"/>
      <c r="C13" s="192" t="s">
        <v>121</v>
      </c>
      <c r="D13" s="193">
        <f>SUM(D14:D21)</f>
        <v>389100000</v>
      </c>
      <c r="T13" s="257" t="s">
        <v>130</v>
      </c>
      <c r="U13" s="257" t="s">
        <v>130</v>
      </c>
      <c r="V13" s="336">
        <v>17988888.888888717</v>
      </c>
    </row>
    <row r="14" spans="1:22" ht="13.5" customHeight="1">
      <c r="B14" s="93" t="s">
        <v>121</v>
      </c>
      <c r="C14" s="99" t="s">
        <v>122</v>
      </c>
      <c r="D14" s="265">
        <v>10100000</v>
      </c>
      <c r="T14" s="257" t="s">
        <v>167</v>
      </c>
      <c r="U14" s="257"/>
      <c r="V14" s="336">
        <v>17988888.888888717</v>
      </c>
    </row>
    <row r="15" spans="1:22">
      <c r="B15" s="93" t="s">
        <v>121</v>
      </c>
      <c r="C15" s="99" t="s">
        <v>133</v>
      </c>
      <c r="D15" s="220">
        <v>28000000</v>
      </c>
      <c r="T15" s="257" t="s">
        <v>102</v>
      </c>
      <c r="U15" s="257"/>
      <c r="V15" s="336">
        <v>35977777.777777433</v>
      </c>
    </row>
    <row r="16" spans="1:22">
      <c r="B16" s="93" t="s">
        <v>121</v>
      </c>
      <c r="C16" s="99" t="s">
        <v>166</v>
      </c>
      <c r="D16" s="220">
        <v>1000000</v>
      </c>
      <c r="T16"/>
      <c r="U16"/>
      <c r="V16"/>
    </row>
    <row r="17" spans="2:22">
      <c r="B17" s="93" t="s">
        <v>121</v>
      </c>
      <c r="C17" s="99" t="s">
        <v>123</v>
      </c>
      <c r="D17" s="266">
        <f>'Saving Accounts'!B197-'Saving Accounts'!D197</f>
        <v>100000000</v>
      </c>
      <c r="T17"/>
      <c r="U17"/>
      <c r="V17"/>
    </row>
    <row r="18" spans="2:22">
      <c r="B18" s="93" t="s">
        <v>121</v>
      </c>
      <c r="C18" s="99" t="s">
        <v>124</v>
      </c>
      <c r="D18" s="266">
        <f>Investment!C101</f>
        <v>250000000</v>
      </c>
      <c r="T18"/>
      <c r="U18"/>
      <c r="V18"/>
    </row>
    <row r="19" spans="2:22">
      <c r="B19" s="93" t="s">
        <v>121</v>
      </c>
      <c r="C19" s="99" t="s">
        <v>125</v>
      </c>
      <c r="D19" s="266">
        <f>'Real Estate'!B102</f>
        <v>0</v>
      </c>
      <c r="T19"/>
      <c r="U19"/>
      <c r="V19"/>
    </row>
    <row r="20" spans="2:22">
      <c r="B20" s="93" t="s">
        <v>121</v>
      </c>
      <c r="C20" s="99" t="s">
        <v>126</v>
      </c>
      <c r="D20" s="220">
        <v>0</v>
      </c>
      <c r="T20"/>
      <c r="U20"/>
      <c r="V20"/>
    </row>
    <row r="21" spans="2:22">
      <c r="B21" s="93" t="s">
        <v>121</v>
      </c>
      <c r="C21" s="99" t="s">
        <v>127</v>
      </c>
      <c r="D21" s="220">
        <v>0</v>
      </c>
      <c r="T21"/>
      <c r="U21"/>
      <c r="V21"/>
    </row>
    <row r="22" spans="2:22">
      <c r="B22" s="93"/>
      <c r="C22" s="95"/>
      <c r="D22" s="96"/>
      <c r="T22" s="257"/>
    </row>
    <row r="23" spans="2:22" ht="15">
      <c r="B23" s="92"/>
      <c r="C23" s="194" t="s">
        <v>128</v>
      </c>
      <c r="D23" s="195">
        <f>SUM(D24:D27)</f>
        <v>-371111111.11111128</v>
      </c>
      <c r="T23" s="257"/>
    </row>
    <row r="24" spans="2:22">
      <c r="B24" s="93" t="s">
        <v>128</v>
      </c>
      <c r="C24" s="99" t="s">
        <v>135</v>
      </c>
      <c r="D24" s="285">
        <v>0</v>
      </c>
    </row>
    <row r="25" spans="2:22">
      <c r="B25" s="93" t="s">
        <v>128</v>
      </c>
      <c r="C25" s="99" t="s">
        <v>139</v>
      </c>
      <c r="D25" s="285">
        <f>-Loan!H25</f>
        <v>-371111111.11111128</v>
      </c>
    </row>
    <row r="26" spans="2:22">
      <c r="B26" s="93" t="s">
        <v>128</v>
      </c>
      <c r="C26" s="99" t="s">
        <v>154</v>
      </c>
      <c r="D26" s="285">
        <v>0</v>
      </c>
    </row>
    <row r="27" spans="2:22">
      <c r="B27" s="93" t="s">
        <v>128</v>
      </c>
      <c r="C27" s="99" t="s">
        <v>129</v>
      </c>
      <c r="D27" s="285">
        <v>0</v>
      </c>
    </row>
    <row r="28" spans="2:22">
      <c r="B28" s="93"/>
      <c r="C28" s="95"/>
      <c r="D28" s="96"/>
    </row>
    <row r="29" spans="2:22" ht="15">
      <c r="B29" s="92" t="s">
        <v>130</v>
      </c>
      <c r="C29" s="196" t="s">
        <v>130</v>
      </c>
      <c r="D29" s="197">
        <f>D13+D23</f>
        <v>17988888.888888717</v>
      </c>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ignoredErrors>
    <ignoredError sqref="D20:D21 D23:D24 D13 D19 D26:D27" calculatedColumn="1"/>
  </ignoredErrors>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D13:D21 D23:D27 D29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28" activePane="bottomRight" state="frozen"/>
      <selection activeCell="D25" sqref="D25"/>
      <selection pane="topRight" activeCell="D25" sqref="D25"/>
      <selection pane="bottomLeft" activeCell="D25" sqref="D25"/>
      <selection pane="bottomRight" activeCell="K28" sqref="K28"/>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1"/>
      <c r="C2" s="371"/>
      <c r="D2" s="372" t="s">
        <v>188</v>
      </c>
      <c r="E2" s="372"/>
      <c r="F2" s="372"/>
      <c r="G2" s="372"/>
      <c r="H2" s="372"/>
      <c r="I2" s="372"/>
      <c r="L2" s="53"/>
      <c r="M2" s="53"/>
      <c r="N2" s="53"/>
      <c r="O2" s="53"/>
      <c r="P2" s="53"/>
      <c r="Q2" s="53"/>
      <c r="R2" s="53"/>
    </row>
    <row r="3" spans="1:18" s="5" customFormat="1" ht="30" customHeight="1">
      <c r="B3" s="54" t="s">
        <v>33</v>
      </c>
      <c r="C3" s="233">
        <f>Transactions!C3</f>
        <v>44197</v>
      </c>
      <c r="D3" s="373"/>
      <c r="E3" s="373"/>
      <c r="F3" s="373"/>
      <c r="G3" s="373"/>
      <c r="H3" s="373"/>
      <c r="I3" s="373"/>
      <c r="J3" s="56"/>
      <c r="K3" s="56"/>
      <c r="L3" s="56"/>
      <c r="M3" s="56"/>
      <c r="N3" s="56"/>
      <c r="O3" s="56"/>
      <c r="P3" s="56"/>
      <c r="Q3" s="56"/>
      <c r="R3" s="56"/>
    </row>
    <row r="4" spans="1:18" s="5" customFormat="1" ht="30">
      <c r="B4" s="54" t="s">
        <v>52</v>
      </c>
      <c r="C4" s="234">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8" t="s">
        <v>1</v>
      </c>
      <c r="C10" s="199" t="str">
        <f>Summary!C18</f>
        <v>Salary</v>
      </c>
      <c r="D10" s="200">
        <v>20000000</v>
      </c>
      <c r="E10" s="200">
        <v>20000000</v>
      </c>
      <c r="F10" s="200">
        <v>20000000</v>
      </c>
      <c r="G10" s="200">
        <v>20000000</v>
      </c>
      <c r="H10" s="200">
        <v>20000000</v>
      </c>
      <c r="I10" s="200">
        <v>20000000</v>
      </c>
      <c r="J10" s="200">
        <v>20000000</v>
      </c>
      <c r="K10" s="200">
        <v>20000000</v>
      </c>
      <c r="L10" s="200">
        <v>20000000</v>
      </c>
      <c r="M10" s="200">
        <v>20000000</v>
      </c>
      <c r="N10" s="200">
        <v>20000000</v>
      </c>
      <c r="O10" s="200">
        <v>20000000</v>
      </c>
      <c r="P10" s="237">
        <f>SUM('Monthly Forecast'!$D10:$O10)</f>
        <v>240000000</v>
      </c>
    </row>
    <row r="11" spans="1:18" s="69" customFormat="1" ht="26.1" customHeight="1">
      <c r="B11" s="201" t="s">
        <v>1</v>
      </c>
      <c r="C11" s="202" t="str">
        <f>Summary!C19</f>
        <v>Commissions</v>
      </c>
      <c r="D11" s="203">
        <v>0</v>
      </c>
      <c r="E11" s="203">
        <v>0</v>
      </c>
      <c r="F11" s="203">
        <v>0</v>
      </c>
      <c r="G11" s="203">
        <v>0</v>
      </c>
      <c r="H11" s="203">
        <v>0</v>
      </c>
      <c r="I11" s="203">
        <v>0</v>
      </c>
      <c r="J11" s="203">
        <v>0</v>
      </c>
      <c r="K11" s="203">
        <v>0</v>
      </c>
      <c r="L11" s="203">
        <v>0</v>
      </c>
      <c r="M11" s="203">
        <v>0</v>
      </c>
      <c r="N11" s="203">
        <v>0</v>
      </c>
      <c r="O11" s="203">
        <v>0</v>
      </c>
      <c r="P11" s="238">
        <f>SUM('Monthly Forecast'!$D11:$O11)</f>
        <v>0</v>
      </c>
    </row>
    <row r="12" spans="1:18" s="69" customFormat="1" ht="26.1" customHeight="1">
      <c r="B12" s="201" t="s">
        <v>1</v>
      </c>
      <c r="C12" s="202" t="str">
        <f>Summary!C20</f>
        <v>Bonus</v>
      </c>
      <c r="D12" s="203">
        <v>0</v>
      </c>
      <c r="E12" s="203">
        <v>0</v>
      </c>
      <c r="F12" s="203">
        <v>0</v>
      </c>
      <c r="G12" s="203">
        <v>0</v>
      </c>
      <c r="H12" s="203">
        <v>0</v>
      </c>
      <c r="I12" s="203">
        <v>0</v>
      </c>
      <c r="J12" s="203">
        <v>0</v>
      </c>
      <c r="K12" s="203">
        <v>0</v>
      </c>
      <c r="L12" s="203">
        <v>0</v>
      </c>
      <c r="M12" s="203">
        <v>0</v>
      </c>
      <c r="N12" s="203">
        <v>0</v>
      </c>
      <c r="O12" s="203">
        <v>0</v>
      </c>
      <c r="P12" s="238">
        <f>SUM('Monthly Forecast'!$D12:$O12)</f>
        <v>0</v>
      </c>
    </row>
    <row r="13" spans="1:18" s="69" customFormat="1" ht="26.1" customHeight="1">
      <c r="B13" s="308" t="s">
        <v>1</v>
      </c>
      <c r="C13" s="309" t="str">
        <f>Summary!C21</f>
        <v>Interest income</v>
      </c>
      <c r="D13" s="310">
        <f>'Saving Accounts'!J197+Investment!J101</f>
        <v>12456320</v>
      </c>
      <c r="E13" s="310">
        <f>'Saving Accounts'!K197</f>
        <v>0</v>
      </c>
      <c r="F13" s="310">
        <f>'Saving Accounts'!L197</f>
        <v>0</v>
      </c>
      <c r="G13" s="310">
        <f>'Saving Accounts'!M197</f>
        <v>0</v>
      </c>
      <c r="H13" s="310">
        <f>'Saving Accounts'!N197</f>
        <v>0</v>
      </c>
      <c r="I13" s="310">
        <f>'Saving Accounts'!O197</f>
        <v>0</v>
      </c>
      <c r="J13" s="310">
        <f>'Saving Accounts'!P197</f>
        <v>0</v>
      </c>
      <c r="K13" s="310">
        <f>'Saving Accounts'!Q197</f>
        <v>0</v>
      </c>
      <c r="L13" s="310">
        <f>'Saving Accounts'!R197</f>
        <v>5862400</v>
      </c>
      <c r="M13" s="310">
        <f>'Saving Accounts'!S197</f>
        <v>0</v>
      </c>
      <c r="N13" s="310">
        <f>'Saving Accounts'!T197</f>
        <v>0</v>
      </c>
      <c r="O13" s="310">
        <f>'Saving Accounts'!U197</f>
        <v>0</v>
      </c>
      <c r="P13" s="311">
        <f>SUM('Monthly Forecast'!$D13:$O13)</f>
        <v>18318720</v>
      </c>
    </row>
    <row r="14" spans="1:18" s="69" customFormat="1" ht="26.1" customHeight="1">
      <c r="B14" s="201" t="s">
        <v>1</v>
      </c>
      <c r="C14" s="202" t="str">
        <f>Summary!C22</f>
        <v>Tax refund</v>
      </c>
      <c r="D14" s="203"/>
      <c r="E14" s="203"/>
      <c r="F14" s="203"/>
      <c r="G14" s="203"/>
      <c r="H14" s="203"/>
      <c r="I14" s="203"/>
      <c r="J14" s="203"/>
      <c r="K14" s="203"/>
      <c r="L14" s="203"/>
      <c r="M14" s="203"/>
      <c r="N14" s="203"/>
      <c r="O14" s="203"/>
      <c r="P14" s="238">
        <f>SUM('Monthly Forecast'!$D14:$O14)</f>
        <v>0</v>
      </c>
    </row>
    <row r="15" spans="1:18" s="69" customFormat="1" ht="26.1" customHeight="1">
      <c r="B15" s="201" t="s">
        <v>1</v>
      </c>
      <c r="C15" s="202" t="str">
        <f>Summary!C23</f>
        <v>Receivable lending</v>
      </c>
      <c r="D15" s="203">
        <v>0</v>
      </c>
      <c r="E15" s="203">
        <v>0</v>
      </c>
      <c r="F15" s="203">
        <v>0</v>
      </c>
      <c r="G15" s="203">
        <v>0</v>
      </c>
      <c r="H15" s="203">
        <v>0</v>
      </c>
      <c r="I15" s="203">
        <v>0</v>
      </c>
      <c r="J15" s="203">
        <v>0</v>
      </c>
      <c r="K15" s="203">
        <v>0</v>
      </c>
      <c r="L15" s="203">
        <v>0</v>
      </c>
      <c r="M15" s="203">
        <v>0</v>
      </c>
      <c r="N15" s="203">
        <v>0</v>
      </c>
      <c r="O15" s="203">
        <v>0</v>
      </c>
      <c r="P15" s="238">
        <f>SUM('Monthly Forecast'!$D15:$O15)</f>
        <v>0</v>
      </c>
    </row>
    <row r="16" spans="1:18" s="69" customFormat="1" ht="26.1" customHeight="1">
      <c r="B16" s="201" t="s">
        <v>1</v>
      </c>
      <c r="C16" s="202" t="str">
        <f>Summary!C24</f>
        <v>Other income</v>
      </c>
      <c r="D16" s="203">
        <v>0</v>
      </c>
      <c r="E16" s="203">
        <v>0</v>
      </c>
      <c r="F16" s="203">
        <v>0</v>
      </c>
      <c r="G16" s="203">
        <v>0</v>
      </c>
      <c r="H16" s="203">
        <v>0</v>
      </c>
      <c r="I16" s="203">
        <v>0</v>
      </c>
      <c r="J16" s="203">
        <v>0</v>
      </c>
      <c r="K16" s="203">
        <v>0</v>
      </c>
      <c r="L16" s="203">
        <v>0</v>
      </c>
      <c r="M16" s="203">
        <v>0</v>
      </c>
      <c r="N16" s="203">
        <v>0</v>
      </c>
      <c r="O16" s="203">
        <v>0</v>
      </c>
      <c r="P16" s="238">
        <f>SUM('Monthly Forecast'!$D16:$O16)</f>
        <v>0</v>
      </c>
    </row>
    <row r="17" spans="2:16384" s="69" customFormat="1" ht="26.1" customHeight="1">
      <c r="B17" s="201" t="s">
        <v>1</v>
      </c>
      <c r="C17" s="202" t="str">
        <f>Summary!C25</f>
        <v>Investment income</v>
      </c>
      <c r="D17" s="203"/>
      <c r="E17" s="203"/>
      <c r="F17" s="203"/>
      <c r="G17" s="203"/>
      <c r="H17" s="203"/>
      <c r="I17" s="203"/>
      <c r="J17" s="203"/>
      <c r="K17" s="203"/>
      <c r="L17" s="203"/>
      <c r="M17" s="203"/>
      <c r="N17" s="203"/>
      <c r="O17" s="203"/>
      <c r="P17" s="238">
        <f>SUM('Monthly Forecast'!$D17:$O17)</f>
        <v>0</v>
      </c>
    </row>
    <row r="18" spans="2:16384" s="69" customFormat="1" ht="26.1" customHeight="1">
      <c r="B18" s="201" t="s">
        <v>1</v>
      </c>
      <c r="C18" s="202" t="str">
        <f>Summary!C26</f>
        <v>Income category 2</v>
      </c>
      <c r="D18" s="203"/>
      <c r="E18" s="203"/>
      <c r="F18" s="203"/>
      <c r="G18" s="203"/>
      <c r="H18" s="203"/>
      <c r="I18" s="203"/>
      <c r="J18" s="203"/>
      <c r="K18" s="203"/>
      <c r="L18" s="203"/>
      <c r="M18" s="203"/>
      <c r="N18" s="203"/>
      <c r="O18" s="203"/>
      <c r="P18" s="238">
        <f>SUM('Monthly Forecast'!$D18:$O18)</f>
        <v>0</v>
      </c>
    </row>
    <row r="19" spans="2:16384" s="81" customFormat="1" ht="26.1" customHeight="1">
      <c r="B19" s="204" t="s">
        <v>0</v>
      </c>
      <c r="C19" s="205" t="str">
        <f>Summary!C27</f>
        <v>Grosceries &amp; Other Supplies</v>
      </c>
      <c r="D19" s="206">
        <v>6000000</v>
      </c>
      <c r="E19" s="206">
        <v>5000000</v>
      </c>
      <c r="F19" s="206">
        <v>5000000</v>
      </c>
      <c r="G19" s="206">
        <v>5000000</v>
      </c>
      <c r="H19" s="206">
        <v>5000000</v>
      </c>
      <c r="I19" s="206">
        <v>5000000</v>
      </c>
      <c r="J19" s="206">
        <v>5000000</v>
      </c>
      <c r="K19" s="206">
        <v>5000000</v>
      </c>
      <c r="L19" s="206">
        <v>5000000</v>
      </c>
      <c r="M19" s="206">
        <v>5000000</v>
      </c>
      <c r="N19" s="206">
        <v>5000000</v>
      </c>
      <c r="O19" s="206">
        <v>5000000</v>
      </c>
      <c r="P19" s="239">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4" t="s">
        <v>0</v>
      </c>
      <c r="C20" s="205" t="str">
        <f>Summary!C28</f>
        <v>Transportation</v>
      </c>
      <c r="D20" s="206">
        <v>300000</v>
      </c>
      <c r="E20" s="206">
        <v>300000</v>
      </c>
      <c r="F20" s="206">
        <v>300000</v>
      </c>
      <c r="G20" s="206">
        <v>300000</v>
      </c>
      <c r="H20" s="206">
        <v>300000</v>
      </c>
      <c r="I20" s="206">
        <v>300000</v>
      </c>
      <c r="J20" s="206">
        <v>300000</v>
      </c>
      <c r="K20" s="206">
        <v>300000</v>
      </c>
      <c r="L20" s="206">
        <v>300000</v>
      </c>
      <c r="M20" s="206">
        <v>300000</v>
      </c>
      <c r="N20" s="206">
        <v>300000</v>
      </c>
      <c r="O20" s="206">
        <v>300000</v>
      </c>
      <c r="P20" s="239">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4" t="s">
        <v>0</v>
      </c>
      <c r="C21" s="205" t="str">
        <f>Summary!C29</f>
        <v>Utilities</v>
      </c>
      <c r="D21" s="206">
        <v>1000000</v>
      </c>
      <c r="E21" s="206">
        <v>1000000</v>
      </c>
      <c r="F21" s="206">
        <v>1000000</v>
      </c>
      <c r="G21" s="206">
        <v>1000000</v>
      </c>
      <c r="H21" s="206">
        <v>1000000</v>
      </c>
      <c r="I21" s="206">
        <v>1000000</v>
      </c>
      <c r="J21" s="206">
        <v>1000000</v>
      </c>
      <c r="K21" s="206">
        <v>1000000</v>
      </c>
      <c r="L21" s="206">
        <v>1000000</v>
      </c>
      <c r="M21" s="206">
        <v>1000000</v>
      </c>
      <c r="N21" s="206">
        <v>1000000</v>
      </c>
      <c r="O21" s="206">
        <v>1000000</v>
      </c>
      <c r="P21" s="239">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4" t="s">
        <v>0</v>
      </c>
      <c r="C22" s="205" t="str">
        <f>Summary!C30</f>
        <v>Health expenses</v>
      </c>
      <c r="D22" s="206">
        <v>1100000</v>
      </c>
      <c r="E22" s="206">
        <v>1100000</v>
      </c>
      <c r="F22" s="206">
        <v>1100000</v>
      </c>
      <c r="G22" s="206">
        <v>1100000</v>
      </c>
      <c r="H22" s="206">
        <v>1100000</v>
      </c>
      <c r="I22" s="206">
        <v>1100000</v>
      </c>
      <c r="J22" s="206">
        <v>1100000</v>
      </c>
      <c r="K22" s="206">
        <v>1100000</v>
      </c>
      <c r="L22" s="206">
        <v>1100000</v>
      </c>
      <c r="M22" s="206">
        <v>1100000</v>
      </c>
      <c r="N22" s="206">
        <v>1100000</v>
      </c>
      <c r="O22" s="206">
        <v>1100000</v>
      </c>
      <c r="P22" s="239">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4" t="s">
        <v>0</v>
      </c>
      <c r="C23" s="205" t="str">
        <f>Summary!C31</f>
        <v>Personal</v>
      </c>
      <c r="D23" s="206">
        <v>500000</v>
      </c>
      <c r="E23" s="206">
        <v>500000</v>
      </c>
      <c r="F23" s="206">
        <v>500000</v>
      </c>
      <c r="G23" s="206">
        <v>500000</v>
      </c>
      <c r="H23" s="206">
        <v>500000</v>
      </c>
      <c r="I23" s="206">
        <v>500000</v>
      </c>
      <c r="J23" s="206">
        <v>500000</v>
      </c>
      <c r="K23" s="206">
        <v>500000</v>
      </c>
      <c r="L23" s="206">
        <v>500000</v>
      </c>
      <c r="M23" s="206">
        <v>500000</v>
      </c>
      <c r="N23" s="206">
        <v>500000</v>
      </c>
      <c r="O23" s="206">
        <v>500000</v>
      </c>
      <c r="P23" s="239">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4" t="s">
        <v>0</v>
      </c>
      <c r="C24" s="205" t="str">
        <f>Summary!C32</f>
        <v>Education &amp; Childcare</v>
      </c>
      <c r="D24" s="206">
        <v>5000000</v>
      </c>
      <c r="E24" s="206">
        <v>5000000</v>
      </c>
      <c r="F24" s="206">
        <v>5000000</v>
      </c>
      <c r="G24" s="206">
        <v>5000000</v>
      </c>
      <c r="H24" s="206">
        <v>5000000</v>
      </c>
      <c r="I24" s="206">
        <v>5000000</v>
      </c>
      <c r="J24" s="206">
        <v>5000000</v>
      </c>
      <c r="K24" s="206">
        <v>5000000</v>
      </c>
      <c r="L24" s="206">
        <v>5000000</v>
      </c>
      <c r="M24" s="206">
        <v>5000000</v>
      </c>
      <c r="N24" s="206">
        <v>5000000</v>
      </c>
      <c r="O24" s="206">
        <v>5000000</v>
      </c>
      <c r="P24" s="239">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4" t="s">
        <v>0</v>
      </c>
      <c r="C25" s="205" t="str">
        <f>Summary!C33</f>
        <v>Vehicle maintenance</v>
      </c>
      <c r="D25" s="206">
        <v>0</v>
      </c>
      <c r="E25" s="206">
        <v>0</v>
      </c>
      <c r="F25" s="206">
        <v>100000</v>
      </c>
      <c r="G25" s="206">
        <v>0</v>
      </c>
      <c r="H25" s="206">
        <v>0</v>
      </c>
      <c r="I25" s="206">
        <v>100000</v>
      </c>
      <c r="J25" s="206">
        <v>0</v>
      </c>
      <c r="K25" s="206">
        <v>0</v>
      </c>
      <c r="L25" s="206">
        <v>100000</v>
      </c>
      <c r="M25" s="206">
        <v>0</v>
      </c>
      <c r="N25" s="206">
        <v>1000000</v>
      </c>
      <c r="O25" s="206">
        <v>0</v>
      </c>
      <c r="P25" s="239">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4" t="s">
        <v>0</v>
      </c>
      <c r="C26" s="205" t="str">
        <f>Summary!C34</f>
        <v>Lending</v>
      </c>
      <c r="D26" s="206">
        <v>0</v>
      </c>
      <c r="E26" s="206">
        <v>0</v>
      </c>
      <c r="F26" s="206">
        <v>0</v>
      </c>
      <c r="G26" s="206">
        <v>0</v>
      </c>
      <c r="H26" s="206">
        <v>0</v>
      </c>
      <c r="I26" s="206">
        <v>0</v>
      </c>
      <c r="J26" s="206">
        <v>0</v>
      </c>
      <c r="K26" s="206">
        <v>0</v>
      </c>
      <c r="L26" s="206">
        <v>0</v>
      </c>
      <c r="M26" s="206">
        <v>0</v>
      </c>
      <c r="N26" s="206">
        <v>0</v>
      </c>
      <c r="O26" s="206">
        <v>0</v>
      </c>
      <c r="P26" s="239">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4" t="s">
        <v>0</v>
      </c>
      <c r="C27" s="205" t="str">
        <f>Summary!C35</f>
        <v>Mobile fee</v>
      </c>
      <c r="D27" s="206">
        <v>100000</v>
      </c>
      <c r="E27" s="206">
        <v>100000</v>
      </c>
      <c r="F27" s="206">
        <v>100000</v>
      </c>
      <c r="G27" s="206">
        <v>100000</v>
      </c>
      <c r="H27" s="206">
        <v>100000</v>
      </c>
      <c r="I27" s="206">
        <v>100000</v>
      </c>
      <c r="J27" s="206">
        <v>100000</v>
      </c>
      <c r="K27" s="206">
        <v>100000</v>
      </c>
      <c r="L27" s="206">
        <v>100000</v>
      </c>
      <c r="M27" s="206">
        <v>100000</v>
      </c>
      <c r="N27" s="206">
        <v>100000</v>
      </c>
      <c r="O27" s="206">
        <v>100000</v>
      </c>
      <c r="P27" s="239">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12" t="s">
        <v>0</v>
      </c>
      <c r="C28" s="313" t="str">
        <f>Summary!C36</f>
        <v>Loan Principal payment</v>
      </c>
      <c r="D28" s="314">
        <f>SUMIF(Loan!$C$13:$C$612,'Monthly Forecast'!D$8,Loan!$F$13:$F$612)</f>
        <v>2222222.222222222</v>
      </c>
      <c r="E28" s="314">
        <f>SUMIF(Loan!$C$13:$C$612,'Monthly Forecast'!E$8,Loan!$F$13:$F$612)</f>
        <v>2222222.222222222</v>
      </c>
      <c r="F28" s="314">
        <f>SUMIF(Loan!$C$13:$C$612,'Monthly Forecast'!F$8,Loan!$F$13:$F$612)</f>
        <v>2222222.222222222</v>
      </c>
      <c r="G28" s="314">
        <f>SUMIF(Loan!$C$13:$C$612,'Monthly Forecast'!G$8,Loan!$F$13:$F$612)</f>
        <v>2222222.222222222</v>
      </c>
      <c r="H28" s="314">
        <f>SUMIF(Loan!$C$13:$C$612,'Monthly Forecast'!H$8,Loan!$F$13:$F$612)</f>
        <v>2222222.222222222</v>
      </c>
      <c r="I28" s="314">
        <f>SUMIF(Loan!$C$13:$C$612,'Monthly Forecast'!I$8,Loan!$F$13:$F$612)</f>
        <v>2222222.222222222</v>
      </c>
      <c r="J28" s="314">
        <f>SUMIF(Loan!$C$13:$C$612,'Monthly Forecast'!J$8,Loan!$F$13:$F$612)</f>
        <v>2222222.222222222</v>
      </c>
      <c r="K28" s="314">
        <f>SUMIF(Loan!$C$13:$C$612,'Monthly Forecast'!K$8,Loan!$F$13:$F$612)</f>
        <v>2222222.222222222</v>
      </c>
      <c r="L28" s="314">
        <f>SUMIF(Loan!$C$13:$C$612,'Monthly Forecast'!L$8,Loan!$F$13:$F$612)</f>
        <v>2222222.222222222</v>
      </c>
      <c r="M28" s="314">
        <f>SUMIF(Loan!$C$13:$C$612,'Monthly Forecast'!M$8,Loan!$F$13:$F$612)</f>
        <v>2222222.222222222</v>
      </c>
      <c r="N28" s="314">
        <f>SUMIF(Loan!$C$13:$C$612,'Monthly Forecast'!N$8,Loan!$F$13:$F$612)</f>
        <v>2222222.222222222</v>
      </c>
      <c r="O28" s="314">
        <f>SUMIF(Loan!$C$13:$C$612,'Monthly Forecast'!O$8,Loan!$F$13:$F$612)</f>
        <v>2222222.222222222</v>
      </c>
      <c r="P28" s="315">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12" t="s">
        <v>0</v>
      </c>
      <c r="C29" s="313" t="str">
        <f>Summary!C37</f>
        <v>Loan Interest expense</v>
      </c>
      <c r="D29" s="314">
        <f>SUMIF(Loan!$C$13:$C$612,'Monthly Forecast'!D$8,Loan!$D$13:$D$612)</f>
        <v>2768888.8888888899</v>
      </c>
      <c r="E29" s="314">
        <f>SUMIF(Loan!$C$13:$C$612,'Monthly Forecast'!E$8,Loan!$D$13:$D$612)</f>
        <v>2752407.4074074086</v>
      </c>
      <c r="F29" s="314">
        <f>SUMIF(Loan!$C$13:$C$612,'Monthly Forecast'!F$8,Loan!$D$13:$D$612)</f>
        <v>2735925.9259259272</v>
      </c>
      <c r="G29" s="314">
        <f>SUMIF(Loan!$C$13:$C$612,'Monthly Forecast'!G$8,Loan!$D$13:$D$612)</f>
        <v>2719444.4444444459</v>
      </c>
      <c r="H29" s="314">
        <f>SUMIF(Loan!$C$13:$C$612,'Monthly Forecast'!H$8,Loan!$D$13:$D$612)</f>
        <v>2702962.9629629645</v>
      </c>
      <c r="I29" s="314">
        <f>SUMIF(Loan!$C$13:$C$612,'Monthly Forecast'!I$8,Loan!$D$13:$D$612)</f>
        <v>2686481.4814814827</v>
      </c>
      <c r="J29" s="314">
        <f>SUMIF(Loan!$C$13:$C$612,'Monthly Forecast'!J$8,Loan!$D$13:$D$612)</f>
        <v>2670000.0000000014</v>
      </c>
      <c r="K29" s="314">
        <f>SUMIF(Loan!$C$13:$C$612,'Monthly Forecast'!K$8,Loan!$D$13:$D$612)</f>
        <v>2653518.5185185201</v>
      </c>
      <c r="L29" s="314">
        <f>SUMIF(Loan!$C$13:$C$612,'Monthly Forecast'!L$8,Loan!$D$13:$D$612)</f>
        <v>2637037.0370370387</v>
      </c>
      <c r="M29" s="314">
        <f>SUMIF(Loan!$C$13:$C$612,'Monthly Forecast'!M$8,Loan!$D$13:$D$612)</f>
        <v>2620555.5555555574</v>
      </c>
      <c r="N29" s="314">
        <f>SUMIF(Loan!$C$13:$C$612,'Monthly Forecast'!N$8,Loan!$D$13:$D$612)</f>
        <v>2604074.074074076</v>
      </c>
      <c r="O29" s="314">
        <f>SUMIF(Loan!$C$13:$C$612,'Monthly Forecast'!O$8,Loan!$D$13:$D$612)</f>
        <v>2587592.5925925947</v>
      </c>
      <c r="P29" s="315">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4" t="s">
        <v>0</v>
      </c>
      <c r="C30" s="205" t="str">
        <f>Summary!C38</f>
        <v>Service animals &amp; Pets</v>
      </c>
      <c r="D30" s="206">
        <v>0</v>
      </c>
      <c r="E30" s="206">
        <v>0</v>
      </c>
      <c r="F30" s="206">
        <v>0</v>
      </c>
      <c r="G30" s="206">
        <v>0</v>
      </c>
      <c r="H30" s="206">
        <v>0</v>
      </c>
      <c r="I30" s="206">
        <v>0</v>
      </c>
      <c r="J30" s="206">
        <v>0</v>
      </c>
      <c r="K30" s="206">
        <v>0</v>
      </c>
      <c r="L30" s="206">
        <v>0</v>
      </c>
      <c r="M30" s="206">
        <v>0</v>
      </c>
      <c r="N30" s="206">
        <v>0</v>
      </c>
      <c r="O30" s="206">
        <v>0</v>
      </c>
      <c r="P30" s="239">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4" t="s">
        <v>0</v>
      </c>
      <c r="C31" s="205" t="str">
        <f>Summary!C39</f>
        <v>Other expenses</v>
      </c>
      <c r="D31" s="206">
        <v>100000</v>
      </c>
      <c r="E31" s="206">
        <v>100000</v>
      </c>
      <c r="F31" s="206">
        <v>100000</v>
      </c>
      <c r="G31" s="206">
        <v>100000</v>
      </c>
      <c r="H31" s="206">
        <v>100000</v>
      </c>
      <c r="I31" s="206">
        <v>100000</v>
      </c>
      <c r="J31" s="206">
        <v>100000</v>
      </c>
      <c r="K31" s="206">
        <v>100000</v>
      </c>
      <c r="L31" s="206">
        <v>100000</v>
      </c>
      <c r="M31" s="206">
        <v>100000</v>
      </c>
      <c r="N31" s="206">
        <v>100000</v>
      </c>
      <c r="O31" s="206">
        <v>100000</v>
      </c>
      <c r="P31" s="239">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4" t="s">
        <v>0</v>
      </c>
      <c r="C32" s="205" t="str">
        <f>Summary!C40</f>
        <v>Expenses category 1</v>
      </c>
      <c r="D32" s="206"/>
      <c r="E32" s="206"/>
      <c r="F32" s="206"/>
      <c r="G32" s="206"/>
      <c r="H32" s="206"/>
      <c r="I32" s="206"/>
      <c r="J32" s="206"/>
      <c r="K32" s="206"/>
      <c r="L32" s="206"/>
      <c r="M32" s="206"/>
      <c r="N32" s="206"/>
      <c r="O32" s="206"/>
      <c r="P32" s="239">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4" t="s">
        <v>0</v>
      </c>
      <c r="C33" s="205" t="str">
        <f>Summary!C41</f>
        <v>Expenses category 2</v>
      </c>
      <c r="D33" s="206"/>
      <c r="E33" s="206"/>
      <c r="F33" s="206"/>
      <c r="G33" s="206"/>
      <c r="H33" s="206"/>
      <c r="I33" s="206"/>
      <c r="J33" s="206"/>
      <c r="K33" s="206"/>
      <c r="L33" s="206"/>
      <c r="M33" s="206"/>
      <c r="N33" s="206"/>
      <c r="O33" s="206"/>
      <c r="P33" s="239">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4" t="s">
        <v>27</v>
      </c>
      <c r="C34" s="205" t="str">
        <f>Summary!C42</f>
        <v>Entertainment</v>
      </c>
      <c r="D34" s="206">
        <v>300000</v>
      </c>
      <c r="E34" s="206">
        <v>300000</v>
      </c>
      <c r="F34" s="206">
        <v>300000</v>
      </c>
      <c r="G34" s="206">
        <v>300000</v>
      </c>
      <c r="H34" s="206">
        <v>300000</v>
      </c>
      <c r="I34" s="206">
        <v>300000</v>
      </c>
      <c r="J34" s="206">
        <v>300000</v>
      </c>
      <c r="K34" s="206">
        <v>300000</v>
      </c>
      <c r="L34" s="206">
        <v>300000</v>
      </c>
      <c r="M34" s="206">
        <v>300000</v>
      </c>
      <c r="N34" s="206">
        <v>300000</v>
      </c>
      <c r="O34" s="206">
        <v>300000</v>
      </c>
      <c r="P34" s="239">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4" t="s">
        <v>27</v>
      </c>
      <c r="C35" s="205" t="str">
        <f>Summary!C43</f>
        <v>Shopping</v>
      </c>
      <c r="D35" s="206">
        <v>400000</v>
      </c>
      <c r="E35" s="206">
        <v>400000</v>
      </c>
      <c r="F35" s="206">
        <v>400000</v>
      </c>
      <c r="G35" s="206">
        <v>400000</v>
      </c>
      <c r="H35" s="206">
        <v>400000</v>
      </c>
      <c r="I35" s="206">
        <v>400000</v>
      </c>
      <c r="J35" s="206">
        <v>400000</v>
      </c>
      <c r="K35" s="206">
        <v>400000</v>
      </c>
      <c r="L35" s="206">
        <v>400000</v>
      </c>
      <c r="M35" s="206">
        <v>400000</v>
      </c>
      <c r="N35" s="206">
        <v>400000</v>
      </c>
      <c r="O35" s="206">
        <v>400000</v>
      </c>
      <c r="P35" s="239">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4" t="s">
        <v>27</v>
      </c>
      <c r="C36" s="205" t="str">
        <f>Summary!C44</f>
        <v>Travelling</v>
      </c>
      <c r="D36" s="206">
        <v>0</v>
      </c>
      <c r="E36" s="206">
        <v>0</v>
      </c>
      <c r="F36" s="206">
        <v>0</v>
      </c>
      <c r="G36" s="206">
        <v>0</v>
      </c>
      <c r="H36" s="206">
        <v>0</v>
      </c>
      <c r="I36" s="206">
        <v>0</v>
      </c>
      <c r="J36" s="206">
        <v>0</v>
      </c>
      <c r="K36" s="206">
        <v>0</v>
      </c>
      <c r="L36" s="206">
        <v>0</v>
      </c>
      <c r="M36" s="206">
        <v>0</v>
      </c>
      <c r="N36" s="206">
        <v>0</v>
      </c>
      <c r="O36" s="206">
        <v>0</v>
      </c>
      <c r="P36" s="239">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4" t="s">
        <v>27</v>
      </c>
      <c r="C37" s="205" t="str">
        <f>Summary!C45</f>
        <v>Other discretionary</v>
      </c>
      <c r="D37" s="206">
        <v>0</v>
      </c>
      <c r="E37" s="206">
        <v>0</v>
      </c>
      <c r="F37" s="206">
        <v>0</v>
      </c>
      <c r="G37" s="206">
        <v>0</v>
      </c>
      <c r="H37" s="206">
        <v>0</v>
      </c>
      <c r="I37" s="206">
        <v>0</v>
      </c>
      <c r="J37" s="206">
        <v>0</v>
      </c>
      <c r="K37" s="206">
        <v>0</v>
      </c>
      <c r="L37" s="206">
        <v>0</v>
      </c>
      <c r="M37" s="206">
        <v>0</v>
      </c>
      <c r="N37" s="206">
        <v>0</v>
      </c>
      <c r="O37" s="206">
        <v>0</v>
      </c>
      <c r="P37" s="239">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4" t="s">
        <v>27</v>
      </c>
      <c r="C38" s="205" t="str">
        <f>Summary!C46</f>
        <v>Discretionary category 1</v>
      </c>
      <c r="D38" s="206"/>
      <c r="E38" s="206"/>
      <c r="F38" s="206"/>
      <c r="G38" s="206"/>
      <c r="H38" s="206"/>
      <c r="I38" s="206"/>
      <c r="J38" s="206"/>
      <c r="K38" s="206"/>
      <c r="L38" s="206"/>
      <c r="M38" s="206"/>
      <c r="N38" s="206"/>
      <c r="O38" s="206"/>
      <c r="P38" s="239">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4" t="s">
        <v>27</v>
      </c>
      <c r="C39" s="205" t="str">
        <f>Summary!C47</f>
        <v>Discretionary category 2</v>
      </c>
      <c r="D39" s="206"/>
      <c r="E39" s="206"/>
      <c r="F39" s="206"/>
      <c r="G39" s="206"/>
      <c r="H39" s="206"/>
      <c r="I39" s="206"/>
      <c r="J39" s="206"/>
      <c r="K39" s="206"/>
      <c r="L39" s="206"/>
      <c r="M39" s="206"/>
      <c r="N39" s="206"/>
      <c r="O39" s="206"/>
      <c r="P39" s="239">
        <f>SUM('Monthly Forecast'!$D39:$O39)</f>
        <v>0</v>
      </c>
      <c r="Q39" s="69"/>
    </row>
    <row r="40" spans="1:16384" ht="26.1" customHeight="1">
      <c r="B40" s="267" t="s">
        <v>66</v>
      </c>
      <c r="C40" s="268" t="s">
        <v>50</v>
      </c>
      <c r="D40" s="269">
        <f t="shared" ref="D40:O40" si="3">SUM(D10:D18)-SUM(D19:D39)</f>
        <v>12665208.888888888</v>
      </c>
      <c r="E40" s="269">
        <f t="shared" si="3"/>
        <v>1225370.3703703694</v>
      </c>
      <c r="F40" s="269">
        <f t="shared" si="3"/>
        <v>1141851.8518518507</v>
      </c>
      <c r="G40" s="269">
        <f t="shared" si="3"/>
        <v>1258333.3333333321</v>
      </c>
      <c r="H40" s="269">
        <f t="shared" si="3"/>
        <v>1274814.8148148134</v>
      </c>
      <c r="I40" s="269">
        <f t="shared" si="3"/>
        <v>1191296.2962962948</v>
      </c>
      <c r="J40" s="269">
        <f t="shared" si="3"/>
        <v>1307777.7777777761</v>
      </c>
      <c r="K40" s="269">
        <f t="shared" si="3"/>
        <v>1324259.2592592575</v>
      </c>
      <c r="L40" s="269">
        <f t="shared" si="3"/>
        <v>7103140.7407407388</v>
      </c>
      <c r="M40" s="269">
        <f t="shared" si="3"/>
        <v>1357222.2222222202</v>
      </c>
      <c r="N40" s="269">
        <f t="shared" si="3"/>
        <v>373703.7037037015</v>
      </c>
      <c r="O40" s="269">
        <f t="shared" si="3"/>
        <v>1390185.1851851828</v>
      </c>
      <c r="P40" s="269">
        <f>SUM('Monthly Forecast'!$D40:$O40)</f>
        <v>31613164.444444425</v>
      </c>
      <c r="Q40" s="69"/>
    </row>
    <row r="41" spans="1:16384" ht="26.1" customHeight="1">
      <c r="Q41" s="69"/>
    </row>
  </sheetData>
  <sheetProtection algorithmName="SHA-512" hashValue="Hm4vFd2Ca/ziFZDL562JcaBrGQbGwKyN9M9xdR8TZSg6kIzKwBmYBZJIE1XZ8Zla2Y/vfmFPYlCi82NwpoJGpw==" saltValue="ncAbRYCeEzL9X+IeKqdphQ==" spinCount="100000" sheet="1" autoFilter="0" pivotTables="0"/>
  <mergeCells count="2">
    <mergeCell ref="B2:C2"/>
    <mergeCell ref="D2:I3"/>
  </mergeCells>
  <conditionalFormatting sqref="B10:P39">
    <cfRule type="expression" dxfId="245" priority="9">
      <formula>(MOD(ROW(),2)=0)*($B10="Income")</formula>
    </cfRule>
    <cfRule type="expression" dxfId="244" priority="10">
      <formula>(MOD(ROW(),2)&lt;&gt;0)*($B10="Income")</formula>
    </cfRule>
    <cfRule type="expression" dxfId="243" priority="11">
      <formula>(MOD(ROW(),2)=0)*($B10="Expenses")</formula>
    </cfRule>
    <cfRule type="expression" dxfId="242" priority="12">
      <formula>(MOD(ROW(),2)&lt;&gt;0)*($B10="Expenses")</formula>
    </cfRule>
    <cfRule type="expression" dxfId="241" priority="15">
      <formula>(MOD(ROW(),2)&lt;&gt;0)*($B10="Discretionary")</formula>
    </cfRule>
    <cfRule type="expression" dxfId="240" priority="16">
      <formula>(MOD(ROW(),2)=0)*($B10="Discretionary")</formula>
    </cfRule>
  </conditionalFormatting>
  <dataValidations disablePrompts="1"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J36" sqref="J36"/>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100" t="s">
        <v>67</v>
      </c>
      <c r="C1" s="12"/>
      <c r="D1" s="12"/>
      <c r="E1" s="12"/>
      <c r="F1" s="12"/>
      <c r="G1" s="12"/>
      <c r="H1" s="13"/>
    </row>
    <row r="2" spans="1:18" s="5" customFormat="1" ht="30">
      <c r="B2" s="55"/>
      <c r="C2" s="55"/>
      <c r="D2" s="55"/>
      <c r="E2" s="55"/>
      <c r="F2" s="372" t="s">
        <v>157</v>
      </c>
      <c r="G2" s="374"/>
      <c r="H2" s="374"/>
      <c r="I2" s="374"/>
      <c r="J2" s="374"/>
      <c r="K2" s="374"/>
      <c r="L2" s="53"/>
      <c r="M2" s="53"/>
      <c r="N2" s="53"/>
      <c r="O2" s="53"/>
      <c r="P2" s="53"/>
      <c r="Q2" s="53"/>
      <c r="R2" s="53"/>
    </row>
    <row r="3" spans="1:18" s="5" customFormat="1" ht="30">
      <c r="B3" s="54" t="s">
        <v>33</v>
      </c>
      <c r="C3" s="233">
        <f>Transactions!C3</f>
        <v>44197</v>
      </c>
      <c r="D3" s="55"/>
      <c r="E3" s="55"/>
      <c r="F3" s="73"/>
      <c r="G3" s="74"/>
      <c r="H3" s="74"/>
      <c r="I3" s="74"/>
      <c r="J3" s="74"/>
      <c r="K3" s="74"/>
      <c r="L3" s="53"/>
      <c r="M3" s="53"/>
      <c r="N3" s="53"/>
      <c r="O3" s="53"/>
      <c r="P3" s="53"/>
      <c r="Q3" s="53"/>
      <c r="R3" s="53"/>
    </row>
    <row r="4" spans="1:18" s="5" customFormat="1" ht="30">
      <c r="B4" s="54" t="s">
        <v>68</v>
      </c>
      <c r="C4" s="234">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22">
        <f>SUMIFS(Transactions!$P$10:$P$1002,Transactions!$R$10:$R$1002,Monthly_Actual[[#This Row],[Category]],Transactions!$O$10:$O$1002,'Monthly Actual'!D$7)</f>
        <v>20000000</v>
      </c>
      <c r="E10" s="222">
        <f>SUMIFS(Transactions!$P$10:$P$1002,Transactions!$R$10:$R$1002,Monthly_Actual[[#This Row],[Category]],Transactions!$O$10:$O$1002,'Monthly Actual'!E$7)</f>
        <v>0</v>
      </c>
      <c r="F10" s="222">
        <f>SUMIFS(Transactions!$P$10:$P$1002,Transactions!$R$10:$R$1002,Monthly_Actual[[#This Row],[Category]],Transactions!$O$10:$O$1002,'Monthly Actual'!F$7)</f>
        <v>0</v>
      </c>
      <c r="G10" s="222">
        <f>SUMIFS(Transactions!$P$10:$P$1002,Transactions!$R$10:$R$1002,Monthly_Actual[[#This Row],[Category]],Transactions!$O$10:$O$1002,'Monthly Actual'!G$7)</f>
        <v>0</v>
      </c>
      <c r="H10" s="222">
        <f>SUMIFS(Transactions!$P$10:$P$1002,Transactions!$R$10:$R$1002,Monthly_Actual[[#This Row],[Category]],Transactions!$O$10:$O$1002,'Monthly Actual'!H$7)</f>
        <v>0</v>
      </c>
      <c r="I10" s="222">
        <f>SUMIFS(Transactions!$P$10:$P$1002,Transactions!$R$10:$R$1002,Monthly_Actual[[#This Row],[Category]],Transactions!$O$10:$O$1002,'Monthly Actual'!I$7)</f>
        <v>0</v>
      </c>
      <c r="J10" s="222">
        <f>SUMIFS(Transactions!$P$10:$P$1002,Transactions!$R$10:$R$1002,Monthly_Actual[[#This Row],[Category]],Transactions!$O$10:$O$1002,'Monthly Actual'!J$7)</f>
        <v>0</v>
      </c>
      <c r="K10" s="222">
        <f>SUMIFS(Transactions!$P$10:$P$1002,Transactions!$R$10:$R$1002,Monthly_Actual[[#This Row],[Category]],Transactions!$O$10:$O$1002,'Monthly Actual'!K$7)</f>
        <v>0</v>
      </c>
      <c r="L10" s="222">
        <f>SUMIFS(Transactions!$P$10:$P$1002,Transactions!$R$10:$R$1002,Monthly_Actual[[#This Row],[Category]],Transactions!$O$10:$O$1002,'Monthly Actual'!L$7)</f>
        <v>0</v>
      </c>
      <c r="M10" s="222">
        <f>SUMIFS(Transactions!$P$10:$P$1002,Transactions!$R$10:$R$1002,Monthly_Actual[[#This Row],[Category]],Transactions!$O$10:$O$1002,'Monthly Actual'!M$7)</f>
        <v>0</v>
      </c>
      <c r="N10" s="222">
        <f>SUMIFS(Transactions!$P$10:$P$1002,Transactions!$R$10:$R$1002,Monthly_Actual[[#This Row],[Category]],Transactions!$O$10:$O$1002,'Monthly Actual'!N$7)</f>
        <v>0</v>
      </c>
      <c r="O10" s="222">
        <f>SUMIFS(Transactions!$P$10:$P$1002,Transactions!$R$10:$R$1002,Monthly_Actual[[#This Row],[Category]],Transactions!$O$10:$O$1002,'Monthly Actual'!O$7)</f>
        <v>0</v>
      </c>
      <c r="P10" s="223">
        <f>SUM(Monthly_Actual[[#This Row],[Column3]:[Column14]])</f>
        <v>20000000</v>
      </c>
    </row>
    <row r="11" spans="1:18" s="69" customFormat="1" ht="26.1" customHeight="1">
      <c r="B11" s="38" t="s">
        <v>1</v>
      </c>
      <c r="C11" s="39" t="str">
        <f>Summary!C19</f>
        <v>Commissions</v>
      </c>
      <c r="D11" s="224">
        <f>SUMIFS(Transactions!$P$10:$P$1002,Transactions!$R$10:$R$1002,Monthly_Actual[[#This Row],[Category]],Transactions!$O$10:$O$1002,'Monthly Actual'!D$7)</f>
        <v>0</v>
      </c>
      <c r="E11" s="224">
        <f>SUMIFS(Transactions!$P$10:$P$1002,Transactions!$R$10:$R$1002,Monthly_Actual[[#This Row],[Category]],Transactions!$O$10:$O$1002,'Monthly Actual'!E$7)</f>
        <v>0</v>
      </c>
      <c r="F11" s="224">
        <f>SUMIFS(Transactions!$P$10:$P$1002,Transactions!$R$10:$R$1002,Monthly_Actual[[#This Row],[Category]],Transactions!$O$10:$O$1002,'Monthly Actual'!F$7)</f>
        <v>0</v>
      </c>
      <c r="G11" s="224">
        <f>SUMIFS(Transactions!$P$10:$P$1002,Transactions!$R$10:$R$1002,Monthly_Actual[[#This Row],[Category]],Transactions!$O$10:$O$1002,'Monthly Actual'!G$7)</f>
        <v>0</v>
      </c>
      <c r="H11" s="224">
        <f>SUMIFS(Transactions!$P$10:$P$1002,Transactions!$R$10:$R$1002,Monthly_Actual[[#This Row],[Category]],Transactions!$O$10:$O$1002,'Monthly Actual'!H$7)</f>
        <v>0</v>
      </c>
      <c r="I11" s="224">
        <f>SUMIFS(Transactions!$P$10:$P$1002,Transactions!$R$10:$R$1002,Monthly_Actual[[#This Row],[Category]],Transactions!$O$10:$O$1002,'Monthly Actual'!I$7)</f>
        <v>0</v>
      </c>
      <c r="J11" s="224">
        <f>SUMIFS(Transactions!$P$10:$P$1002,Transactions!$R$10:$R$1002,Monthly_Actual[[#This Row],[Category]],Transactions!$O$10:$O$1002,'Monthly Actual'!J$7)</f>
        <v>0</v>
      </c>
      <c r="K11" s="224">
        <f>SUMIFS(Transactions!$P$10:$P$1002,Transactions!$R$10:$R$1002,Monthly_Actual[[#This Row],[Category]],Transactions!$O$10:$O$1002,'Monthly Actual'!K$7)</f>
        <v>0</v>
      </c>
      <c r="L11" s="224">
        <f>SUMIFS(Transactions!$P$10:$P$1002,Transactions!$R$10:$R$1002,Monthly_Actual[[#This Row],[Category]],Transactions!$O$10:$O$1002,'Monthly Actual'!L$7)</f>
        <v>0</v>
      </c>
      <c r="M11" s="224">
        <f>SUMIFS(Transactions!$P$10:$P$1002,Transactions!$R$10:$R$1002,Monthly_Actual[[#This Row],[Category]],Transactions!$O$10:$O$1002,'Monthly Actual'!M$7)</f>
        <v>0</v>
      </c>
      <c r="N11" s="224">
        <f>SUMIFS(Transactions!$P$10:$P$1002,Transactions!$R$10:$R$1002,Monthly_Actual[[#This Row],[Category]],Transactions!$O$10:$O$1002,'Monthly Actual'!N$7)</f>
        <v>0</v>
      </c>
      <c r="O11" s="224">
        <f>SUMIFS(Transactions!$P$10:$P$1002,Transactions!$R$10:$R$1002,Monthly_Actual[[#This Row],[Category]],Transactions!$O$10:$O$1002,'Monthly Actual'!O$7)</f>
        <v>0</v>
      </c>
      <c r="P11" s="225">
        <f>SUM(Monthly_Actual[[#This Row],[Column3]:[Column14]])</f>
        <v>0</v>
      </c>
    </row>
    <row r="12" spans="1:18" s="69" customFormat="1" ht="26.1" customHeight="1">
      <c r="B12" s="38" t="s">
        <v>1</v>
      </c>
      <c r="C12" s="39" t="str">
        <f>Summary!C20</f>
        <v>Bonus</v>
      </c>
      <c r="D12" s="224">
        <f>SUMIFS(Transactions!$P$10:$P$1002,Transactions!$R$10:$R$1002,Monthly_Actual[[#This Row],[Category]],Transactions!$O$10:$O$1002,'Monthly Actual'!D$7)</f>
        <v>0</v>
      </c>
      <c r="E12" s="224">
        <f>SUMIFS(Transactions!$P$10:$P$1002,Transactions!$R$10:$R$1002,Monthly_Actual[[#This Row],[Category]],Transactions!$O$10:$O$1002,'Monthly Actual'!E$7)</f>
        <v>0</v>
      </c>
      <c r="F12" s="224">
        <f>SUMIFS(Transactions!$P$10:$P$1002,Transactions!$R$10:$R$1002,Monthly_Actual[[#This Row],[Category]],Transactions!$O$10:$O$1002,'Monthly Actual'!F$7)</f>
        <v>0</v>
      </c>
      <c r="G12" s="224">
        <f>SUMIFS(Transactions!$P$10:$P$1002,Transactions!$R$10:$R$1002,Monthly_Actual[[#This Row],[Category]],Transactions!$O$10:$O$1002,'Monthly Actual'!G$7)</f>
        <v>0</v>
      </c>
      <c r="H12" s="224">
        <f>SUMIFS(Transactions!$P$10:$P$1002,Transactions!$R$10:$R$1002,Monthly_Actual[[#This Row],[Category]],Transactions!$O$10:$O$1002,'Monthly Actual'!H$7)</f>
        <v>0</v>
      </c>
      <c r="I12" s="224">
        <f>SUMIFS(Transactions!$P$10:$P$1002,Transactions!$R$10:$R$1002,Monthly_Actual[[#This Row],[Category]],Transactions!$O$10:$O$1002,'Monthly Actual'!I$7)</f>
        <v>0</v>
      </c>
      <c r="J12" s="224">
        <f>SUMIFS(Transactions!$P$10:$P$1002,Transactions!$R$10:$R$1002,Monthly_Actual[[#This Row],[Category]],Transactions!$O$10:$O$1002,'Monthly Actual'!J$7)</f>
        <v>0</v>
      </c>
      <c r="K12" s="224">
        <f>SUMIFS(Transactions!$P$10:$P$1002,Transactions!$R$10:$R$1002,Monthly_Actual[[#This Row],[Category]],Transactions!$O$10:$O$1002,'Monthly Actual'!K$7)</f>
        <v>0</v>
      </c>
      <c r="L12" s="224">
        <f>SUMIFS(Transactions!$P$10:$P$1002,Transactions!$R$10:$R$1002,Monthly_Actual[[#This Row],[Category]],Transactions!$O$10:$O$1002,'Monthly Actual'!L$7)</f>
        <v>0</v>
      </c>
      <c r="M12" s="224">
        <f>SUMIFS(Transactions!$P$10:$P$1002,Transactions!$R$10:$R$1002,Monthly_Actual[[#This Row],[Category]],Transactions!$O$10:$O$1002,'Monthly Actual'!M$7)</f>
        <v>0</v>
      </c>
      <c r="N12" s="224">
        <f>SUMIFS(Transactions!$P$10:$P$1002,Transactions!$R$10:$R$1002,Monthly_Actual[[#This Row],[Category]],Transactions!$O$10:$O$1002,'Monthly Actual'!N$7)</f>
        <v>0</v>
      </c>
      <c r="O12" s="224">
        <f>SUMIFS(Transactions!$P$10:$P$1002,Transactions!$R$10:$R$1002,Monthly_Actual[[#This Row],[Category]],Transactions!$O$10:$O$1002,'Monthly Actual'!O$7)</f>
        <v>0</v>
      </c>
      <c r="P12" s="225">
        <f>SUM(Monthly_Actual[[#This Row],[Column3]:[Column14]])</f>
        <v>0</v>
      </c>
    </row>
    <row r="13" spans="1:18" s="69" customFormat="1" ht="26.1" customHeight="1">
      <c r="B13" s="38" t="s">
        <v>1</v>
      </c>
      <c r="C13" s="39" t="str">
        <f>Summary!C21</f>
        <v>Interest income</v>
      </c>
      <c r="D13" s="224">
        <f>SUMIFS(Transactions!$P$10:$P$1002,Transactions!$R$10:$R$1002,Monthly_Actual[[#This Row],[Category]],Transactions!$O$10:$O$1002,'Monthly Actual'!D$7)</f>
        <v>18000000</v>
      </c>
      <c r="E13" s="224">
        <f>SUMIFS(Transactions!$P$10:$P$1002,Transactions!$R$10:$R$1002,Monthly_Actual[[#This Row],[Category]],Transactions!$O$10:$O$1002,'Monthly Actual'!E$7)</f>
        <v>0</v>
      </c>
      <c r="F13" s="224">
        <f>SUMIFS(Transactions!$P$10:$P$1002,Transactions!$R$10:$R$1002,Monthly_Actual[[#This Row],[Category]],Transactions!$O$10:$O$1002,'Monthly Actual'!F$7)</f>
        <v>0</v>
      </c>
      <c r="G13" s="224">
        <f>SUMIFS(Transactions!$P$10:$P$1002,Transactions!$R$10:$R$1002,Monthly_Actual[[#This Row],[Category]],Transactions!$O$10:$O$1002,'Monthly Actual'!G$7)</f>
        <v>0</v>
      </c>
      <c r="H13" s="224">
        <f>SUMIFS(Transactions!$P$10:$P$1002,Transactions!$R$10:$R$1002,Monthly_Actual[[#This Row],[Category]],Transactions!$O$10:$O$1002,'Monthly Actual'!H$7)</f>
        <v>0</v>
      </c>
      <c r="I13" s="224">
        <f>SUMIFS(Transactions!$P$10:$P$1002,Transactions!$R$10:$R$1002,Monthly_Actual[[#This Row],[Category]],Transactions!$O$10:$O$1002,'Monthly Actual'!I$7)</f>
        <v>0</v>
      </c>
      <c r="J13" s="224">
        <f>SUMIFS(Transactions!$P$10:$P$1002,Transactions!$R$10:$R$1002,Monthly_Actual[[#This Row],[Category]],Transactions!$O$10:$O$1002,'Monthly Actual'!J$7)</f>
        <v>0</v>
      </c>
      <c r="K13" s="224">
        <f>SUMIFS(Transactions!$P$10:$P$1002,Transactions!$R$10:$R$1002,Monthly_Actual[[#This Row],[Category]],Transactions!$O$10:$O$1002,'Monthly Actual'!K$7)</f>
        <v>0</v>
      </c>
      <c r="L13" s="224">
        <f>SUMIFS(Transactions!$P$10:$P$1002,Transactions!$R$10:$R$1002,Monthly_Actual[[#This Row],[Category]],Transactions!$O$10:$O$1002,'Monthly Actual'!L$7)</f>
        <v>0</v>
      </c>
      <c r="M13" s="224">
        <f>SUMIFS(Transactions!$P$10:$P$1002,Transactions!$R$10:$R$1002,Monthly_Actual[[#This Row],[Category]],Transactions!$O$10:$O$1002,'Monthly Actual'!M$7)</f>
        <v>0</v>
      </c>
      <c r="N13" s="224">
        <f>SUMIFS(Transactions!$P$10:$P$1002,Transactions!$R$10:$R$1002,Monthly_Actual[[#This Row],[Category]],Transactions!$O$10:$O$1002,'Monthly Actual'!N$7)</f>
        <v>0</v>
      </c>
      <c r="O13" s="224">
        <f>SUMIFS(Transactions!$P$10:$P$1002,Transactions!$R$10:$R$1002,Monthly_Actual[[#This Row],[Category]],Transactions!$O$10:$O$1002,'Monthly Actual'!O$7)</f>
        <v>0</v>
      </c>
      <c r="P13" s="225">
        <f>SUM(Monthly_Actual[[#This Row],[Column3]:[Column14]])</f>
        <v>18000000</v>
      </c>
    </row>
    <row r="14" spans="1:18" s="69" customFormat="1" ht="26.1" customHeight="1">
      <c r="B14" s="38" t="s">
        <v>1</v>
      </c>
      <c r="C14" s="39" t="str">
        <f>Summary!C22</f>
        <v>Tax refund</v>
      </c>
      <c r="D14" s="224">
        <f>SUMIFS(Transactions!$P$10:$P$1002,Transactions!$R$10:$R$1002,Monthly_Actual[[#This Row],[Category]],Transactions!$O$10:$O$1002,'Monthly Actual'!D$7)</f>
        <v>0</v>
      </c>
      <c r="E14" s="224">
        <f>SUMIFS(Transactions!$P$10:$P$1002,Transactions!$R$10:$R$1002,Monthly_Actual[[#This Row],[Category]],Transactions!$O$10:$O$1002,'Monthly Actual'!E$7)</f>
        <v>0</v>
      </c>
      <c r="F14" s="224">
        <f>SUMIFS(Transactions!$P$10:$P$1002,Transactions!$R$10:$R$1002,Monthly_Actual[[#This Row],[Category]],Transactions!$O$10:$O$1002,'Monthly Actual'!F$7)</f>
        <v>0</v>
      </c>
      <c r="G14" s="224">
        <f>SUMIFS(Transactions!$P$10:$P$1002,Transactions!$R$10:$R$1002,Monthly_Actual[[#This Row],[Category]],Transactions!$O$10:$O$1002,'Monthly Actual'!G$7)</f>
        <v>0</v>
      </c>
      <c r="H14" s="224">
        <f>SUMIFS(Transactions!$P$10:$P$1002,Transactions!$R$10:$R$1002,Monthly_Actual[[#This Row],[Category]],Transactions!$O$10:$O$1002,'Monthly Actual'!H$7)</f>
        <v>0</v>
      </c>
      <c r="I14" s="224">
        <f>SUMIFS(Transactions!$P$10:$P$1002,Transactions!$R$10:$R$1002,Monthly_Actual[[#This Row],[Category]],Transactions!$O$10:$O$1002,'Monthly Actual'!I$7)</f>
        <v>0</v>
      </c>
      <c r="J14" s="224">
        <f>SUMIFS(Transactions!$P$10:$P$1002,Transactions!$R$10:$R$1002,Monthly_Actual[[#This Row],[Category]],Transactions!$O$10:$O$1002,'Monthly Actual'!J$7)</f>
        <v>0</v>
      </c>
      <c r="K14" s="224">
        <f>SUMIFS(Transactions!$P$10:$P$1002,Transactions!$R$10:$R$1002,Monthly_Actual[[#This Row],[Category]],Transactions!$O$10:$O$1002,'Monthly Actual'!K$7)</f>
        <v>0</v>
      </c>
      <c r="L14" s="224">
        <f>SUMIFS(Transactions!$P$10:$P$1002,Transactions!$R$10:$R$1002,Monthly_Actual[[#This Row],[Category]],Transactions!$O$10:$O$1002,'Monthly Actual'!L$7)</f>
        <v>0</v>
      </c>
      <c r="M14" s="224">
        <f>SUMIFS(Transactions!$P$10:$P$1002,Transactions!$R$10:$R$1002,Monthly_Actual[[#This Row],[Category]],Transactions!$O$10:$O$1002,'Monthly Actual'!M$7)</f>
        <v>0</v>
      </c>
      <c r="N14" s="224">
        <f>SUMIFS(Transactions!$P$10:$P$1002,Transactions!$R$10:$R$1002,Monthly_Actual[[#This Row],[Category]],Transactions!$O$10:$O$1002,'Monthly Actual'!N$7)</f>
        <v>0</v>
      </c>
      <c r="O14" s="224">
        <f>SUMIFS(Transactions!$P$10:$P$1002,Transactions!$R$10:$R$1002,Monthly_Actual[[#This Row],[Category]],Transactions!$O$10:$O$1002,'Monthly Actual'!O$7)</f>
        <v>0</v>
      </c>
      <c r="P14" s="225">
        <f>SUM(Monthly_Actual[[#This Row],[Column3]:[Column14]])</f>
        <v>0</v>
      </c>
    </row>
    <row r="15" spans="1:18" s="69" customFormat="1" ht="26.1" customHeight="1">
      <c r="B15" s="38" t="s">
        <v>1</v>
      </c>
      <c r="C15" s="39" t="str">
        <f>Summary!C23</f>
        <v>Receivable lending</v>
      </c>
      <c r="D15" s="224">
        <f>SUMIFS(Transactions!$P$10:$P$1002,Transactions!$R$10:$R$1002,Monthly_Actual[[#This Row],[Category]],Transactions!$O$10:$O$1002,'Monthly Actual'!D$7)</f>
        <v>0</v>
      </c>
      <c r="E15" s="224">
        <f>SUMIFS(Transactions!$P$10:$P$1002,Transactions!$R$10:$R$1002,Monthly_Actual[[#This Row],[Category]],Transactions!$O$10:$O$1002,'Monthly Actual'!E$7)</f>
        <v>0</v>
      </c>
      <c r="F15" s="224">
        <f>SUMIFS(Transactions!$P$10:$P$1002,Transactions!$R$10:$R$1002,Monthly_Actual[[#This Row],[Category]],Transactions!$O$10:$O$1002,'Monthly Actual'!F$7)</f>
        <v>0</v>
      </c>
      <c r="G15" s="224">
        <f>SUMIFS(Transactions!$P$10:$P$1002,Transactions!$R$10:$R$1002,Monthly_Actual[[#This Row],[Category]],Transactions!$O$10:$O$1002,'Monthly Actual'!G$7)</f>
        <v>0</v>
      </c>
      <c r="H15" s="224">
        <f>SUMIFS(Transactions!$P$10:$P$1002,Transactions!$R$10:$R$1002,Monthly_Actual[[#This Row],[Category]],Transactions!$O$10:$O$1002,'Monthly Actual'!H$7)</f>
        <v>0</v>
      </c>
      <c r="I15" s="224">
        <f>SUMIFS(Transactions!$P$10:$P$1002,Transactions!$R$10:$R$1002,Monthly_Actual[[#This Row],[Category]],Transactions!$O$10:$O$1002,'Monthly Actual'!I$7)</f>
        <v>0</v>
      </c>
      <c r="J15" s="224">
        <f>SUMIFS(Transactions!$P$10:$P$1002,Transactions!$R$10:$R$1002,Monthly_Actual[[#This Row],[Category]],Transactions!$O$10:$O$1002,'Monthly Actual'!J$7)</f>
        <v>0</v>
      </c>
      <c r="K15" s="224">
        <f>SUMIFS(Transactions!$P$10:$P$1002,Transactions!$R$10:$R$1002,Monthly_Actual[[#This Row],[Category]],Transactions!$O$10:$O$1002,'Monthly Actual'!K$7)</f>
        <v>0</v>
      </c>
      <c r="L15" s="224">
        <f>SUMIFS(Transactions!$P$10:$P$1002,Transactions!$R$10:$R$1002,Monthly_Actual[[#This Row],[Category]],Transactions!$O$10:$O$1002,'Monthly Actual'!L$7)</f>
        <v>0</v>
      </c>
      <c r="M15" s="224">
        <f>SUMIFS(Transactions!$P$10:$P$1002,Transactions!$R$10:$R$1002,Monthly_Actual[[#This Row],[Category]],Transactions!$O$10:$O$1002,'Monthly Actual'!M$7)</f>
        <v>0</v>
      </c>
      <c r="N15" s="224">
        <f>SUMIFS(Transactions!$P$10:$P$1002,Transactions!$R$10:$R$1002,Monthly_Actual[[#This Row],[Category]],Transactions!$O$10:$O$1002,'Monthly Actual'!N$7)</f>
        <v>0</v>
      </c>
      <c r="O15" s="224">
        <f>SUMIFS(Transactions!$P$10:$P$1002,Transactions!$R$10:$R$1002,Monthly_Actual[[#This Row],[Category]],Transactions!$O$10:$O$1002,'Monthly Actual'!O$7)</f>
        <v>0</v>
      </c>
      <c r="P15" s="225">
        <f>SUM(Monthly_Actual[[#This Row],[Column3]:[Column14]])</f>
        <v>0</v>
      </c>
    </row>
    <row r="16" spans="1:18" s="69" customFormat="1" ht="26.1" customHeight="1">
      <c r="B16" s="38" t="s">
        <v>1</v>
      </c>
      <c r="C16" s="39" t="str">
        <f>Summary!C24</f>
        <v>Other income</v>
      </c>
      <c r="D16" s="224">
        <f>SUMIFS(Transactions!$P$10:$P$1002,Transactions!$R$10:$R$1002,Monthly_Actual[[#This Row],[Category]],Transactions!$O$10:$O$1002,'Monthly Actual'!D$7)</f>
        <v>0</v>
      </c>
      <c r="E16" s="224">
        <f>SUMIFS(Transactions!$P$10:$P$1002,Transactions!$R$10:$R$1002,Monthly_Actual[[#This Row],[Category]],Transactions!$O$10:$O$1002,'Monthly Actual'!E$7)</f>
        <v>0</v>
      </c>
      <c r="F16" s="224">
        <f>SUMIFS(Transactions!$P$10:$P$1002,Transactions!$R$10:$R$1002,Monthly_Actual[[#This Row],[Category]],Transactions!$O$10:$O$1002,'Monthly Actual'!F$7)</f>
        <v>0</v>
      </c>
      <c r="G16" s="224">
        <f>SUMIFS(Transactions!$P$10:$P$1002,Transactions!$R$10:$R$1002,Monthly_Actual[[#This Row],[Category]],Transactions!$O$10:$O$1002,'Monthly Actual'!G$7)</f>
        <v>0</v>
      </c>
      <c r="H16" s="224">
        <f>SUMIFS(Transactions!$P$10:$P$1002,Transactions!$R$10:$R$1002,Monthly_Actual[[#This Row],[Category]],Transactions!$O$10:$O$1002,'Monthly Actual'!H$7)</f>
        <v>0</v>
      </c>
      <c r="I16" s="224">
        <f>SUMIFS(Transactions!$P$10:$P$1002,Transactions!$R$10:$R$1002,Monthly_Actual[[#This Row],[Category]],Transactions!$O$10:$O$1002,'Monthly Actual'!I$7)</f>
        <v>0</v>
      </c>
      <c r="J16" s="224">
        <f>SUMIFS(Transactions!$P$10:$P$1002,Transactions!$R$10:$R$1002,Monthly_Actual[[#This Row],[Category]],Transactions!$O$10:$O$1002,'Monthly Actual'!J$7)</f>
        <v>0</v>
      </c>
      <c r="K16" s="224">
        <f>SUMIFS(Transactions!$P$10:$P$1002,Transactions!$R$10:$R$1002,Monthly_Actual[[#This Row],[Category]],Transactions!$O$10:$O$1002,'Monthly Actual'!K$7)</f>
        <v>0</v>
      </c>
      <c r="L16" s="224">
        <f>SUMIFS(Transactions!$P$10:$P$1002,Transactions!$R$10:$R$1002,Monthly_Actual[[#This Row],[Category]],Transactions!$O$10:$O$1002,'Monthly Actual'!L$7)</f>
        <v>0</v>
      </c>
      <c r="M16" s="224">
        <f>SUMIFS(Transactions!$P$10:$P$1002,Transactions!$R$10:$R$1002,Monthly_Actual[[#This Row],[Category]],Transactions!$O$10:$O$1002,'Monthly Actual'!M$7)</f>
        <v>0</v>
      </c>
      <c r="N16" s="224">
        <f>SUMIFS(Transactions!$P$10:$P$1002,Transactions!$R$10:$R$1002,Monthly_Actual[[#This Row],[Category]],Transactions!$O$10:$O$1002,'Monthly Actual'!N$7)</f>
        <v>0</v>
      </c>
      <c r="O16" s="224">
        <f>SUMIFS(Transactions!$P$10:$P$1002,Transactions!$R$10:$R$1002,Monthly_Actual[[#This Row],[Category]],Transactions!$O$10:$O$1002,'Monthly Actual'!O$7)</f>
        <v>0</v>
      </c>
      <c r="P16" s="225">
        <f>SUM(Monthly_Actual[[#This Row],[Column3]:[Column14]])</f>
        <v>0</v>
      </c>
    </row>
    <row r="17" spans="2:17" s="69" customFormat="1" ht="26.1" customHeight="1">
      <c r="B17" s="38" t="s">
        <v>1</v>
      </c>
      <c r="C17" s="39" t="str">
        <f>Summary!C25</f>
        <v>Investment income</v>
      </c>
      <c r="D17" s="224">
        <f>SUMIFS(Transactions!$P$10:$P$1002,Transactions!$R$10:$R$1002,Monthly_Actual[[#This Row],[Category]],Transactions!$O$10:$O$1002,'Monthly Actual'!D$7)</f>
        <v>0</v>
      </c>
      <c r="E17" s="224">
        <f>SUMIFS(Transactions!$P$10:$P$1002,Transactions!$R$10:$R$1002,Monthly_Actual[[#This Row],[Category]],Transactions!$O$10:$O$1002,'Monthly Actual'!E$7)</f>
        <v>0</v>
      </c>
      <c r="F17" s="224">
        <f>SUMIFS(Transactions!$P$10:$P$1002,Transactions!$R$10:$R$1002,Monthly_Actual[[#This Row],[Category]],Transactions!$O$10:$O$1002,'Monthly Actual'!F$7)</f>
        <v>0</v>
      </c>
      <c r="G17" s="224">
        <f>SUMIFS(Transactions!$P$10:$P$1002,Transactions!$R$10:$R$1002,Monthly_Actual[[#This Row],[Category]],Transactions!$O$10:$O$1002,'Monthly Actual'!G$7)</f>
        <v>0</v>
      </c>
      <c r="H17" s="224">
        <f>SUMIFS(Transactions!$P$10:$P$1002,Transactions!$R$10:$R$1002,Monthly_Actual[[#This Row],[Category]],Transactions!$O$10:$O$1002,'Monthly Actual'!H$7)</f>
        <v>0</v>
      </c>
      <c r="I17" s="224">
        <f>SUMIFS(Transactions!$P$10:$P$1002,Transactions!$R$10:$R$1002,Monthly_Actual[[#This Row],[Category]],Transactions!$O$10:$O$1002,'Monthly Actual'!I$7)</f>
        <v>0</v>
      </c>
      <c r="J17" s="224">
        <f>SUMIFS(Transactions!$P$10:$P$1002,Transactions!$R$10:$R$1002,Monthly_Actual[[#This Row],[Category]],Transactions!$O$10:$O$1002,'Monthly Actual'!J$7)</f>
        <v>0</v>
      </c>
      <c r="K17" s="224">
        <f>SUMIFS(Transactions!$P$10:$P$1002,Transactions!$R$10:$R$1002,Monthly_Actual[[#This Row],[Category]],Transactions!$O$10:$O$1002,'Monthly Actual'!K$7)</f>
        <v>0</v>
      </c>
      <c r="L17" s="224">
        <f>SUMIFS(Transactions!$P$10:$P$1002,Transactions!$R$10:$R$1002,Monthly_Actual[[#This Row],[Category]],Transactions!$O$10:$O$1002,'Monthly Actual'!L$7)</f>
        <v>0</v>
      </c>
      <c r="M17" s="224">
        <f>SUMIFS(Transactions!$P$10:$P$1002,Transactions!$R$10:$R$1002,Monthly_Actual[[#This Row],[Category]],Transactions!$O$10:$O$1002,'Monthly Actual'!M$7)</f>
        <v>0</v>
      </c>
      <c r="N17" s="224">
        <f>SUMIFS(Transactions!$P$10:$P$1002,Transactions!$R$10:$R$1002,Monthly_Actual[[#This Row],[Category]],Transactions!$O$10:$O$1002,'Monthly Actual'!N$7)</f>
        <v>0</v>
      </c>
      <c r="O17" s="224">
        <f>SUMIFS(Transactions!$P$10:$P$1002,Transactions!$R$10:$R$1002,Monthly_Actual[[#This Row],[Category]],Transactions!$O$10:$O$1002,'Monthly Actual'!O$7)</f>
        <v>0</v>
      </c>
      <c r="P17" s="225">
        <f>SUM(Monthly_Actual[[#This Row],[Column3]:[Column14]])</f>
        <v>0</v>
      </c>
    </row>
    <row r="18" spans="2:17" s="69" customFormat="1" ht="26.1" customHeight="1">
      <c r="B18" s="38" t="s">
        <v>1</v>
      </c>
      <c r="C18" s="39" t="str">
        <f>Summary!C26</f>
        <v>Income category 2</v>
      </c>
      <c r="D18" s="224">
        <f>SUMIFS(Transactions!$P$10:$P$1002,Transactions!$R$10:$R$1002,Monthly_Actual[[#This Row],[Category]],Transactions!$O$10:$O$1002,'Monthly Actual'!D$7)</f>
        <v>0</v>
      </c>
      <c r="E18" s="224">
        <f>SUMIFS(Transactions!$P$10:$P$1002,Transactions!$R$10:$R$1002,Monthly_Actual[[#This Row],[Category]],Transactions!$O$10:$O$1002,'Monthly Actual'!E$7)</f>
        <v>0</v>
      </c>
      <c r="F18" s="224">
        <f>SUMIFS(Transactions!$P$10:$P$1002,Transactions!$R$10:$R$1002,Monthly_Actual[[#This Row],[Category]],Transactions!$O$10:$O$1002,'Monthly Actual'!F$7)</f>
        <v>0</v>
      </c>
      <c r="G18" s="224">
        <f>SUMIFS(Transactions!$P$10:$P$1002,Transactions!$R$10:$R$1002,Monthly_Actual[[#This Row],[Category]],Transactions!$O$10:$O$1002,'Monthly Actual'!G$7)</f>
        <v>0</v>
      </c>
      <c r="H18" s="224">
        <f>SUMIFS(Transactions!$P$10:$P$1002,Transactions!$R$10:$R$1002,Monthly_Actual[[#This Row],[Category]],Transactions!$O$10:$O$1002,'Monthly Actual'!H$7)</f>
        <v>0</v>
      </c>
      <c r="I18" s="224">
        <f>SUMIFS(Transactions!$P$10:$P$1002,Transactions!$R$10:$R$1002,Monthly_Actual[[#This Row],[Category]],Transactions!$O$10:$O$1002,'Monthly Actual'!I$7)</f>
        <v>0</v>
      </c>
      <c r="J18" s="224">
        <f>SUMIFS(Transactions!$P$10:$P$1002,Transactions!$R$10:$R$1002,Monthly_Actual[[#This Row],[Category]],Transactions!$O$10:$O$1002,'Monthly Actual'!J$7)</f>
        <v>0</v>
      </c>
      <c r="K18" s="224">
        <f>SUMIFS(Transactions!$P$10:$P$1002,Transactions!$R$10:$R$1002,Monthly_Actual[[#This Row],[Category]],Transactions!$O$10:$O$1002,'Monthly Actual'!K$7)</f>
        <v>0</v>
      </c>
      <c r="L18" s="224">
        <f>SUMIFS(Transactions!$P$10:$P$1002,Transactions!$R$10:$R$1002,Monthly_Actual[[#This Row],[Category]],Transactions!$O$10:$O$1002,'Monthly Actual'!L$7)</f>
        <v>0</v>
      </c>
      <c r="M18" s="224">
        <f>SUMIFS(Transactions!$P$10:$P$1002,Transactions!$R$10:$R$1002,Monthly_Actual[[#This Row],[Category]],Transactions!$O$10:$O$1002,'Monthly Actual'!M$7)</f>
        <v>0</v>
      </c>
      <c r="N18" s="224">
        <f>SUMIFS(Transactions!$P$10:$P$1002,Transactions!$R$10:$R$1002,Monthly_Actual[[#This Row],[Category]],Transactions!$O$10:$O$1002,'Monthly Actual'!N$7)</f>
        <v>0</v>
      </c>
      <c r="O18" s="224">
        <f>SUMIFS(Transactions!$P$10:$P$1002,Transactions!$R$10:$R$1002,Monthly_Actual[[#This Row],[Category]],Transactions!$O$10:$O$1002,'Monthly Actual'!O$7)</f>
        <v>0</v>
      </c>
      <c r="P18" s="225">
        <f>SUM(Monthly_Actual[[#This Row],[Column3]:[Column14]])</f>
        <v>0</v>
      </c>
    </row>
    <row r="19" spans="2:17" s="69" customFormat="1" ht="26.1" customHeight="1">
      <c r="B19" s="45" t="s">
        <v>0</v>
      </c>
      <c r="C19" s="46" t="str">
        <f>Summary!C27</f>
        <v>Grosceries &amp; Other Supplies</v>
      </c>
      <c r="D19" s="226">
        <f>SUMIFS(Transactions!$D$10:$D$1002,Transactions!$F$10:$F$1002,Monthly_Actual[[#This Row],[Category]],Transactions!$C$10:$C$1002,'Monthly Actual'!D$7)</f>
        <v>4600000</v>
      </c>
      <c r="E19" s="226">
        <f>SUMIFS(Transactions!$D$10:$D$1002,Transactions!$F$10:$F$1002,Monthly_Actual[[#This Row],[Category]],Transactions!$C$10:$C$1002,'Monthly Actual'!E$7)</f>
        <v>0</v>
      </c>
      <c r="F19" s="226">
        <f>SUMIFS(Transactions!$D$10:$D$1002,Transactions!$F$10:$F$1002,Monthly_Actual[[#This Row],[Category]],Transactions!$C$10:$C$1002,'Monthly Actual'!F$7)</f>
        <v>0</v>
      </c>
      <c r="G19" s="226">
        <f>SUMIFS(Transactions!$D$10:$D$1002,Transactions!$F$10:$F$1002,Monthly_Actual[[#This Row],[Category]],Transactions!$C$10:$C$1002,'Monthly Actual'!G$7)</f>
        <v>0</v>
      </c>
      <c r="H19" s="226">
        <f>SUMIFS(Transactions!$D$10:$D$1002,Transactions!$F$10:$F$1002,Monthly_Actual[[#This Row],[Category]],Transactions!$C$10:$C$1002,'Monthly Actual'!H$7)</f>
        <v>0</v>
      </c>
      <c r="I19" s="226">
        <f>SUMIFS(Transactions!$D$10:$D$1002,Transactions!$F$10:$F$1002,Monthly_Actual[[#This Row],[Category]],Transactions!$C$10:$C$1002,'Monthly Actual'!I$7)</f>
        <v>0</v>
      </c>
      <c r="J19" s="226">
        <f>SUMIFS(Transactions!$D$10:$D$1002,Transactions!$F$10:$F$1002,Monthly_Actual[[#This Row],[Category]],Transactions!$C$10:$C$1002,'Monthly Actual'!J$7)</f>
        <v>0</v>
      </c>
      <c r="K19" s="226">
        <f>SUMIFS(Transactions!$D$10:$D$1002,Transactions!$F$10:$F$1002,Monthly_Actual[[#This Row],[Category]],Transactions!$C$10:$C$1002,'Monthly Actual'!K$7)</f>
        <v>0</v>
      </c>
      <c r="L19" s="226">
        <f>SUMIFS(Transactions!$D$10:$D$1002,Transactions!$F$10:$F$1002,Monthly_Actual[[#This Row],[Category]],Transactions!$C$10:$C$1002,'Monthly Actual'!L$7)</f>
        <v>0</v>
      </c>
      <c r="M19" s="226">
        <f>SUMIFS(Transactions!$D$10:$D$1002,Transactions!$F$10:$F$1002,Monthly_Actual[[#This Row],[Category]],Transactions!$C$10:$C$1002,'Monthly Actual'!M$7)</f>
        <v>0</v>
      </c>
      <c r="N19" s="226">
        <f>SUMIFS(Transactions!$D$10:$D$1002,Transactions!$F$10:$F$1002,Monthly_Actual[[#This Row],[Category]],Transactions!$C$10:$C$1002,'Monthly Actual'!N$7)</f>
        <v>0</v>
      </c>
      <c r="O19" s="226">
        <f>SUMIFS(Transactions!$D$10:$D$1002,Transactions!$F$10:$F$1002,Monthly_Actual[[#This Row],[Category]],Transactions!$C$10:$C$1002,'Monthly Actual'!O$7)</f>
        <v>0</v>
      </c>
      <c r="P19" s="227">
        <f>SUM(Monthly_Actual[[#This Row],[Column3]:[Column14]])</f>
        <v>4600000</v>
      </c>
    </row>
    <row r="20" spans="2:17" s="69" customFormat="1" ht="26.1" customHeight="1">
      <c r="B20" s="47" t="s">
        <v>0</v>
      </c>
      <c r="C20" s="48" t="str">
        <f>Summary!C28</f>
        <v>Transportation</v>
      </c>
      <c r="D20" s="228">
        <f>SUMIFS(Transactions!$D$10:$D$1002,Transactions!$F$10:$F$1002,Monthly_Actual[[#This Row],[Category]],Transactions!$C$10:$C$1002,'Monthly Actual'!D$7)</f>
        <v>200000</v>
      </c>
      <c r="E20" s="228">
        <f>SUMIFS(Transactions!$D$10:$D$1002,Transactions!$F$10:$F$1002,Monthly_Actual[[#This Row],[Category]],Transactions!$C$10:$C$1002,'Monthly Actual'!E$7)</f>
        <v>0</v>
      </c>
      <c r="F20" s="228">
        <f>SUMIFS(Transactions!$D$10:$D$1002,Transactions!$F$10:$F$1002,Monthly_Actual[[#This Row],[Category]],Transactions!$C$10:$C$1002,'Monthly Actual'!F$7)</f>
        <v>0</v>
      </c>
      <c r="G20" s="228">
        <f>SUMIFS(Transactions!$D$10:$D$1002,Transactions!$F$10:$F$1002,Monthly_Actual[[#This Row],[Category]],Transactions!$C$10:$C$1002,'Monthly Actual'!G$7)</f>
        <v>0</v>
      </c>
      <c r="H20" s="228">
        <f>SUMIFS(Transactions!$D$10:$D$1002,Transactions!$F$10:$F$1002,Monthly_Actual[[#This Row],[Category]],Transactions!$C$10:$C$1002,'Monthly Actual'!H$7)</f>
        <v>0</v>
      </c>
      <c r="I20" s="228">
        <f>SUMIFS(Transactions!$D$10:$D$1002,Transactions!$F$10:$F$1002,Monthly_Actual[[#This Row],[Category]],Transactions!$C$10:$C$1002,'Monthly Actual'!I$7)</f>
        <v>0</v>
      </c>
      <c r="J20" s="228">
        <f>SUMIFS(Transactions!$D$10:$D$1002,Transactions!$F$10:$F$1002,Monthly_Actual[[#This Row],[Category]],Transactions!$C$10:$C$1002,'Monthly Actual'!J$7)</f>
        <v>0</v>
      </c>
      <c r="K20" s="228">
        <f>SUMIFS(Transactions!$D$10:$D$1002,Transactions!$F$10:$F$1002,Monthly_Actual[[#This Row],[Category]],Transactions!$C$10:$C$1002,'Monthly Actual'!K$7)</f>
        <v>0</v>
      </c>
      <c r="L20" s="228">
        <f>SUMIFS(Transactions!$D$10:$D$1002,Transactions!$F$10:$F$1002,Monthly_Actual[[#This Row],[Category]],Transactions!$C$10:$C$1002,'Monthly Actual'!L$7)</f>
        <v>0</v>
      </c>
      <c r="M20" s="228">
        <f>SUMIFS(Transactions!$D$10:$D$1002,Transactions!$F$10:$F$1002,Monthly_Actual[[#This Row],[Category]],Transactions!$C$10:$C$1002,'Monthly Actual'!M$7)</f>
        <v>0</v>
      </c>
      <c r="N20" s="228">
        <f>SUMIFS(Transactions!$D$10:$D$1002,Transactions!$F$10:$F$1002,Monthly_Actual[[#This Row],[Category]],Transactions!$C$10:$C$1002,'Monthly Actual'!N$7)</f>
        <v>0</v>
      </c>
      <c r="O20" s="228">
        <f>SUMIFS(Transactions!$D$10:$D$1002,Transactions!$F$10:$F$1002,Monthly_Actual[[#This Row],[Category]],Transactions!$C$10:$C$1002,'Monthly Actual'!O$7)</f>
        <v>0</v>
      </c>
      <c r="P20" s="229">
        <f>SUM(Monthly_Actual[[#This Row],[Column3]:[Column14]])</f>
        <v>200000</v>
      </c>
    </row>
    <row r="21" spans="2:17" s="69" customFormat="1" ht="26.1" customHeight="1">
      <c r="B21" s="45" t="s">
        <v>0</v>
      </c>
      <c r="C21" s="46" t="str">
        <f>Summary!C29</f>
        <v>Utilities</v>
      </c>
      <c r="D21" s="226">
        <f>SUMIFS(Transactions!$D$10:$D$1002,Transactions!$F$10:$F$1002,Monthly_Actual[[#This Row],[Category]],Transactions!$C$10:$C$1002,'Monthly Actual'!D$7)</f>
        <v>800000</v>
      </c>
      <c r="E21" s="226">
        <f>SUMIFS(Transactions!$D$10:$D$1002,Transactions!$F$10:$F$1002,Monthly_Actual[[#This Row],[Category]],Transactions!$C$10:$C$1002,'Monthly Actual'!E$7)</f>
        <v>0</v>
      </c>
      <c r="F21" s="226">
        <f>SUMIFS(Transactions!$D$10:$D$1002,Transactions!$F$10:$F$1002,Monthly_Actual[[#This Row],[Category]],Transactions!$C$10:$C$1002,'Monthly Actual'!F$7)</f>
        <v>0</v>
      </c>
      <c r="G21" s="226">
        <f>SUMIFS(Transactions!$D$10:$D$1002,Transactions!$F$10:$F$1002,Monthly_Actual[[#This Row],[Category]],Transactions!$C$10:$C$1002,'Monthly Actual'!G$7)</f>
        <v>0</v>
      </c>
      <c r="H21" s="226">
        <f>SUMIFS(Transactions!$D$10:$D$1002,Transactions!$F$10:$F$1002,Monthly_Actual[[#This Row],[Category]],Transactions!$C$10:$C$1002,'Monthly Actual'!H$7)</f>
        <v>0</v>
      </c>
      <c r="I21" s="226">
        <f>SUMIFS(Transactions!$D$10:$D$1002,Transactions!$F$10:$F$1002,Monthly_Actual[[#This Row],[Category]],Transactions!$C$10:$C$1002,'Monthly Actual'!I$7)</f>
        <v>0</v>
      </c>
      <c r="J21" s="226">
        <f>SUMIFS(Transactions!$D$10:$D$1002,Transactions!$F$10:$F$1002,Monthly_Actual[[#This Row],[Category]],Transactions!$C$10:$C$1002,'Monthly Actual'!J$7)</f>
        <v>0</v>
      </c>
      <c r="K21" s="226">
        <f>SUMIFS(Transactions!$D$10:$D$1002,Transactions!$F$10:$F$1002,Monthly_Actual[[#This Row],[Category]],Transactions!$C$10:$C$1002,'Monthly Actual'!K$7)</f>
        <v>0</v>
      </c>
      <c r="L21" s="226">
        <f>SUMIFS(Transactions!$D$10:$D$1002,Transactions!$F$10:$F$1002,Monthly_Actual[[#This Row],[Category]],Transactions!$C$10:$C$1002,'Monthly Actual'!L$7)</f>
        <v>0</v>
      </c>
      <c r="M21" s="226">
        <f>SUMIFS(Transactions!$D$10:$D$1002,Transactions!$F$10:$F$1002,Monthly_Actual[[#This Row],[Category]],Transactions!$C$10:$C$1002,'Monthly Actual'!M$7)</f>
        <v>0</v>
      </c>
      <c r="N21" s="226">
        <f>SUMIFS(Transactions!$D$10:$D$1002,Transactions!$F$10:$F$1002,Monthly_Actual[[#This Row],[Category]],Transactions!$C$10:$C$1002,'Monthly Actual'!N$7)</f>
        <v>0</v>
      </c>
      <c r="O21" s="226">
        <f>SUMIFS(Transactions!$D$10:$D$1002,Transactions!$F$10:$F$1002,Monthly_Actual[[#This Row],[Category]],Transactions!$C$10:$C$1002,'Monthly Actual'!O$7)</f>
        <v>0</v>
      </c>
      <c r="P21" s="227">
        <f>SUM(Monthly_Actual[[#This Row],[Column3]:[Column14]])</f>
        <v>800000</v>
      </c>
    </row>
    <row r="22" spans="2:17" s="69" customFormat="1" ht="26.1" customHeight="1">
      <c r="B22" s="47" t="s">
        <v>0</v>
      </c>
      <c r="C22" s="48" t="str">
        <f>Summary!C30</f>
        <v>Health expenses</v>
      </c>
      <c r="D22" s="228">
        <f>SUMIFS(Transactions!$D$10:$D$1002,Transactions!$F$10:$F$1002,Monthly_Actual[[#This Row],[Category]],Transactions!$C$10:$C$1002,'Monthly Actual'!D$7)</f>
        <v>1000000</v>
      </c>
      <c r="E22" s="228">
        <f>SUMIFS(Transactions!$D$10:$D$1002,Transactions!$F$10:$F$1002,Monthly_Actual[[#This Row],[Category]],Transactions!$C$10:$C$1002,'Monthly Actual'!E$7)</f>
        <v>0</v>
      </c>
      <c r="F22" s="228">
        <f>SUMIFS(Transactions!$D$10:$D$1002,Transactions!$F$10:$F$1002,Monthly_Actual[[#This Row],[Category]],Transactions!$C$10:$C$1002,'Monthly Actual'!F$7)</f>
        <v>0</v>
      </c>
      <c r="G22" s="228">
        <f>SUMIFS(Transactions!$D$10:$D$1002,Transactions!$F$10:$F$1002,Monthly_Actual[[#This Row],[Category]],Transactions!$C$10:$C$1002,'Monthly Actual'!G$7)</f>
        <v>0</v>
      </c>
      <c r="H22" s="228">
        <f>SUMIFS(Transactions!$D$10:$D$1002,Transactions!$F$10:$F$1002,Monthly_Actual[[#This Row],[Category]],Transactions!$C$10:$C$1002,'Monthly Actual'!H$7)</f>
        <v>0</v>
      </c>
      <c r="I22" s="228">
        <f>SUMIFS(Transactions!$D$10:$D$1002,Transactions!$F$10:$F$1002,Monthly_Actual[[#This Row],[Category]],Transactions!$C$10:$C$1002,'Monthly Actual'!I$7)</f>
        <v>0</v>
      </c>
      <c r="J22" s="228">
        <f>SUMIFS(Transactions!$D$10:$D$1002,Transactions!$F$10:$F$1002,Monthly_Actual[[#This Row],[Category]],Transactions!$C$10:$C$1002,'Monthly Actual'!J$7)</f>
        <v>0</v>
      </c>
      <c r="K22" s="228">
        <f>SUMIFS(Transactions!$D$10:$D$1002,Transactions!$F$10:$F$1002,Monthly_Actual[[#This Row],[Category]],Transactions!$C$10:$C$1002,'Monthly Actual'!K$7)</f>
        <v>0</v>
      </c>
      <c r="L22" s="228">
        <f>SUMIFS(Transactions!$D$10:$D$1002,Transactions!$F$10:$F$1002,Monthly_Actual[[#This Row],[Category]],Transactions!$C$10:$C$1002,'Monthly Actual'!L$7)</f>
        <v>0</v>
      </c>
      <c r="M22" s="228">
        <f>SUMIFS(Transactions!$D$10:$D$1002,Transactions!$F$10:$F$1002,Monthly_Actual[[#This Row],[Category]],Transactions!$C$10:$C$1002,'Monthly Actual'!M$7)</f>
        <v>0</v>
      </c>
      <c r="N22" s="228">
        <f>SUMIFS(Transactions!$D$10:$D$1002,Transactions!$F$10:$F$1002,Monthly_Actual[[#This Row],[Category]],Transactions!$C$10:$C$1002,'Monthly Actual'!N$7)</f>
        <v>0</v>
      </c>
      <c r="O22" s="228">
        <f>SUMIFS(Transactions!$D$10:$D$1002,Transactions!$F$10:$F$1002,Monthly_Actual[[#This Row],[Category]],Transactions!$C$10:$C$1002,'Monthly Actual'!O$7)</f>
        <v>0</v>
      </c>
      <c r="P22" s="229">
        <f>SUM(Monthly_Actual[[#This Row],[Column3]:[Column14]])</f>
        <v>1000000</v>
      </c>
    </row>
    <row r="23" spans="2:17" s="69" customFormat="1" ht="26.1" customHeight="1">
      <c r="B23" s="45" t="s">
        <v>0</v>
      </c>
      <c r="C23" s="46" t="str">
        <f>Summary!C31</f>
        <v>Personal</v>
      </c>
      <c r="D23" s="226">
        <f>SUMIFS(Transactions!$D$10:$D$1002,Transactions!$F$10:$F$1002,Monthly_Actual[[#This Row],[Category]],Transactions!$C$10:$C$1002,'Monthly Actual'!D$7)</f>
        <v>400000</v>
      </c>
      <c r="E23" s="226">
        <f>SUMIFS(Transactions!$D$10:$D$1002,Transactions!$F$10:$F$1002,Monthly_Actual[[#This Row],[Category]],Transactions!$C$10:$C$1002,'Monthly Actual'!E$7)</f>
        <v>0</v>
      </c>
      <c r="F23" s="226">
        <f>SUMIFS(Transactions!$D$10:$D$1002,Transactions!$F$10:$F$1002,Monthly_Actual[[#This Row],[Category]],Transactions!$C$10:$C$1002,'Monthly Actual'!F$7)</f>
        <v>0</v>
      </c>
      <c r="G23" s="226">
        <f>SUMIFS(Transactions!$D$10:$D$1002,Transactions!$F$10:$F$1002,Monthly_Actual[[#This Row],[Category]],Transactions!$C$10:$C$1002,'Monthly Actual'!G$7)</f>
        <v>0</v>
      </c>
      <c r="H23" s="226">
        <f>SUMIFS(Transactions!$D$10:$D$1002,Transactions!$F$10:$F$1002,Monthly_Actual[[#This Row],[Category]],Transactions!$C$10:$C$1002,'Monthly Actual'!H$7)</f>
        <v>0</v>
      </c>
      <c r="I23" s="226">
        <f>SUMIFS(Transactions!$D$10:$D$1002,Transactions!$F$10:$F$1002,Monthly_Actual[[#This Row],[Category]],Transactions!$C$10:$C$1002,'Monthly Actual'!I$7)</f>
        <v>0</v>
      </c>
      <c r="J23" s="226">
        <f>SUMIFS(Transactions!$D$10:$D$1002,Transactions!$F$10:$F$1002,Monthly_Actual[[#This Row],[Category]],Transactions!$C$10:$C$1002,'Monthly Actual'!J$7)</f>
        <v>0</v>
      </c>
      <c r="K23" s="226">
        <f>SUMIFS(Transactions!$D$10:$D$1002,Transactions!$F$10:$F$1002,Monthly_Actual[[#This Row],[Category]],Transactions!$C$10:$C$1002,'Monthly Actual'!K$7)</f>
        <v>0</v>
      </c>
      <c r="L23" s="226">
        <f>SUMIFS(Transactions!$D$10:$D$1002,Transactions!$F$10:$F$1002,Monthly_Actual[[#This Row],[Category]],Transactions!$C$10:$C$1002,'Monthly Actual'!L$7)</f>
        <v>0</v>
      </c>
      <c r="M23" s="226">
        <f>SUMIFS(Transactions!$D$10:$D$1002,Transactions!$F$10:$F$1002,Monthly_Actual[[#This Row],[Category]],Transactions!$C$10:$C$1002,'Monthly Actual'!M$7)</f>
        <v>0</v>
      </c>
      <c r="N23" s="226">
        <f>SUMIFS(Transactions!$D$10:$D$1002,Transactions!$F$10:$F$1002,Monthly_Actual[[#This Row],[Category]],Transactions!$C$10:$C$1002,'Monthly Actual'!N$7)</f>
        <v>0</v>
      </c>
      <c r="O23" s="226">
        <f>SUMIFS(Transactions!$D$10:$D$1002,Transactions!$F$10:$F$1002,Monthly_Actual[[#This Row],[Category]],Transactions!$C$10:$C$1002,'Monthly Actual'!O$7)</f>
        <v>0</v>
      </c>
      <c r="P23" s="227">
        <f>SUM(Monthly_Actual[[#This Row],[Column3]:[Column14]])</f>
        <v>400000</v>
      </c>
    </row>
    <row r="24" spans="2:17" s="69" customFormat="1" ht="26.1" customHeight="1">
      <c r="B24" s="47" t="s">
        <v>0</v>
      </c>
      <c r="C24" s="48" t="str">
        <f>Summary!C32</f>
        <v>Education &amp; Childcare</v>
      </c>
      <c r="D24" s="228">
        <f>SUMIFS(Transactions!$D$10:$D$1002,Transactions!$F$10:$F$1002,Monthly_Actual[[#This Row],[Category]],Transactions!$C$10:$C$1002,'Monthly Actual'!D$7)</f>
        <v>0</v>
      </c>
      <c r="E24" s="228">
        <f>SUMIFS(Transactions!$D$10:$D$1002,Transactions!$F$10:$F$1002,Monthly_Actual[[#This Row],[Category]],Transactions!$C$10:$C$1002,'Monthly Actual'!E$7)</f>
        <v>0</v>
      </c>
      <c r="F24" s="228">
        <f>SUMIFS(Transactions!$D$10:$D$1002,Transactions!$F$10:$F$1002,Monthly_Actual[[#This Row],[Category]],Transactions!$C$10:$C$1002,'Monthly Actual'!F$7)</f>
        <v>0</v>
      </c>
      <c r="G24" s="228">
        <f>SUMIFS(Transactions!$D$10:$D$1002,Transactions!$F$10:$F$1002,Monthly_Actual[[#This Row],[Category]],Transactions!$C$10:$C$1002,'Monthly Actual'!G$7)</f>
        <v>0</v>
      </c>
      <c r="H24" s="228">
        <f>SUMIFS(Transactions!$D$10:$D$1002,Transactions!$F$10:$F$1002,Monthly_Actual[[#This Row],[Category]],Transactions!$C$10:$C$1002,'Monthly Actual'!H$7)</f>
        <v>0</v>
      </c>
      <c r="I24" s="228">
        <f>SUMIFS(Transactions!$D$10:$D$1002,Transactions!$F$10:$F$1002,Monthly_Actual[[#This Row],[Category]],Transactions!$C$10:$C$1002,'Monthly Actual'!I$7)</f>
        <v>0</v>
      </c>
      <c r="J24" s="228">
        <f>SUMIFS(Transactions!$D$10:$D$1002,Transactions!$F$10:$F$1002,Monthly_Actual[[#This Row],[Category]],Transactions!$C$10:$C$1002,'Monthly Actual'!J$7)</f>
        <v>0</v>
      </c>
      <c r="K24" s="228">
        <f>SUMIFS(Transactions!$D$10:$D$1002,Transactions!$F$10:$F$1002,Monthly_Actual[[#This Row],[Category]],Transactions!$C$10:$C$1002,'Monthly Actual'!K$7)</f>
        <v>0</v>
      </c>
      <c r="L24" s="228">
        <f>SUMIFS(Transactions!$D$10:$D$1002,Transactions!$F$10:$F$1002,Monthly_Actual[[#This Row],[Category]],Transactions!$C$10:$C$1002,'Monthly Actual'!L$7)</f>
        <v>0</v>
      </c>
      <c r="M24" s="228">
        <f>SUMIFS(Transactions!$D$10:$D$1002,Transactions!$F$10:$F$1002,Monthly_Actual[[#This Row],[Category]],Transactions!$C$10:$C$1002,'Monthly Actual'!M$7)</f>
        <v>0</v>
      </c>
      <c r="N24" s="228">
        <f>SUMIFS(Transactions!$D$10:$D$1002,Transactions!$F$10:$F$1002,Monthly_Actual[[#This Row],[Category]],Transactions!$C$10:$C$1002,'Monthly Actual'!N$7)</f>
        <v>0</v>
      </c>
      <c r="O24" s="228">
        <f>SUMIFS(Transactions!$D$10:$D$1002,Transactions!$F$10:$F$1002,Monthly_Actual[[#This Row],[Category]],Transactions!$C$10:$C$1002,'Monthly Actual'!O$7)</f>
        <v>0</v>
      </c>
      <c r="P24" s="229">
        <f>SUM(Monthly_Actual[[#This Row],[Column3]:[Column14]])</f>
        <v>0</v>
      </c>
    </row>
    <row r="25" spans="2:17" ht="26.1" customHeight="1">
      <c r="B25" s="47" t="s">
        <v>0</v>
      </c>
      <c r="C25" s="48" t="str">
        <f>Summary!C36</f>
        <v>Loan Principal payment</v>
      </c>
      <c r="D25" s="228">
        <f>SUMIFS(Transactions!$D$10:$D$1002,Transactions!$F$10:$F$1002,Monthly_Actual[[#This Row],[Category]],Transactions!$C$10:$C$1002,'Monthly Actual'!D$7)</f>
        <v>0</v>
      </c>
      <c r="E25" s="228">
        <f>SUMIFS(Transactions!$D$10:$D$1002,Transactions!$F$10:$F$1002,Monthly_Actual[[#This Row],[Category]],Transactions!$C$10:$C$1002,'Monthly Actual'!E$7)</f>
        <v>0</v>
      </c>
      <c r="F25" s="228">
        <f>SUMIFS(Transactions!$D$10:$D$1002,Transactions!$F$10:$F$1002,Monthly_Actual[[#This Row],[Category]],Transactions!$C$10:$C$1002,'Monthly Actual'!F$7)</f>
        <v>0</v>
      </c>
      <c r="G25" s="228">
        <f>SUMIFS(Transactions!$D$10:$D$1002,Transactions!$F$10:$F$1002,Monthly_Actual[[#This Row],[Category]],Transactions!$C$10:$C$1002,'Monthly Actual'!G$7)</f>
        <v>0</v>
      </c>
      <c r="H25" s="228">
        <f>SUMIFS(Transactions!$D$10:$D$1002,Transactions!$F$10:$F$1002,Monthly_Actual[[#This Row],[Category]],Transactions!$C$10:$C$1002,'Monthly Actual'!H$7)</f>
        <v>0</v>
      </c>
      <c r="I25" s="228">
        <f>SUMIFS(Transactions!$D$10:$D$1002,Transactions!$F$10:$F$1002,Monthly_Actual[[#This Row],[Category]],Transactions!$C$10:$C$1002,'Monthly Actual'!I$7)</f>
        <v>0</v>
      </c>
      <c r="J25" s="228">
        <f>SUMIFS(Transactions!$D$10:$D$1002,Transactions!$F$10:$F$1002,Monthly_Actual[[#This Row],[Category]],Transactions!$C$10:$C$1002,'Monthly Actual'!J$7)</f>
        <v>0</v>
      </c>
      <c r="K25" s="228">
        <f>SUMIFS(Transactions!$D$10:$D$1002,Transactions!$F$10:$F$1002,Monthly_Actual[[#This Row],[Category]],Transactions!$C$10:$C$1002,'Monthly Actual'!K$7)</f>
        <v>0</v>
      </c>
      <c r="L25" s="228">
        <f>SUMIFS(Transactions!$D$10:$D$1002,Transactions!$F$10:$F$1002,Monthly_Actual[[#This Row],[Category]],Transactions!$C$10:$C$1002,'Monthly Actual'!L$7)</f>
        <v>0</v>
      </c>
      <c r="M25" s="228">
        <f>SUMIFS(Transactions!$D$10:$D$1002,Transactions!$F$10:$F$1002,Monthly_Actual[[#This Row],[Category]],Transactions!$C$10:$C$1002,'Monthly Actual'!M$7)</f>
        <v>0</v>
      </c>
      <c r="N25" s="228">
        <f>SUMIFS(Transactions!$D$10:$D$1002,Transactions!$F$10:$F$1002,Monthly_Actual[[#This Row],[Category]],Transactions!$C$10:$C$1002,'Monthly Actual'!N$7)</f>
        <v>0</v>
      </c>
      <c r="O25" s="228">
        <f>SUMIFS(Transactions!$D$10:$D$1002,Transactions!$F$10:$F$1002,Monthly_Actual[[#This Row],[Category]],Transactions!$C$10:$C$1002,'Monthly Actual'!O$7)</f>
        <v>0</v>
      </c>
      <c r="P25" s="229">
        <f>SUM(Monthly_Actual[[#This Row],[Column3]:[Column14]])</f>
        <v>0</v>
      </c>
      <c r="Q25" s="69"/>
    </row>
    <row r="26" spans="2:17" ht="26.1" customHeight="1">
      <c r="B26" s="45" t="s">
        <v>0</v>
      </c>
      <c r="C26" s="46" t="str">
        <f>Summary!C37</f>
        <v>Loan Interest expense</v>
      </c>
      <c r="D26" s="226">
        <f>SUMIFS(Transactions!$D$10:$D$1002,Transactions!$F$10:$F$1002,Monthly_Actual[[#This Row],[Category]],Transactions!$C$10:$C$1002,'Monthly Actual'!D$7)</f>
        <v>0</v>
      </c>
      <c r="E26" s="226">
        <f>SUMIFS(Transactions!$D$10:$D$1002,Transactions!$F$10:$F$1002,Monthly_Actual[[#This Row],[Category]],Transactions!$C$10:$C$1002,'Monthly Actual'!E$7)</f>
        <v>0</v>
      </c>
      <c r="F26" s="226">
        <f>SUMIFS(Transactions!$D$10:$D$1002,Transactions!$F$10:$F$1002,Monthly_Actual[[#This Row],[Category]],Transactions!$C$10:$C$1002,'Monthly Actual'!F$7)</f>
        <v>0</v>
      </c>
      <c r="G26" s="226">
        <f>SUMIFS(Transactions!$D$10:$D$1002,Transactions!$F$10:$F$1002,Monthly_Actual[[#This Row],[Category]],Transactions!$C$10:$C$1002,'Monthly Actual'!G$7)</f>
        <v>0</v>
      </c>
      <c r="H26" s="226">
        <f>SUMIFS(Transactions!$D$10:$D$1002,Transactions!$F$10:$F$1002,Monthly_Actual[[#This Row],[Category]],Transactions!$C$10:$C$1002,'Monthly Actual'!H$7)</f>
        <v>0</v>
      </c>
      <c r="I26" s="226">
        <f>SUMIFS(Transactions!$D$10:$D$1002,Transactions!$F$10:$F$1002,Monthly_Actual[[#This Row],[Category]],Transactions!$C$10:$C$1002,'Monthly Actual'!I$7)</f>
        <v>0</v>
      </c>
      <c r="J26" s="226">
        <f>SUMIFS(Transactions!$D$10:$D$1002,Transactions!$F$10:$F$1002,Monthly_Actual[[#This Row],[Category]],Transactions!$C$10:$C$1002,'Monthly Actual'!J$7)</f>
        <v>0</v>
      </c>
      <c r="K26" s="226">
        <f>SUMIFS(Transactions!$D$10:$D$1002,Transactions!$F$10:$F$1002,Monthly_Actual[[#This Row],[Category]],Transactions!$C$10:$C$1002,'Monthly Actual'!K$7)</f>
        <v>0</v>
      </c>
      <c r="L26" s="226">
        <f>SUMIFS(Transactions!$D$10:$D$1002,Transactions!$F$10:$F$1002,Monthly_Actual[[#This Row],[Category]],Transactions!$C$10:$C$1002,'Monthly Actual'!L$7)</f>
        <v>0</v>
      </c>
      <c r="M26" s="226">
        <f>SUMIFS(Transactions!$D$10:$D$1002,Transactions!$F$10:$F$1002,Monthly_Actual[[#This Row],[Category]],Transactions!$C$10:$C$1002,'Monthly Actual'!M$7)</f>
        <v>0</v>
      </c>
      <c r="N26" s="226">
        <f>SUMIFS(Transactions!$D$10:$D$1002,Transactions!$F$10:$F$1002,Monthly_Actual[[#This Row],[Category]],Transactions!$C$10:$C$1002,'Monthly Actual'!N$7)</f>
        <v>0</v>
      </c>
      <c r="O26" s="226">
        <f>SUMIFS(Transactions!$D$10:$D$1002,Transactions!$F$10:$F$1002,Monthly_Actual[[#This Row],[Category]],Transactions!$C$10:$C$1002,'Monthly Actual'!O$7)</f>
        <v>0</v>
      </c>
      <c r="P26" s="227">
        <f>SUM(Monthly_Actual[[#This Row],[Column3]:[Column14]])</f>
        <v>0</v>
      </c>
      <c r="Q26" s="69"/>
    </row>
    <row r="27" spans="2:17" ht="26.1" customHeight="1">
      <c r="B27" s="47" t="s">
        <v>0</v>
      </c>
      <c r="C27" s="48" t="str">
        <f>Summary!C38</f>
        <v>Service animals &amp; Pets</v>
      </c>
      <c r="D27" s="228">
        <f>SUMIFS(Transactions!$D$10:$D$1002,Transactions!$F$10:$F$1002,Monthly_Actual[[#This Row],[Category]],Transactions!$C$10:$C$1002,'Monthly Actual'!D$7)</f>
        <v>0</v>
      </c>
      <c r="E27" s="228">
        <f>SUMIFS(Transactions!$D$10:$D$1002,Transactions!$F$10:$F$1002,Monthly_Actual[[#This Row],[Category]],Transactions!$C$10:$C$1002,'Monthly Actual'!E$7)</f>
        <v>0</v>
      </c>
      <c r="F27" s="228">
        <f>SUMIFS(Transactions!$D$10:$D$1002,Transactions!$F$10:$F$1002,Monthly_Actual[[#This Row],[Category]],Transactions!$C$10:$C$1002,'Monthly Actual'!F$7)</f>
        <v>0</v>
      </c>
      <c r="G27" s="228">
        <f>SUMIFS(Transactions!$D$10:$D$1002,Transactions!$F$10:$F$1002,Monthly_Actual[[#This Row],[Category]],Transactions!$C$10:$C$1002,'Monthly Actual'!G$7)</f>
        <v>0</v>
      </c>
      <c r="H27" s="228">
        <f>SUMIFS(Transactions!$D$10:$D$1002,Transactions!$F$10:$F$1002,Monthly_Actual[[#This Row],[Category]],Transactions!$C$10:$C$1002,'Monthly Actual'!H$7)</f>
        <v>0</v>
      </c>
      <c r="I27" s="228">
        <f>SUMIFS(Transactions!$D$10:$D$1002,Transactions!$F$10:$F$1002,Monthly_Actual[[#This Row],[Category]],Transactions!$C$10:$C$1002,'Monthly Actual'!I$7)</f>
        <v>0</v>
      </c>
      <c r="J27" s="228">
        <f>SUMIFS(Transactions!$D$10:$D$1002,Transactions!$F$10:$F$1002,Monthly_Actual[[#This Row],[Category]],Transactions!$C$10:$C$1002,'Monthly Actual'!J$7)</f>
        <v>0</v>
      </c>
      <c r="K27" s="228">
        <f>SUMIFS(Transactions!$D$10:$D$1002,Transactions!$F$10:$F$1002,Monthly_Actual[[#This Row],[Category]],Transactions!$C$10:$C$1002,'Monthly Actual'!K$7)</f>
        <v>0</v>
      </c>
      <c r="L27" s="228">
        <f>SUMIFS(Transactions!$D$10:$D$1002,Transactions!$F$10:$F$1002,Monthly_Actual[[#This Row],[Category]],Transactions!$C$10:$C$1002,'Monthly Actual'!L$7)</f>
        <v>0</v>
      </c>
      <c r="M27" s="228">
        <f>SUMIFS(Transactions!$D$10:$D$1002,Transactions!$F$10:$F$1002,Monthly_Actual[[#This Row],[Category]],Transactions!$C$10:$C$1002,'Monthly Actual'!M$7)</f>
        <v>0</v>
      </c>
      <c r="N27" s="228">
        <f>SUMIFS(Transactions!$D$10:$D$1002,Transactions!$F$10:$F$1002,Monthly_Actual[[#This Row],[Category]],Transactions!$C$10:$C$1002,'Monthly Actual'!N$7)</f>
        <v>0</v>
      </c>
      <c r="O27" s="228">
        <f>SUMIFS(Transactions!$D$10:$D$1002,Transactions!$F$10:$F$1002,Monthly_Actual[[#This Row],[Category]],Transactions!$C$10:$C$1002,'Monthly Actual'!O$7)</f>
        <v>0</v>
      </c>
      <c r="P27" s="229">
        <f>SUM(Monthly_Actual[[#This Row],[Column3]:[Column14]])</f>
        <v>0</v>
      </c>
      <c r="Q27" s="69"/>
    </row>
    <row r="28" spans="2:17" ht="26.1" customHeight="1">
      <c r="B28" s="45" t="s">
        <v>0</v>
      </c>
      <c r="C28" s="46" t="str">
        <f>Summary!C39</f>
        <v>Other expenses</v>
      </c>
      <c r="D28" s="226">
        <f>SUMIFS(Transactions!$D$10:$D$1002,Transactions!$F$10:$F$1002,Monthly_Actual[[#This Row],[Category]],Transactions!$C$10:$C$1002,'Monthly Actual'!D$7)</f>
        <v>0</v>
      </c>
      <c r="E28" s="226">
        <f>SUMIFS(Transactions!$D$10:$D$1002,Transactions!$F$10:$F$1002,Monthly_Actual[[#This Row],[Category]],Transactions!$C$10:$C$1002,'Monthly Actual'!E$7)</f>
        <v>0</v>
      </c>
      <c r="F28" s="226">
        <f>SUMIFS(Transactions!$D$10:$D$1002,Transactions!$F$10:$F$1002,Monthly_Actual[[#This Row],[Category]],Transactions!$C$10:$C$1002,'Monthly Actual'!F$7)</f>
        <v>0</v>
      </c>
      <c r="G28" s="226">
        <f>SUMIFS(Transactions!$D$10:$D$1002,Transactions!$F$10:$F$1002,Monthly_Actual[[#This Row],[Category]],Transactions!$C$10:$C$1002,'Monthly Actual'!G$7)</f>
        <v>0</v>
      </c>
      <c r="H28" s="226">
        <f>SUMIFS(Transactions!$D$10:$D$1002,Transactions!$F$10:$F$1002,Monthly_Actual[[#This Row],[Category]],Transactions!$C$10:$C$1002,'Monthly Actual'!H$7)</f>
        <v>0</v>
      </c>
      <c r="I28" s="226">
        <f>SUMIFS(Transactions!$D$10:$D$1002,Transactions!$F$10:$F$1002,Monthly_Actual[[#This Row],[Category]],Transactions!$C$10:$C$1002,'Monthly Actual'!I$7)</f>
        <v>0</v>
      </c>
      <c r="J28" s="226">
        <f>SUMIFS(Transactions!$D$10:$D$1002,Transactions!$F$10:$F$1002,Monthly_Actual[[#This Row],[Category]],Transactions!$C$10:$C$1002,'Monthly Actual'!J$7)</f>
        <v>0</v>
      </c>
      <c r="K28" s="226">
        <f>SUMIFS(Transactions!$D$10:$D$1002,Transactions!$F$10:$F$1002,Monthly_Actual[[#This Row],[Category]],Transactions!$C$10:$C$1002,'Monthly Actual'!K$7)</f>
        <v>0</v>
      </c>
      <c r="L28" s="226">
        <f>SUMIFS(Transactions!$D$10:$D$1002,Transactions!$F$10:$F$1002,Monthly_Actual[[#This Row],[Category]],Transactions!$C$10:$C$1002,'Monthly Actual'!L$7)</f>
        <v>0</v>
      </c>
      <c r="M28" s="226">
        <f>SUMIFS(Transactions!$D$10:$D$1002,Transactions!$F$10:$F$1002,Monthly_Actual[[#This Row],[Category]],Transactions!$C$10:$C$1002,'Monthly Actual'!M$7)</f>
        <v>0</v>
      </c>
      <c r="N28" s="226">
        <f>SUMIFS(Transactions!$D$10:$D$1002,Transactions!$F$10:$F$1002,Monthly_Actual[[#This Row],[Category]],Transactions!$C$10:$C$1002,'Monthly Actual'!N$7)</f>
        <v>0</v>
      </c>
      <c r="O28" s="226">
        <f>SUMIFS(Transactions!$D$10:$D$1002,Transactions!$F$10:$F$1002,Monthly_Actual[[#This Row],[Category]],Transactions!$C$10:$C$1002,'Monthly Actual'!O$7)</f>
        <v>0</v>
      </c>
      <c r="P28" s="227">
        <f>SUM(Monthly_Actual[[#This Row],[Column3]:[Column14]])</f>
        <v>0</v>
      </c>
      <c r="Q28" s="69"/>
    </row>
    <row r="29" spans="2:17" ht="26.1" customHeight="1">
      <c r="B29" s="47" t="s">
        <v>0</v>
      </c>
      <c r="C29" s="48" t="str">
        <f>Summary!C33</f>
        <v>Vehicle maintenance</v>
      </c>
      <c r="D29" s="228">
        <f>SUMIFS(Transactions!$D$10:$D$1002,Transactions!$F$10:$F$1002,Monthly_Actual[[#This Row],[Category]],Transactions!$C$10:$C$1002,'Monthly Actual'!D$7)</f>
        <v>0</v>
      </c>
      <c r="E29" s="228">
        <f>SUMIFS(Transactions!$D$10:$D$1002,Transactions!$F$10:$F$1002,Monthly_Actual[[#This Row],[Category]],Transactions!$C$10:$C$1002,'Monthly Actual'!E$7)</f>
        <v>0</v>
      </c>
      <c r="F29" s="228">
        <f>SUMIFS(Transactions!$D$10:$D$1002,Transactions!$F$10:$F$1002,Monthly_Actual[[#This Row],[Category]],Transactions!$C$10:$C$1002,'Monthly Actual'!F$7)</f>
        <v>0</v>
      </c>
      <c r="G29" s="228">
        <f>SUMIFS(Transactions!$D$10:$D$1002,Transactions!$F$10:$F$1002,Monthly_Actual[[#This Row],[Category]],Transactions!$C$10:$C$1002,'Monthly Actual'!G$7)</f>
        <v>0</v>
      </c>
      <c r="H29" s="228">
        <f>SUMIFS(Transactions!$D$10:$D$1002,Transactions!$F$10:$F$1002,Monthly_Actual[[#This Row],[Category]],Transactions!$C$10:$C$1002,'Monthly Actual'!H$7)</f>
        <v>0</v>
      </c>
      <c r="I29" s="228">
        <f>SUMIFS(Transactions!$D$10:$D$1002,Transactions!$F$10:$F$1002,Monthly_Actual[[#This Row],[Category]],Transactions!$C$10:$C$1002,'Monthly Actual'!I$7)</f>
        <v>0</v>
      </c>
      <c r="J29" s="228">
        <f>SUMIFS(Transactions!$D$10:$D$1002,Transactions!$F$10:$F$1002,Monthly_Actual[[#This Row],[Category]],Transactions!$C$10:$C$1002,'Monthly Actual'!J$7)</f>
        <v>0</v>
      </c>
      <c r="K29" s="228">
        <f>SUMIFS(Transactions!$D$10:$D$1002,Transactions!$F$10:$F$1002,Monthly_Actual[[#This Row],[Category]],Transactions!$C$10:$C$1002,'Monthly Actual'!K$7)</f>
        <v>0</v>
      </c>
      <c r="L29" s="228">
        <f>SUMIFS(Transactions!$D$10:$D$1002,Transactions!$F$10:$F$1002,Monthly_Actual[[#This Row],[Category]],Transactions!$C$10:$C$1002,'Monthly Actual'!L$7)</f>
        <v>0</v>
      </c>
      <c r="M29" s="228">
        <f>SUMIFS(Transactions!$D$10:$D$1002,Transactions!$F$10:$F$1002,Monthly_Actual[[#This Row],[Category]],Transactions!$C$10:$C$1002,'Monthly Actual'!M$7)</f>
        <v>0</v>
      </c>
      <c r="N29" s="228">
        <f>SUMIFS(Transactions!$D$10:$D$1002,Transactions!$F$10:$F$1002,Monthly_Actual[[#This Row],[Category]],Transactions!$C$10:$C$1002,'Monthly Actual'!N$7)</f>
        <v>0</v>
      </c>
      <c r="O29" s="228">
        <f>SUMIFS(Transactions!$D$10:$D$1002,Transactions!$F$10:$F$1002,Monthly_Actual[[#This Row],[Category]],Transactions!$C$10:$C$1002,'Monthly Actual'!O$7)</f>
        <v>0</v>
      </c>
      <c r="P29" s="229">
        <f>SUM(Monthly_Actual[[#This Row],[Column3]:[Column14]])</f>
        <v>0</v>
      </c>
      <c r="Q29" s="69"/>
    </row>
    <row r="30" spans="2:17" ht="26.1" customHeight="1">
      <c r="B30" s="45" t="s">
        <v>0</v>
      </c>
      <c r="C30" s="46" t="str">
        <f>Summary!C34</f>
        <v>Lending</v>
      </c>
      <c r="D30" s="226">
        <f>SUMIFS(Transactions!$D$10:$D$1002,Transactions!$F$10:$F$1002,Monthly_Actual[[#This Row],[Category]],Transactions!$C$10:$C$1002,'Monthly Actual'!D$7)</f>
        <v>0</v>
      </c>
      <c r="E30" s="226">
        <f>SUMIFS(Transactions!$D$10:$D$1002,Transactions!$F$10:$F$1002,Monthly_Actual[[#This Row],[Category]],Transactions!$C$10:$C$1002,'Monthly Actual'!E$7)</f>
        <v>0</v>
      </c>
      <c r="F30" s="226">
        <f>SUMIFS(Transactions!$D$10:$D$1002,Transactions!$F$10:$F$1002,Monthly_Actual[[#This Row],[Category]],Transactions!$C$10:$C$1002,'Monthly Actual'!F$7)</f>
        <v>0</v>
      </c>
      <c r="G30" s="226">
        <f>SUMIFS(Transactions!$D$10:$D$1002,Transactions!$F$10:$F$1002,Monthly_Actual[[#This Row],[Category]],Transactions!$C$10:$C$1002,'Monthly Actual'!G$7)</f>
        <v>0</v>
      </c>
      <c r="H30" s="226">
        <f>SUMIFS(Transactions!$D$10:$D$1002,Transactions!$F$10:$F$1002,Monthly_Actual[[#This Row],[Category]],Transactions!$C$10:$C$1002,'Monthly Actual'!H$7)</f>
        <v>0</v>
      </c>
      <c r="I30" s="226">
        <f>SUMIFS(Transactions!$D$10:$D$1002,Transactions!$F$10:$F$1002,Monthly_Actual[[#This Row],[Category]],Transactions!$C$10:$C$1002,'Monthly Actual'!I$7)</f>
        <v>0</v>
      </c>
      <c r="J30" s="226">
        <f>SUMIFS(Transactions!$D$10:$D$1002,Transactions!$F$10:$F$1002,Monthly_Actual[[#This Row],[Category]],Transactions!$C$10:$C$1002,'Monthly Actual'!J$7)</f>
        <v>0</v>
      </c>
      <c r="K30" s="226">
        <f>SUMIFS(Transactions!$D$10:$D$1002,Transactions!$F$10:$F$1002,Monthly_Actual[[#This Row],[Category]],Transactions!$C$10:$C$1002,'Monthly Actual'!K$7)</f>
        <v>0</v>
      </c>
      <c r="L30" s="226">
        <f>SUMIFS(Transactions!$D$10:$D$1002,Transactions!$F$10:$F$1002,Monthly_Actual[[#This Row],[Category]],Transactions!$C$10:$C$1002,'Monthly Actual'!L$7)</f>
        <v>0</v>
      </c>
      <c r="M30" s="226">
        <f>SUMIFS(Transactions!$D$10:$D$1002,Transactions!$F$10:$F$1002,Monthly_Actual[[#This Row],[Category]],Transactions!$C$10:$C$1002,'Monthly Actual'!M$7)</f>
        <v>0</v>
      </c>
      <c r="N30" s="226">
        <f>SUMIFS(Transactions!$D$10:$D$1002,Transactions!$F$10:$F$1002,Monthly_Actual[[#This Row],[Category]],Transactions!$C$10:$C$1002,'Monthly Actual'!N$7)</f>
        <v>0</v>
      </c>
      <c r="O30" s="226">
        <f>SUMIFS(Transactions!$D$10:$D$1002,Transactions!$F$10:$F$1002,Monthly_Actual[[#This Row],[Category]],Transactions!$C$10:$C$1002,'Monthly Actual'!O$7)</f>
        <v>0</v>
      </c>
      <c r="P30" s="227">
        <f>SUM(Monthly_Actual[[#This Row],[Column3]:[Column14]])</f>
        <v>0</v>
      </c>
      <c r="Q30" s="69"/>
    </row>
    <row r="31" spans="2:17" ht="26.1" customHeight="1">
      <c r="B31" s="47" t="s">
        <v>0</v>
      </c>
      <c r="C31" s="48" t="str">
        <f>Summary!C35</f>
        <v>Mobile fee</v>
      </c>
      <c r="D31" s="228">
        <f>SUMIFS(Transactions!$D$10:$D$1002,Transactions!$F$10:$F$1002,Monthly_Actual[[#This Row],[Category]],Transactions!$C$10:$C$1002,'Monthly Actual'!D$7)</f>
        <v>200000</v>
      </c>
      <c r="E31" s="228">
        <f>SUMIFS(Transactions!$D$10:$D$1002,Transactions!$F$10:$F$1002,Monthly_Actual[[#This Row],[Category]],Transactions!$C$10:$C$1002,'Monthly Actual'!E$7)</f>
        <v>0</v>
      </c>
      <c r="F31" s="228">
        <f>SUMIFS(Transactions!$D$10:$D$1002,Transactions!$F$10:$F$1002,Monthly_Actual[[#This Row],[Category]],Transactions!$C$10:$C$1002,'Monthly Actual'!F$7)</f>
        <v>0</v>
      </c>
      <c r="G31" s="228">
        <f>SUMIFS(Transactions!$D$10:$D$1002,Transactions!$F$10:$F$1002,Monthly_Actual[[#This Row],[Category]],Transactions!$C$10:$C$1002,'Monthly Actual'!G$7)</f>
        <v>0</v>
      </c>
      <c r="H31" s="228">
        <f>SUMIFS(Transactions!$D$10:$D$1002,Transactions!$F$10:$F$1002,Monthly_Actual[[#This Row],[Category]],Transactions!$C$10:$C$1002,'Monthly Actual'!H$7)</f>
        <v>0</v>
      </c>
      <c r="I31" s="228">
        <f>SUMIFS(Transactions!$D$10:$D$1002,Transactions!$F$10:$F$1002,Monthly_Actual[[#This Row],[Category]],Transactions!$C$10:$C$1002,'Monthly Actual'!I$7)</f>
        <v>0</v>
      </c>
      <c r="J31" s="228">
        <f>SUMIFS(Transactions!$D$10:$D$1002,Transactions!$F$10:$F$1002,Monthly_Actual[[#This Row],[Category]],Transactions!$C$10:$C$1002,'Monthly Actual'!J$7)</f>
        <v>0</v>
      </c>
      <c r="K31" s="228">
        <f>SUMIFS(Transactions!$D$10:$D$1002,Transactions!$F$10:$F$1002,Monthly_Actual[[#This Row],[Category]],Transactions!$C$10:$C$1002,'Monthly Actual'!K$7)</f>
        <v>0</v>
      </c>
      <c r="L31" s="228">
        <f>SUMIFS(Transactions!$D$10:$D$1002,Transactions!$F$10:$F$1002,Monthly_Actual[[#This Row],[Category]],Transactions!$C$10:$C$1002,'Monthly Actual'!L$7)</f>
        <v>0</v>
      </c>
      <c r="M31" s="228">
        <f>SUMIFS(Transactions!$D$10:$D$1002,Transactions!$F$10:$F$1002,Monthly_Actual[[#This Row],[Category]],Transactions!$C$10:$C$1002,'Monthly Actual'!M$7)</f>
        <v>0</v>
      </c>
      <c r="N31" s="228">
        <f>SUMIFS(Transactions!$D$10:$D$1002,Transactions!$F$10:$F$1002,Monthly_Actual[[#This Row],[Category]],Transactions!$C$10:$C$1002,'Monthly Actual'!N$7)</f>
        <v>0</v>
      </c>
      <c r="O31" s="228">
        <f>SUMIFS(Transactions!$D$10:$D$1002,Transactions!$F$10:$F$1002,Monthly_Actual[[#This Row],[Category]],Transactions!$C$10:$C$1002,'Monthly Actual'!O$7)</f>
        <v>0</v>
      </c>
      <c r="P31" s="229">
        <f>SUM(Monthly_Actual[[#This Row],[Column3]:[Column14]])</f>
        <v>200000</v>
      </c>
      <c r="Q31" s="69"/>
    </row>
    <row r="32" spans="2:17" ht="26.1" customHeight="1">
      <c r="B32" s="45" t="s">
        <v>0</v>
      </c>
      <c r="C32" s="46" t="str">
        <f>Summary!C40</f>
        <v>Expenses category 1</v>
      </c>
      <c r="D32" s="226">
        <f>SUMIFS(Transactions!$D$10:$D$1002,Transactions!$F$10:$F$1002,Monthly_Actual[[#This Row],[Category]],Transactions!$C$10:$C$1002,'Monthly Actual'!D$7)</f>
        <v>0</v>
      </c>
      <c r="E32" s="226">
        <f>SUMIFS(Transactions!$D$10:$D$1002,Transactions!$F$10:$F$1002,Monthly_Actual[[#This Row],[Category]],Transactions!$C$10:$C$1002,'Monthly Actual'!E$7)</f>
        <v>0</v>
      </c>
      <c r="F32" s="226">
        <f>SUMIFS(Transactions!$D$10:$D$1002,Transactions!$F$10:$F$1002,Monthly_Actual[[#This Row],[Category]],Transactions!$C$10:$C$1002,'Monthly Actual'!F$7)</f>
        <v>0</v>
      </c>
      <c r="G32" s="226">
        <f>SUMIFS(Transactions!$D$10:$D$1002,Transactions!$F$10:$F$1002,Monthly_Actual[[#This Row],[Category]],Transactions!$C$10:$C$1002,'Monthly Actual'!G$7)</f>
        <v>0</v>
      </c>
      <c r="H32" s="226">
        <f>SUMIFS(Transactions!$D$10:$D$1002,Transactions!$F$10:$F$1002,Monthly_Actual[[#This Row],[Category]],Transactions!$C$10:$C$1002,'Monthly Actual'!H$7)</f>
        <v>0</v>
      </c>
      <c r="I32" s="226">
        <f>SUMIFS(Transactions!$D$10:$D$1002,Transactions!$F$10:$F$1002,Monthly_Actual[[#This Row],[Category]],Transactions!$C$10:$C$1002,'Monthly Actual'!I$7)</f>
        <v>0</v>
      </c>
      <c r="J32" s="226">
        <f>SUMIFS(Transactions!$D$10:$D$1002,Transactions!$F$10:$F$1002,Monthly_Actual[[#This Row],[Category]],Transactions!$C$10:$C$1002,'Monthly Actual'!J$7)</f>
        <v>0</v>
      </c>
      <c r="K32" s="226">
        <f>SUMIFS(Transactions!$D$10:$D$1002,Transactions!$F$10:$F$1002,Monthly_Actual[[#This Row],[Category]],Transactions!$C$10:$C$1002,'Monthly Actual'!K$7)</f>
        <v>0</v>
      </c>
      <c r="L32" s="226">
        <f>SUMIFS(Transactions!$D$10:$D$1002,Transactions!$F$10:$F$1002,Monthly_Actual[[#This Row],[Category]],Transactions!$C$10:$C$1002,'Monthly Actual'!L$7)</f>
        <v>0</v>
      </c>
      <c r="M32" s="226">
        <f>SUMIFS(Transactions!$D$10:$D$1002,Transactions!$F$10:$F$1002,Monthly_Actual[[#This Row],[Category]],Transactions!$C$10:$C$1002,'Monthly Actual'!M$7)</f>
        <v>0</v>
      </c>
      <c r="N32" s="226">
        <f>SUMIFS(Transactions!$D$10:$D$1002,Transactions!$F$10:$F$1002,Monthly_Actual[[#This Row],[Category]],Transactions!$C$10:$C$1002,'Monthly Actual'!N$7)</f>
        <v>0</v>
      </c>
      <c r="O32" s="226">
        <f>SUMIFS(Transactions!$D$10:$D$1002,Transactions!$F$10:$F$1002,Monthly_Actual[[#This Row],[Category]],Transactions!$C$10:$C$1002,'Monthly Actual'!O$7)</f>
        <v>0</v>
      </c>
      <c r="P32" s="227">
        <f>SUM(Monthly_Actual[[#This Row],[Column3]:[Column14]])</f>
        <v>0</v>
      </c>
      <c r="Q32" s="69"/>
    </row>
    <row r="33" spans="2:17" ht="26.1" customHeight="1">
      <c r="B33" s="47" t="s">
        <v>0</v>
      </c>
      <c r="C33" s="48" t="str">
        <f>Summary!C41</f>
        <v>Expenses category 2</v>
      </c>
      <c r="D33" s="228">
        <f>SUMIFS(Transactions!$D$10:$D$1002,Transactions!$F$10:$F$1002,Monthly_Actual[[#This Row],[Category]],Transactions!$C$10:$C$1002,'Monthly Actual'!D$7)</f>
        <v>0</v>
      </c>
      <c r="E33" s="228">
        <f>SUMIFS(Transactions!$D$10:$D$1002,Transactions!$F$10:$F$1002,Monthly_Actual[[#This Row],[Category]],Transactions!$C$10:$C$1002,'Monthly Actual'!E$7)</f>
        <v>0</v>
      </c>
      <c r="F33" s="228">
        <f>SUMIFS(Transactions!$D$10:$D$1002,Transactions!$F$10:$F$1002,Monthly_Actual[[#This Row],[Category]],Transactions!$C$10:$C$1002,'Monthly Actual'!F$7)</f>
        <v>0</v>
      </c>
      <c r="G33" s="228">
        <f>SUMIFS(Transactions!$D$10:$D$1002,Transactions!$F$10:$F$1002,Monthly_Actual[[#This Row],[Category]],Transactions!$C$10:$C$1002,'Monthly Actual'!G$7)</f>
        <v>0</v>
      </c>
      <c r="H33" s="228">
        <f>SUMIFS(Transactions!$D$10:$D$1002,Transactions!$F$10:$F$1002,Monthly_Actual[[#This Row],[Category]],Transactions!$C$10:$C$1002,'Monthly Actual'!H$7)</f>
        <v>0</v>
      </c>
      <c r="I33" s="228">
        <f>SUMIFS(Transactions!$D$10:$D$1002,Transactions!$F$10:$F$1002,Monthly_Actual[[#This Row],[Category]],Transactions!$C$10:$C$1002,'Monthly Actual'!I$7)</f>
        <v>0</v>
      </c>
      <c r="J33" s="228">
        <f>SUMIFS(Transactions!$D$10:$D$1002,Transactions!$F$10:$F$1002,Monthly_Actual[[#This Row],[Category]],Transactions!$C$10:$C$1002,'Monthly Actual'!J$7)</f>
        <v>0</v>
      </c>
      <c r="K33" s="228">
        <f>SUMIFS(Transactions!$D$10:$D$1002,Transactions!$F$10:$F$1002,Monthly_Actual[[#This Row],[Category]],Transactions!$C$10:$C$1002,'Monthly Actual'!K$7)</f>
        <v>0</v>
      </c>
      <c r="L33" s="228">
        <f>SUMIFS(Transactions!$D$10:$D$1002,Transactions!$F$10:$F$1002,Monthly_Actual[[#This Row],[Category]],Transactions!$C$10:$C$1002,'Monthly Actual'!L$7)</f>
        <v>0</v>
      </c>
      <c r="M33" s="228">
        <f>SUMIFS(Transactions!$D$10:$D$1002,Transactions!$F$10:$F$1002,Monthly_Actual[[#This Row],[Category]],Transactions!$C$10:$C$1002,'Monthly Actual'!M$7)</f>
        <v>0</v>
      </c>
      <c r="N33" s="228">
        <f>SUMIFS(Transactions!$D$10:$D$1002,Transactions!$F$10:$F$1002,Monthly_Actual[[#This Row],[Category]],Transactions!$C$10:$C$1002,'Monthly Actual'!N$7)</f>
        <v>0</v>
      </c>
      <c r="O33" s="228">
        <f>SUMIFS(Transactions!$D$10:$D$1002,Transactions!$F$10:$F$1002,Monthly_Actual[[#This Row],[Category]],Transactions!$C$10:$C$1002,'Monthly Actual'!O$7)</f>
        <v>0</v>
      </c>
      <c r="P33" s="229">
        <f>SUM(Monthly_Actual[[#This Row],[Column3]:[Column14]])</f>
        <v>0</v>
      </c>
      <c r="Q33" s="69"/>
    </row>
    <row r="34" spans="2:17" ht="26.1" customHeight="1">
      <c r="B34" s="49" t="s">
        <v>27</v>
      </c>
      <c r="C34" s="50" t="str">
        <f>Summary!C42</f>
        <v>Entertainment</v>
      </c>
      <c r="D34" s="221">
        <f>SUMIFS(Transactions!$J$10:$J$1002,Transactions!$L$10:$L$1002,Monthly_Actual[[#This Row],[Category]],Transactions!$I$10:$I$1002,'Monthly Actual'!D$7)</f>
        <v>200000</v>
      </c>
      <c r="E34" s="221">
        <f>SUMIFS(Transactions!$J$10:$J$1002,Transactions!$L$10:$L$1002,Monthly_Actual[[#This Row],[Category]],Transactions!$I$10:$I$1002,'Monthly Actual'!E$7)</f>
        <v>0</v>
      </c>
      <c r="F34" s="221">
        <f>SUMIFS(Transactions!$J$10:$J$1002,Transactions!$L$10:$L$1002,Monthly_Actual[[#This Row],[Category]],Transactions!$I$10:$I$1002,'Monthly Actual'!F$7)</f>
        <v>0</v>
      </c>
      <c r="G34" s="221">
        <f>SUMIFS(Transactions!$J$10:$J$1002,Transactions!$L$10:$L$1002,Monthly_Actual[[#This Row],[Category]],Transactions!$I$10:$I$1002,'Monthly Actual'!G$7)</f>
        <v>0</v>
      </c>
      <c r="H34" s="221">
        <f>SUMIFS(Transactions!$J$10:$J$1002,Transactions!$L$10:$L$1002,Monthly_Actual[[#This Row],[Category]],Transactions!$I$10:$I$1002,'Monthly Actual'!H$7)</f>
        <v>0</v>
      </c>
      <c r="I34" s="221">
        <f>SUMIFS(Transactions!$J$10:$J$1002,Transactions!$L$10:$L$1002,Monthly_Actual[[#This Row],[Category]],Transactions!$I$10:$I$1002,'Monthly Actual'!I$7)</f>
        <v>0</v>
      </c>
      <c r="J34" s="221">
        <f>SUMIFS(Transactions!$J$10:$J$1002,Transactions!$L$10:$L$1002,Monthly_Actual[[#This Row],[Category]],Transactions!$I$10:$I$1002,'Monthly Actual'!J$7)</f>
        <v>0</v>
      </c>
      <c r="K34" s="221">
        <f>SUMIFS(Transactions!$J$10:$J$1002,Transactions!$L$10:$L$1002,Monthly_Actual[[#This Row],[Category]],Transactions!$I$10:$I$1002,'Monthly Actual'!K$7)</f>
        <v>0</v>
      </c>
      <c r="L34" s="221">
        <f>SUMIFS(Transactions!$J$10:$J$1002,Transactions!$L$10:$L$1002,Monthly_Actual[[#This Row],[Category]],Transactions!$I$10:$I$1002,'Monthly Actual'!L$7)</f>
        <v>0</v>
      </c>
      <c r="M34" s="221">
        <f>SUMIFS(Transactions!$J$10:$J$1002,Transactions!$L$10:$L$1002,Monthly_Actual[[#This Row],[Category]],Transactions!$I$10:$I$1002,'Monthly Actual'!M$7)</f>
        <v>0</v>
      </c>
      <c r="N34" s="221">
        <f>SUMIFS(Transactions!$J$10:$J$1002,Transactions!$L$10:$L$1002,Monthly_Actual[[#This Row],[Category]],Transactions!$I$10:$I$1002,'Monthly Actual'!N$7)</f>
        <v>0</v>
      </c>
      <c r="O34" s="221">
        <f>SUMIFS(Transactions!$J$10:$J$1002,Transactions!$L$10:$L$1002,Monthly_Actual[[#This Row],[Category]],Transactions!$I$10:$I$1002,'Monthly Actual'!O$7)</f>
        <v>0</v>
      </c>
      <c r="P34" s="230">
        <f>SUM(Monthly_Actual[[#This Row],[Column3]:[Column14]])</f>
        <v>200000</v>
      </c>
      <c r="Q34" s="69"/>
    </row>
    <row r="35" spans="2:17" ht="26.1" customHeight="1">
      <c r="B35" s="51" t="s">
        <v>27</v>
      </c>
      <c r="C35" s="52" t="str">
        <f>Summary!C43</f>
        <v>Shopping</v>
      </c>
      <c r="D35" s="231">
        <f>SUMIFS(Transactions!$J$10:$J$1002,Transactions!$L$10:$L$1002,Monthly_Actual[[#This Row],[Category]],Transactions!$I$10:$I$1002,'Monthly Actual'!D$7)</f>
        <v>500000</v>
      </c>
      <c r="E35" s="231">
        <f>SUMIFS(Transactions!$J$10:$J$1002,Transactions!$L$10:$L$1002,Monthly_Actual[[#This Row],[Category]],Transactions!$I$10:$I$1002,'Monthly Actual'!E$7)</f>
        <v>0</v>
      </c>
      <c r="F35" s="231">
        <f>SUMIFS(Transactions!$J$10:$J$1002,Transactions!$L$10:$L$1002,Monthly_Actual[[#This Row],[Category]],Transactions!$I$10:$I$1002,'Monthly Actual'!F$7)</f>
        <v>0</v>
      </c>
      <c r="G35" s="231">
        <f>SUMIFS(Transactions!$J$10:$J$1002,Transactions!$L$10:$L$1002,Monthly_Actual[[#This Row],[Category]],Transactions!$I$10:$I$1002,'Monthly Actual'!G$7)</f>
        <v>0</v>
      </c>
      <c r="H35" s="231">
        <f>SUMIFS(Transactions!$J$10:$J$1002,Transactions!$L$10:$L$1002,Monthly_Actual[[#This Row],[Category]],Transactions!$I$10:$I$1002,'Monthly Actual'!H$7)</f>
        <v>0</v>
      </c>
      <c r="I35" s="231">
        <f>SUMIFS(Transactions!$J$10:$J$1002,Transactions!$L$10:$L$1002,Monthly_Actual[[#This Row],[Category]],Transactions!$I$10:$I$1002,'Monthly Actual'!I$7)</f>
        <v>0</v>
      </c>
      <c r="J35" s="231">
        <f>SUMIFS(Transactions!$J$10:$J$1002,Transactions!$L$10:$L$1002,Monthly_Actual[[#This Row],[Category]],Transactions!$I$10:$I$1002,'Monthly Actual'!J$7)</f>
        <v>0</v>
      </c>
      <c r="K35" s="231">
        <f>SUMIFS(Transactions!$J$10:$J$1002,Transactions!$L$10:$L$1002,Monthly_Actual[[#This Row],[Category]],Transactions!$I$10:$I$1002,'Monthly Actual'!K$7)</f>
        <v>0</v>
      </c>
      <c r="L35" s="231">
        <f>SUMIFS(Transactions!$J$10:$J$1002,Transactions!$L$10:$L$1002,Monthly_Actual[[#This Row],[Category]],Transactions!$I$10:$I$1002,'Monthly Actual'!L$7)</f>
        <v>0</v>
      </c>
      <c r="M35" s="231">
        <f>SUMIFS(Transactions!$J$10:$J$1002,Transactions!$L$10:$L$1002,Monthly_Actual[[#This Row],[Category]],Transactions!$I$10:$I$1002,'Monthly Actual'!M$7)</f>
        <v>0</v>
      </c>
      <c r="N35" s="231">
        <f>SUMIFS(Transactions!$J$10:$J$1002,Transactions!$L$10:$L$1002,Monthly_Actual[[#This Row],[Category]],Transactions!$I$10:$I$1002,'Monthly Actual'!N$7)</f>
        <v>0</v>
      </c>
      <c r="O35" s="231">
        <f>SUMIFS(Transactions!$J$10:$J$1002,Transactions!$L$10:$L$1002,Monthly_Actual[[#This Row],[Category]],Transactions!$I$10:$I$1002,'Monthly Actual'!O$7)</f>
        <v>0</v>
      </c>
      <c r="P35" s="232">
        <f>SUM(Monthly_Actual[[#This Row],[Column3]:[Column14]])</f>
        <v>500000</v>
      </c>
      <c r="Q35" s="69"/>
    </row>
    <row r="36" spans="2:17" ht="26.1" customHeight="1">
      <c r="B36" s="49" t="s">
        <v>27</v>
      </c>
      <c r="C36" s="50" t="str">
        <f>Summary!C44</f>
        <v>Travelling</v>
      </c>
      <c r="D36" s="221">
        <f>SUMIFS(Transactions!$J$10:$J$1002,Transactions!$L$10:$L$1002,Monthly_Actual[[#This Row],[Category]],Transactions!$I$10:$I$1002,'Monthly Actual'!D$7)</f>
        <v>0</v>
      </c>
      <c r="E36" s="221">
        <f>SUMIFS(Transactions!$J$10:$J$1002,Transactions!$L$10:$L$1002,Monthly_Actual[[#This Row],[Category]],Transactions!$I$10:$I$1002,'Monthly Actual'!E$7)</f>
        <v>0</v>
      </c>
      <c r="F36" s="221">
        <f>SUMIFS(Transactions!$J$10:$J$1002,Transactions!$L$10:$L$1002,Monthly_Actual[[#This Row],[Category]],Transactions!$I$10:$I$1002,'Monthly Actual'!F$7)</f>
        <v>0</v>
      </c>
      <c r="G36" s="221">
        <f>SUMIFS(Transactions!$J$10:$J$1002,Transactions!$L$10:$L$1002,Monthly_Actual[[#This Row],[Category]],Transactions!$I$10:$I$1002,'Monthly Actual'!G$7)</f>
        <v>0</v>
      </c>
      <c r="H36" s="221">
        <f>SUMIFS(Transactions!$J$10:$J$1002,Transactions!$L$10:$L$1002,Monthly_Actual[[#This Row],[Category]],Transactions!$I$10:$I$1002,'Monthly Actual'!H$7)</f>
        <v>0</v>
      </c>
      <c r="I36" s="221">
        <f>SUMIFS(Transactions!$J$10:$J$1002,Transactions!$L$10:$L$1002,Monthly_Actual[[#This Row],[Category]],Transactions!$I$10:$I$1002,'Monthly Actual'!I$7)</f>
        <v>0</v>
      </c>
      <c r="J36" s="221">
        <f>SUMIFS(Transactions!$J$10:$J$1002,Transactions!$L$10:$L$1002,Monthly_Actual[[#This Row],[Category]],Transactions!$I$10:$I$1002,'Monthly Actual'!J$7)</f>
        <v>0</v>
      </c>
      <c r="K36" s="221">
        <f>SUMIFS(Transactions!$J$10:$J$1002,Transactions!$L$10:$L$1002,Monthly_Actual[[#This Row],[Category]],Transactions!$I$10:$I$1002,'Monthly Actual'!K$7)</f>
        <v>0</v>
      </c>
      <c r="L36" s="221">
        <f>SUMIFS(Transactions!$J$10:$J$1002,Transactions!$L$10:$L$1002,Monthly_Actual[[#This Row],[Category]],Transactions!$I$10:$I$1002,'Monthly Actual'!L$7)</f>
        <v>0</v>
      </c>
      <c r="M36" s="221">
        <f>SUMIFS(Transactions!$J$10:$J$1002,Transactions!$L$10:$L$1002,Monthly_Actual[[#This Row],[Category]],Transactions!$I$10:$I$1002,'Monthly Actual'!M$7)</f>
        <v>0</v>
      </c>
      <c r="N36" s="221">
        <f>SUMIFS(Transactions!$J$10:$J$1002,Transactions!$L$10:$L$1002,Monthly_Actual[[#This Row],[Category]],Transactions!$I$10:$I$1002,'Monthly Actual'!N$7)</f>
        <v>0</v>
      </c>
      <c r="O36" s="221">
        <f>SUMIFS(Transactions!$J$10:$J$1002,Transactions!$L$10:$L$1002,Monthly_Actual[[#This Row],[Category]],Transactions!$I$10:$I$1002,'Monthly Actual'!O$7)</f>
        <v>0</v>
      </c>
      <c r="P36" s="230">
        <f>SUM(Monthly_Actual[[#This Row],[Column3]:[Column14]])</f>
        <v>0</v>
      </c>
      <c r="Q36" s="69"/>
    </row>
    <row r="37" spans="2:17" ht="26.1" customHeight="1">
      <c r="B37" s="51" t="s">
        <v>27</v>
      </c>
      <c r="C37" s="52" t="str">
        <f>Summary!C45</f>
        <v>Other discretionary</v>
      </c>
      <c r="D37" s="231">
        <f>SUMIFS(Transactions!$J$10:$J$1002,Transactions!$L$10:$L$1002,Monthly_Actual[[#This Row],[Category]],Transactions!$I$10:$I$1002,'Monthly Actual'!D$7)</f>
        <v>0</v>
      </c>
      <c r="E37" s="231">
        <f>SUMIFS(Transactions!$J$10:$J$1002,Transactions!$L$10:$L$1002,Monthly_Actual[[#This Row],[Category]],Transactions!$I$10:$I$1002,'Monthly Actual'!E$7)</f>
        <v>0</v>
      </c>
      <c r="F37" s="231">
        <f>SUMIFS(Transactions!$J$10:$J$1002,Transactions!$L$10:$L$1002,Monthly_Actual[[#This Row],[Category]],Transactions!$I$10:$I$1002,'Monthly Actual'!F$7)</f>
        <v>0</v>
      </c>
      <c r="G37" s="231">
        <f>SUMIFS(Transactions!$J$10:$J$1002,Transactions!$L$10:$L$1002,Monthly_Actual[[#This Row],[Category]],Transactions!$I$10:$I$1002,'Monthly Actual'!G$7)</f>
        <v>0</v>
      </c>
      <c r="H37" s="231">
        <f>SUMIFS(Transactions!$J$10:$J$1002,Transactions!$L$10:$L$1002,Monthly_Actual[[#This Row],[Category]],Transactions!$I$10:$I$1002,'Monthly Actual'!H$7)</f>
        <v>0</v>
      </c>
      <c r="I37" s="231">
        <f>SUMIFS(Transactions!$J$10:$J$1002,Transactions!$L$10:$L$1002,Monthly_Actual[[#This Row],[Category]],Transactions!$I$10:$I$1002,'Monthly Actual'!I$7)</f>
        <v>0</v>
      </c>
      <c r="J37" s="231">
        <f>SUMIFS(Transactions!$J$10:$J$1002,Transactions!$L$10:$L$1002,Monthly_Actual[[#This Row],[Category]],Transactions!$I$10:$I$1002,'Monthly Actual'!J$7)</f>
        <v>0</v>
      </c>
      <c r="K37" s="231">
        <f>SUMIFS(Transactions!$J$10:$J$1002,Transactions!$L$10:$L$1002,Monthly_Actual[[#This Row],[Category]],Transactions!$I$10:$I$1002,'Monthly Actual'!K$7)</f>
        <v>0</v>
      </c>
      <c r="L37" s="231">
        <f>SUMIFS(Transactions!$J$10:$J$1002,Transactions!$L$10:$L$1002,Monthly_Actual[[#This Row],[Category]],Transactions!$I$10:$I$1002,'Monthly Actual'!L$7)</f>
        <v>0</v>
      </c>
      <c r="M37" s="231">
        <f>SUMIFS(Transactions!$J$10:$J$1002,Transactions!$L$10:$L$1002,Monthly_Actual[[#This Row],[Category]],Transactions!$I$10:$I$1002,'Monthly Actual'!M$7)</f>
        <v>0</v>
      </c>
      <c r="N37" s="231">
        <f>SUMIFS(Transactions!$J$10:$J$1002,Transactions!$L$10:$L$1002,Monthly_Actual[[#This Row],[Category]],Transactions!$I$10:$I$1002,'Monthly Actual'!N$7)</f>
        <v>0</v>
      </c>
      <c r="O37" s="231">
        <f>SUMIFS(Transactions!$J$10:$J$1002,Transactions!$L$10:$L$1002,Monthly_Actual[[#This Row],[Category]],Transactions!$I$10:$I$1002,'Monthly Actual'!O$7)</f>
        <v>0</v>
      </c>
      <c r="P37" s="232">
        <f>SUM(Monthly_Actual[[#This Row],[Column3]:[Column14]])</f>
        <v>0</v>
      </c>
      <c r="Q37" s="69"/>
    </row>
    <row r="38" spans="2:17" ht="26.1" customHeight="1">
      <c r="B38" s="49" t="s">
        <v>27</v>
      </c>
      <c r="C38" s="50" t="str">
        <f>Summary!C46</f>
        <v>Discretionary category 1</v>
      </c>
      <c r="D38" s="221">
        <f>SUMIFS(Transactions!$J$10:$J$1002,Transactions!$L$10:$L$1002,Monthly_Actual[[#This Row],[Category]],Transactions!$I$10:$I$1002,'Monthly Actual'!D$7)</f>
        <v>0</v>
      </c>
      <c r="E38" s="221">
        <f>SUMIFS(Transactions!$J$10:$J$1002,Transactions!$L$10:$L$1002,Monthly_Actual[[#This Row],[Category]],Transactions!$I$10:$I$1002,'Monthly Actual'!E$7)</f>
        <v>0</v>
      </c>
      <c r="F38" s="221">
        <f>SUMIFS(Transactions!$J$10:$J$1002,Transactions!$L$10:$L$1002,Monthly_Actual[[#This Row],[Category]],Transactions!$I$10:$I$1002,'Monthly Actual'!F$7)</f>
        <v>0</v>
      </c>
      <c r="G38" s="221">
        <f>SUMIFS(Transactions!$J$10:$J$1002,Transactions!$L$10:$L$1002,Monthly_Actual[[#This Row],[Category]],Transactions!$I$10:$I$1002,'Monthly Actual'!G$7)</f>
        <v>0</v>
      </c>
      <c r="H38" s="221">
        <f>SUMIFS(Transactions!$J$10:$J$1002,Transactions!$L$10:$L$1002,Monthly_Actual[[#This Row],[Category]],Transactions!$I$10:$I$1002,'Monthly Actual'!H$7)</f>
        <v>0</v>
      </c>
      <c r="I38" s="221">
        <f>SUMIFS(Transactions!$J$10:$J$1002,Transactions!$L$10:$L$1002,Monthly_Actual[[#This Row],[Category]],Transactions!$I$10:$I$1002,'Monthly Actual'!I$7)</f>
        <v>0</v>
      </c>
      <c r="J38" s="221">
        <f>SUMIFS(Transactions!$J$10:$J$1002,Transactions!$L$10:$L$1002,Monthly_Actual[[#This Row],[Category]],Transactions!$I$10:$I$1002,'Monthly Actual'!J$7)</f>
        <v>0</v>
      </c>
      <c r="K38" s="221">
        <f>SUMIFS(Transactions!$J$10:$J$1002,Transactions!$L$10:$L$1002,Monthly_Actual[[#This Row],[Category]],Transactions!$I$10:$I$1002,'Monthly Actual'!K$7)</f>
        <v>0</v>
      </c>
      <c r="L38" s="221">
        <f>SUMIFS(Transactions!$J$10:$J$1002,Transactions!$L$10:$L$1002,Monthly_Actual[[#This Row],[Category]],Transactions!$I$10:$I$1002,'Monthly Actual'!L$7)</f>
        <v>0</v>
      </c>
      <c r="M38" s="221">
        <f>SUMIFS(Transactions!$J$10:$J$1002,Transactions!$L$10:$L$1002,Monthly_Actual[[#This Row],[Category]],Transactions!$I$10:$I$1002,'Monthly Actual'!M$7)</f>
        <v>0</v>
      </c>
      <c r="N38" s="221">
        <f>SUMIFS(Transactions!$J$10:$J$1002,Transactions!$L$10:$L$1002,Monthly_Actual[[#This Row],[Category]],Transactions!$I$10:$I$1002,'Monthly Actual'!N$7)</f>
        <v>0</v>
      </c>
      <c r="O38" s="221">
        <f>SUMIFS(Transactions!$J$10:$J$1002,Transactions!$L$10:$L$1002,Monthly_Actual[[#This Row],[Category]],Transactions!$I$10:$I$1002,'Monthly Actual'!O$7)</f>
        <v>0</v>
      </c>
      <c r="P38" s="230">
        <f>SUM(Monthly_Actual[[#This Row],[Column3]:[Column14]])</f>
        <v>0</v>
      </c>
      <c r="Q38" s="69"/>
    </row>
    <row r="39" spans="2:17" ht="26.1" customHeight="1" thickBot="1">
      <c r="B39" s="51" t="s">
        <v>27</v>
      </c>
      <c r="C39" s="52" t="str">
        <f>Summary!C47</f>
        <v>Discretionary category 2</v>
      </c>
      <c r="D39" s="231">
        <f>SUMIFS(Transactions!$J$10:$J$1002,Transactions!$L$10:$L$1002,Monthly_Actual[[#This Row],[Category]],Transactions!$I$10:$I$1002,'Monthly Actual'!D$7)</f>
        <v>0</v>
      </c>
      <c r="E39" s="231">
        <f>SUMIFS(Transactions!$J$10:$J$1002,Transactions!$L$10:$L$1002,Monthly_Actual[[#This Row],[Category]],Transactions!$I$10:$I$1002,'Monthly Actual'!E$7)</f>
        <v>0</v>
      </c>
      <c r="F39" s="231">
        <f>SUMIFS(Transactions!$J$10:$J$1002,Transactions!$L$10:$L$1002,Monthly_Actual[[#This Row],[Category]],Transactions!$I$10:$I$1002,'Monthly Actual'!F$7)</f>
        <v>0</v>
      </c>
      <c r="G39" s="231">
        <f>SUMIFS(Transactions!$J$10:$J$1002,Transactions!$L$10:$L$1002,Monthly_Actual[[#This Row],[Category]],Transactions!$I$10:$I$1002,'Monthly Actual'!G$7)</f>
        <v>0</v>
      </c>
      <c r="H39" s="231">
        <f>SUMIFS(Transactions!$J$10:$J$1002,Transactions!$L$10:$L$1002,Monthly_Actual[[#This Row],[Category]],Transactions!$I$10:$I$1002,'Monthly Actual'!H$7)</f>
        <v>0</v>
      </c>
      <c r="I39" s="231">
        <f>SUMIFS(Transactions!$J$10:$J$1002,Transactions!$L$10:$L$1002,Monthly_Actual[[#This Row],[Category]],Transactions!$I$10:$I$1002,'Monthly Actual'!I$7)</f>
        <v>0</v>
      </c>
      <c r="J39" s="231">
        <f>SUMIFS(Transactions!$J$10:$J$1002,Transactions!$L$10:$L$1002,Monthly_Actual[[#This Row],[Category]],Transactions!$I$10:$I$1002,'Monthly Actual'!J$7)</f>
        <v>0</v>
      </c>
      <c r="K39" s="231">
        <f>SUMIFS(Transactions!$J$10:$J$1002,Transactions!$L$10:$L$1002,Monthly_Actual[[#This Row],[Category]],Transactions!$I$10:$I$1002,'Monthly Actual'!K$7)</f>
        <v>0</v>
      </c>
      <c r="L39" s="231">
        <f>SUMIFS(Transactions!$J$10:$J$1002,Transactions!$L$10:$L$1002,Monthly_Actual[[#This Row],[Category]],Transactions!$I$10:$I$1002,'Monthly Actual'!L$7)</f>
        <v>0</v>
      </c>
      <c r="M39" s="231">
        <f>SUMIFS(Transactions!$J$10:$J$1002,Transactions!$L$10:$L$1002,Monthly_Actual[[#This Row],[Category]],Transactions!$I$10:$I$1002,'Monthly Actual'!M$7)</f>
        <v>0</v>
      </c>
      <c r="N39" s="231">
        <f>SUMIFS(Transactions!$J$10:$J$1002,Transactions!$L$10:$L$1002,Monthly_Actual[[#This Row],[Category]],Transactions!$I$10:$I$1002,'Monthly Actual'!N$7)</f>
        <v>0</v>
      </c>
      <c r="O39" s="231">
        <f>SUMIFS(Transactions!$J$10:$J$1002,Transactions!$L$10:$L$1002,Monthly_Actual[[#This Row],[Category]],Transactions!$I$10:$I$1002,'Monthly Actual'!O$7)</f>
        <v>0</v>
      </c>
      <c r="P39" s="232">
        <f>SUM(Monthly_Actual[[#This Row],[Column3]:[Column14]])</f>
        <v>0</v>
      </c>
      <c r="Q39" s="69"/>
    </row>
    <row r="40" spans="2:17" ht="26.1" customHeight="1">
      <c r="B40" s="270" t="s">
        <v>84</v>
      </c>
      <c r="C40" s="270"/>
      <c r="D40" s="269">
        <f t="shared" ref="D40:O40" si="3">SUM(D10:D18)-SUM(D19:D39)</f>
        <v>30100000</v>
      </c>
      <c r="E40" s="269">
        <f t="shared" si="3"/>
        <v>0</v>
      </c>
      <c r="F40" s="269">
        <f t="shared" si="3"/>
        <v>0</v>
      </c>
      <c r="G40" s="269">
        <f t="shared" si="3"/>
        <v>0</v>
      </c>
      <c r="H40" s="269">
        <f t="shared" si="3"/>
        <v>0</v>
      </c>
      <c r="I40" s="269">
        <f t="shared" si="3"/>
        <v>0</v>
      </c>
      <c r="J40" s="269">
        <f t="shared" si="3"/>
        <v>0</v>
      </c>
      <c r="K40" s="269">
        <f t="shared" si="3"/>
        <v>0</v>
      </c>
      <c r="L40" s="269">
        <f t="shared" si="3"/>
        <v>0</v>
      </c>
      <c r="M40" s="269">
        <f t="shared" si="3"/>
        <v>0</v>
      </c>
      <c r="N40" s="269">
        <f t="shared" si="3"/>
        <v>0</v>
      </c>
      <c r="O40" s="269">
        <f t="shared" si="3"/>
        <v>0</v>
      </c>
      <c r="P40" s="269">
        <f>SUM(Monthly_Actual[[#This Row],[Column3]:[Column14]])</f>
        <v>30100000</v>
      </c>
      <c r="Q40" s="69"/>
    </row>
    <row r="41" spans="2:17" ht="26.1" customHeight="1">
      <c r="Q41" s="69"/>
    </row>
    <row r="1001" spans="1:1" ht="26.1" customHeight="1">
      <c r="A1001" s="72" t="s">
        <v>46</v>
      </c>
    </row>
  </sheetData>
  <sheetProtection algorithmName="SHA-512" hashValue="RzH9kjbR8sQRLEn9fEwbqEBwltBDFHvYAS7UTzW+Hwut+RD4OB+B0VZ3G4WOhTzzYSPQvQG1WMKartsBcDZNlg==" saltValue="ZycEgD+oleIIx732MND2AQ==" spinCount="100000" sheet="1" autoFilter="0" pivotTables="0"/>
  <mergeCells count="1">
    <mergeCell ref="F2:K2"/>
  </mergeCells>
  <conditionalFormatting sqref="B10:P39">
    <cfRule type="expression" dxfId="214" priority="9">
      <formula>(MOD(ROW(),2)=0)*($B10="Income")</formula>
    </cfRule>
    <cfRule type="expression" dxfId="213" priority="10">
      <formula>(MOD(ROW(),2)&lt;&gt;0)*($B10="Income")</formula>
    </cfRule>
    <cfRule type="expression" dxfId="212" priority="13">
      <formula>(MOD(ROW(),2)=0)*($B10="Expenses")</formula>
    </cfRule>
    <cfRule type="expression" dxfId="211" priority="14">
      <formula>(MOD(ROW(),2)&lt;&gt;0)*($B10="Expenses")</formula>
    </cfRule>
    <cfRule type="expression" dxfId="210" priority="15">
      <formula>(MOD(ROW(),2)&lt;&gt;0)*($B10="Discretionary")</formula>
    </cfRule>
    <cfRule type="expression" dxfId="209" priority="16">
      <formula>(MOD(ROW(),2)=0)*($B10="Discretionary")</formula>
    </cfRule>
  </conditionalFormatting>
  <dataValidations disablePrompts="1"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37" activePane="bottomLeft" state="frozen"/>
      <selection activeCell="D25" sqref="D25"/>
      <selection pane="bottomLeft" activeCell="G37" sqref="G37"/>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100" t="s">
        <v>103</v>
      </c>
      <c r="C1" s="12"/>
      <c r="D1" s="12"/>
      <c r="E1" s="12"/>
      <c r="F1" s="12"/>
      <c r="G1" s="12"/>
      <c r="H1" s="13"/>
    </row>
    <row r="2" spans="1:12" ht="49.5" customHeight="1">
      <c r="B2" s="375" t="s">
        <v>175</v>
      </c>
      <c r="C2" s="375"/>
      <c r="D2" s="375"/>
      <c r="E2" s="375"/>
      <c r="F2" s="375"/>
      <c r="G2" s="375"/>
      <c r="H2" s="375"/>
      <c r="I2" s="375"/>
    </row>
    <row r="3" spans="1:12" ht="26.25" customHeight="1">
      <c r="B3" s="54" t="s">
        <v>33</v>
      </c>
      <c r="C3" s="233">
        <f>Transactions!C3</f>
        <v>44197</v>
      </c>
      <c r="D3" s="61"/>
      <c r="E3" s="61"/>
      <c r="F3" s="61"/>
      <c r="G3" s="61"/>
      <c r="H3" s="106" t="s">
        <v>142</v>
      </c>
      <c r="I3" s="157">
        <v>359000000</v>
      </c>
    </row>
    <row r="4" spans="1:12" ht="18">
      <c r="B4" s="54" t="s">
        <v>68</v>
      </c>
      <c r="C4" s="234">
        <f>Transactions!C4</f>
        <v>2021</v>
      </c>
      <c r="F4" s="43"/>
      <c r="G4" s="44"/>
    </row>
    <row r="5" spans="1:12">
      <c r="C5" s="23"/>
      <c r="D5" s="24"/>
      <c r="F5" s="376" t="str">
        <f>IF(D48&lt; 0, "Decrease in total savings", "Increase in total savings")</f>
        <v>Increase in total savings</v>
      </c>
      <c r="G5" s="377"/>
    </row>
    <row r="6" spans="1:12" ht="21.75" customHeight="1">
      <c r="C6" s="25" t="s">
        <v>25</v>
      </c>
      <c r="D6" s="26" t="s">
        <v>26</v>
      </c>
      <c r="E6" s="273" t="s">
        <v>134</v>
      </c>
      <c r="F6" s="291">
        <f>E48</f>
        <v>30100000</v>
      </c>
      <c r="G6" s="292">
        <f>H48</f>
        <v>30100000</v>
      </c>
    </row>
    <row r="7" spans="1:12" ht="16.5" customHeight="1">
      <c r="C7" s="293">
        <f>IF(ISBLANK(I3),0,I3)</f>
        <v>359000000</v>
      </c>
      <c r="D7" s="294">
        <f>C7+(C13-F13-I13)</f>
        <v>389100000</v>
      </c>
      <c r="E7" s="316">
        <f>D7-'Saving Accounts'!B197-Investment!C101-'Net Worth'!D14-'Net Worth'!D15-'Net Worth'!D16</f>
        <v>0</v>
      </c>
      <c r="F7" s="295" t="str">
        <f>IF(F6&lt;0, "Spent this month", "Saved this month")</f>
        <v>Saved this month</v>
      </c>
      <c r="G7" s="296"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90">
        <f>SUMIF(Summary[Type],B$9,Summary[MTD Forecast])</f>
        <v>32456320</v>
      </c>
      <c r="E10" s="33" t="s">
        <v>28</v>
      </c>
      <c r="F10" s="290">
        <f>SUMIF(Summary[Type],E$9,Summary[MTD Forecast])</f>
        <v>19091111.111111112</v>
      </c>
      <c r="H10" s="33" t="s">
        <v>28</v>
      </c>
      <c r="I10" s="290">
        <f>SUMIF(Summary[Type],H$9,Summary[MTD Forecast])</f>
        <v>700000</v>
      </c>
      <c r="K10" s="34"/>
      <c r="L10" s="34"/>
    </row>
    <row r="11" spans="1:12">
      <c r="B11" s="35" t="s">
        <v>29</v>
      </c>
      <c r="C11" s="290">
        <f>SUMIF(Summary[Type],B$9,Summary[MTD Actual])</f>
        <v>38000000</v>
      </c>
      <c r="E11" s="35" t="s">
        <v>29</v>
      </c>
      <c r="F11" s="290">
        <f>SUMIF(Summary[Type],E$9,Summary[MTD Actual])</f>
        <v>7200000</v>
      </c>
      <c r="H11" s="35" t="s">
        <v>29</v>
      </c>
      <c r="I11" s="290">
        <f>SUMIF(Summary[Type],H$9,Summary[MTD Actual])</f>
        <v>700000</v>
      </c>
      <c r="K11" s="34"/>
      <c r="L11" s="34"/>
    </row>
    <row r="12" spans="1:12">
      <c r="B12" s="33" t="s">
        <v>30</v>
      </c>
      <c r="C12" s="290">
        <f>SUMIF(Summary[Type],B$9,Summary[YTD Forecast])</f>
        <v>32456320</v>
      </c>
      <c r="E12" s="33" t="s">
        <v>30</v>
      </c>
      <c r="F12" s="290">
        <f>SUMIF(Summary[Type],E$9,Summary[YTD Forecast])</f>
        <v>19091111.111111112</v>
      </c>
      <c r="H12" s="33" t="s">
        <v>30</v>
      </c>
      <c r="I12" s="290">
        <f>SUMIF(Summary[Type],H$9,Summary[YTD Forecast])</f>
        <v>700000</v>
      </c>
      <c r="K12" s="34"/>
      <c r="L12" s="34"/>
    </row>
    <row r="13" spans="1:12">
      <c r="B13" s="35" t="s">
        <v>31</v>
      </c>
      <c r="C13" s="290">
        <f>SUMIF(Summary[Type],B$9,Summary[YTD Actual])</f>
        <v>38000000</v>
      </c>
      <c r="E13" s="35" t="s">
        <v>31</v>
      </c>
      <c r="F13" s="290">
        <f>SUMIF(Summary[Type],E$9,Summary[YTD Actual])</f>
        <v>7200000</v>
      </c>
      <c r="H13" s="35" t="s">
        <v>31</v>
      </c>
      <c r="I13" s="290">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7"/>
      <c r="C16" s="97"/>
      <c r="D16" s="97" t="s">
        <v>35</v>
      </c>
      <c r="E16" s="97" t="s">
        <v>36</v>
      </c>
      <c r="F16" s="97" t="s">
        <v>37</v>
      </c>
      <c r="G16" s="97" t="s">
        <v>35</v>
      </c>
      <c r="H16" s="97" t="s">
        <v>36</v>
      </c>
      <c r="I16" s="97" t="s">
        <v>37</v>
      </c>
    </row>
    <row r="17" spans="2:9" ht="18.75" hidden="1" thickBot="1">
      <c r="B17" s="36" t="s">
        <v>32</v>
      </c>
      <c r="C17" s="36" t="s">
        <v>5</v>
      </c>
      <c r="D17" s="36" t="s">
        <v>38</v>
      </c>
      <c r="E17" s="36" t="s">
        <v>39</v>
      </c>
      <c r="F17" s="36" t="s">
        <v>40</v>
      </c>
      <c r="G17" s="36" t="s">
        <v>41</v>
      </c>
      <c r="H17" s="36" t="s">
        <v>42</v>
      </c>
      <c r="I17" s="36" t="s">
        <v>43</v>
      </c>
    </row>
    <row r="18" spans="2:9">
      <c r="B18" s="158" t="s">
        <v>1</v>
      </c>
      <c r="C18" s="159" t="s">
        <v>11</v>
      </c>
      <c r="D18" s="286">
        <f>SUMPRODUCT((Monthly_Forecast[[Jan-21]:[Dec-21]])*(Monthly_Forecast[Category]=Summary!$C18)*('Monthly Forecast'!$D$6:$O$6=Summary!D$15))</f>
        <v>20000000</v>
      </c>
      <c r="E18" s="286">
        <f>SUMPRODUCT((Monthly_Actual[[Column3]:[Column14]])*(Monthly_Actual[Category]=Summary!$C18)*('Monthly Actual'!$D$6:$O$6=Summary!E$15))</f>
        <v>20000000</v>
      </c>
      <c r="F18" s="286">
        <f>D18-E18</f>
        <v>0</v>
      </c>
      <c r="G18" s="286">
        <f>SUMPRODUCT((Monthly_Forecast[[Jan-21]:[Dec-21]])*(Monthly_Forecast[Category]=Summary!$C18)*('Monthly Forecast'!$D$5:$O$5=Summary!G$15))</f>
        <v>20000000</v>
      </c>
      <c r="H18" s="286">
        <f>SUMPRODUCT((Monthly_Actual[[Column3]:[Column14]])*(Monthly_Actual[Category]=Summary!$C18)*('Monthly Actual'!$D$5:$O$5=Summary!H$15))</f>
        <v>20000000</v>
      </c>
      <c r="I18" s="286">
        <f>G18-H18</f>
        <v>0</v>
      </c>
    </row>
    <row r="19" spans="2:9">
      <c r="B19" s="149" t="s">
        <v>1</v>
      </c>
      <c r="C19" s="150" t="s">
        <v>44</v>
      </c>
      <c r="D19" s="226">
        <f>SUMPRODUCT((Monthly_Forecast[[Jan-21]:[Dec-21]])*(Monthly_Forecast[Category]=Summary!$C19)*('Monthly Forecast'!$D$6:$O$6=Summary!D$15))</f>
        <v>0</v>
      </c>
      <c r="E19" s="226">
        <f>SUMPRODUCT((Monthly_Actual[[Column3]:[Column14]])*(Monthly_Actual[Category]=Summary!$C19)*('Monthly Actual'!$D$6:$O$6=Summary!E$15))</f>
        <v>0</v>
      </c>
      <c r="F19" s="226">
        <f t="shared" ref="F19:F47" si="0">D19-E19</f>
        <v>0</v>
      </c>
      <c r="G19" s="226">
        <f>SUMPRODUCT((Monthly_Forecast[[Jan-21]:[Dec-21]])*(Monthly_Forecast[Category]=Summary!$C19)*('Monthly Forecast'!$D$5:$O$5=Summary!G$15))</f>
        <v>0</v>
      </c>
      <c r="H19" s="226">
        <f>SUMPRODUCT((Monthly_Actual[[Column3]:[Column14]])*(Monthly_Actual[Category]=Summary!$C19)*('Monthly Actual'!$D$5:$O$5=Summary!H$15))</f>
        <v>0</v>
      </c>
      <c r="I19" s="226">
        <f t="shared" ref="I19:I47" si="1">G19-H19</f>
        <v>0</v>
      </c>
    </row>
    <row r="20" spans="2:9">
      <c r="B20" s="151" t="s">
        <v>1</v>
      </c>
      <c r="C20" s="152" t="s">
        <v>45</v>
      </c>
      <c r="D20" s="228">
        <f>SUMPRODUCT((Monthly_Forecast[[Jan-21]:[Dec-21]])*(Monthly_Forecast[Category]=Summary!$C20)*('Monthly Forecast'!$D$6:$O$6=Summary!D$15))</f>
        <v>0</v>
      </c>
      <c r="E20" s="228">
        <f>SUMPRODUCT((Monthly_Actual[[Column3]:[Column14]])*(Monthly_Actual[Category]=Summary!$C20)*('Monthly Actual'!$D$6:$O$6=Summary!E$15))</f>
        <v>0</v>
      </c>
      <c r="F20" s="228">
        <f t="shared" si="0"/>
        <v>0</v>
      </c>
      <c r="G20" s="228">
        <f>SUMPRODUCT((Monthly_Forecast[[Jan-21]:[Dec-21]])*(Monthly_Forecast[Category]=Summary!$C20)*('Monthly Forecast'!$D$5:$O$5=Summary!G$15))</f>
        <v>0</v>
      </c>
      <c r="H20" s="228">
        <f>SUMPRODUCT((Monthly_Actual[[Column3]:[Column14]])*(Monthly_Actual[Category]=Summary!$C20)*('Monthly Actual'!$D$5:$O$5=Summary!H$15))</f>
        <v>0</v>
      </c>
      <c r="I20" s="228">
        <f t="shared" si="1"/>
        <v>0</v>
      </c>
    </row>
    <row r="21" spans="2:9">
      <c r="B21" s="149" t="s">
        <v>1</v>
      </c>
      <c r="C21" s="150" t="s">
        <v>10</v>
      </c>
      <c r="D21" s="226">
        <f>SUMPRODUCT((Monthly_Forecast[[Jan-21]:[Dec-21]])*(Monthly_Forecast[Category]=Summary!$C21)*('Monthly Forecast'!$D$6:$O$6=Summary!D$15))</f>
        <v>12456320</v>
      </c>
      <c r="E21" s="226">
        <f>SUMPRODUCT((Monthly_Actual[[Column3]:[Column14]])*(Monthly_Actual[Category]=Summary!$C21)*('Monthly Actual'!$D$6:$O$6=Summary!E$15))</f>
        <v>18000000</v>
      </c>
      <c r="F21" s="226">
        <f t="shared" si="0"/>
        <v>-5543680</v>
      </c>
      <c r="G21" s="226">
        <f>SUMPRODUCT((Monthly_Forecast[[Jan-21]:[Dec-21]])*(Monthly_Forecast[Category]=Summary!$C21)*('Monthly Forecast'!$D$5:$O$5=Summary!G$15))</f>
        <v>12456320</v>
      </c>
      <c r="H21" s="226">
        <f>SUMPRODUCT((Monthly_Actual[[Column3]:[Column14]])*(Monthly_Actual[Category]=Summary!$C21)*('Monthly Actual'!$D$5:$O$5=Summary!H$15))</f>
        <v>18000000</v>
      </c>
      <c r="I21" s="226">
        <f t="shared" si="1"/>
        <v>-5543680</v>
      </c>
    </row>
    <row r="22" spans="2:9">
      <c r="B22" s="149" t="s">
        <v>1</v>
      </c>
      <c r="C22" s="150" t="s">
        <v>15</v>
      </c>
      <c r="D22" s="226">
        <f>SUMPRODUCT((Monthly_Forecast[[Jan-21]:[Dec-21]])*(Monthly_Forecast[Category]=Summary!$C22)*('Monthly Forecast'!$D$6:$O$6=Summary!D$15))</f>
        <v>0</v>
      </c>
      <c r="E22" s="226">
        <f>SUMPRODUCT((Monthly_Actual[[Column3]:[Column14]])*(Monthly_Actual[Category]=Summary!$C22)*('Monthly Actual'!$D$6:$O$6=Summary!E$15))</f>
        <v>0</v>
      </c>
      <c r="F22" s="226">
        <f t="shared" ref="F22" si="2">D22-E22</f>
        <v>0</v>
      </c>
      <c r="G22" s="226">
        <f>SUMPRODUCT((Monthly_Forecast[[Jan-21]:[Dec-21]])*(Monthly_Forecast[Category]=Summary!$C22)*('Monthly Forecast'!$D$5:$O$5=Summary!G$15))</f>
        <v>0</v>
      </c>
      <c r="H22" s="226">
        <f>SUMPRODUCT((Monthly_Actual[[Column3]:[Column14]])*(Monthly_Actual[Category]=Summary!$C22)*('Monthly Actual'!$D$5:$O$5=Summary!H$15))</f>
        <v>0</v>
      </c>
      <c r="I22" s="226">
        <f t="shared" ref="I22" si="3">G22-H22</f>
        <v>0</v>
      </c>
    </row>
    <row r="23" spans="2:9">
      <c r="B23" s="151" t="s">
        <v>1</v>
      </c>
      <c r="C23" s="152" t="s">
        <v>168</v>
      </c>
      <c r="D23" s="228">
        <f>SUMPRODUCT((Monthly_Forecast[[Jan-21]:[Dec-21]])*(Monthly_Forecast[Category]=Summary!$C23)*('Monthly Forecast'!$D$6:$O$6=Summary!D$15))</f>
        <v>0</v>
      </c>
      <c r="E23" s="228">
        <f>SUMPRODUCT((Monthly_Actual[[Column3]:[Column14]])*(Monthly_Actual[Category]=Summary!$C23)*('Monthly Actual'!$D$6:$O$6=Summary!E$15))</f>
        <v>0</v>
      </c>
      <c r="F23" s="228">
        <f t="shared" si="0"/>
        <v>0</v>
      </c>
      <c r="G23" s="228">
        <f>SUMPRODUCT((Monthly_Forecast[[Jan-21]:[Dec-21]])*(Monthly_Forecast[Category]=Summary!$C23)*('Monthly Forecast'!$D$5:$O$5=Summary!G$15))</f>
        <v>0</v>
      </c>
      <c r="H23" s="228">
        <f>SUMPRODUCT((Monthly_Actual[[Column3]:[Column14]])*(Monthly_Actual[Category]=Summary!$C23)*('Monthly Actual'!$D$5:$O$5=Summary!H$15))</f>
        <v>0</v>
      </c>
      <c r="I23" s="228">
        <f t="shared" si="1"/>
        <v>0</v>
      </c>
    </row>
    <row r="24" spans="2:9">
      <c r="B24" s="149" t="s">
        <v>1</v>
      </c>
      <c r="C24" s="150" t="s">
        <v>8</v>
      </c>
      <c r="D24" s="226">
        <f>SUMPRODUCT((Monthly_Forecast[[Jan-21]:[Dec-21]])*(Monthly_Forecast[Category]=Summary!$C24)*('Monthly Forecast'!$D$6:$O$6=Summary!D$15))</f>
        <v>0</v>
      </c>
      <c r="E24" s="226">
        <f>SUMPRODUCT((Monthly_Actual[[Column3]:[Column14]])*(Monthly_Actual[Category]=Summary!$C24)*('Monthly Actual'!$D$6:$O$6=Summary!E$15))</f>
        <v>0</v>
      </c>
      <c r="F24" s="226">
        <f t="shared" si="0"/>
        <v>0</v>
      </c>
      <c r="G24" s="226">
        <f>SUMPRODUCT((Monthly_Forecast[[Jan-21]:[Dec-21]])*(Monthly_Forecast[Category]=Summary!$C24)*('Monthly Forecast'!$D$5:$O$5=Summary!G$15))</f>
        <v>0</v>
      </c>
      <c r="H24" s="226">
        <f>SUMPRODUCT((Monthly_Actual[[Column3]:[Column14]])*(Monthly_Actual[Category]=Summary!$C24)*('Monthly Actual'!$D$5:$O$5=Summary!H$15))</f>
        <v>0</v>
      </c>
      <c r="I24" s="226">
        <f t="shared" si="1"/>
        <v>0</v>
      </c>
    </row>
    <row r="25" spans="2:9">
      <c r="B25" s="151" t="s">
        <v>1</v>
      </c>
      <c r="C25" s="152" t="s">
        <v>227</v>
      </c>
      <c r="D25" s="228">
        <f>SUMPRODUCT((Monthly_Forecast[[Jan-21]:[Dec-21]])*(Monthly_Forecast[Category]=Summary!$C25)*('Monthly Forecast'!$D$6:$O$6=Summary!D$15))</f>
        <v>0</v>
      </c>
      <c r="E25" s="228">
        <f>SUMPRODUCT((Monthly_Actual[[Column3]:[Column14]])*(Monthly_Actual[Category]=Summary!$C25)*('Monthly Actual'!$D$6:$O$6=Summary!E$15))</f>
        <v>0</v>
      </c>
      <c r="F25" s="228">
        <f t="shared" si="0"/>
        <v>0</v>
      </c>
      <c r="G25" s="228">
        <f>SUMPRODUCT((Monthly_Forecast[[Jan-21]:[Dec-21]])*(Monthly_Forecast[Category]=Summary!$C25)*('Monthly Forecast'!$D$5:$O$5=Summary!G$15))</f>
        <v>0</v>
      </c>
      <c r="H25" s="228">
        <f>SUMPRODUCT((Monthly_Actual[[Column3]:[Column14]])*(Monthly_Actual[Category]=Summary!$C25)*('Monthly Actual'!$D$5:$O$5=Summary!H$15))</f>
        <v>0</v>
      </c>
      <c r="I25" s="228">
        <f t="shared" si="1"/>
        <v>0</v>
      </c>
    </row>
    <row r="26" spans="2:9">
      <c r="B26" s="149" t="s">
        <v>1</v>
      </c>
      <c r="C26" s="150" t="s">
        <v>46</v>
      </c>
      <c r="D26" s="226">
        <f>SUMPRODUCT((Monthly_Forecast[[Jan-21]:[Dec-21]])*(Monthly_Forecast[Category]=Summary!$C26)*('Monthly Forecast'!$D$6:$O$6=Summary!D$15))</f>
        <v>0</v>
      </c>
      <c r="E26" s="226">
        <f>SUMPRODUCT((Monthly_Actual[[Column3]:[Column14]])*(Monthly_Actual[Category]=Summary!$C26)*('Monthly Actual'!$D$6:$O$6=Summary!E$15))</f>
        <v>0</v>
      </c>
      <c r="F26" s="226">
        <f t="shared" si="0"/>
        <v>0</v>
      </c>
      <c r="G26" s="226">
        <f>SUMPRODUCT((Monthly_Forecast[[Jan-21]:[Dec-21]])*(Monthly_Forecast[Category]=Summary!$C26)*('Monthly Forecast'!$D$5:$O$5=Summary!G$15))</f>
        <v>0</v>
      </c>
      <c r="H26" s="226">
        <f>SUMPRODUCT((Monthly_Actual[[Column3]:[Column14]])*(Monthly_Actual[Category]=Summary!$C26)*('Monthly Actual'!$D$5:$O$5=Summary!H$15))</f>
        <v>0</v>
      </c>
      <c r="I26" s="226">
        <f t="shared" si="1"/>
        <v>0</v>
      </c>
    </row>
    <row r="27" spans="2:9">
      <c r="B27" s="162" t="s">
        <v>0</v>
      </c>
      <c r="C27" s="163" t="s">
        <v>169</v>
      </c>
      <c r="D27" s="287">
        <f>SUMPRODUCT((Monthly_Forecast[[Jan-21]:[Dec-21]])*(Monthly_Forecast[Category]=Summary!$C27)*('Monthly Forecast'!$D$6:$O$6=Summary!D$15))</f>
        <v>6000000</v>
      </c>
      <c r="E27" s="287">
        <f>SUMPRODUCT((Monthly_Actual[[Column3]:[Column14]])*(Monthly_Actual[Category]=Summary!$C27)*('Monthly Actual'!$D$6:$O$6=Summary!E$15))</f>
        <v>4600000</v>
      </c>
      <c r="F27" s="287">
        <f t="shared" si="0"/>
        <v>1400000</v>
      </c>
      <c r="G27" s="287">
        <f>SUMPRODUCT((Monthly_Forecast[[Jan-21]:[Dec-21]])*(Monthly_Forecast[Category]=Summary!$C27)*('Monthly Forecast'!$D$5:$O$5=Summary!G$15))</f>
        <v>6000000</v>
      </c>
      <c r="H27" s="287">
        <f>SUMPRODUCT((Monthly_Actual[[Column3]:[Column14]])*(Monthly_Actual[Category]=Summary!$C27)*('Monthly Actual'!$D$5:$O$5=Summary!H$15))</f>
        <v>4600000</v>
      </c>
      <c r="I27" s="287">
        <f t="shared" si="1"/>
        <v>1400000</v>
      </c>
    </row>
    <row r="28" spans="2:9">
      <c r="B28" s="151" t="s">
        <v>0</v>
      </c>
      <c r="C28" s="152" t="s">
        <v>14</v>
      </c>
      <c r="D28" s="228">
        <f>SUMPRODUCT((Monthly_Forecast[[Jan-21]:[Dec-21]])*(Monthly_Forecast[Category]=Summary!$C28)*('Monthly Forecast'!$D$6:$O$6=Summary!D$15))</f>
        <v>300000</v>
      </c>
      <c r="E28" s="228">
        <f>SUMPRODUCT((Monthly_Actual[[Column3]:[Column14]])*(Monthly_Actual[Category]=Summary!$C28)*('Monthly Actual'!$D$6:$O$6=Summary!E$15))</f>
        <v>200000</v>
      </c>
      <c r="F28" s="228">
        <f t="shared" si="0"/>
        <v>100000</v>
      </c>
      <c r="G28" s="228">
        <f>SUMPRODUCT((Monthly_Forecast[[Jan-21]:[Dec-21]])*(Monthly_Forecast[Category]=Summary!$C28)*('Monthly Forecast'!$D$5:$O$5=Summary!G$15))</f>
        <v>300000</v>
      </c>
      <c r="H28" s="228">
        <f>SUMPRODUCT((Monthly_Actual[[Column3]:[Column14]])*(Monthly_Actual[Category]=Summary!$C28)*('Monthly Actual'!$D$5:$O$5=Summary!H$15))</f>
        <v>200000</v>
      </c>
      <c r="I28" s="228">
        <f t="shared" si="1"/>
        <v>100000</v>
      </c>
    </row>
    <row r="29" spans="2:9">
      <c r="B29" s="149" t="s">
        <v>0</v>
      </c>
      <c r="C29" s="150" t="s">
        <v>13</v>
      </c>
      <c r="D29" s="226">
        <f>SUMPRODUCT((Monthly_Forecast[[Jan-21]:[Dec-21]])*(Monthly_Forecast[Category]=Summary!$C29)*('Monthly Forecast'!$D$6:$O$6=Summary!D$15))</f>
        <v>1000000</v>
      </c>
      <c r="E29" s="226">
        <f>SUMPRODUCT((Monthly_Actual[[Column3]:[Column14]])*(Monthly_Actual[Category]=Summary!$C29)*('Monthly Actual'!$D$6:$O$6=Summary!E$15))</f>
        <v>800000</v>
      </c>
      <c r="F29" s="226">
        <f t="shared" si="0"/>
        <v>200000</v>
      </c>
      <c r="G29" s="226">
        <f>SUMPRODUCT((Monthly_Forecast[[Jan-21]:[Dec-21]])*(Monthly_Forecast[Category]=Summary!$C29)*('Monthly Forecast'!$D$5:$O$5=Summary!G$15))</f>
        <v>1000000</v>
      </c>
      <c r="H29" s="226">
        <f>SUMPRODUCT((Monthly_Actual[[Column3]:[Column14]])*(Monthly_Actual[Category]=Summary!$C29)*('Monthly Actual'!$D$5:$O$5=Summary!H$15))</f>
        <v>800000</v>
      </c>
      <c r="I29" s="226">
        <f t="shared" si="1"/>
        <v>200000</v>
      </c>
    </row>
    <row r="30" spans="2:9">
      <c r="B30" s="151" t="s">
        <v>0</v>
      </c>
      <c r="C30" s="152" t="s">
        <v>173</v>
      </c>
      <c r="D30" s="228">
        <f>SUMPRODUCT((Monthly_Forecast[[Jan-21]:[Dec-21]])*(Monthly_Forecast[Category]=Summary!$C30)*('Monthly Forecast'!$D$6:$O$6=Summary!D$15))</f>
        <v>1100000</v>
      </c>
      <c r="E30" s="228">
        <f>SUMPRODUCT((Monthly_Actual[[Column3]:[Column14]])*(Monthly_Actual[Category]=Summary!$C30)*('Monthly Actual'!$D$6:$O$6=Summary!E$15))</f>
        <v>1000000</v>
      </c>
      <c r="F30" s="228">
        <f t="shared" si="0"/>
        <v>100000</v>
      </c>
      <c r="G30" s="228">
        <f>SUMPRODUCT((Monthly_Forecast[[Jan-21]:[Dec-21]])*(Monthly_Forecast[Category]=Summary!$C30)*('Monthly Forecast'!$D$5:$O$5=Summary!G$15))</f>
        <v>1100000</v>
      </c>
      <c r="H30" s="228">
        <f>SUMPRODUCT((Monthly_Actual[[Column3]:[Column14]])*(Monthly_Actual[Category]=Summary!$C30)*('Monthly Actual'!$D$5:$O$5=Summary!H$15))</f>
        <v>1000000</v>
      </c>
      <c r="I30" s="228">
        <f t="shared" si="1"/>
        <v>100000</v>
      </c>
    </row>
    <row r="31" spans="2:9">
      <c r="B31" s="149" t="s">
        <v>0</v>
      </c>
      <c r="C31" s="150" t="s">
        <v>20</v>
      </c>
      <c r="D31" s="226">
        <f>SUMPRODUCT((Monthly_Forecast[[Jan-21]:[Dec-21]])*(Monthly_Forecast[Category]=Summary!$C31)*('Monthly Forecast'!$D$6:$O$6=Summary!D$15))</f>
        <v>500000</v>
      </c>
      <c r="E31" s="226">
        <f>SUMPRODUCT((Monthly_Actual[[Column3]:[Column14]])*(Monthly_Actual[Category]=Summary!$C31)*('Monthly Actual'!$D$6:$O$6=Summary!E$15))</f>
        <v>400000</v>
      </c>
      <c r="F31" s="226">
        <f t="shared" si="0"/>
        <v>100000</v>
      </c>
      <c r="G31" s="226">
        <f>SUMPRODUCT((Monthly_Forecast[[Jan-21]:[Dec-21]])*(Monthly_Forecast[Category]=Summary!$C31)*('Monthly Forecast'!$D$5:$O$5=Summary!G$15))</f>
        <v>500000</v>
      </c>
      <c r="H31" s="226">
        <f>SUMPRODUCT((Monthly_Actual[[Column3]:[Column14]])*(Monthly_Actual[Category]=Summary!$C31)*('Monthly Actual'!$D$5:$O$5=Summary!H$15))</f>
        <v>400000</v>
      </c>
      <c r="I31" s="226">
        <f t="shared" si="1"/>
        <v>100000</v>
      </c>
    </row>
    <row r="32" spans="2:9">
      <c r="B32" s="151" t="s">
        <v>0</v>
      </c>
      <c r="C32" s="152" t="s">
        <v>174</v>
      </c>
      <c r="D32" s="228">
        <f>SUMPRODUCT((Monthly_Forecast[[Jan-21]:[Dec-21]])*(Monthly_Forecast[Category]=Summary!$C32)*('Monthly Forecast'!$D$6:$O$6=Summary!D$15))</f>
        <v>5000000</v>
      </c>
      <c r="E32" s="228">
        <f>SUMPRODUCT((Monthly_Actual[[Column3]:[Column14]])*(Monthly_Actual[Category]=Summary!$C32)*('Monthly Actual'!$D$6:$O$6=Summary!E$15))</f>
        <v>0</v>
      </c>
      <c r="F32" s="228">
        <f t="shared" si="0"/>
        <v>5000000</v>
      </c>
      <c r="G32" s="228">
        <f>SUMPRODUCT((Monthly_Forecast[[Jan-21]:[Dec-21]])*(Monthly_Forecast[Category]=Summary!$C32)*('Monthly Forecast'!$D$5:$O$5=Summary!G$15))</f>
        <v>5000000</v>
      </c>
      <c r="H32" s="228">
        <f>SUMPRODUCT((Monthly_Actual[[Column3]:[Column14]])*(Monthly_Actual[Category]=Summary!$C32)*('Monthly Actual'!$D$5:$O$5=Summary!H$15))</f>
        <v>0</v>
      </c>
      <c r="I32" s="228">
        <f t="shared" si="1"/>
        <v>5000000</v>
      </c>
    </row>
    <row r="33" spans="2:9">
      <c r="B33" s="151" t="s">
        <v>0</v>
      </c>
      <c r="C33" s="152" t="s">
        <v>24</v>
      </c>
      <c r="D33" s="228">
        <f>SUMPRODUCT((Monthly_Forecast[[Jan-21]:[Dec-21]])*(Monthly_Forecast[Category]=Summary!$C33)*('Monthly Forecast'!$D$6:$O$6=Summary!D$15))</f>
        <v>0</v>
      </c>
      <c r="E33" s="228">
        <f>SUMPRODUCT((Monthly_Actual[[Column3]:[Column14]])*(Monthly_Actual[Category]=Summary!$C33)*('Monthly Actual'!$D$6:$O$6=Summary!E$15))</f>
        <v>0</v>
      </c>
      <c r="F33" s="228">
        <f t="shared" si="0"/>
        <v>0</v>
      </c>
      <c r="G33" s="228">
        <f>SUMPRODUCT((Monthly_Forecast[[Jan-21]:[Dec-21]])*(Monthly_Forecast[Category]=Summary!$C33)*('Monthly Forecast'!$D$5:$O$5=Summary!G$15))</f>
        <v>0</v>
      </c>
      <c r="H33" s="228">
        <f>SUMPRODUCT((Monthly_Actual[[Column3]:[Column14]])*(Monthly_Actual[Category]=Summary!$C33)*('Monthly Actual'!$D$5:$O$5=Summary!H$15))</f>
        <v>0</v>
      </c>
      <c r="I33" s="228">
        <f t="shared" si="1"/>
        <v>0</v>
      </c>
    </row>
    <row r="34" spans="2:9">
      <c r="B34" s="149" t="s">
        <v>0</v>
      </c>
      <c r="C34" s="150" t="s">
        <v>159</v>
      </c>
      <c r="D34" s="226">
        <f>SUMPRODUCT((Monthly_Forecast[[Jan-21]:[Dec-21]])*(Monthly_Forecast[Category]=Summary!$C34)*('Monthly Forecast'!$D$6:$O$6=Summary!D$15))</f>
        <v>0</v>
      </c>
      <c r="E34" s="226">
        <f>SUMPRODUCT((Monthly_Actual[[Column3]:[Column14]])*(Monthly_Actual[Category]=Summary!$C34)*('Monthly Actual'!$D$6:$O$6=Summary!E$15))</f>
        <v>0</v>
      </c>
      <c r="F34" s="226">
        <f t="shared" si="0"/>
        <v>0</v>
      </c>
      <c r="G34" s="226">
        <f>SUMPRODUCT((Monthly_Forecast[[Jan-21]:[Dec-21]])*(Monthly_Forecast[Category]=Summary!$C34)*('Monthly Forecast'!$D$5:$O$5=Summary!G$15))</f>
        <v>0</v>
      </c>
      <c r="H34" s="226">
        <f>SUMPRODUCT((Monthly_Actual[[Column3]:[Column14]])*(Monthly_Actual[Category]=Summary!$C34)*('Monthly Actual'!$D$5:$O$5=Summary!H$15))</f>
        <v>0</v>
      </c>
      <c r="I34" s="226">
        <f t="shared" si="1"/>
        <v>0</v>
      </c>
    </row>
    <row r="35" spans="2:9">
      <c r="B35" s="151" t="s">
        <v>0</v>
      </c>
      <c r="C35" s="152" t="s">
        <v>23</v>
      </c>
      <c r="D35" s="228">
        <f>SUMPRODUCT((Monthly_Forecast[[Jan-21]:[Dec-21]])*(Monthly_Forecast[Category]=Summary!$C35)*('Monthly Forecast'!$D$6:$O$6=Summary!D$15))</f>
        <v>100000</v>
      </c>
      <c r="E35" s="228">
        <f>SUMPRODUCT((Monthly_Actual[[Column3]:[Column14]])*(Monthly_Actual[Category]=Summary!$C35)*('Monthly Actual'!$D$6:$O$6=Summary!E$15))</f>
        <v>200000</v>
      </c>
      <c r="F35" s="228">
        <f t="shared" si="0"/>
        <v>-100000</v>
      </c>
      <c r="G35" s="228">
        <f>SUMPRODUCT((Monthly_Forecast[[Jan-21]:[Dec-21]])*(Monthly_Forecast[Category]=Summary!$C35)*('Monthly Forecast'!$D$5:$O$5=Summary!G$15))</f>
        <v>100000</v>
      </c>
      <c r="H35" s="228">
        <f>SUMPRODUCT((Monthly_Actual[[Column3]:[Column14]])*(Monthly_Actual[Category]=Summary!$C35)*('Monthly Actual'!$D$5:$O$5=Summary!H$15))</f>
        <v>200000</v>
      </c>
      <c r="I35" s="228">
        <f t="shared" si="1"/>
        <v>-100000</v>
      </c>
    </row>
    <row r="36" spans="2:9">
      <c r="B36" s="151" t="s">
        <v>0</v>
      </c>
      <c r="C36" s="152" t="s">
        <v>170</v>
      </c>
      <c r="D36" s="228">
        <f>SUMPRODUCT((Monthly_Forecast[[Jan-21]:[Dec-21]])*(Monthly_Forecast[Category]=Summary!$C36)*('Monthly Forecast'!$D$6:$O$6=Summary!D$15))</f>
        <v>2222222.222222222</v>
      </c>
      <c r="E36" s="228">
        <f>SUMPRODUCT((Monthly_Actual[[Column3]:[Column14]])*(Monthly_Actual[Category]=Summary!$C36)*('Monthly Actual'!$D$6:$O$6=Summary!E$15))</f>
        <v>0</v>
      </c>
      <c r="F36" s="228">
        <f>D36-E36</f>
        <v>2222222.222222222</v>
      </c>
      <c r="G36" s="228">
        <f>SUMPRODUCT((Monthly_Forecast[[Jan-21]:[Dec-21]])*(Monthly_Forecast[Category]=Summary!$C36)*('Monthly Forecast'!$D$5:$O$5=Summary!G$15))</f>
        <v>2222222.222222222</v>
      </c>
      <c r="H36" s="228">
        <f>SUMPRODUCT((Monthly_Actual[[Column3]:[Column14]])*(Monthly_Actual[Category]=Summary!$C36)*('Monthly Actual'!$D$5:$O$5=Summary!H$15))</f>
        <v>0</v>
      </c>
      <c r="I36" s="228">
        <f>G36-H36</f>
        <v>2222222.222222222</v>
      </c>
    </row>
    <row r="37" spans="2:9">
      <c r="B37" s="149" t="s">
        <v>0</v>
      </c>
      <c r="C37" s="150" t="s">
        <v>171</v>
      </c>
      <c r="D37" s="226">
        <f>SUMPRODUCT((Monthly_Forecast[[Jan-21]:[Dec-21]])*(Monthly_Forecast[Category]=Summary!$C37)*('Monthly Forecast'!$D$6:$O$6=Summary!D$15))</f>
        <v>2768888.8888888899</v>
      </c>
      <c r="E37" s="226">
        <f>SUMPRODUCT((Monthly_Actual[[Column3]:[Column14]])*(Monthly_Actual[Category]=Summary!$C37)*('Monthly Actual'!$D$6:$O$6=Summary!E$15))</f>
        <v>0</v>
      </c>
      <c r="F37" s="226">
        <f>D37-E37</f>
        <v>2768888.8888888899</v>
      </c>
      <c r="G37" s="226">
        <f>SUMPRODUCT((Monthly_Forecast[[Jan-21]:[Dec-21]])*(Monthly_Forecast[Category]=Summary!$C37)*('Monthly Forecast'!$D$5:$O$5=Summary!G$15))</f>
        <v>2768888.8888888899</v>
      </c>
      <c r="H37" s="226">
        <f>SUMPRODUCT((Monthly_Actual[[Column3]:[Column14]])*(Monthly_Actual[Category]=Summary!$C37)*('Monthly Actual'!$D$5:$O$5=Summary!H$15))</f>
        <v>0</v>
      </c>
      <c r="I37" s="226">
        <f>G37-H37</f>
        <v>2768888.8888888899</v>
      </c>
    </row>
    <row r="38" spans="2:9">
      <c r="B38" s="151" t="s">
        <v>0</v>
      </c>
      <c r="C38" s="152" t="s">
        <v>172</v>
      </c>
      <c r="D38" s="228">
        <f>SUMPRODUCT((Monthly_Forecast[[Jan-21]:[Dec-21]])*(Monthly_Forecast[Category]=Summary!$C38)*('Monthly Forecast'!$D$6:$O$6=Summary!D$15))</f>
        <v>0</v>
      </c>
      <c r="E38" s="228">
        <f>SUMPRODUCT((Monthly_Actual[[Column3]:[Column14]])*(Monthly_Actual[Category]=Summary!$C38)*('Monthly Actual'!$D$6:$O$6=Summary!E$15))</f>
        <v>0</v>
      </c>
      <c r="F38" s="228">
        <f>D38-E38</f>
        <v>0</v>
      </c>
      <c r="G38" s="228">
        <f>SUMPRODUCT((Monthly_Forecast[[Jan-21]:[Dec-21]])*(Monthly_Forecast[Category]=Summary!$C38)*('Monthly Forecast'!$D$5:$O$5=Summary!G$15))</f>
        <v>0</v>
      </c>
      <c r="H38" s="228">
        <f>SUMPRODUCT((Monthly_Actual[[Column3]:[Column14]])*(Monthly_Actual[Category]=Summary!$C38)*('Monthly Actual'!$D$5:$O$5=Summary!H$15))</f>
        <v>0</v>
      </c>
      <c r="I38" s="228">
        <f>G38-H38</f>
        <v>0</v>
      </c>
    </row>
    <row r="39" spans="2:9">
      <c r="B39" s="149" t="s">
        <v>0</v>
      </c>
      <c r="C39" s="150" t="s">
        <v>9</v>
      </c>
      <c r="D39" s="226">
        <f>SUMPRODUCT((Monthly_Forecast[[Jan-21]:[Dec-21]])*(Monthly_Forecast[Category]=Summary!$C39)*('Monthly Forecast'!$D$6:$O$6=Summary!D$15))</f>
        <v>100000</v>
      </c>
      <c r="E39" s="226">
        <f>SUMPRODUCT((Monthly_Actual[[Column3]:[Column14]])*(Monthly_Actual[Category]=Summary!$C39)*('Monthly Actual'!$D$6:$O$6=Summary!E$15))</f>
        <v>0</v>
      </c>
      <c r="F39" s="226">
        <f>D39-E39</f>
        <v>100000</v>
      </c>
      <c r="G39" s="226">
        <f>SUMPRODUCT((Monthly_Forecast[[Jan-21]:[Dec-21]])*(Monthly_Forecast[Category]=Summary!$C39)*('Monthly Forecast'!$D$5:$O$5=Summary!G$15))</f>
        <v>100000</v>
      </c>
      <c r="H39" s="226">
        <f>SUMPRODUCT((Monthly_Actual[[Column3]:[Column14]])*(Monthly_Actual[Category]=Summary!$C39)*('Monthly Actual'!$D$5:$O$5=Summary!H$15))</f>
        <v>0</v>
      </c>
      <c r="I39" s="226">
        <f>G39-H39</f>
        <v>100000</v>
      </c>
    </row>
    <row r="40" spans="2:9">
      <c r="B40" s="151" t="s">
        <v>0</v>
      </c>
      <c r="C40" s="152" t="s">
        <v>47</v>
      </c>
      <c r="D40" s="228">
        <f>SUMPRODUCT((Monthly_Forecast[[Jan-21]:[Dec-21]])*(Monthly_Forecast[Category]=Summary!$C40)*('Monthly Forecast'!$D$6:$O$6=Summary!D$15))</f>
        <v>0</v>
      </c>
      <c r="E40" s="228">
        <f>SUMPRODUCT((Monthly_Actual[[Column3]:[Column14]])*(Monthly_Actual[Category]=Summary!$C40)*('Monthly Actual'!$D$6:$O$6=Summary!E$15))</f>
        <v>0</v>
      </c>
      <c r="F40" s="228">
        <f t="shared" si="0"/>
        <v>0</v>
      </c>
      <c r="G40" s="228">
        <f>SUMPRODUCT((Monthly_Forecast[[Jan-21]:[Dec-21]])*(Monthly_Forecast[Category]=Summary!$C40)*('Monthly Forecast'!$D$5:$O$5=Summary!G$15))</f>
        <v>0</v>
      </c>
      <c r="H40" s="228">
        <f>SUMPRODUCT((Monthly_Actual[[Column3]:[Column14]])*(Monthly_Actual[Category]=Summary!$C40)*('Monthly Actual'!$D$5:$O$5=Summary!H$15))</f>
        <v>0</v>
      </c>
      <c r="I40" s="228">
        <f t="shared" si="1"/>
        <v>0</v>
      </c>
    </row>
    <row r="41" spans="2:9">
      <c r="B41" s="149" t="s">
        <v>0</v>
      </c>
      <c r="C41" s="150" t="s">
        <v>48</v>
      </c>
      <c r="D41" s="226">
        <f>SUMPRODUCT((Monthly_Forecast[[Jan-21]:[Dec-21]])*(Monthly_Forecast[Category]=Summary!$C41)*('Monthly Forecast'!$D$6:$O$6=Summary!D$15))</f>
        <v>0</v>
      </c>
      <c r="E41" s="226">
        <f>SUMPRODUCT((Monthly_Actual[[Column3]:[Column14]])*(Monthly_Actual[Category]=Summary!$C41)*('Monthly Actual'!$D$6:$O$6=Summary!E$15))</f>
        <v>0</v>
      </c>
      <c r="F41" s="226">
        <f t="shared" si="0"/>
        <v>0</v>
      </c>
      <c r="G41" s="226">
        <f>SUMPRODUCT((Monthly_Forecast[[Jan-21]:[Dec-21]])*(Monthly_Forecast[Category]=Summary!$C41)*('Monthly Forecast'!$D$5:$O$5=Summary!G$15))</f>
        <v>0</v>
      </c>
      <c r="H41" s="226">
        <f>SUMPRODUCT((Monthly_Actual[[Column3]:[Column14]])*(Monthly_Actual[Category]=Summary!$C41)*('Monthly Actual'!$D$5:$O$5=Summary!H$15))</f>
        <v>0</v>
      </c>
      <c r="I41" s="226">
        <f t="shared" si="1"/>
        <v>0</v>
      </c>
    </row>
    <row r="42" spans="2:9">
      <c r="B42" s="153" t="s">
        <v>27</v>
      </c>
      <c r="C42" s="154" t="s">
        <v>7</v>
      </c>
      <c r="D42" s="221">
        <f>SUMPRODUCT((Monthly_Forecast[[Jan-21]:[Dec-21]])*(Monthly_Forecast[Category]=Summary!$C42)*('Monthly Forecast'!$D$6:$O$6=Summary!D$15))</f>
        <v>300000</v>
      </c>
      <c r="E42" s="221">
        <f>SUMPRODUCT((Monthly_Actual[[Column3]:[Column14]])*(Monthly_Actual[Category]=Summary!$C42)*('Monthly Actual'!$D$6:$O$6=Summary!E$15))</f>
        <v>200000</v>
      </c>
      <c r="F42" s="221">
        <f t="shared" si="0"/>
        <v>100000</v>
      </c>
      <c r="G42" s="221">
        <f>SUMPRODUCT((Monthly_Forecast[[Jan-21]:[Dec-21]])*(Monthly_Forecast[Category]=Summary!$C42)*('Monthly Forecast'!$D$5:$O$5=Summary!G$15))</f>
        <v>300000</v>
      </c>
      <c r="H42" s="221">
        <f>SUMPRODUCT((Monthly_Actual[[Column3]:[Column14]])*(Monthly_Actual[Category]=Summary!$C42)*('Monthly Actual'!$D$5:$O$5=Summary!H$15))</f>
        <v>200000</v>
      </c>
      <c r="I42" s="221">
        <f t="shared" si="1"/>
        <v>100000</v>
      </c>
    </row>
    <row r="43" spans="2:9">
      <c r="B43" s="155" t="s">
        <v>27</v>
      </c>
      <c r="C43" s="156" t="s">
        <v>16</v>
      </c>
      <c r="D43" s="231">
        <f>SUMPRODUCT((Monthly_Forecast[[Jan-21]:[Dec-21]])*(Monthly_Forecast[Category]=Summary!$C43)*('Monthly Forecast'!$D$6:$O$6=Summary!D$15))</f>
        <v>400000</v>
      </c>
      <c r="E43" s="231">
        <f>SUMPRODUCT((Monthly_Actual[[Column3]:[Column14]])*(Monthly_Actual[Category]=Summary!$C43)*('Monthly Actual'!$D$6:$O$6=Summary!E$15))</f>
        <v>500000</v>
      </c>
      <c r="F43" s="231">
        <f t="shared" si="0"/>
        <v>-100000</v>
      </c>
      <c r="G43" s="231">
        <f>SUMPRODUCT((Monthly_Forecast[[Jan-21]:[Dec-21]])*(Monthly_Forecast[Category]=Summary!$C43)*('Monthly Forecast'!$D$5:$O$5=Summary!G$15))</f>
        <v>400000</v>
      </c>
      <c r="H43" s="231">
        <f>SUMPRODUCT((Monthly_Actual[[Column3]:[Column14]])*(Monthly_Actual[Category]=Summary!$C43)*('Monthly Actual'!$D$5:$O$5=Summary!H$15))</f>
        <v>500000</v>
      </c>
      <c r="I43" s="231">
        <f t="shared" si="1"/>
        <v>-100000</v>
      </c>
    </row>
    <row r="44" spans="2:9">
      <c r="B44" s="153" t="s">
        <v>27</v>
      </c>
      <c r="C44" s="154" t="s">
        <v>49</v>
      </c>
      <c r="D44" s="221">
        <f>SUMPRODUCT((Monthly_Forecast[[Jan-21]:[Dec-21]])*(Monthly_Forecast[Category]=Summary!$C44)*('Monthly Forecast'!$D$6:$O$6=Summary!D$15))</f>
        <v>0</v>
      </c>
      <c r="E44" s="221">
        <f>SUMPRODUCT((Monthly_Actual[[Column3]:[Column14]])*(Monthly_Actual[Category]=Summary!$C44)*('Monthly Actual'!$D$6:$O$6=Summary!E$15))</f>
        <v>0</v>
      </c>
      <c r="F44" s="221">
        <f t="shared" si="0"/>
        <v>0</v>
      </c>
      <c r="G44" s="221">
        <f>SUMPRODUCT((Monthly_Forecast[[Jan-21]:[Dec-21]])*(Monthly_Forecast[Category]=Summary!$C44)*('Monthly Forecast'!$D$5:$O$5=Summary!G$15))</f>
        <v>0</v>
      </c>
      <c r="H44" s="221">
        <f>SUMPRODUCT((Monthly_Actual[[Column3]:[Column14]])*(Monthly_Actual[Category]=Summary!$C44)*('Monthly Actual'!$D$5:$O$5=Summary!H$15))</f>
        <v>0</v>
      </c>
      <c r="I44" s="221">
        <f t="shared" si="1"/>
        <v>0</v>
      </c>
    </row>
    <row r="45" spans="2:9">
      <c r="B45" s="155" t="s">
        <v>27</v>
      </c>
      <c r="C45" s="156" t="s">
        <v>161</v>
      </c>
      <c r="D45" s="231">
        <f>SUMPRODUCT((Monthly_Forecast[[Jan-21]:[Dec-21]])*(Monthly_Forecast[Category]=Summary!$C45)*('Monthly Forecast'!$D$6:$O$6=Summary!D$15))</f>
        <v>0</v>
      </c>
      <c r="E45" s="231">
        <f>SUMPRODUCT((Monthly_Actual[[Column3]:[Column14]])*(Monthly_Actual[Category]=Summary!$C45)*('Monthly Actual'!$D$6:$O$6=Summary!E$15))</f>
        <v>0</v>
      </c>
      <c r="F45" s="231">
        <f t="shared" si="0"/>
        <v>0</v>
      </c>
      <c r="G45" s="231">
        <f>SUMPRODUCT((Monthly_Forecast[[Jan-21]:[Dec-21]])*(Monthly_Forecast[Category]=Summary!$C45)*('Monthly Forecast'!$D$5:$O$5=Summary!G$15))</f>
        <v>0</v>
      </c>
      <c r="H45" s="231">
        <f>SUMPRODUCT((Monthly_Actual[[Column3]:[Column14]])*(Monthly_Actual[Category]=Summary!$C45)*('Monthly Actual'!$D$5:$O$5=Summary!H$15))</f>
        <v>0</v>
      </c>
      <c r="I45" s="231">
        <f t="shared" si="1"/>
        <v>0</v>
      </c>
    </row>
    <row r="46" spans="2:9">
      <c r="B46" s="153" t="s">
        <v>27</v>
      </c>
      <c r="C46" s="154" t="s">
        <v>162</v>
      </c>
      <c r="D46" s="221">
        <f>SUMPRODUCT((Monthly_Forecast[[Jan-21]:[Dec-21]])*(Monthly_Forecast[Category]=Summary!$C46)*('Monthly Forecast'!$D$6:$O$6=Summary!D$15))</f>
        <v>0</v>
      </c>
      <c r="E46" s="221">
        <f>SUMPRODUCT((Monthly_Actual[[Column3]:[Column14]])*(Monthly_Actual[Category]=Summary!$C46)*('Monthly Actual'!$D$6:$O$6=Summary!E$15))</f>
        <v>0</v>
      </c>
      <c r="F46" s="221">
        <f t="shared" si="0"/>
        <v>0</v>
      </c>
      <c r="G46" s="221">
        <f>SUMPRODUCT((Monthly_Forecast[[Jan-21]:[Dec-21]])*(Monthly_Forecast[Category]=Summary!$C46)*('Monthly Forecast'!$D$5:$O$5=Summary!G$15))</f>
        <v>0</v>
      </c>
      <c r="H46" s="221">
        <f>SUMPRODUCT((Monthly_Actual[[Column3]:[Column14]])*(Monthly_Actual[Category]=Summary!$C46)*('Monthly Actual'!$D$5:$O$5=Summary!H$15))</f>
        <v>0</v>
      </c>
      <c r="I46" s="221">
        <f t="shared" si="1"/>
        <v>0</v>
      </c>
    </row>
    <row r="47" spans="2:9" ht="15" thickBot="1">
      <c r="B47" s="155" t="s">
        <v>27</v>
      </c>
      <c r="C47" s="156" t="s">
        <v>163</v>
      </c>
      <c r="D47" s="231">
        <f>SUMPRODUCT((Monthly_Forecast[[Jan-21]:[Dec-21]])*(Monthly_Forecast[Category]=Summary!$C47)*('Monthly Forecast'!$D$6:$O$6=Summary!D$15))</f>
        <v>0</v>
      </c>
      <c r="E47" s="231">
        <f>SUMPRODUCT((Monthly_Actual[[Column3]:[Column14]])*(Monthly_Actual[Category]=Summary!$C47)*('Monthly Actual'!$D$6:$O$6=Summary!E$15))</f>
        <v>0</v>
      </c>
      <c r="F47" s="231">
        <f t="shared" si="0"/>
        <v>0</v>
      </c>
      <c r="G47" s="231">
        <f>SUMPRODUCT((Monthly_Forecast[[Jan-21]:[Dec-21]])*(Monthly_Forecast[Category]=Summary!$C47)*('Monthly Forecast'!$D$5:$O$5=Summary!G$15))</f>
        <v>0</v>
      </c>
      <c r="H47" s="231">
        <f>SUMPRODUCT((Monthly_Actual[[Column3]:[Column14]])*(Monthly_Actual[Category]=Summary!$C47)*('Monthly Actual'!$D$5:$O$5=Summary!H$15))</f>
        <v>0</v>
      </c>
      <c r="I47" s="231">
        <f t="shared" si="1"/>
        <v>0</v>
      </c>
    </row>
    <row r="48" spans="2:9" ht="15">
      <c r="B48" s="41" t="s">
        <v>50</v>
      </c>
      <c r="C48" s="42" t="s">
        <v>50</v>
      </c>
      <c r="D48" s="288">
        <f>SUMIF(Summary[Type],"Income",Summary[MTD Forecast])-SUMIF(Summary[Type],"Expenses",Summary[MTD Forecast])-SUMIF(Summary[Type],"Discretionary",Summary[MTD Forecast])</f>
        <v>12665208.888888888</v>
      </c>
      <c r="E48" s="289">
        <f>SUMIF(Summary[Type],"Income",Summary[MTD Actual])-SUMIF(Summary[Type],"Expenses",Summary[MTD Actual])-SUMIF(Summary[Type],"Discretionary",Summary[MTD Actual])</f>
        <v>30100000</v>
      </c>
      <c r="F48" s="289">
        <f>SUMIF(Summary[Type],"Income",Summary[MTD Diff.])-SUMIF(Summary[Type],"Expenses",Summary[MTD Diff.])-SUMIF(Summary[Type],"Discretionary",Summary[MTD Diff.])</f>
        <v>-17434791.111111112</v>
      </c>
      <c r="G48" s="289">
        <f>SUMIF(Summary[Type],"Income",Summary[YTD Forecast])-SUMIF(Summary[Type],"Expenses",Summary[YTD Forecast])-SUMIF(Summary[Type],"Discretionary",Summary[YTD Forecast])</f>
        <v>12665208.888888888</v>
      </c>
      <c r="H48" s="289">
        <f>SUMIF(Summary[Type],"Income",Summary[YTD Actual])-SUMIF(Summary[Type],"Expenses",Summary[YTD Actual])-SUMIF(Summary[Type],"Discretionary",Summary[YTD Actual])</f>
        <v>30100000</v>
      </c>
      <c r="I48" s="289">
        <f>SUMIF(Summary[Type],"Income",Summary[YTD Diff.])-SUMIF(Summary[Type],"Expenses",Summary[YTD Diff.])-SUMIF(Summary[Type],"Discretionary",Summary[YTD Diff.])</f>
        <v>-17434791.111111112</v>
      </c>
    </row>
  </sheetData>
  <sheetProtection algorithmName="SHA-512" hashValue="F6lpRlVjjOUA8dHRFkjA6bYYsdTlcDzAQYF+G0QB4kdxvFiIIbz8UvorfjTH7AZdQEpCIpoHulyOHr2g4oLnSg==" saltValue="xGgajH9XurvjIpXHhsnsog==" spinCount="100000" sheet="1" autoFilter="0" pivotTables="0"/>
  <mergeCells count="2">
    <mergeCell ref="B2:I2"/>
    <mergeCell ref="F5:G5"/>
  </mergeCells>
  <conditionalFormatting sqref="F7">
    <cfRule type="cellIs" dxfId="182" priority="20" operator="equal">
      <formula>"Spent this month"</formula>
    </cfRule>
  </conditionalFormatting>
  <conditionalFormatting sqref="G6">
    <cfRule type="cellIs" dxfId="181" priority="19" operator="equal">
      <formula>"Spent this year"</formula>
    </cfRule>
  </conditionalFormatting>
  <conditionalFormatting sqref="B18:I47">
    <cfRule type="expression" dxfId="180" priority="11">
      <formula>(MOD(ROW(),2)&lt;&gt;0)*($B18="Income")</formula>
    </cfRule>
    <cfRule type="expression" dxfId="179" priority="12">
      <formula>(MOD(ROW(),2)=0)*($B18="Income")</formula>
    </cfRule>
    <cfRule type="expression" dxfId="178" priority="24">
      <formula>(MOD(ROW(),2)=0)*($B18="Expenses")</formula>
    </cfRule>
    <cfRule type="expression" dxfId="177" priority="25">
      <formula>(MOD(ROW(),2)&lt;&gt;0)*($B18="Expenses")</formula>
    </cfRule>
    <cfRule type="expression" dxfId="176" priority="28">
      <formula>(MOD(ROW(),2)&lt;&gt;0)*($B18="Discretionary")</formula>
    </cfRule>
    <cfRule type="expression" dxfId="175" priority="29">
      <formula>(MOD(ROW(),2)=0)*($B18="Discretionary")</formula>
    </cfRule>
  </conditionalFormatting>
  <conditionalFormatting sqref="E7">
    <cfRule type="cellIs" dxfId="174" priority="2" operator="notEqual">
      <formula>0</formula>
    </cfRule>
  </conditionalFormatting>
  <conditionalFormatting sqref="E6">
    <cfRule type="expression" dxfId="173" priority="1">
      <formula>$E$7&lt;&gt;0</formula>
    </cfRule>
  </conditionalFormatting>
  <dataValidations disablePrompts="1"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M20" sqref="M20:N20"/>
    </sheetView>
  </sheetViews>
  <sheetFormatPr defaultRowHeight="14.25"/>
  <cols>
    <col min="1" max="1" width="2.28515625" style="5" customWidth="1"/>
    <col min="2" max="2" width="9.85546875" style="90" customWidth="1"/>
    <col min="3" max="3" width="21.28515625" style="90" bestFit="1" customWidth="1"/>
    <col min="4" max="4" width="12.42578125" style="90" customWidth="1"/>
    <col min="5" max="5" width="7.42578125" style="90" bestFit="1" customWidth="1"/>
    <col min="6" max="6" width="11.7109375" style="90" bestFit="1" customWidth="1"/>
    <col min="7" max="7" width="11.42578125" style="90" bestFit="1" customWidth="1"/>
    <col min="8" max="8" width="16" style="90" bestFit="1" customWidth="1"/>
    <col min="9" max="16" width="9.140625" style="90"/>
    <col min="17" max="17" width="18.140625" style="90" customWidth="1"/>
    <col min="18" max="18" width="28" style="90" customWidth="1"/>
    <col min="19" max="20" width="9.140625" style="90" customWidth="1"/>
    <col min="21" max="21" width="14.28515625" style="90" hidden="1" customWidth="1"/>
    <col min="22" max="22" width="17.42578125" style="90" hidden="1" customWidth="1"/>
    <col min="23" max="23" width="20.140625" style="90" hidden="1" customWidth="1"/>
    <col min="24" max="26" width="9.140625" style="90" hidden="1" customWidth="1"/>
    <col min="27" max="27" width="14.28515625" style="90" hidden="1" customWidth="1"/>
    <col min="28" max="28" width="17.42578125" style="90" hidden="1" customWidth="1"/>
    <col min="29" max="33" width="0" style="90" hidden="1" customWidth="1"/>
    <col min="34" max="16384" width="9.140625" style="90"/>
  </cols>
  <sheetData>
    <row r="1" spans="1:29" s="89" customFormat="1" ht="44.1" customHeight="1">
      <c r="A1" s="87"/>
      <c r="B1" s="100" t="s">
        <v>118</v>
      </c>
      <c r="C1" s="87"/>
      <c r="D1" s="87"/>
      <c r="E1" s="87"/>
      <c r="F1" s="87"/>
      <c r="G1" s="87"/>
      <c r="H1" s="88"/>
      <c r="Q1" s="89" t="s">
        <v>86</v>
      </c>
    </row>
    <row r="2" spans="1:29" ht="18">
      <c r="A2" s="90"/>
      <c r="B2" s="54" t="s">
        <v>33</v>
      </c>
      <c r="C2" s="103">
        <f>Transactions!C3</f>
        <v>44197</v>
      </c>
      <c r="D2" s="136"/>
      <c r="E2" s="135"/>
      <c r="F2" s="135"/>
      <c r="G2" s="135"/>
      <c r="H2" s="135"/>
      <c r="I2" s="135"/>
      <c r="J2" s="135"/>
      <c r="K2" s="135"/>
      <c r="L2" s="135"/>
      <c r="M2" s="135"/>
      <c r="N2" s="135"/>
      <c r="O2" s="135"/>
      <c r="P2" s="135"/>
      <c r="Q2" s="135"/>
    </row>
    <row r="3" spans="1:29" ht="34.5" customHeight="1">
      <c r="B3" s="54" t="s">
        <v>68</v>
      </c>
      <c r="C3" s="104">
        <f>Transactions!C4</f>
        <v>2021</v>
      </c>
      <c r="D3" s="351" t="s">
        <v>242</v>
      </c>
      <c r="E3" s="351"/>
      <c r="F3" s="351"/>
      <c r="G3" s="351"/>
      <c r="H3" s="351"/>
      <c r="I3" s="351"/>
      <c r="J3" s="351"/>
      <c r="K3" s="351"/>
      <c r="L3" s="351"/>
      <c r="M3" s="351"/>
      <c r="N3" s="351"/>
      <c r="O3" s="351"/>
      <c r="P3" s="136"/>
      <c r="Q3" s="136"/>
      <c r="R3" s="136"/>
      <c r="S3" s="136"/>
      <c r="U3" s="1" t="s">
        <v>131</v>
      </c>
      <c r="V3" t="s">
        <v>239</v>
      </c>
      <c r="AA3" s="1" t="s">
        <v>131</v>
      </c>
      <c r="AB3" t="s">
        <v>239</v>
      </c>
    </row>
    <row r="4" spans="1:29" ht="249" customHeight="1"/>
    <row r="5" spans="1:29">
      <c r="U5" s="1" t="s">
        <v>101</v>
      </c>
      <c r="V5" t="s">
        <v>240</v>
      </c>
      <c r="W5" t="s">
        <v>241</v>
      </c>
      <c r="AA5" s="1" t="s">
        <v>101</v>
      </c>
      <c r="AB5" t="s">
        <v>238</v>
      </c>
      <c r="AC5"/>
    </row>
    <row r="6" spans="1:29">
      <c r="U6" s="2" t="s">
        <v>94</v>
      </c>
      <c r="V6" s="346">
        <v>0.25700334104343359</v>
      </c>
      <c r="W6" s="346">
        <v>0.06</v>
      </c>
      <c r="AA6" s="2" t="s">
        <v>94</v>
      </c>
      <c r="AB6" s="346">
        <v>0.25700334104343359</v>
      </c>
      <c r="AC6"/>
    </row>
    <row r="7" spans="1:29">
      <c r="U7" s="2" t="s">
        <v>228</v>
      </c>
      <c r="V7" s="346">
        <v>0.10048830634798252</v>
      </c>
      <c r="W7" s="346">
        <v>0.01</v>
      </c>
      <c r="AA7" s="2" t="s">
        <v>228</v>
      </c>
      <c r="AB7" s="346">
        <v>0.10048830634798252</v>
      </c>
      <c r="AC7"/>
    </row>
    <row r="8" spans="1:29" ht="15">
      <c r="A8" s="7"/>
      <c r="U8" s="2" t="s">
        <v>95</v>
      </c>
      <c r="V8" s="346">
        <v>0.25700334104343359</v>
      </c>
      <c r="W8" s="346">
        <v>0</v>
      </c>
      <c r="AA8" s="2" t="s">
        <v>95</v>
      </c>
      <c r="AB8" s="346">
        <v>0.25700334104343359</v>
      </c>
      <c r="AC8"/>
    </row>
    <row r="9" spans="1:29">
      <c r="U9" s="2" t="s">
        <v>123</v>
      </c>
      <c r="V9" s="346">
        <v>0.25700334104343359</v>
      </c>
      <c r="W9" s="346">
        <v>0.1</v>
      </c>
      <c r="AA9" s="2" t="s">
        <v>123</v>
      </c>
      <c r="AB9" s="346">
        <v>0.25700334104343359</v>
      </c>
      <c r="AC9"/>
    </row>
    <row r="10" spans="1:29">
      <c r="U10" s="2" t="s">
        <v>93</v>
      </c>
      <c r="V10" s="346">
        <v>0.12850167052171679</v>
      </c>
      <c r="W10" s="346">
        <v>0.08</v>
      </c>
      <c r="AA10" s="2" t="s">
        <v>93</v>
      </c>
      <c r="AB10" s="346">
        <v>0.12850167052171679</v>
      </c>
      <c r="AC10"/>
    </row>
    <row r="11" spans="1:29">
      <c r="U11"/>
      <c r="V11"/>
      <c r="W11"/>
      <c r="AA11"/>
      <c r="AB11"/>
      <c r="AC11"/>
    </row>
    <row r="12" spans="1:29" s="91" customFormat="1" ht="16.5" thickBot="1">
      <c r="A12" s="4"/>
      <c r="B12" s="92" t="s">
        <v>131</v>
      </c>
      <c r="C12" s="94" t="s">
        <v>120</v>
      </c>
      <c r="D12" s="339" t="s">
        <v>234</v>
      </c>
      <c r="E12" s="339" t="s">
        <v>36</v>
      </c>
      <c r="F12" s="339" t="s">
        <v>235</v>
      </c>
      <c r="G12" s="339" t="s">
        <v>236</v>
      </c>
      <c r="H12" s="340" t="s">
        <v>237</v>
      </c>
      <c r="U12"/>
      <c r="V12"/>
      <c r="W12"/>
      <c r="AA12"/>
      <c r="AB12"/>
      <c r="AC12"/>
    </row>
    <row r="13" spans="1:29" ht="15">
      <c r="B13" s="92"/>
      <c r="C13" s="345" t="s">
        <v>121</v>
      </c>
      <c r="D13" s="341">
        <f>SUM(D14:D25)</f>
        <v>1</v>
      </c>
      <c r="E13" s="341">
        <f t="shared" ref="E13:E25" si="0">IFERROR(H13/$H$13,"")</f>
        <v>1</v>
      </c>
      <c r="F13" s="341"/>
      <c r="G13" s="341"/>
      <c r="H13" s="342">
        <f>SUM(H14:H25)</f>
        <v>389100000</v>
      </c>
      <c r="U13"/>
      <c r="V13"/>
      <c r="W13"/>
      <c r="AA13"/>
      <c r="AB13"/>
      <c r="AC13"/>
    </row>
    <row r="14" spans="1:29">
      <c r="B14" s="93" t="str">
        <f t="shared" ref="B14:B25" si="1">C14</f>
        <v>Cash</v>
      </c>
      <c r="C14" s="99" t="s">
        <v>228</v>
      </c>
      <c r="D14" s="344">
        <v>0.01</v>
      </c>
      <c r="E14" s="343">
        <f t="shared" si="0"/>
        <v>0.10048830634798252</v>
      </c>
      <c r="F14" s="343">
        <f>Net_Worth11[[#This Row],[Actual]]-Net_Worth11[[#This Row],[My target]]</f>
        <v>9.0488306347982522E-2</v>
      </c>
      <c r="G14" s="343">
        <f>MIN(5%,Net_Worth11[[#This Row],[My target]]*25%)</f>
        <v>2.5000000000000001E-3</v>
      </c>
      <c r="H14" s="337">
        <f>SUM('Net Worth'!D14:D16)</f>
        <v>39100000</v>
      </c>
      <c r="U14"/>
      <c r="V14"/>
      <c r="W14"/>
      <c r="AA14"/>
      <c r="AB14"/>
      <c r="AC14"/>
    </row>
    <row r="15" spans="1:29">
      <c r="B15" s="93" t="str">
        <f t="shared" si="1"/>
        <v>Saving account</v>
      </c>
      <c r="C15" s="99" t="s">
        <v>123</v>
      </c>
      <c r="D15" s="344">
        <v>0.1</v>
      </c>
      <c r="E15" s="343">
        <f t="shared" si="0"/>
        <v>0.25700334104343359</v>
      </c>
      <c r="F15" s="343">
        <f>Net_Worth11[[#This Row],[Actual]]-Net_Worth11[[#This Row],[My target]]</f>
        <v>0.15700334104343358</v>
      </c>
      <c r="G15" s="343">
        <f>MIN(5%,Net_Worth11[[#This Row],[My target]]*25%)</f>
        <v>2.5000000000000001E-2</v>
      </c>
      <c r="H15" s="337">
        <f>'Saving Accounts'!B197-'Saving Accounts'!D197</f>
        <v>100000000</v>
      </c>
      <c r="U15"/>
      <c r="V15"/>
      <c r="W15"/>
      <c r="AA15"/>
      <c r="AB15"/>
      <c r="AC15"/>
    </row>
    <row r="16" spans="1:29">
      <c r="B16" s="93" t="str">
        <f t="shared" si="1"/>
        <v>Certificate of deposit</v>
      </c>
      <c r="C16" s="99" t="s">
        <v>95</v>
      </c>
      <c r="D16" s="344">
        <v>0</v>
      </c>
      <c r="E16" s="343">
        <f t="shared" si="0"/>
        <v>0.25700334104343359</v>
      </c>
      <c r="F16" s="343">
        <f>Net_Worth11[[#This Row],[Actual]]-Net_Worth11[[#This Row],[My target]]</f>
        <v>0.25700334104343359</v>
      </c>
      <c r="G16" s="343">
        <f>MIN(5%,Net_Worth11[[#This Row],[My target]]*25%)</f>
        <v>0</v>
      </c>
      <c r="H16" s="337">
        <f>SUMIF(Investment[Column1],Net_Worth11[[#This Row],[Type/Category]],Investment[Column2])</f>
        <v>100000000</v>
      </c>
      <c r="U16"/>
      <c r="V16"/>
      <c r="W16"/>
      <c r="AA16"/>
      <c r="AB16"/>
      <c r="AC16"/>
    </row>
    <row r="17" spans="2:29">
      <c r="B17" s="93" t="str">
        <f t="shared" si="1"/>
        <v>Bond</v>
      </c>
      <c r="C17" s="99" t="s">
        <v>94</v>
      </c>
      <c r="D17" s="344">
        <v>0.06</v>
      </c>
      <c r="E17" s="343">
        <f t="shared" si="0"/>
        <v>0.25700334104343359</v>
      </c>
      <c r="F17" s="343">
        <f>Net_Worth11[[#This Row],[Actual]]-Net_Worth11[[#This Row],[My target]]</f>
        <v>0.19700334104343359</v>
      </c>
      <c r="G17" s="343">
        <f>MIN(5%,Net_Worth11[[#This Row],[My target]]*25%)</f>
        <v>1.4999999999999999E-2</v>
      </c>
      <c r="H17" s="337">
        <f>SUMIF(Investment[Column1],Net_Worth11[[#This Row],[Type/Category]],Investment[Column2])</f>
        <v>100000000</v>
      </c>
      <c r="U17"/>
      <c r="V17"/>
      <c r="W17"/>
      <c r="AA17"/>
      <c r="AB17"/>
      <c r="AC17"/>
    </row>
    <row r="18" spans="2:29">
      <c r="B18" s="93" t="str">
        <f t="shared" si="1"/>
        <v>Stock</v>
      </c>
      <c r="C18" s="99" t="s">
        <v>93</v>
      </c>
      <c r="D18" s="344">
        <v>0.08</v>
      </c>
      <c r="E18" s="343">
        <f t="shared" si="0"/>
        <v>0.12850167052171679</v>
      </c>
      <c r="F18" s="343">
        <f>Net_Worth11[[#This Row],[Actual]]-Net_Worth11[[#This Row],[My target]]</f>
        <v>4.8501670521716791E-2</v>
      </c>
      <c r="G18" s="343">
        <f>MIN(5%,Net_Worth11[[#This Row],[My target]]*25%)</f>
        <v>0.02</v>
      </c>
      <c r="H18" s="337">
        <f>SUMIF(Investment[Column1],Net_Worth11[[#This Row],[Type/Category]],Investment[Column2])</f>
        <v>50000000</v>
      </c>
      <c r="U18"/>
      <c r="V18"/>
      <c r="W18"/>
      <c r="AA18"/>
      <c r="AB18"/>
      <c r="AC18"/>
    </row>
    <row r="19" spans="2:29">
      <c r="B19" s="93" t="str">
        <f t="shared" si="1"/>
        <v>Mutual fund</v>
      </c>
      <c r="C19" s="99" t="s">
        <v>92</v>
      </c>
      <c r="D19" s="344">
        <v>0</v>
      </c>
      <c r="E19" s="343">
        <f t="shared" si="0"/>
        <v>0</v>
      </c>
      <c r="F19" s="343">
        <f>Net_Worth11[[#This Row],[Actual]]-Net_Worth11[[#This Row],[My target]]</f>
        <v>0</v>
      </c>
      <c r="G19" s="343">
        <f>MIN(5%,Net_Worth11[[#This Row],[My target]]*25%)</f>
        <v>0</v>
      </c>
      <c r="H19" s="337">
        <f>SUMIF(Investment[Column1],Net_Worth11[[#This Row],[Type/Category]],Investment[Column2])</f>
        <v>0</v>
      </c>
      <c r="U19"/>
      <c r="V19"/>
      <c r="W19"/>
      <c r="AA19"/>
      <c r="AB19"/>
      <c r="AC19"/>
    </row>
    <row r="20" spans="2:29">
      <c r="B20" s="93" t="str">
        <f t="shared" si="1"/>
        <v>Forex</v>
      </c>
      <c r="C20" s="99" t="s">
        <v>229</v>
      </c>
      <c r="D20" s="344">
        <v>0</v>
      </c>
      <c r="E20" s="343">
        <f t="shared" si="0"/>
        <v>0</v>
      </c>
      <c r="F20" s="343">
        <f>Net_Worth11[[#This Row],[Actual]]-Net_Worth11[[#This Row],[My target]]</f>
        <v>0</v>
      </c>
      <c r="G20" s="343">
        <f>MIN(5%,Net_Worth11[[#This Row],[My target]]*25%)</f>
        <v>0</v>
      </c>
      <c r="H20" s="337">
        <f>SUMIF(Investment[Column1],Net_Worth11[[#This Row],[Type/Category]],Investment[Column2])</f>
        <v>0</v>
      </c>
      <c r="U20"/>
      <c r="V20"/>
      <c r="W20"/>
      <c r="AA20"/>
      <c r="AB20"/>
      <c r="AC20"/>
    </row>
    <row r="21" spans="2:29">
      <c r="B21" s="93" t="str">
        <f t="shared" si="1"/>
        <v>Covered Warrant</v>
      </c>
      <c r="C21" s="99" t="s">
        <v>230</v>
      </c>
      <c r="D21" s="344">
        <v>0</v>
      </c>
      <c r="E21" s="343">
        <f t="shared" si="0"/>
        <v>0</v>
      </c>
      <c r="F21" s="343">
        <f>Net_Worth11[[#This Row],[Actual]]-Net_Worth11[[#This Row],[My target]]</f>
        <v>0</v>
      </c>
      <c r="G21" s="343">
        <f>MIN(5%,Net_Worth11[[#This Row],[My target]]*25%)</f>
        <v>0</v>
      </c>
      <c r="H21" s="337">
        <f>SUMIF(Investment[Column1],Net_Worth11[[#This Row],[Type/Category]],Investment[Column2])</f>
        <v>0</v>
      </c>
      <c r="U21"/>
      <c r="V21"/>
      <c r="W21"/>
      <c r="AA21"/>
      <c r="AB21"/>
      <c r="AC21"/>
    </row>
    <row r="22" spans="2:29">
      <c r="B22" s="93" t="str">
        <f t="shared" si="1"/>
        <v>Derivatives</v>
      </c>
      <c r="C22" s="99" t="s">
        <v>231</v>
      </c>
      <c r="D22" s="344">
        <v>0</v>
      </c>
      <c r="E22" s="343">
        <f t="shared" si="0"/>
        <v>0</v>
      </c>
      <c r="F22" s="343">
        <f>Net_Worth11[[#This Row],[Actual]]-Net_Worth11[[#This Row],[My target]]</f>
        <v>0</v>
      </c>
      <c r="G22" s="343">
        <f>MIN(5%,Net_Worth11[[#This Row],[My target]]*25%)</f>
        <v>0</v>
      </c>
      <c r="H22" s="337">
        <f>SUMIF(Investment[Column1],Net_Worth11[[#This Row],[Type/Category]],Investment[Column2])</f>
        <v>0</v>
      </c>
      <c r="U22"/>
      <c r="V22"/>
      <c r="W22"/>
      <c r="AA22"/>
      <c r="AB22"/>
      <c r="AC22"/>
    </row>
    <row r="23" spans="2:29">
      <c r="B23" s="93" t="str">
        <f t="shared" si="1"/>
        <v>Real Estate</v>
      </c>
      <c r="C23" s="99" t="s">
        <v>125</v>
      </c>
      <c r="D23" s="344">
        <v>0.75</v>
      </c>
      <c r="E23" s="343">
        <f t="shared" si="0"/>
        <v>0</v>
      </c>
      <c r="F23" s="343">
        <f>Net_Worth11[[#This Row],[Actual]]-Net_Worth11[[#This Row],[My target]]</f>
        <v>-0.75</v>
      </c>
      <c r="G23" s="343">
        <f>MIN(5%,Net_Worth11[[#This Row],[My target]]*25%)</f>
        <v>0.05</v>
      </c>
      <c r="H23" s="337">
        <f>'Real Estate'!B102</f>
        <v>0</v>
      </c>
      <c r="AA23"/>
      <c r="AB23"/>
    </row>
    <row r="24" spans="2:29">
      <c r="B24" s="93" t="str">
        <f t="shared" si="1"/>
        <v>Assets category 1</v>
      </c>
      <c r="C24" s="99" t="s">
        <v>126</v>
      </c>
      <c r="D24" s="344">
        <v>0</v>
      </c>
      <c r="E24" s="343">
        <f t="shared" si="0"/>
        <v>0</v>
      </c>
      <c r="F24" s="343">
        <f>Net_Worth11[[#This Row],[Actual]]-Net_Worth11[[#This Row],[My target]]</f>
        <v>0</v>
      </c>
      <c r="G24" s="343">
        <f>MIN(5%,Net_Worth11[[#This Row],[My target]]*25%)</f>
        <v>0</v>
      </c>
      <c r="H24" s="337">
        <v>0</v>
      </c>
      <c r="AA24"/>
      <c r="AB24"/>
    </row>
    <row r="25" spans="2:29">
      <c r="B25" s="93" t="str">
        <f t="shared" si="1"/>
        <v>Assets category 2</v>
      </c>
      <c r="C25" s="99" t="s">
        <v>127</v>
      </c>
      <c r="D25" s="344">
        <v>0</v>
      </c>
      <c r="E25" s="343">
        <f t="shared" si="0"/>
        <v>0</v>
      </c>
      <c r="F25" s="343">
        <f>Net_Worth11[[#This Row],[Actual]]-Net_Worth11[[#This Row],[My target]]</f>
        <v>0</v>
      </c>
      <c r="G25" s="343">
        <f>MIN(5%,Net_Worth11[[#This Row],[My target]]*25%)</f>
        <v>0</v>
      </c>
      <c r="H25" s="337">
        <v>0</v>
      </c>
      <c r="AA25"/>
      <c r="AB25"/>
    </row>
    <row r="26" spans="2:29">
      <c r="B26" s="93"/>
      <c r="C26" s="95"/>
      <c r="D26" s="96"/>
      <c r="E26" s="338"/>
      <c r="F26" s="343"/>
      <c r="G26" s="343"/>
      <c r="AA26"/>
      <c r="AB26"/>
    </row>
    <row r="27" spans="2:29">
      <c r="B27" s="93"/>
      <c r="C27" s="95"/>
      <c r="D27" s="96"/>
      <c r="E27" s="338"/>
      <c r="F27" s="343"/>
      <c r="G27" s="343"/>
      <c r="AA27"/>
      <c r="AB27"/>
    </row>
    <row r="28" spans="2:29">
      <c r="AA28"/>
      <c r="AB28"/>
    </row>
    <row r="29" spans="2:29">
      <c r="AA29"/>
      <c r="AB29"/>
    </row>
    <row r="30" spans="2:29">
      <c r="AA30"/>
      <c r="AB30"/>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J62"/>
  <sheetViews>
    <sheetView showGridLines="0" topLeftCell="A4" zoomScale="90" zoomScaleNormal="90" workbookViewId="0">
      <selection activeCell="P2" sqref="P2"/>
    </sheetView>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6.7109375" style="3" hidden="1" customWidth="1"/>
    <col min="30" max="30" width="19.7109375" style="3" hidden="1" customWidth="1"/>
    <col min="31" max="31" width="16.42578125" style="3" hidden="1" customWidth="1"/>
    <col min="32" max="32" width="14.140625" style="3" hidden="1" customWidth="1"/>
    <col min="33" max="33" width="15" style="3" hidden="1" customWidth="1"/>
    <col min="34" max="34" width="14.140625" style="3" hidden="1" customWidth="1"/>
    <col min="35" max="35" width="17.5703125" style="3" hidden="1" customWidth="1"/>
    <col min="36" max="36" width="7.7109375" style="3" hidden="1" customWidth="1"/>
    <col min="37" max="38" width="7.7109375" style="3" customWidth="1"/>
    <col min="39" max="16384" width="9.140625" style="3"/>
  </cols>
  <sheetData>
    <row r="1" spans="1:16" s="14" customFormat="1" ht="44.1" customHeight="1">
      <c r="A1" s="11"/>
      <c r="B1" s="100" t="s">
        <v>109</v>
      </c>
      <c r="C1" s="12"/>
      <c r="D1" s="12"/>
      <c r="E1" s="12"/>
      <c r="F1" s="12"/>
      <c r="G1" s="12"/>
      <c r="H1" s="12"/>
      <c r="I1" s="12"/>
      <c r="J1" s="12"/>
      <c r="K1" s="12"/>
      <c r="L1" s="12"/>
      <c r="M1" s="12"/>
      <c r="N1" s="12"/>
      <c r="O1" s="12"/>
      <c r="P1" s="12"/>
    </row>
    <row r="2" spans="1:16" ht="44.1" customHeight="1">
      <c r="B2" s="54" t="s">
        <v>68</v>
      </c>
      <c r="C2" s="104">
        <f>Transactions!C4</f>
        <v>2021</v>
      </c>
      <c r="F2" s="378" t="s">
        <v>158</v>
      </c>
      <c r="G2" s="378"/>
      <c r="H2" s="378"/>
      <c r="I2" s="378"/>
      <c r="J2" s="378"/>
      <c r="K2" s="378"/>
      <c r="L2" s="378"/>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5" customFormat="1" ht="33.950000000000003" customHeight="1">
      <c r="B5" s="86" t="s">
        <v>105</v>
      </c>
      <c r="C5" s="379">
        <f>SUMIF(Monthly_Forecast[Type],"INCOME", Monthly_Forecast[Total])</f>
        <v>258318720</v>
      </c>
      <c r="D5" s="380"/>
      <c r="F5" s="86" t="s">
        <v>105</v>
      </c>
      <c r="G5" s="379">
        <f>SUMIF(Monthly_Forecast[Type],"EXPENSES", Monthly_Forecast[Total])</f>
        <v>218305555.55555558</v>
      </c>
      <c r="H5" s="380"/>
      <c r="J5" s="86" t="s">
        <v>105</v>
      </c>
      <c r="K5" s="379">
        <f>SUMIF(Monthly_Forecast[Type],"DISCRETIONARY", Monthly_Forecast[Total])</f>
        <v>8400000</v>
      </c>
      <c r="L5" s="380"/>
      <c r="N5" s="86" t="s">
        <v>105</v>
      </c>
      <c r="O5" s="379">
        <f>SUMIF(Monthly_Forecast[Type],"FORECAST SAVING", Monthly_Forecast[Total])</f>
        <v>31613164.444444425</v>
      </c>
      <c r="P5" s="380"/>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6">
      <c r="AB27" s="1" t="s">
        <v>32</v>
      </c>
      <c r="AC27" t="s">
        <v>1</v>
      </c>
      <c r="AD27" s="1" t="s">
        <v>32</v>
      </c>
      <c r="AE27" t="s">
        <v>0</v>
      </c>
      <c r="AF27" s="1" t="s">
        <v>32</v>
      </c>
      <c r="AG27" t="s">
        <v>27</v>
      </c>
      <c r="AH27" s="1" t="s">
        <v>32</v>
      </c>
      <c r="AI27" t="s">
        <v>66</v>
      </c>
      <c r="AJ27"/>
    </row>
    <row r="28" spans="28:36">
      <c r="AJ28"/>
    </row>
    <row r="29" spans="28:36">
      <c r="AB29" s="1" t="s">
        <v>101</v>
      </c>
      <c r="AC29" t="s">
        <v>104</v>
      </c>
      <c r="AD29" s="1" t="s">
        <v>101</v>
      </c>
      <c r="AE29" t="s">
        <v>104</v>
      </c>
      <c r="AF29" s="1" t="s">
        <v>101</v>
      </c>
      <c r="AG29" t="s">
        <v>104</v>
      </c>
      <c r="AH29" s="1" t="s">
        <v>101</v>
      </c>
      <c r="AI29" t="s">
        <v>104</v>
      </c>
      <c r="AJ29"/>
    </row>
    <row r="30" spans="28:36">
      <c r="AB30" s="2" t="s">
        <v>10</v>
      </c>
      <c r="AC30" s="83">
        <v>18318720</v>
      </c>
      <c r="AD30" s="2" t="s">
        <v>23</v>
      </c>
      <c r="AE30" s="83">
        <v>1200000</v>
      </c>
      <c r="AF30" s="2" t="s">
        <v>7</v>
      </c>
      <c r="AG30" s="83">
        <v>3600000</v>
      </c>
      <c r="AH30" s="2" t="s">
        <v>50</v>
      </c>
      <c r="AI30" s="83">
        <v>31613164.444444425</v>
      </c>
      <c r="AJ30"/>
    </row>
    <row r="31" spans="28:36">
      <c r="AB31" s="2" t="s">
        <v>11</v>
      </c>
      <c r="AC31" s="83">
        <v>240000000</v>
      </c>
      <c r="AD31" s="2" t="s">
        <v>9</v>
      </c>
      <c r="AE31" s="83">
        <v>1200000</v>
      </c>
      <c r="AF31" s="2" t="s">
        <v>16</v>
      </c>
      <c r="AG31" s="83">
        <v>4800000</v>
      </c>
      <c r="AH31" s="2" t="s">
        <v>102</v>
      </c>
      <c r="AI31" s="83">
        <v>31613164.444444425</v>
      </c>
      <c r="AJ31"/>
    </row>
    <row r="32" spans="28:36">
      <c r="AB32" s="2" t="s">
        <v>102</v>
      </c>
      <c r="AC32" s="83">
        <v>258318720</v>
      </c>
      <c r="AD32" s="2" t="s">
        <v>24</v>
      </c>
      <c r="AE32" s="83">
        <v>1300000</v>
      </c>
      <c r="AF32" s="2" t="s">
        <v>102</v>
      </c>
      <c r="AG32" s="83">
        <v>8400000</v>
      </c>
      <c r="AH32"/>
      <c r="AI32"/>
      <c r="AJ32"/>
    </row>
    <row r="33" spans="28:36">
      <c r="AB33"/>
      <c r="AC33"/>
      <c r="AD33" s="2" t="s">
        <v>14</v>
      </c>
      <c r="AE33" s="83">
        <v>3600000</v>
      </c>
      <c r="AF33"/>
      <c r="AG33"/>
      <c r="AH33"/>
      <c r="AI33"/>
      <c r="AJ33"/>
    </row>
    <row r="34" spans="28:36">
      <c r="AB34"/>
      <c r="AC34"/>
      <c r="AD34" s="2" t="s">
        <v>20</v>
      </c>
      <c r="AE34" s="83">
        <v>6000000</v>
      </c>
      <c r="AF34"/>
      <c r="AG34"/>
      <c r="AH34"/>
      <c r="AI34"/>
      <c r="AJ34"/>
    </row>
    <row r="35" spans="28:36">
      <c r="AB35"/>
      <c r="AC35"/>
      <c r="AD35" s="2" t="s">
        <v>13</v>
      </c>
      <c r="AE35" s="83">
        <v>12000000</v>
      </c>
      <c r="AF35"/>
      <c r="AG35"/>
      <c r="AH35"/>
      <c r="AI35"/>
      <c r="AJ35"/>
    </row>
    <row r="36" spans="28:36">
      <c r="AB36"/>
      <c r="AC36"/>
      <c r="AD36" s="2" t="s">
        <v>173</v>
      </c>
      <c r="AE36" s="83">
        <v>13200000</v>
      </c>
      <c r="AF36"/>
      <c r="AG36"/>
      <c r="AH36"/>
      <c r="AI36"/>
      <c r="AJ36"/>
    </row>
    <row r="37" spans="28:36">
      <c r="AB37"/>
      <c r="AC37"/>
      <c r="AD37" s="2" t="s">
        <v>170</v>
      </c>
      <c r="AE37" s="83">
        <v>26666666.666666672</v>
      </c>
      <c r="AF37"/>
      <c r="AG37"/>
      <c r="AH37"/>
      <c r="AI37"/>
      <c r="AJ37"/>
    </row>
    <row r="38" spans="28:36">
      <c r="AB38"/>
      <c r="AC38"/>
      <c r="AD38" s="2" t="s">
        <v>171</v>
      </c>
      <c r="AE38" s="83">
        <v>32138888.888888899</v>
      </c>
      <c r="AF38"/>
      <c r="AG38"/>
      <c r="AH38"/>
      <c r="AI38"/>
      <c r="AJ38"/>
    </row>
    <row r="39" spans="28:36">
      <c r="AB39"/>
      <c r="AC39"/>
      <c r="AD39" s="2" t="s">
        <v>174</v>
      </c>
      <c r="AE39" s="83">
        <v>60000000</v>
      </c>
      <c r="AF39"/>
      <c r="AG39"/>
      <c r="AH39"/>
      <c r="AI39"/>
      <c r="AJ39"/>
    </row>
    <row r="40" spans="28:36">
      <c r="AD40" s="2" t="s">
        <v>169</v>
      </c>
      <c r="AE40" s="83">
        <v>61000000</v>
      </c>
      <c r="AF40"/>
      <c r="AG40"/>
      <c r="AH40"/>
      <c r="AI40"/>
      <c r="AJ40"/>
    </row>
    <row r="41" spans="28:36">
      <c r="AD41" s="2" t="s">
        <v>102</v>
      </c>
      <c r="AE41" s="83">
        <v>218305555.55555558</v>
      </c>
      <c r="AF41"/>
      <c r="AG41"/>
      <c r="AH41"/>
      <c r="AI41"/>
      <c r="AJ41"/>
    </row>
    <row r="42" spans="28:36">
      <c r="AD42"/>
      <c r="AE42"/>
      <c r="AF42"/>
      <c r="AG42"/>
      <c r="AH42"/>
      <c r="AI42"/>
      <c r="AJ42"/>
    </row>
    <row r="43" spans="28:36">
      <c r="AD43"/>
      <c r="AE43"/>
      <c r="AF43"/>
      <c r="AG43"/>
      <c r="AH43"/>
      <c r="AI43"/>
      <c r="AJ43"/>
    </row>
    <row r="44" spans="28:36">
      <c r="AD44"/>
      <c r="AE44"/>
      <c r="AF44"/>
      <c r="AG44"/>
      <c r="AH44"/>
      <c r="AI44"/>
      <c r="AJ44"/>
    </row>
    <row r="45" spans="28:36">
      <c r="AD45"/>
      <c r="AE45"/>
      <c r="AF45"/>
      <c r="AG45"/>
      <c r="AH45"/>
      <c r="AI45"/>
    </row>
    <row r="46" spans="28:36">
      <c r="AD46"/>
      <c r="AE46"/>
      <c r="AF46"/>
      <c r="AG46"/>
      <c r="AH46"/>
      <c r="AI46"/>
    </row>
    <row r="47" spans="28:36">
      <c r="AD47"/>
      <c r="AE47"/>
      <c r="AF47"/>
      <c r="AG47"/>
      <c r="AH47"/>
      <c r="AI47"/>
    </row>
    <row r="48" spans="28:36">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topLeftCell="A4" zoomScale="90" zoomScaleNormal="90" workbookViewId="0">
      <selection activeCell="P3" sqref="P3"/>
    </sheetView>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customWidth="1"/>
    <col min="29" max="29" width="18.5703125" style="3" customWidth="1"/>
    <col min="30" max="30" width="20.5703125" style="3" customWidth="1"/>
    <col min="31" max="31" width="26.42578125" style="3" customWidth="1"/>
    <col min="32" max="32" width="18.5703125" style="3" customWidth="1"/>
    <col min="33" max="33" width="20.5703125" style="3" customWidth="1"/>
    <col min="34" max="34" width="22.140625" style="3" customWidth="1"/>
    <col min="35" max="35" width="18.5703125" style="3" customWidth="1"/>
    <col min="36" max="36" width="20.5703125" style="3" customWidth="1"/>
    <col min="37" max="37" width="14.140625" style="3" customWidth="1"/>
    <col min="38" max="38" width="18.5703125" style="3" customWidth="1"/>
    <col min="39" max="39" width="20.5703125" style="3" customWidth="1"/>
    <col min="40" max="40" width="9.140625" style="3" customWidth="1"/>
    <col min="41" max="16384" width="9.140625" style="3"/>
  </cols>
  <sheetData>
    <row r="1" spans="1:16" s="14" customFormat="1" ht="44.1" customHeight="1">
      <c r="A1" s="12"/>
      <c r="B1" s="100" t="s">
        <v>138</v>
      </c>
      <c r="C1" s="12"/>
      <c r="D1" s="12"/>
      <c r="E1" s="12"/>
      <c r="F1" s="12"/>
      <c r="G1" s="12"/>
      <c r="H1" s="12"/>
      <c r="I1" s="12"/>
      <c r="J1" s="12"/>
      <c r="K1" s="12"/>
      <c r="L1" s="12"/>
      <c r="M1" s="12"/>
      <c r="N1" s="12"/>
      <c r="O1" s="12"/>
      <c r="P1" s="12"/>
    </row>
    <row r="2" spans="1:16" ht="18">
      <c r="B2" s="54" t="s">
        <v>33</v>
      </c>
      <c r="C2" s="103">
        <f>'Monthly Forecast'!C3</f>
        <v>44197</v>
      </c>
    </row>
    <row r="3" spans="1:16" ht="56.25" customHeight="1">
      <c r="B3" s="54" t="s">
        <v>68</v>
      </c>
      <c r="C3" s="104">
        <f>Transactions!C4</f>
        <v>2021</v>
      </c>
      <c r="F3" s="381" t="s">
        <v>164</v>
      </c>
      <c r="G3" s="381"/>
      <c r="H3" s="381"/>
      <c r="I3" s="381"/>
      <c r="J3" s="381"/>
      <c r="K3" s="381"/>
      <c r="L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s="85" customFormat="1" ht="33.950000000000003" customHeight="1">
      <c r="A5" s="4"/>
      <c r="B5" s="86" t="s">
        <v>114</v>
      </c>
      <c r="C5" s="379">
        <f>SUMIF(Summary[Type],"INCOME",Summary[MTD Diff.])</f>
        <v>-5543680</v>
      </c>
      <c r="D5" s="380"/>
      <c r="F5" s="86" t="s">
        <v>114</v>
      </c>
      <c r="G5" s="382">
        <f>SUMIF(Summary[Type],"EXPENSES",Summary[MTD Diff.])</f>
        <v>11891111.111111112</v>
      </c>
      <c r="H5" s="382"/>
      <c r="J5" s="86" t="s">
        <v>114</v>
      </c>
      <c r="K5" s="382">
        <f>SUMIF(Summary[Type],"DISCRETIONARY",Summary[MTD Diff.])</f>
        <v>0</v>
      </c>
      <c r="L5" s="382"/>
      <c r="N5" s="86" t="s">
        <v>114</v>
      </c>
      <c r="O5" s="382">
        <f>C5-G5-K5</f>
        <v>-17434791.111111112</v>
      </c>
      <c r="P5" s="382"/>
    </row>
    <row r="6" spans="1:16" ht="379.5"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83">
        <v>0</v>
      </c>
      <c r="AD30" s="83">
        <v>0</v>
      </c>
      <c r="AE30" s="2" t="s">
        <v>24</v>
      </c>
      <c r="AF30" s="83">
        <v>0</v>
      </c>
      <c r="AG30" s="83">
        <v>0</v>
      </c>
      <c r="AH30" s="2" t="s">
        <v>49</v>
      </c>
      <c r="AI30" s="83">
        <v>0</v>
      </c>
      <c r="AJ30" s="83">
        <v>0</v>
      </c>
      <c r="AK30" s="2" t="s">
        <v>50</v>
      </c>
      <c r="AL30" s="83">
        <v>30100000</v>
      </c>
      <c r="AM30" s="83">
        <v>12665208.888888888</v>
      </c>
    </row>
    <row r="31" spans="28:39">
      <c r="AB31" s="2" t="s">
        <v>45</v>
      </c>
      <c r="AC31" s="83">
        <v>0</v>
      </c>
      <c r="AD31" s="83">
        <v>0</v>
      </c>
      <c r="AE31" s="2" t="s">
        <v>47</v>
      </c>
      <c r="AF31" s="83">
        <v>0</v>
      </c>
      <c r="AG31" s="83">
        <v>0</v>
      </c>
      <c r="AH31" s="2" t="s">
        <v>161</v>
      </c>
      <c r="AI31" s="83">
        <v>0</v>
      </c>
      <c r="AJ31" s="83">
        <v>0</v>
      </c>
      <c r="AK31" s="2" t="s">
        <v>102</v>
      </c>
      <c r="AL31" s="83">
        <v>30100000</v>
      </c>
      <c r="AM31" s="83">
        <v>12665208.888888888</v>
      </c>
    </row>
    <row r="32" spans="28:39">
      <c r="AB32" s="2" t="s">
        <v>44</v>
      </c>
      <c r="AC32" s="83">
        <v>0</v>
      </c>
      <c r="AD32" s="83">
        <v>0</v>
      </c>
      <c r="AE32" s="2" t="s">
        <v>159</v>
      </c>
      <c r="AF32" s="83">
        <v>0</v>
      </c>
      <c r="AG32" s="83">
        <v>0</v>
      </c>
      <c r="AH32" s="2" t="s">
        <v>162</v>
      </c>
      <c r="AI32" s="83">
        <v>0</v>
      </c>
      <c r="AJ32" s="83">
        <v>0</v>
      </c>
      <c r="AK32"/>
      <c r="AL32"/>
      <c r="AM32"/>
    </row>
    <row r="33" spans="28:39">
      <c r="AB33" s="2" t="s">
        <v>46</v>
      </c>
      <c r="AC33" s="83">
        <v>0</v>
      </c>
      <c r="AD33" s="83">
        <v>0</v>
      </c>
      <c r="AE33" s="2" t="s">
        <v>172</v>
      </c>
      <c r="AF33" s="83">
        <v>0</v>
      </c>
      <c r="AG33" s="83">
        <v>0</v>
      </c>
      <c r="AH33" s="2" t="s">
        <v>163</v>
      </c>
      <c r="AI33" s="83">
        <v>0</v>
      </c>
      <c r="AJ33" s="83">
        <v>0</v>
      </c>
      <c r="AK33"/>
      <c r="AL33"/>
      <c r="AM33"/>
    </row>
    <row r="34" spans="28:39">
      <c r="AB34" s="2" t="s">
        <v>227</v>
      </c>
      <c r="AC34" s="83">
        <v>0</v>
      </c>
      <c r="AD34" s="83">
        <v>0</v>
      </c>
      <c r="AE34" s="2" t="s">
        <v>48</v>
      </c>
      <c r="AF34" s="83">
        <v>0</v>
      </c>
      <c r="AG34" s="83">
        <v>0</v>
      </c>
      <c r="AH34" s="2" t="s">
        <v>7</v>
      </c>
      <c r="AI34" s="83">
        <v>200000</v>
      </c>
      <c r="AJ34" s="83">
        <v>300000</v>
      </c>
      <c r="AK34"/>
      <c r="AL34"/>
      <c r="AM34"/>
    </row>
    <row r="35" spans="28:39">
      <c r="AB35" s="2" t="s">
        <v>168</v>
      </c>
      <c r="AC35" s="83">
        <v>0</v>
      </c>
      <c r="AD35" s="83">
        <v>0</v>
      </c>
      <c r="AE35" s="2" t="s">
        <v>23</v>
      </c>
      <c r="AF35" s="83">
        <v>200000</v>
      </c>
      <c r="AG35" s="83">
        <v>100000</v>
      </c>
      <c r="AH35" s="2" t="s">
        <v>16</v>
      </c>
      <c r="AI35" s="83">
        <v>500000</v>
      </c>
      <c r="AJ35" s="83">
        <v>400000</v>
      </c>
      <c r="AK35"/>
      <c r="AL35"/>
      <c r="AM35"/>
    </row>
    <row r="36" spans="28:39">
      <c r="AB36" s="2" t="s">
        <v>15</v>
      </c>
      <c r="AC36" s="83">
        <v>0</v>
      </c>
      <c r="AD36" s="83">
        <v>0</v>
      </c>
      <c r="AE36" s="2" t="s">
        <v>9</v>
      </c>
      <c r="AF36" s="83">
        <v>0</v>
      </c>
      <c r="AG36" s="83">
        <v>100000</v>
      </c>
      <c r="AH36" s="2" t="s">
        <v>102</v>
      </c>
      <c r="AI36" s="83">
        <v>700000</v>
      </c>
      <c r="AJ36" s="83">
        <v>700000</v>
      </c>
      <c r="AK36"/>
      <c r="AL36"/>
      <c r="AM36"/>
    </row>
    <row r="37" spans="28:39">
      <c r="AB37" s="2" t="s">
        <v>10</v>
      </c>
      <c r="AC37" s="83">
        <v>18000000</v>
      </c>
      <c r="AD37" s="83">
        <v>12456320</v>
      </c>
      <c r="AE37" s="2" t="s">
        <v>14</v>
      </c>
      <c r="AF37" s="83">
        <v>200000</v>
      </c>
      <c r="AG37" s="83">
        <v>300000</v>
      </c>
      <c r="AH37"/>
      <c r="AI37"/>
      <c r="AJ37"/>
      <c r="AK37"/>
      <c r="AL37"/>
      <c r="AM37"/>
    </row>
    <row r="38" spans="28:39">
      <c r="AB38" s="2" t="s">
        <v>11</v>
      </c>
      <c r="AC38" s="83">
        <v>20000000</v>
      </c>
      <c r="AD38" s="83">
        <v>20000000</v>
      </c>
      <c r="AE38" s="2" t="s">
        <v>20</v>
      </c>
      <c r="AF38" s="83">
        <v>400000</v>
      </c>
      <c r="AG38" s="83">
        <v>500000</v>
      </c>
      <c r="AH38"/>
      <c r="AI38"/>
      <c r="AJ38"/>
      <c r="AK38"/>
      <c r="AL38"/>
      <c r="AM38"/>
    </row>
    <row r="39" spans="28:39">
      <c r="AB39" s="2" t="s">
        <v>102</v>
      </c>
      <c r="AC39" s="83">
        <v>38000000</v>
      </c>
      <c r="AD39" s="83">
        <v>32456320</v>
      </c>
      <c r="AE39" s="2" t="s">
        <v>13</v>
      </c>
      <c r="AF39" s="83">
        <v>800000</v>
      </c>
      <c r="AG39" s="83">
        <v>1000000</v>
      </c>
      <c r="AH39"/>
      <c r="AI39"/>
      <c r="AJ39"/>
      <c r="AK39"/>
      <c r="AL39"/>
      <c r="AM39"/>
    </row>
    <row r="40" spans="28:39">
      <c r="AB40"/>
      <c r="AC40"/>
      <c r="AD40"/>
      <c r="AE40" s="2" t="s">
        <v>173</v>
      </c>
      <c r="AF40" s="83">
        <v>1000000</v>
      </c>
      <c r="AG40" s="83">
        <v>1100000</v>
      </c>
      <c r="AH40"/>
      <c r="AI40"/>
      <c r="AJ40"/>
      <c r="AK40"/>
      <c r="AL40"/>
      <c r="AM40"/>
    </row>
    <row r="41" spans="28:39">
      <c r="AE41" s="2" t="s">
        <v>170</v>
      </c>
      <c r="AF41" s="83">
        <v>0</v>
      </c>
      <c r="AG41" s="83">
        <v>2222222.222222222</v>
      </c>
      <c r="AH41"/>
      <c r="AI41"/>
      <c r="AJ41"/>
      <c r="AK41"/>
      <c r="AL41"/>
      <c r="AM41"/>
    </row>
    <row r="42" spans="28:39">
      <c r="AE42" s="2" t="s">
        <v>171</v>
      </c>
      <c r="AF42" s="83">
        <v>0</v>
      </c>
      <c r="AG42" s="83">
        <v>2768888.8888888899</v>
      </c>
      <c r="AH42"/>
      <c r="AI42"/>
      <c r="AJ42"/>
      <c r="AK42"/>
      <c r="AL42"/>
      <c r="AM42"/>
    </row>
    <row r="43" spans="28:39">
      <c r="AE43" s="2" t="s">
        <v>174</v>
      </c>
      <c r="AF43" s="83">
        <v>0</v>
      </c>
      <c r="AG43" s="83">
        <v>5000000</v>
      </c>
      <c r="AH43"/>
      <c r="AI43"/>
      <c r="AJ43"/>
      <c r="AK43"/>
      <c r="AL43"/>
      <c r="AM43"/>
    </row>
    <row r="44" spans="28:39">
      <c r="AE44" s="2" t="s">
        <v>169</v>
      </c>
      <c r="AF44" s="83">
        <v>4600000</v>
      </c>
      <c r="AG44" s="83">
        <v>6000000</v>
      </c>
      <c r="AH44"/>
      <c r="AI44"/>
      <c r="AJ44"/>
      <c r="AK44"/>
      <c r="AL44"/>
      <c r="AM44"/>
    </row>
    <row r="45" spans="28:39">
      <c r="AE45" s="2" t="s">
        <v>102</v>
      </c>
      <c r="AF45" s="83">
        <v>7200000</v>
      </c>
      <c r="AG45" s="8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topLeftCell="A6" zoomScale="90" zoomScaleNormal="90" workbookViewId="0">
      <selection activeCell="O6" sqref="O6"/>
    </sheetView>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140625" style="3" hidden="1" customWidth="1"/>
    <col min="29" max="29" width="18.140625" style="3" hidden="1" customWidth="1"/>
    <col min="30" max="30" width="20.140625" style="3" hidden="1" customWidth="1"/>
    <col min="31" max="31" width="19.710937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16384" width="9.140625" style="3"/>
  </cols>
  <sheetData>
    <row r="1" spans="1:16" s="14" customFormat="1" ht="44.1" customHeight="1">
      <c r="A1" s="12"/>
      <c r="B1" s="100" t="s">
        <v>137</v>
      </c>
      <c r="C1" s="12"/>
      <c r="D1" s="12"/>
      <c r="E1" s="12"/>
      <c r="F1" s="12"/>
      <c r="G1" s="12"/>
      <c r="H1" s="12"/>
      <c r="I1" s="12"/>
      <c r="J1" s="12"/>
      <c r="K1" s="12"/>
      <c r="L1" s="12"/>
      <c r="M1" s="12"/>
      <c r="N1" s="12"/>
      <c r="O1" s="12"/>
      <c r="P1" s="12"/>
    </row>
    <row r="2" spans="1:16" ht="18">
      <c r="B2" s="54" t="s">
        <v>33</v>
      </c>
      <c r="C2" s="103">
        <f>'Monthly Forecast'!C3</f>
        <v>44197</v>
      </c>
    </row>
    <row r="3" spans="1:16" ht="55.5" customHeight="1">
      <c r="B3" s="54" t="s">
        <v>68</v>
      </c>
      <c r="C3" s="104">
        <f>Transactions!C4</f>
        <v>2021</v>
      </c>
      <c r="F3" s="381" t="s">
        <v>165</v>
      </c>
      <c r="G3" s="381"/>
      <c r="H3" s="381"/>
      <c r="I3" s="381"/>
      <c r="J3" s="381"/>
      <c r="K3" s="381"/>
      <c r="L3" s="381"/>
      <c r="M3" s="381"/>
      <c r="N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79">
        <f>SUMIF(Summary[Type],"INCOME",Summary[YTD Diff.])</f>
        <v>-5543680</v>
      </c>
      <c r="D5" s="380"/>
      <c r="F5" s="78" t="s">
        <v>116</v>
      </c>
      <c r="G5" s="382">
        <f>SUMIF(Summary[Type],"EXPENSES",Summary[YTD Diff.])</f>
        <v>11891111.111111112</v>
      </c>
      <c r="H5" s="382"/>
      <c r="J5" s="78" t="s">
        <v>116</v>
      </c>
      <c r="K5" s="382">
        <f>SUMIF(Summary[Type],"DISCRETIONARY",Summary[YTD Diff.])</f>
        <v>0</v>
      </c>
      <c r="L5" s="382"/>
      <c r="N5" s="78" t="s">
        <v>116</v>
      </c>
      <c r="O5" s="382">
        <f>C5-G5-K5</f>
        <v>-17434791.111111112</v>
      </c>
      <c r="P5" s="382"/>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84">
        <v>0</v>
      </c>
      <c r="AD30" s="84">
        <v>0</v>
      </c>
      <c r="AE30" s="2" t="s">
        <v>24</v>
      </c>
      <c r="AF30" s="84">
        <v>0</v>
      </c>
      <c r="AG30" s="84">
        <v>0</v>
      </c>
      <c r="AH30" s="2" t="s">
        <v>49</v>
      </c>
      <c r="AI30" s="84">
        <v>0</v>
      </c>
      <c r="AJ30" s="84">
        <v>0</v>
      </c>
      <c r="AK30" s="2" t="s">
        <v>50</v>
      </c>
      <c r="AL30" s="84">
        <v>30100000</v>
      </c>
      <c r="AM30" s="84">
        <v>12665208.888888888</v>
      </c>
    </row>
    <row r="31" spans="28:39">
      <c r="AB31" s="2" t="s">
        <v>45</v>
      </c>
      <c r="AC31" s="84">
        <v>0</v>
      </c>
      <c r="AD31" s="84">
        <v>0</v>
      </c>
      <c r="AE31" s="2" t="s">
        <v>47</v>
      </c>
      <c r="AF31" s="84">
        <v>0</v>
      </c>
      <c r="AG31" s="84">
        <v>0</v>
      </c>
      <c r="AH31" s="2" t="s">
        <v>161</v>
      </c>
      <c r="AI31" s="84">
        <v>0</v>
      </c>
      <c r="AJ31" s="84">
        <v>0</v>
      </c>
      <c r="AK31" s="2" t="s">
        <v>102</v>
      </c>
      <c r="AL31" s="84">
        <v>30100000</v>
      </c>
      <c r="AM31" s="84">
        <v>12665208.888888888</v>
      </c>
    </row>
    <row r="32" spans="28:39">
      <c r="AB32" s="2" t="s">
        <v>44</v>
      </c>
      <c r="AC32" s="84">
        <v>0</v>
      </c>
      <c r="AD32" s="84">
        <v>0</v>
      </c>
      <c r="AE32" s="2" t="s">
        <v>159</v>
      </c>
      <c r="AF32" s="84">
        <v>0</v>
      </c>
      <c r="AG32" s="84">
        <v>0</v>
      </c>
      <c r="AH32" s="2" t="s">
        <v>162</v>
      </c>
      <c r="AI32" s="84">
        <v>0</v>
      </c>
      <c r="AJ32" s="84">
        <v>0</v>
      </c>
      <c r="AK32"/>
      <c r="AL32"/>
      <c r="AM32"/>
    </row>
    <row r="33" spans="28:39">
      <c r="AB33" s="2" t="s">
        <v>46</v>
      </c>
      <c r="AC33" s="84">
        <v>0</v>
      </c>
      <c r="AD33" s="84">
        <v>0</v>
      </c>
      <c r="AE33" s="2" t="s">
        <v>172</v>
      </c>
      <c r="AF33" s="84">
        <v>0</v>
      </c>
      <c r="AG33" s="84">
        <v>0</v>
      </c>
      <c r="AH33" s="2" t="s">
        <v>163</v>
      </c>
      <c r="AI33" s="84">
        <v>0</v>
      </c>
      <c r="AJ33" s="84">
        <v>0</v>
      </c>
      <c r="AK33"/>
      <c r="AL33"/>
      <c r="AM33"/>
    </row>
    <row r="34" spans="28:39">
      <c r="AB34" s="2" t="s">
        <v>227</v>
      </c>
      <c r="AC34" s="84">
        <v>0</v>
      </c>
      <c r="AD34" s="84">
        <v>0</v>
      </c>
      <c r="AE34" s="2" t="s">
        <v>48</v>
      </c>
      <c r="AF34" s="84">
        <v>0</v>
      </c>
      <c r="AG34" s="84">
        <v>0</v>
      </c>
      <c r="AH34" s="2" t="s">
        <v>7</v>
      </c>
      <c r="AI34" s="84">
        <v>200000</v>
      </c>
      <c r="AJ34" s="84">
        <v>300000</v>
      </c>
      <c r="AK34"/>
      <c r="AL34"/>
      <c r="AM34"/>
    </row>
    <row r="35" spans="28:39">
      <c r="AB35" s="2" t="s">
        <v>168</v>
      </c>
      <c r="AC35" s="84">
        <v>0</v>
      </c>
      <c r="AD35" s="84">
        <v>0</v>
      </c>
      <c r="AE35" s="2" t="s">
        <v>23</v>
      </c>
      <c r="AF35" s="84">
        <v>200000</v>
      </c>
      <c r="AG35" s="84">
        <v>100000</v>
      </c>
      <c r="AH35" s="2" t="s">
        <v>16</v>
      </c>
      <c r="AI35" s="84">
        <v>500000</v>
      </c>
      <c r="AJ35" s="84">
        <v>400000</v>
      </c>
      <c r="AK35"/>
      <c r="AL35"/>
      <c r="AM35"/>
    </row>
    <row r="36" spans="28:39">
      <c r="AB36" s="2" t="s">
        <v>15</v>
      </c>
      <c r="AC36" s="84">
        <v>0</v>
      </c>
      <c r="AD36" s="84">
        <v>0</v>
      </c>
      <c r="AE36" s="2" t="s">
        <v>9</v>
      </c>
      <c r="AF36" s="84">
        <v>0</v>
      </c>
      <c r="AG36" s="84">
        <v>100000</v>
      </c>
      <c r="AH36" s="2" t="s">
        <v>102</v>
      </c>
      <c r="AI36" s="84">
        <v>700000</v>
      </c>
      <c r="AJ36" s="84">
        <v>700000</v>
      </c>
      <c r="AK36"/>
      <c r="AL36"/>
      <c r="AM36"/>
    </row>
    <row r="37" spans="28:39">
      <c r="AB37" s="2" t="s">
        <v>10</v>
      </c>
      <c r="AC37" s="84">
        <v>18000000</v>
      </c>
      <c r="AD37" s="84">
        <v>12456320</v>
      </c>
      <c r="AE37" s="2" t="s">
        <v>14</v>
      </c>
      <c r="AF37" s="84">
        <v>200000</v>
      </c>
      <c r="AG37" s="84">
        <v>300000</v>
      </c>
      <c r="AH37"/>
      <c r="AI37"/>
      <c r="AJ37"/>
      <c r="AK37"/>
      <c r="AL37"/>
      <c r="AM37"/>
    </row>
    <row r="38" spans="28:39">
      <c r="AB38" s="2" t="s">
        <v>11</v>
      </c>
      <c r="AC38" s="84">
        <v>20000000</v>
      </c>
      <c r="AD38" s="84">
        <v>20000000</v>
      </c>
      <c r="AE38" s="2" t="s">
        <v>20</v>
      </c>
      <c r="AF38" s="84">
        <v>400000</v>
      </c>
      <c r="AG38" s="84">
        <v>500000</v>
      </c>
      <c r="AH38"/>
      <c r="AI38"/>
      <c r="AJ38"/>
      <c r="AK38"/>
      <c r="AL38"/>
      <c r="AM38"/>
    </row>
    <row r="39" spans="28:39">
      <c r="AB39" s="2" t="s">
        <v>102</v>
      </c>
      <c r="AC39" s="84">
        <v>38000000</v>
      </c>
      <c r="AD39" s="84">
        <v>32456320</v>
      </c>
      <c r="AE39" s="2" t="s">
        <v>13</v>
      </c>
      <c r="AF39" s="84">
        <v>800000</v>
      </c>
      <c r="AG39" s="84">
        <v>1000000</v>
      </c>
      <c r="AH39"/>
      <c r="AI39"/>
      <c r="AJ39"/>
      <c r="AK39"/>
      <c r="AL39"/>
      <c r="AM39"/>
    </row>
    <row r="40" spans="28:39">
      <c r="AB40"/>
      <c r="AC40"/>
      <c r="AD40"/>
      <c r="AE40" s="2" t="s">
        <v>173</v>
      </c>
      <c r="AF40" s="84">
        <v>1000000</v>
      </c>
      <c r="AG40" s="84">
        <v>1100000</v>
      </c>
      <c r="AH40"/>
      <c r="AI40"/>
      <c r="AJ40"/>
      <c r="AK40"/>
      <c r="AL40"/>
      <c r="AM40"/>
    </row>
    <row r="41" spans="28:39">
      <c r="AE41" s="2" t="s">
        <v>170</v>
      </c>
      <c r="AF41" s="84">
        <v>0</v>
      </c>
      <c r="AG41" s="84">
        <v>2222222.222222222</v>
      </c>
      <c r="AH41"/>
      <c r="AI41"/>
      <c r="AJ41"/>
      <c r="AK41"/>
      <c r="AL41"/>
      <c r="AM41"/>
    </row>
    <row r="42" spans="28:39">
      <c r="AE42" s="2" t="s">
        <v>171</v>
      </c>
      <c r="AF42" s="84">
        <v>0</v>
      </c>
      <c r="AG42" s="84">
        <v>2768888.8888888899</v>
      </c>
      <c r="AH42"/>
      <c r="AI42"/>
      <c r="AJ42"/>
      <c r="AK42"/>
      <c r="AL42"/>
      <c r="AM42"/>
    </row>
    <row r="43" spans="28:39">
      <c r="AE43" s="2" t="s">
        <v>174</v>
      </c>
      <c r="AF43" s="84">
        <v>0</v>
      </c>
      <c r="AG43" s="84">
        <v>5000000</v>
      </c>
      <c r="AH43"/>
      <c r="AI43"/>
      <c r="AJ43"/>
      <c r="AK43"/>
      <c r="AL43"/>
      <c r="AM43"/>
    </row>
    <row r="44" spans="28:39">
      <c r="AE44" s="2" t="s">
        <v>169</v>
      </c>
      <c r="AF44" s="84">
        <v>4600000</v>
      </c>
      <c r="AG44" s="84">
        <v>6000000</v>
      </c>
      <c r="AH44"/>
      <c r="AI44"/>
      <c r="AJ44"/>
      <c r="AK44"/>
      <c r="AL44"/>
      <c r="AM44"/>
    </row>
    <row r="45" spans="28:39">
      <c r="AE45" s="2" t="s">
        <v>102</v>
      </c>
      <c r="AF45" s="84">
        <v>7200000</v>
      </c>
      <c r="AG45" s="8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100" t="s">
        <v>244</v>
      </c>
      <c r="C1" s="12"/>
      <c r="D1" s="12"/>
      <c r="E1" s="12"/>
      <c r="F1" s="12"/>
      <c r="G1" s="12"/>
      <c r="H1" s="12"/>
      <c r="I1" s="12"/>
      <c r="J1" s="12"/>
      <c r="K1" s="12"/>
      <c r="L1" s="12"/>
      <c r="M1" s="12"/>
      <c r="N1" s="12"/>
      <c r="O1" s="12"/>
    </row>
    <row r="2" spans="1:15" ht="18">
      <c r="B2" s="54" t="s">
        <v>33</v>
      </c>
      <c r="C2" s="103">
        <f>'Monthly Forecast'!C3</f>
        <v>44197</v>
      </c>
    </row>
    <row r="3" spans="1:15" ht="55.5" customHeight="1">
      <c r="B3" s="54" t="s">
        <v>68</v>
      </c>
      <c r="C3" s="104">
        <f>Transactions!C4</f>
        <v>2021</v>
      </c>
      <c r="F3" s="381" t="s">
        <v>245</v>
      </c>
      <c r="G3" s="381"/>
      <c r="H3" s="381"/>
      <c r="I3" s="381"/>
      <c r="J3" s="381"/>
      <c r="K3" s="381"/>
      <c r="L3" s="381"/>
      <c r="M3" s="381"/>
    </row>
    <row r="4" spans="1:15" s="79" customFormat="1" ht="33.950000000000003" customHeight="1" thickBot="1">
      <c r="A4" s="5"/>
      <c r="B4" s="80" t="s">
        <v>106</v>
      </c>
      <c r="C4" s="77"/>
      <c r="D4" s="77"/>
      <c r="E4" s="77"/>
      <c r="F4" s="77"/>
      <c r="G4" s="77"/>
      <c r="I4" s="80" t="s">
        <v>107</v>
      </c>
      <c r="J4" s="77"/>
      <c r="K4" s="77"/>
      <c r="L4" s="77"/>
      <c r="M4" s="77"/>
      <c r="N4" s="77"/>
    </row>
    <row r="5" spans="1:15" ht="15">
      <c r="A5" s="4"/>
      <c r="B5" s="334"/>
      <c r="C5" s="335"/>
      <c r="D5" s="335"/>
      <c r="E5" s="335"/>
      <c r="F5" s="335"/>
      <c r="G5" s="335"/>
      <c r="I5" s="334"/>
      <c r="J5" s="335"/>
      <c r="K5" s="335"/>
      <c r="L5" s="335"/>
      <c r="M5" s="335"/>
      <c r="N5" s="335"/>
    </row>
    <row r="6" spans="1:15" ht="294"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4"/>
      <c r="C9" s="335"/>
      <c r="D9" s="335"/>
      <c r="E9" s="335"/>
      <c r="F9" s="335"/>
      <c r="G9" s="335"/>
      <c r="I9" s="334"/>
      <c r="J9" s="335"/>
      <c r="K9" s="335"/>
      <c r="L9" s="335"/>
      <c r="M9" s="335"/>
      <c r="N9" s="335"/>
    </row>
    <row r="10" spans="1:15" ht="294" customHeight="1">
      <c r="B10" s="76"/>
      <c r="C10" s="76"/>
      <c r="D10" s="76"/>
      <c r="E10" s="76"/>
      <c r="F10" s="76"/>
      <c r="G10" s="76"/>
      <c r="I10" s="76"/>
      <c r="J10" s="76"/>
      <c r="K10" s="76"/>
      <c r="L10" s="76"/>
      <c r="M10" s="76"/>
      <c r="N10" s="76"/>
    </row>
  </sheetData>
  <sheetProtection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51BEF54B-1255-4CB0-BA5F-D8DD2B8335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2021-05-21T06:29:58Z</dcterms:created>
  <dcterms:modified xsi:type="dcterms:W3CDTF">2021-10-19T13:10:25Z</dcterms:modified>
</cp:coreProperties>
</file>