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e98879eece1b9/PHD/Project2/Analyses/SestonFA/SestonFA_RDA/"/>
    </mc:Choice>
  </mc:AlternateContent>
  <xr:revisionPtr revIDLastSave="0" documentId="13_ncr:1_{042D14BD-8272-4ABB-85B6-5CC7C3F8ED3A}" xr6:coauthVersionLast="47" xr6:coauthVersionMax="47" xr10:uidLastSave="{00000000-0000-0000-0000-000000000000}"/>
  <bookViews>
    <workbookView xWindow="1050" yWindow="-120" windowWidth="27870" windowHeight="16440" activeTab="4" xr2:uid="{FB9A16D3-8F20-4F9A-8871-4D4B5EF24662}"/>
  </bookViews>
  <sheets>
    <sheet name="Sheet1" sheetId="1" r:id="rId1"/>
    <sheet name="Raw_data" sheetId="2" r:id="rId2"/>
    <sheet name="%FA" sheetId="4" r:id="rId3"/>
    <sheet name="Sheet3" sheetId="3" r:id="rId4"/>
    <sheet name="Absolut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7" i="6" l="1"/>
  <c r="AX87" i="6"/>
  <c r="BE87" i="6" s="1"/>
  <c r="AW87" i="6"/>
  <c r="AV87" i="6"/>
  <c r="BD87" i="6" s="1"/>
  <c r="AU87" i="6"/>
  <c r="AT87" i="6"/>
  <c r="BB87" i="6" s="1"/>
  <c r="AS87" i="6"/>
  <c r="AR87" i="6"/>
  <c r="AQ87" i="6"/>
  <c r="AP87" i="6"/>
  <c r="AO87" i="6"/>
  <c r="AN87" i="6"/>
  <c r="AM87" i="6"/>
  <c r="BF87" i="6" s="1"/>
  <c r="AL87" i="6"/>
  <c r="BA87" i="6" s="1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BF86" i="6"/>
  <c r="BI86" i="6" s="1"/>
  <c r="AY86" i="6"/>
  <c r="AX86" i="6"/>
  <c r="BE86" i="6" s="1"/>
  <c r="AW86" i="6"/>
  <c r="AV86" i="6"/>
  <c r="AU86" i="6"/>
  <c r="AT86" i="6"/>
  <c r="BB86" i="6" s="1"/>
  <c r="AS86" i="6"/>
  <c r="AR86" i="6"/>
  <c r="AQ86" i="6"/>
  <c r="AP86" i="6"/>
  <c r="BG86" i="6" s="1"/>
  <c r="BH86" i="6" s="1"/>
  <c r="AO86" i="6"/>
  <c r="AN86" i="6"/>
  <c r="AM86" i="6"/>
  <c r="AL86" i="6"/>
  <c r="BA86" i="6" s="1"/>
  <c r="AK86" i="6"/>
  <c r="AJ86" i="6"/>
  <c r="AI86" i="6"/>
  <c r="AH86" i="6"/>
  <c r="AG86" i="6"/>
  <c r="AF86" i="6"/>
  <c r="AE86" i="6"/>
  <c r="AD86" i="6"/>
  <c r="AC86" i="6"/>
  <c r="AB86" i="6"/>
  <c r="AZ86" i="6" s="1"/>
  <c r="AA86" i="6"/>
  <c r="Z86" i="6"/>
  <c r="Y86" i="6"/>
  <c r="X86" i="6"/>
  <c r="BC86" i="6" s="1"/>
  <c r="BF85" i="6"/>
  <c r="BI85" i="6" s="1"/>
  <c r="BD85" i="6"/>
  <c r="AZ85" i="6"/>
  <c r="AY85" i="6"/>
  <c r="AX85" i="6"/>
  <c r="BE85" i="6" s="1"/>
  <c r="AW85" i="6"/>
  <c r="AV85" i="6"/>
  <c r="AU85" i="6"/>
  <c r="AT85" i="6"/>
  <c r="BB85" i="6" s="1"/>
  <c r="AS85" i="6"/>
  <c r="BG85" i="6" s="1"/>
  <c r="AR85" i="6"/>
  <c r="AQ85" i="6"/>
  <c r="AP85" i="6"/>
  <c r="AO85" i="6"/>
  <c r="AN85" i="6"/>
  <c r="AM85" i="6"/>
  <c r="AL85" i="6"/>
  <c r="BA85" i="6" s="1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BC85" i="6" s="1"/>
  <c r="BF84" i="6"/>
  <c r="BD84" i="6"/>
  <c r="AY84" i="6"/>
  <c r="AX84" i="6"/>
  <c r="BE84" i="6" s="1"/>
  <c r="AW84" i="6"/>
  <c r="AV84" i="6"/>
  <c r="AU84" i="6"/>
  <c r="AT84" i="6"/>
  <c r="BB84" i="6" s="1"/>
  <c r="AS84" i="6"/>
  <c r="AR84" i="6"/>
  <c r="AQ84" i="6"/>
  <c r="AP84" i="6"/>
  <c r="AO84" i="6"/>
  <c r="AN84" i="6"/>
  <c r="AM84" i="6"/>
  <c r="AL84" i="6"/>
  <c r="BA84" i="6" s="1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G84" i="6"/>
  <c r="BE83" i="6"/>
  <c r="BC83" i="6"/>
  <c r="AY83" i="6"/>
  <c r="AX83" i="6"/>
  <c r="AW83" i="6"/>
  <c r="BD83" i="6" s="1"/>
  <c r="AV83" i="6"/>
  <c r="AU83" i="6"/>
  <c r="AT83" i="6"/>
  <c r="BB83" i="6" s="1"/>
  <c r="AS83" i="6"/>
  <c r="BG83" i="6" s="1"/>
  <c r="AR83" i="6"/>
  <c r="AQ83" i="6"/>
  <c r="AP83" i="6"/>
  <c r="AO83" i="6"/>
  <c r="AN83" i="6"/>
  <c r="AM83" i="6"/>
  <c r="BF83" i="6" s="1"/>
  <c r="AL83" i="6"/>
  <c r="BA83" i="6" s="1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BC82" i="6"/>
  <c r="BA82" i="6"/>
  <c r="AY82" i="6"/>
  <c r="BD82" i="6" s="1"/>
  <c r="AX82" i="6"/>
  <c r="AW82" i="6"/>
  <c r="AV82" i="6"/>
  <c r="AU82" i="6"/>
  <c r="AT82" i="6"/>
  <c r="BB82" i="6" s="1"/>
  <c r="AS82" i="6"/>
  <c r="BG82" i="6" s="1"/>
  <c r="BI82" i="6" s="1"/>
  <c r="AR82" i="6"/>
  <c r="AQ82" i="6"/>
  <c r="AP82" i="6"/>
  <c r="AO82" i="6"/>
  <c r="AN82" i="6"/>
  <c r="AM82" i="6"/>
  <c r="BF82" i="6" s="1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BA81" i="6"/>
  <c r="AY81" i="6"/>
  <c r="AX81" i="6"/>
  <c r="AW81" i="6"/>
  <c r="AV81" i="6"/>
  <c r="AU81" i="6"/>
  <c r="AT81" i="6"/>
  <c r="BB81" i="6" s="1"/>
  <c r="AS81" i="6"/>
  <c r="BG81" i="6" s="1"/>
  <c r="AR81" i="6"/>
  <c r="AQ81" i="6"/>
  <c r="AP81" i="6"/>
  <c r="AO81" i="6"/>
  <c r="AN81" i="6"/>
  <c r="AM81" i="6"/>
  <c r="AL81" i="6"/>
  <c r="AK81" i="6"/>
  <c r="AJ81" i="6"/>
  <c r="AI81" i="6"/>
  <c r="AH81" i="6"/>
  <c r="AG81" i="6"/>
  <c r="BF81" i="6" s="1"/>
  <c r="AF81" i="6"/>
  <c r="AE81" i="6"/>
  <c r="AD81" i="6"/>
  <c r="AC81" i="6"/>
  <c r="AB81" i="6"/>
  <c r="AA81" i="6"/>
  <c r="Z81" i="6"/>
  <c r="Y81" i="6"/>
  <c r="X81" i="6"/>
  <c r="BC81" i="6" s="1"/>
  <c r="BG80" i="6"/>
  <c r="AY80" i="6"/>
  <c r="AX80" i="6"/>
  <c r="AW80" i="6"/>
  <c r="AV80" i="6"/>
  <c r="AU80" i="6"/>
  <c r="AT80" i="6"/>
  <c r="BB80" i="6" s="1"/>
  <c r="AS80" i="6"/>
  <c r="AR80" i="6"/>
  <c r="AQ80" i="6"/>
  <c r="AP80" i="6"/>
  <c r="AO80" i="6"/>
  <c r="BE80" i="6" s="1"/>
  <c r="AN80" i="6"/>
  <c r="AM80" i="6"/>
  <c r="AL80" i="6"/>
  <c r="BA80" i="6" s="1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BC80" i="6" s="1"/>
  <c r="BC79" i="6"/>
  <c r="AY79" i="6"/>
  <c r="AX79" i="6"/>
  <c r="AW79" i="6"/>
  <c r="AV79" i="6"/>
  <c r="AU79" i="6"/>
  <c r="BE79" i="6" s="1"/>
  <c r="AT79" i="6"/>
  <c r="BB79" i="6" s="1"/>
  <c r="AS79" i="6"/>
  <c r="BG79" i="6" s="1"/>
  <c r="AR79" i="6"/>
  <c r="AQ79" i="6"/>
  <c r="AP79" i="6"/>
  <c r="AO79" i="6"/>
  <c r="AN79" i="6"/>
  <c r="AM79" i="6"/>
  <c r="BF79" i="6" s="1"/>
  <c r="AL79" i="6"/>
  <c r="BA79" i="6" s="1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BC78" i="6"/>
  <c r="BA78" i="6"/>
  <c r="AY78" i="6"/>
  <c r="BD78" i="6" s="1"/>
  <c r="AX78" i="6"/>
  <c r="AW78" i="6"/>
  <c r="AV78" i="6"/>
  <c r="AU78" i="6"/>
  <c r="AT78" i="6"/>
  <c r="BB78" i="6" s="1"/>
  <c r="AS78" i="6"/>
  <c r="AR78" i="6"/>
  <c r="AQ78" i="6"/>
  <c r="AP78" i="6"/>
  <c r="AO78" i="6"/>
  <c r="AN78" i="6"/>
  <c r="AM78" i="6"/>
  <c r="BF78" i="6" s="1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BA77" i="6"/>
  <c r="AY77" i="6"/>
  <c r="AX77" i="6"/>
  <c r="AW77" i="6"/>
  <c r="AV77" i="6"/>
  <c r="AU77" i="6"/>
  <c r="AT77" i="6"/>
  <c r="BB77" i="6" s="1"/>
  <c r="AS77" i="6"/>
  <c r="BG77" i="6" s="1"/>
  <c r="BI77" i="6" s="1"/>
  <c r="AR77" i="6"/>
  <c r="AQ77" i="6"/>
  <c r="AP77" i="6"/>
  <c r="AO77" i="6"/>
  <c r="AN77" i="6"/>
  <c r="AM77" i="6"/>
  <c r="AL77" i="6"/>
  <c r="AK77" i="6"/>
  <c r="AJ77" i="6"/>
  <c r="AI77" i="6"/>
  <c r="AH77" i="6"/>
  <c r="AG77" i="6"/>
  <c r="BF77" i="6" s="1"/>
  <c r="AF77" i="6"/>
  <c r="AE77" i="6"/>
  <c r="AD77" i="6"/>
  <c r="AC77" i="6"/>
  <c r="AB77" i="6"/>
  <c r="AA77" i="6"/>
  <c r="Z77" i="6"/>
  <c r="Y77" i="6"/>
  <c r="X77" i="6"/>
  <c r="BC77" i="6" s="1"/>
  <c r="BG76" i="6"/>
  <c r="AY76" i="6"/>
  <c r="AX76" i="6"/>
  <c r="AW76" i="6"/>
  <c r="AV76" i="6"/>
  <c r="AU76" i="6"/>
  <c r="AT76" i="6"/>
  <c r="BB76" i="6" s="1"/>
  <c r="AS76" i="6"/>
  <c r="AR76" i="6"/>
  <c r="AQ76" i="6"/>
  <c r="AP76" i="6"/>
  <c r="AO76" i="6"/>
  <c r="BE76" i="6" s="1"/>
  <c r="AN76" i="6"/>
  <c r="AM76" i="6"/>
  <c r="AL76" i="6"/>
  <c r="BA76" i="6" s="1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BC76" i="6" s="1"/>
  <c r="BC75" i="6"/>
  <c r="AY75" i="6"/>
  <c r="AX75" i="6"/>
  <c r="AW75" i="6"/>
  <c r="BD75" i="6" s="1"/>
  <c r="AV75" i="6"/>
  <c r="AU75" i="6"/>
  <c r="BE75" i="6" s="1"/>
  <c r="AT75" i="6"/>
  <c r="BB75" i="6" s="1"/>
  <c r="AS75" i="6"/>
  <c r="BG75" i="6" s="1"/>
  <c r="AR75" i="6"/>
  <c r="AQ75" i="6"/>
  <c r="AP75" i="6"/>
  <c r="AO75" i="6"/>
  <c r="AN75" i="6"/>
  <c r="AM75" i="6"/>
  <c r="AL75" i="6"/>
  <c r="BA75" i="6" s="1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BC74" i="6"/>
  <c r="BA74" i="6"/>
  <c r="AY74" i="6"/>
  <c r="BD74" i="6" s="1"/>
  <c r="AX74" i="6"/>
  <c r="AW74" i="6"/>
  <c r="AV74" i="6"/>
  <c r="AU74" i="6"/>
  <c r="AT74" i="6"/>
  <c r="BB74" i="6" s="1"/>
  <c r="AS74" i="6"/>
  <c r="AR74" i="6"/>
  <c r="AQ74" i="6"/>
  <c r="AP74" i="6"/>
  <c r="AO74" i="6"/>
  <c r="AN74" i="6"/>
  <c r="AM74" i="6"/>
  <c r="BF74" i="6" s="1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BA73" i="6"/>
  <c r="AY73" i="6"/>
  <c r="AX73" i="6"/>
  <c r="AW73" i="6"/>
  <c r="AV73" i="6"/>
  <c r="AU73" i="6"/>
  <c r="AT73" i="6"/>
  <c r="BB73" i="6" s="1"/>
  <c r="AS73" i="6"/>
  <c r="BG73" i="6" s="1"/>
  <c r="AR73" i="6"/>
  <c r="AQ73" i="6"/>
  <c r="AP73" i="6"/>
  <c r="AO73" i="6"/>
  <c r="AN73" i="6"/>
  <c r="AM73" i="6"/>
  <c r="AL73" i="6"/>
  <c r="AK73" i="6"/>
  <c r="AJ73" i="6"/>
  <c r="AI73" i="6"/>
  <c r="AH73" i="6"/>
  <c r="AG73" i="6"/>
  <c r="BF73" i="6" s="1"/>
  <c r="AF73" i="6"/>
  <c r="AE73" i="6"/>
  <c r="AD73" i="6"/>
  <c r="AC73" i="6"/>
  <c r="AB73" i="6"/>
  <c r="AA73" i="6"/>
  <c r="Z73" i="6"/>
  <c r="Y73" i="6"/>
  <c r="X73" i="6"/>
  <c r="BC73" i="6" s="1"/>
  <c r="BG72" i="6"/>
  <c r="AY72" i="6"/>
  <c r="AX72" i="6"/>
  <c r="AW72" i="6"/>
  <c r="AV72" i="6"/>
  <c r="AU72" i="6"/>
  <c r="AT72" i="6"/>
  <c r="BB72" i="6" s="1"/>
  <c r="AS72" i="6"/>
  <c r="AR72" i="6"/>
  <c r="AQ72" i="6"/>
  <c r="AP72" i="6"/>
  <c r="AO72" i="6"/>
  <c r="BE72" i="6" s="1"/>
  <c r="AN72" i="6"/>
  <c r="AM72" i="6"/>
  <c r="BF72" i="6" s="1"/>
  <c r="AL72" i="6"/>
  <c r="BA72" i="6" s="1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BC72" i="6" s="1"/>
  <c r="BC71" i="6"/>
  <c r="AY71" i="6"/>
  <c r="AX71" i="6"/>
  <c r="AW71" i="6"/>
  <c r="BD71" i="6" s="1"/>
  <c r="AV71" i="6"/>
  <c r="AU71" i="6"/>
  <c r="AT71" i="6"/>
  <c r="BB71" i="6" s="1"/>
  <c r="AS71" i="6"/>
  <c r="BG71" i="6" s="1"/>
  <c r="AR71" i="6"/>
  <c r="AQ71" i="6"/>
  <c r="AP71" i="6"/>
  <c r="AO71" i="6"/>
  <c r="BE71" i="6" s="1"/>
  <c r="AN71" i="6"/>
  <c r="AM71" i="6"/>
  <c r="AL71" i="6"/>
  <c r="BA71" i="6" s="1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BC70" i="6"/>
  <c r="BA70" i="6"/>
  <c r="AY70" i="6"/>
  <c r="BD70" i="6" s="1"/>
  <c r="AX70" i="6"/>
  <c r="BE70" i="6" s="1"/>
  <c r="AW70" i="6"/>
  <c r="AV70" i="6"/>
  <c r="AU70" i="6"/>
  <c r="AT70" i="6"/>
  <c r="BB70" i="6" s="1"/>
  <c r="AS70" i="6"/>
  <c r="AR70" i="6"/>
  <c r="AQ70" i="6"/>
  <c r="AP70" i="6"/>
  <c r="AO70" i="6"/>
  <c r="AN70" i="6"/>
  <c r="AM70" i="6"/>
  <c r="BF70" i="6" s="1"/>
  <c r="AL70" i="6"/>
  <c r="AK70" i="6"/>
  <c r="AJ70" i="6"/>
  <c r="AI70" i="6"/>
  <c r="AH70" i="6"/>
  <c r="AG70" i="6"/>
  <c r="AF70" i="6"/>
  <c r="AE70" i="6"/>
  <c r="AD70" i="6"/>
  <c r="AC70" i="6"/>
  <c r="AB70" i="6"/>
  <c r="AA70" i="6"/>
  <c r="AZ70" i="6" s="1"/>
  <c r="Z70" i="6"/>
  <c r="Y70" i="6"/>
  <c r="X70" i="6"/>
  <c r="BA69" i="6"/>
  <c r="AY69" i="6"/>
  <c r="AX69" i="6"/>
  <c r="BE69" i="6" s="1"/>
  <c r="AW69" i="6"/>
  <c r="AV69" i="6"/>
  <c r="AU69" i="6"/>
  <c r="AT69" i="6"/>
  <c r="BB69" i="6" s="1"/>
  <c r="AS69" i="6"/>
  <c r="BG69" i="6" s="1"/>
  <c r="AR69" i="6"/>
  <c r="AQ69" i="6"/>
  <c r="AP69" i="6"/>
  <c r="AO69" i="6"/>
  <c r="AN69" i="6"/>
  <c r="AM69" i="6"/>
  <c r="AL69" i="6"/>
  <c r="AK69" i="6"/>
  <c r="AJ69" i="6"/>
  <c r="AI69" i="6"/>
  <c r="AH69" i="6"/>
  <c r="AG69" i="6"/>
  <c r="BF69" i="6" s="1"/>
  <c r="AF69" i="6"/>
  <c r="AE69" i="6"/>
  <c r="AD69" i="6"/>
  <c r="AC69" i="6"/>
  <c r="AB69" i="6"/>
  <c r="AA69" i="6"/>
  <c r="Z69" i="6"/>
  <c r="Y69" i="6"/>
  <c r="X69" i="6"/>
  <c r="BC69" i="6" s="1"/>
  <c r="BG68" i="6"/>
  <c r="AY68" i="6"/>
  <c r="AX68" i="6"/>
  <c r="AW68" i="6"/>
  <c r="AV68" i="6"/>
  <c r="AU68" i="6"/>
  <c r="AT68" i="6"/>
  <c r="BB68" i="6" s="1"/>
  <c r="AS68" i="6"/>
  <c r="AR68" i="6"/>
  <c r="AQ68" i="6"/>
  <c r="AP68" i="6"/>
  <c r="AO68" i="6"/>
  <c r="BE68" i="6" s="1"/>
  <c r="AN68" i="6"/>
  <c r="AM68" i="6"/>
  <c r="BF68" i="6" s="1"/>
  <c r="AL68" i="6"/>
  <c r="BA68" i="6" s="1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BC68" i="6" s="1"/>
  <c r="G68" i="6"/>
  <c r="BF67" i="6"/>
  <c r="BD67" i="6"/>
  <c r="AY67" i="6"/>
  <c r="AX67" i="6"/>
  <c r="BE67" i="6" s="1"/>
  <c r="AW67" i="6"/>
  <c r="AV67" i="6"/>
  <c r="AU67" i="6"/>
  <c r="AT67" i="6"/>
  <c r="BB67" i="6" s="1"/>
  <c r="AS67" i="6"/>
  <c r="AR67" i="6"/>
  <c r="AQ67" i="6"/>
  <c r="AP67" i="6"/>
  <c r="AO67" i="6"/>
  <c r="AN67" i="6"/>
  <c r="AM67" i="6"/>
  <c r="AL67" i="6"/>
  <c r="BA67" i="6" s="1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BD66" i="6"/>
  <c r="BB66" i="6"/>
  <c r="AY66" i="6"/>
  <c r="AX66" i="6"/>
  <c r="BE66" i="6" s="1"/>
  <c r="AW66" i="6"/>
  <c r="AV66" i="6"/>
  <c r="AU66" i="6"/>
  <c r="AT66" i="6"/>
  <c r="AS66" i="6"/>
  <c r="BG66" i="6" s="1"/>
  <c r="AR66" i="6"/>
  <c r="AQ66" i="6"/>
  <c r="AP66" i="6"/>
  <c r="AO66" i="6"/>
  <c r="AN66" i="6"/>
  <c r="AM66" i="6"/>
  <c r="BF66" i="6" s="1"/>
  <c r="AL66" i="6"/>
  <c r="BA66" i="6" s="1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BF65" i="6"/>
  <c r="BB65" i="6"/>
  <c r="AY65" i="6"/>
  <c r="AX65" i="6"/>
  <c r="BE65" i="6" s="1"/>
  <c r="AW65" i="6"/>
  <c r="AV65" i="6"/>
  <c r="AU65" i="6"/>
  <c r="AT65" i="6"/>
  <c r="AS65" i="6"/>
  <c r="AR65" i="6"/>
  <c r="AQ65" i="6"/>
  <c r="AP65" i="6"/>
  <c r="BG65" i="6" s="1"/>
  <c r="BH65" i="6" s="1"/>
  <c r="AO65" i="6"/>
  <c r="AN65" i="6"/>
  <c r="AM65" i="6"/>
  <c r="AL65" i="6"/>
  <c r="BA65" i="6" s="1"/>
  <c r="AK65" i="6"/>
  <c r="AJ65" i="6"/>
  <c r="AI65" i="6"/>
  <c r="AH65" i="6"/>
  <c r="AG65" i="6"/>
  <c r="AF65" i="6"/>
  <c r="AE65" i="6"/>
  <c r="AD65" i="6"/>
  <c r="AC65" i="6"/>
  <c r="AB65" i="6"/>
  <c r="AZ65" i="6" s="1"/>
  <c r="AA65" i="6"/>
  <c r="Z65" i="6"/>
  <c r="Y65" i="6"/>
  <c r="X65" i="6"/>
  <c r="BF64" i="6"/>
  <c r="AY64" i="6"/>
  <c r="AX64" i="6"/>
  <c r="BE64" i="6" s="1"/>
  <c r="AW64" i="6"/>
  <c r="BD64" i="6" s="1"/>
  <c r="AV64" i="6"/>
  <c r="AU64" i="6"/>
  <c r="AT64" i="6"/>
  <c r="BB64" i="6" s="1"/>
  <c r="AS64" i="6"/>
  <c r="BG64" i="6" s="1"/>
  <c r="AR64" i="6"/>
  <c r="AQ64" i="6"/>
  <c r="AP64" i="6"/>
  <c r="AO64" i="6"/>
  <c r="AN64" i="6"/>
  <c r="AM64" i="6"/>
  <c r="AL64" i="6"/>
  <c r="BA64" i="6" s="1"/>
  <c r="AK64" i="6"/>
  <c r="AJ64" i="6"/>
  <c r="AI64" i="6"/>
  <c r="AH64" i="6"/>
  <c r="AG64" i="6"/>
  <c r="AF64" i="6"/>
  <c r="AE64" i="6"/>
  <c r="AD64" i="6"/>
  <c r="AC64" i="6"/>
  <c r="AB64" i="6"/>
  <c r="AZ64" i="6" s="1"/>
  <c r="AA64" i="6"/>
  <c r="Z64" i="6"/>
  <c r="Y64" i="6"/>
  <c r="X64" i="6"/>
  <c r="BF63" i="6"/>
  <c r="AY63" i="6"/>
  <c r="AX63" i="6"/>
  <c r="BE63" i="6" s="1"/>
  <c r="AW63" i="6"/>
  <c r="AV63" i="6"/>
  <c r="BD63" i="6" s="1"/>
  <c r="AU63" i="6"/>
  <c r="AT63" i="6"/>
  <c r="BB63" i="6" s="1"/>
  <c r="AS63" i="6"/>
  <c r="AR63" i="6"/>
  <c r="AQ63" i="6"/>
  <c r="AP63" i="6"/>
  <c r="AO63" i="6"/>
  <c r="AN63" i="6"/>
  <c r="AM63" i="6"/>
  <c r="AL63" i="6"/>
  <c r="BA63" i="6" s="1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BD62" i="6"/>
  <c r="BB62" i="6"/>
  <c r="AY62" i="6"/>
  <c r="AX62" i="6"/>
  <c r="BE62" i="6" s="1"/>
  <c r="AW62" i="6"/>
  <c r="AV62" i="6"/>
  <c r="AU62" i="6"/>
  <c r="AT62" i="6"/>
  <c r="AS62" i="6"/>
  <c r="BG62" i="6" s="1"/>
  <c r="AR62" i="6"/>
  <c r="AQ62" i="6"/>
  <c r="AP62" i="6"/>
  <c r="AO62" i="6"/>
  <c r="AN62" i="6"/>
  <c r="AM62" i="6"/>
  <c r="BF62" i="6" s="1"/>
  <c r="AL62" i="6"/>
  <c r="BA62" i="6" s="1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BH61" i="6"/>
  <c r="BF61" i="6"/>
  <c r="BI61" i="6" s="1"/>
  <c r="BB61" i="6"/>
  <c r="AY61" i="6"/>
  <c r="AX61" i="6"/>
  <c r="BE61" i="6" s="1"/>
  <c r="AW61" i="6"/>
  <c r="AV61" i="6"/>
  <c r="AU61" i="6"/>
  <c r="AT61" i="6"/>
  <c r="AS61" i="6"/>
  <c r="AR61" i="6"/>
  <c r="AQ61" i="6"/>
  <c r="AP61" i="6"/>
  <c r="BG61" i="6" s="1"/>
  <c r="AO61" i="6"/>
  <c r="AN61" i="6"/>
  <c r="AM61" i="6"/>
  <c r="AL61" i="6"/>
  <c r="BA61" i="6" s="1"/>
  <c r="AK61" i="6"/>
  <c r="AJ61" i="6"/>
  <c r="AI61" i="6"/>
  <c r="AH61" i="6"/>
  <c r="AG61" i="6"/>
  <c r="AF61" i="6"/>
  <c r="AE61" i="6"/>
  <c r="AD61" i="6"/>
  <c r="AC61" i="6"/>
  <c r="AB61" i="6"/>
  <c r="AZ61" i="6" s="1"/>
  <c r="AA61" i="6"/>
  <c r="Z61" i="6"/>
  <c r="Y61" i="6"/>
  <c r="X61" i="6"/>
  <c r="BC61" i="6" s="1"/>
  <c r="BF60" i="6"/>
  <c r="AY60" i="6"/>
  <c r="AX60" i="6"/>
  <c r="BE60" i="6" s="1"/>
  <c r="AW60" i="6"/>
  <c r="AV60" i="6"/>
  <c r="AU60" i="6"/>
  <c r="AT60" i="6"/>
  <c r="BB60" i="6" s="1"/>
  <c r="AS60" i="6"/>
  <c r="AR60" i="6"/>
  <c r="AQ60" i="6"/>
  <c r="AP60" i="6"/>
  <c r="AO60" i="6"/>
  <c r="AN60" i="6"/>
  <c r="AM60" i="6"/>
  <c r="AL60" i="6"/>
  <c r="BA60" i="6" s="1"/>
  <c r="AK60" i="6"/>
  <c r="AJ60" i="6"/>
  <c r="AI60" i="6"/>
  <c r="AH60" i="6"/>
  <c r="AG60" i="6"/>
  <c r="AF60" i="6"/>
  <c r="AE60" i="6"/>
  <c r="AD60" i="6"/>
  <c r="AC60" i="6"/>
  <c r="AB60" i="6"/>
  <c r="AZ60" i="6" s="1"/>
  <c r="AA60" i="6"/>
  <c r="Z60" i="6"/>
  <c r="Y60" i="6"/>
  <c r="X60" i="6"/>
  <c r="G60" i="6"/>
  <c r="BG59" i="6"/>
  <c r="AY59" i="6"/>
  <c r="AX59" i="6"/>
  <c r="AW59" i="6"/>
  <c r="AV59" i="6"/>
  <c r="AU59" i="6"/>
  <c r="AT59" i="6"/>
  <c r="BB59" i="6" s="1"/>
  <c r="AS59" i="6"/>
  <c r="AR59" i="6"/>
  <c r="AQ59" i="6"/>
  <c r="AP59" i="6"/>
  <c r="AO59" i="6"/>
  <c r="BE59" i="6" s="1"/>
  <c r="AN59" i="6"/>
  <c r="AM59" i="6"/>
  <c r="BF59" i="6" s="1"/>
  <c r="AL59" i="6"/>
  <c r="BA59" i="6" s="1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BC59" i="6" s="1"/>
  <c r="E59" i="6"/>
  <c r="BF58" i="6"/>
  <c r="BD58" i="6"/>
  <c r="AY58" i="6"/>
  <c r="AX58" i="6"/>
  <c r="BE58" i="6" s="1"/>
  <c r="AW58" i="6"/>
  <c r="AV58" i="6"/>
  <c r="AU58" i="6"/>
  <c r="AT58" i="6"/>
  <c r="BB58" i="6" s="1"/>
  <c r="AS58" i="6"/>
  <c r="AR58" i="6"/>
  <c r="AQ58" i="6"/>
  <c r="AP58" i="6"/>
  <c r="AO58" i="6"/>
  <c r="AN58" i="6"/>
  <c r="AM58" i="6"/>
  <c r="AL58" i="6"/>
  <c r="BA58" i="6" s="1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BB57" i="6"/>
  <c r="AY57" i="6"/>
  <c r="AX57" i="6"/>
  <c r="BE57" i="6" s="1"/>
  <c r="AW57" i="6"/>
  <c r="AV57" i="6"/>
  <c r="BD57" i="6" s="1"/>
  <c r="AU57" i="6"/>
  <c r="AT57" i="6"/>
  <c r="AS57" i="6"/>
  <c r="AR57" i="6"/>
  <c r="AQ57" i="6"/>
  <c r="AP57" i="6"/>
  <c r="AO57" i="6"/>
  <c r="AN57" i="6"/>
  <c r="AM57" i="6"/>
  <c r="BF57" i="6" s="1"/>
  <c r="AL57" i="6"/>
  <c r="BA57" i="6" s="1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BF56" i="6"/>
  <c r="AY56" i="6"/>
  <c r="BD56" i="6" s="1"/>
  <c r="AX56" i="6"/>
  <c r="BE56" i="6" s="1"/>
  <c r="AW56" i="6"/>
  <c r="AV56" i="6"/>
  <c r="AU56" i="6"/>
  <c r="AT56" i="6"/>
  <c r="BB56" i="6" s="1"/>
  <c r="AS56" i="6"/>
  <c r="AR56" i="6"/>
  <c r="AQ56" i="6"/>
  <c r="AP56" i="6"/>
  <c r="BG56" i="6" s="1"/>
  <c r="BH56" i="6" s="1"/>
  <c r="AO56" i="6"/>
  <c r="AN56" i="6"/>
  <c r="AM56" i="6"/>
  <c r="AL56" i="6"/>
  <c r="BA56" i="6" s="1"/>
  <c r="AK56" i="6"/>
  <c r="AJ56" i="6"/>
  <c r="AI56" i="6"/>
  <c r="AH56" i="6"/>
  <c r="AG56" i="6"/>
  <c r="AF56" i="6"/>
  <c r="AE56" i="6"/>
  <c r="AD56" i="6"/>
  <c r="AC56" i="6"/>
  <c r="AB56" i="6"/>
  <c r="AZ56" i="6" s="1"/>
  <c r="AA56" i="6"/>
  <c r="Z56" i="6"/>
  <c r="Y56" i="6"/>
  <c r="X56" i="6"/>
  <c r="BC56" i="6" s="1"/>
  <c r="G56" i="6"/>
  <c r="BA55" i="6"/>
  <c r="AY55" i="6"/>
  <c r="BD55" i="6" s="1"/>
  <c r="AX55" i="6"/>
  <c r="BE55" i="6" s="1"/>
  <c r="AW55" i="6"/>
  <c r="AV55" i="6"/>
  <c r="AU55" i="6"/>
  <c r="AT55" i="6"/>
  <c r="BB55" i="6" s="1"/>
  <c r="AS55" i="6"/>
  <c r="BG55" i="6" s="1"/>
  <c r="BI55" i="6" s="1"/>
  <c r="AR55" i="6"/>
  <c r="AQ55" i="6"/>
  <c r="AP55" i="6"/>
  <c r="AO55" i="6"/>
  <c r="AN55" i="6"/>
  <c r="AM55" i="6"/>
  <c r="AL55" i="6"/>
  <c r="AK55" i="6"/>
  <c r="AJ55" i="6"/>
  <c r="AI55" i="6"/>
  <c r="AH55" i="6"/>
  <c r="AG55" i="6"/>
  <c r="BF55" i="6" s="1"/>
  <c r="AF55" i="6"/>
  <c r="AE55" i="6"/>
  <c r="AD55" i="6"/>
  <c r="AC55" i="6"/>
  <c r="AB55" i="6"/>
  <c r="AA55" i="6"/>
  <c r="Z55" i="6"/>
  <c r="Y55" i="6"/>
  <c r="X55" i="6"/>
  <c r="BC55" i="6" s="1"/>
  <c r="E55" i="6"/>
  <c r="BF54" i="6"/>
  <c r="AY54" i="6"/>
  <c r="AX54" i="6"/>
  <c r="BE54" i="6" s="1"/>
  <c r="AW54" i="6"/>
  <c r="AV54" i="6"/>
  <c r="AU54" i="6"/>
  <c r="AT54" i="6"/>
  <c r="BB54" i="6" s="1"/>
  <c r="AS54" i="6"/>
  <c r="AR54" i="6"/>
  <c r="AQ54" i="6"/>
  <c r="AP54" i="6"/>
  <c r="AO54" i="6"/>
  <c r="AN54" i="6"/>
  <c r="AM54" i="6"/>
  <c r="AL54" i="6"/>
  <c r="BA54" i="6" s="1"/>
  <c r="AK54" i="6"/>
  <c r="AJ54" i="6"/>
  <c r="AI54" i="6"/>
  <c r="AH54" i="6"/>
  <c r="AG54" i="6"/>
  <c r="AF54" i="6"/>
  <c r="AE54" i="6"/>
  <c r="AD54" i="6"/>
  <c r="AC54" i="6"/>
  <c r="AB54" i="6"/>
  <c r="AA54" i="6"/>
  <c r="Z54" i="6"/>
  <c r="AZ54" i="6" s="1"/>
  <c r="Y54" i="6"/>
  <c r="X54" i="6"/>
  <c r="BF53" i="6"/>
  <c r="AY53" i="6"/>
  <c r="AX53" i="6"/>
  <c r="BE53" i="6" s="1"/>
  <c r="AW53" i="6"/>
  <c r="AV53" i="6"/>
  <c r="BD53" i="6" s="1"/>
  <c r="AU53" i="6"/>
  <c r="AT53" i="6"/>
  <c r="BB53" i="6" s="1"/>
  <c r="AS53" i="6"/>
  <c r="AR53" i="6"/>
  <c r="AQ53" i="6"/>
  <c r="AP53" i="6"/>
  <c r="AO53" i="6"/>
  <c r="AN53" i="6"/>
  <c r="AM53" i="6"/>
  <c r="AL53" i="6"/>
  <c r="BA53" i="6" s="1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AY52" i="6"/>
  <c r="AX52" i="6"/>
  <c r="BE52" i="6" s="1"/>
  <c r="AW52" i="6"/>
  <c r="AV52" i="6"/>
  <c r="BD52" i="6" s="1"/>
  <c r="AU52" i="6"/>
  <c r="AT52" i="6"/>
  <c r="BB52" i="6" s="1"/>
  <c r="AS52" i="6"/>
  <c r="AR52" i="6"/>
  <c r="AQ52" i="6"/>
  <c r="AP52" i="6"/>
  <c r="AO52" i="6"/>
  <c r="AN52" i="6"/>
  <c r="AM52" i="6"/>
  <c r="BF52" i="6" s="1"/>
  <c r="AL52" i="6"/>
  <c r="BA52" i="6" s="1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BH51" i="6"/>
  <c r="BF51" i="6"/>
  <c r="BI51" i="6" s="1"/>
  <c r="AY51" i="6"/>
  <c r="AX51" i="6"/>
  <c r="BE51" i="6" s="1"/>
  <c r="AW51" i="6"/>
  <c r="AV51" i="6"/>
  <c r="AU51" i="6"/>
  <c r="AT51" i="6"/>
  <c r="BB51" i="6" s="1"/>
  <c r="AS51" i="6"/>
  <c r="AR51" i="6"/>
  <c r="AQ51" i="6"/>
  <c r="AP51" i="6"/>
  <c r="BG51" i="6" s="1"/>
  <c r="AO51" i="6"/>
  <c r="AN51" i="6"/>
  <c r="AM51" i="6"/>
  <c r="AL51" i="6"/>
  <c r="BA51" i="6" s="1"/>
  <c r="AK51" i="6"/>
  <c r="AJ51" i="6"/>
  <c r="AI51" i="6"/>
  <c r="AH51" i="6"/>
  <c r="AG51" i="6"/>
  <c r="AF51" i="6"/>
  <c r="AE51" i="6"/>
  <c r="AD51" i="6"/>
  <c r="AC51" i="6"/>
  <c r="AB51" i="6"/>
  <c r="AZ51" i="6" s="1"/>
  <c r="AA51" i="6"/>
  <c r="Z51" i="6"/>
  <c r="Y51" i="6"/>
  <c r="X51" i="6"/>
  <c r="BF50" i="6"/>
  <c r="AY50" i="6"/>
  <c r="AX50" i="6"/>
  <c r="BE50" i="6" s="1"/>
  <c r="AW50" i="6"/>
  <c r="BD50" i="6" s="1"/>
  <c r="AV50" i="6"/>
  <c r="AU50" i="6"/>
  <c r="AT50" i="6"/>
  <c r="BB50" i="6" s="1"/>
  <c r="AS50" i="6"/>
  <c r="BG50" i="6" s="1"/>
  <c r="AR50" i="6"/>
  <c r="AQ50" i="6"/>
  <c r="AP50" i="6"/>
  <c r="AO50" i="6"/>
  <c r="AN50" i="6"/>
  <c r="AM50" i="6"/>
  <c r="AL50" i="6"/>
  <c r="BA50" i="6" s="1"/>
  <c r="AK50" i="6"/>
  <c r="AJ50" i="6"/>
  <c r="AI50" i="6"/>
  <c r="AH50" i="6"/>
  <c r="AG50" i="6"/>
  <c r="AF50" i="6"/>
  <c r="AE50" i="6"/>
  <c r="AD50" i="6"/>
  <c r="AC50" i="6"/>
  <c r="AB50" i="6"/>
  <c r="AA50" i="6"/>
  <c r="Z50" i="6"/>
  <c r="AZ50" i="6" s="1"/>
  <c r="Y50" i="6"/>
  <c r="X50" i="6"/>
  <c r="BF49" i="6"/>
  <c r="BD49" i="6"/>
  <c r="AY49" i="6"/>
  <c r="AX49" i="6"/>
  <c r="BE49" i="6" s="1"/>
  <c r="AW49" i="6"/>
  <c r="AV49" i="6"/>
  <c r="AU49" i="6"/>
  <c r="AT49" i="6"/>
  <c r="BB49" i="6" s="1"/>
  <c r="AS49" i="6"/>
  <c r="BG49" i="6" s="1"/>
  <c r="AR49" i="6"/>
  <c r="AQ49" i="6"/>
  <c r="AP49" i="6"/>
  <c r="AO49" i="6"/>
  <c r="AN49" i="6"/>
  <c r="AM49" i="6"/>
  <c r="AL49" i="6"/>
  <c r="BA49" i="6" s="1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BD48" i="6"/>
  <c r="AY48" i="6"/>
  <c r="AX48" i="6"/>
  <c r="BE48" i="6" s="1"/>
  <c r="AW48" i="6"/>
  <c r="AV48" i="6"/>
  <c r="AU48" i="6"/>
  <c r="AT48" i="6"/>
  <c r="BB48" i="6" s="1"/>
  <c r="AS48" i="6"/>
  <c r="BG48" i="6" s="1"/>
  <c r="AR48" i="6"/>
  <c r="AQ48" i="6"/>
  <c r="AP48" i="6"/>
  <c r="AO48" i="6"/>
  <c r="AN48" i="6"/>
  <c r="AM48" i="6"/>
  <c r="BF48" i="6" s="1"/>
  <c r="AL48" i="6"/>
  <c r="BA48" i="6" s="1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BH47" i="6"/>
  <c r="BF47" i="6"/>
  <c r="AY47" i="6"/>
  <c r="BD47" i="6" s="1"/>
  <c r="AX47" i="6"/>
  <c r="BE47" i="6" s="1"/>
  <c r="AW47" i="6"/>
  <c r="AV47" i="6"/>
  <c r="AU47" i="6"/>
  <c r="AT47" i="6"/>
  <c r="BB47" i="6" s="1"/>
  <c r="AS47" i="6"/>
  <c r="AR47" i="6"/>
  <c r="AQ47" i="6"/>
  <c r="AP47" i="6"/>
  <c r="BG47" i="6" s="1"/>
  <c r="AO47" i="6"/>
  <c r="AN47" i="6"/>
  <c r="AM47" i="6"/>
  <c r="AL47" i="6"/>
  <c r="BA47" i="6" s="1"/>
  <c r="AK47" i="6"/>
  <c r="AJ47" i="6"/>
  <c r="AI47" i="6"/>
  <c r="AH47" i="6"/>
  <c r="AG47" i="6"/>
  <c r="AF47" i="6"/>
  <c r="AE47" i="6"/>
  <c r="AD47" i="6"/>
  <c r="AC47" i="6"/>
  <c r="AB47" i="6"/>
  <c r="AZ47" i="6" s="1"/>
  <c r="AA47" i="6"/>
  <c r="Z47" i="6"/>
  <c r="Y47" i="6"/>
  <c r="X47" i="6"/>
  <c r="BF46" i="6"/>
  <c r="AY46" i="6"/>
  <c r="AX46" i="6"/>
  <c r="BE46" i="6" s="1"/>
  <c r="AW46" i="6"/>
  <c r="BD46" i="6" s="1"/>
  <c r="AV46" i="6"/>
  <c r="AU46" i="6"/>
  <c r="AT46" i="6"/>
  <c r="BB46" i="6" s="1"/>
  <c r="AS46" i="6"/>
  <c r="AR46" i="6"/>
  <c r="AQ46" i="6"/>
  <c r="AP46" i="6"/>
  <c r="AO46" i="6"/>
  <c r="AN46" i="6"/>
  <c r="AM46" i="6"/>
  <c r="AL46" i="6"/>
  <c r="BA46" i="6" s="1"/>
  <c r="AK46" i="6"/>
  <c r="AJ46" i="6"/>
  <c r="AI46" i="6"/>
  <c r="AH46" i="6"/>
  <c r="AG46" i="6"/>
  <c r="AF46" i="6"/>
  <c r="AE46" i="6"/>
  <c r="AD46" i="6"/>
  <c r="AC46" i="6"/>
  <c r="AB46" i="6"/>
  <c r="AA46" i="6"/>
  <c r="Z46" i="6"/>
  <c r="AZ46" i="6" s="1"/>
  <c r="Y46" i="6"/>
  <c r="X46" i="6"/>
  <c r="BC46" i="6" s="1"/>
  <c r="BF45" i="6"/>
  <c r="BD45" i="6"/>
  <c r="AY45" i="6"/>
  <c r="AX45" i="6"/>
  <c r="BE45" i="6" s="1"/>
  <c r="AW45" i="6"/>
  <c r="AV45" i="6"/>
  <c r="AU45" i="6"/>
  <c r="AT45" i="6"/>
  <c r="BB45" i="6" s="1"/>
  <c r="AS45" i="6"/>
  <c r="AR45" i="6"/>
  <c r="AQ45" i="6"/>
  <c r="AP45" i="6"/>
  <c r="AO45" i="6"/>
  <c r="AN45" i="6"/>
  <c r="AM45" i="6"/>
  <c r="AL45" i="6"/>
  <c r="BA45" i="6" s="1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BD44" i="6"/>
  <c r="BB44" i="6"/>
  <c r="AY44" i="6"/>
  <c r="AX44" i="6"/>
  <c r="BE44" i="6" s="1"/>
  <c r="AW44" i="6"/>
  <c r="AV44" i="6"/>
  <c r="AU44" i="6"/>
  <c r="AT44" i="6"/>
  <c r="AS44" i="6"/>
  <c r="BG44" i="6" s="1"/>
  <c r="AR44" i="6"/>
  <c r="AQ44" i="6"/>
  <c r="AP44" i="6"/>
  <c r="AO44" i="6"/>
  <c r="AN44" i="6"/>
  <c r="AM44" i="6"/>
  <c r="BF44" i="6" s="1"/>
  <c r="AL44" i="6"/>
  <c r="BA44" i="6" s="1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BF43" i="6"/>
  <c r="BB43" i="6"/>
  <c r="AY43" i="6"/>
  <c r="AX43" i="6"/>
  <c r="BE43" i="6" s="1"/>
  <c r="AW43" i="6"/>
  <c r="AV43" i="6"/>
  <c r="AU43" i="6"/>
  <c r="AT43" i="6"/>
  <c r="AS43" i="6"/>
  <c r="AR43" i="6"/>
  <c r="AQ43" i="6"/>
  <c r="AP43" i="6"/>
  <c r="BG43" i="6" s="1"/>
  <c r="BH43" i="6" s="1"/>
  <c r="AO43" i="6"/>
  <c r="AN43" i="6"/>
  <c r="AM43" i="6"/>
  <c r="AL43" i="6"/>
  <c r="BA43" i="6" s="1"/>
  <c r="AK43" i="6"/>
  <c r="AJ43" i="6"/>
  <c r="AI43" i="6"/>
  <c r="AH43" i="6"/>
  <c r="AG43" i="6"/>
  <c r="AF43" i="6"/>
  <c r="AE43" i="6"/>
  <c r="AD43" i="6"/>
  <c r="AC43" i="6"/>
  <c r="AB43" i="6"/>
  <c r="AZ43" i="6" s="1"/>
  <c r="AA43" i="6"/>
  <c r="Z43" i="6"/>
  <c r="Y43" i="6"/>
  <c r="X43" i="6"/>
  <c r="BF42" i="6"/>
  <c r="AY42" i="6"/>
  <c r="AX42" i="6"/>
  <c r="BE42" i="6" s="1"/>
  <c r="AW42" i="6"/>
  <c r="BD42" i="6" s="1"/>
  <c r="AV42" i="6"/>
  <c r="AU42" i="6"/>
  <c r="AT42" i="6"/>
  <c r="BB42" i="6" s="1"/>
  <c r="AS42" i="6"/>
  <c r="BG42" i="6" s="1"/>
  <c r="AR42" i="6"/>
  <c r="AQ42" i="6"/>
  <c r="AP42" i="6"/>
  <c r="AO42" i="6"/>
  <c r="AN42" i="6"/>
  <c r="AM42" i="6"/>
  <c r="AL42" i="6"/>
  <c r="BA42" i="6" s="1"/>
  <c r="AK42" i="6"/>
  <c r="AJ42" i="6"/>
  <c r="AI42" i="6"/>
  <c r="AH42" i="6"/>
  <c r="AG42" i="6"/>
  <c r="AF42" i="6"/>
  <c r="AE42" i="6"/>
  <c r="AD42" i="6"/>
  <c r="AC42" i="6"/>
  <c r="AB42" i="6"/>
  <c r="AZ42" i="6" s="1"/>
  <c r="AA42" i="6"/>
  <c r="Z42" i="6"/>
  <c r="Y42" i="6"/>
  <c r="X42" i="6"/>
  <c r="BF41" i="6"/>
  <c r="AY41" i="6"/>
  <c r="AX41" i="6"/>
  <c r="BE41" i="6" s="1"/>
  <c r="AW41" i="6"/>
  <c r="AV41" i="6"/>
  <c r="BD41" i="6" s="1"/>
  <c r="AU41" i="6"/>
  <c r="AT41" i="6"/>
  <c r="BB41" i="6" s="1"/>
  <c r="AS41" i="6"/>
  <c r="AR41" i="6"/>
  <c r="AQ41" i="6"/>
  <c r="AP41" i="6"/>
  <c r="AO41" i="6"/>
  <c r="AN41" i="6"/>
  <c r="AM41" i="6"/>
  <c r="AL41" i="6"/>
  <c r="BA41" i="6" s="1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BD40" i="6"/>
  <c r="BB40" i="6"/>
  <c r="AY40" i="6"/>
  <c r="AX40" i="6"/>
  <c r="BE40" i="6" s="1"/>
  <c r="AW40" i="6"/>
  <c r="AV40" i="6"/>
  <c r="AU40" i="6"/>
  <c r="AT40" i="6"/>
  <c r="AS40" i="6"/>
  <c r="BG40" i="6" s="1"/>
  <c r="AR40" i="6"/>
  <c r="AQ40" i="6"/>
  <c r="AP40" i="6"/>
  <c r="AO40" i="6"/>
  <c r="AN40" i="6"/>
  <c r="AM40" i="6"/>
  <c r="BF40" i="6" s="1"/>
  <c r="AL40" i="6"/>
  <c r="BA40" i="6" s="1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BH39" i="6"/>
  <c r="BF39" i="6"/>
  <c r="BI39" i="6" s="1"/>
  <c r="BB39" i="6"/>
  <c r="AY39" i="6"/>
  <c r="BD39" i="6" s="1"/>
  <c r="AX39" i="6"/>
  <c r="BE39" i="6" s="1"/>
  <c r="AW39" i="6"/>
  <c r="AV39" i="6"/>
  <c r="AU39" i="6"/>
  <c r="AT39" i="6"/>
  <c r="AS39" i="6"/>
  <c r="AR39" i="6"/>
  <c r="AQ39" i="6"/>
  <c r="AP39" i="6"/>
  <c r="BG39" i="6" s="1"/>
  <c r="AO39" i="6"/>
  <c r="AN39" i="6"/>
  <c r="AM39" i="6"/>
  <c r="AL39" i="6"/>
  <c r="BA39" i="6" s="1"/>
  <c r="AK39" i="6"/>
  <c r="AJ39" i="6"/>
  <c r="AI39" i="6"/>
  <c r="AH39" i="6"/>
  <c r="AG39" i="6"/>
  <c r="AF39" i="6"/>
  <c r="AE39" i="6"/>
  <c r="AD39" i="6"/>
  <c r="AC39" i="6"/>
  <c r="AB39" i="6"/>
  <c r="AZ39" i="6" s="1"/>
  <c r="AA39" i="6"/>
  <c r="Z39" i="6"/>
  <c r="Y39" i="6"/>
  <c r="X39" i="6"/>
  <c r="BC39" i="6" s="1"/>
  <c r="BF38" i="6"/>
  <c r="AY38" i="6"/>
  <c r="AX38" i="6"/>
  <c r="BE38" i="6" s="1"/>
  <c r="AW38" i="6"/>
  <c r="AV38" i="6"/>
  <c r="AU38" i="6"/>
  <c r="AT38" i="6"/>
  <c r="BB38" i="6" s="1"/>
  <c r="AS38" i="6"/>
  <c r="AR38" i="6"/>
  <c r="AQ38" i="6"/>
  <c r="AP38" i="6"/>
  <c r="AO38" i="6"/>
  <c r="AN38" i="6"/>
  <c r="AM38" i="6"/>
  <c r="AL38" i="6"/>
  <c r="BA38" i="6" s="1"/>
  <c r="AK38" i="6"/>
  <c r="AJ38" i="6"/>
  <c r="AI38" i="6"/>
  <c r="AH38" i="6"/>
  <c r="AG38" i="6"/>
  <c r="AF38" i="6"/>
  <c r="AE38" i="6"/>
  <c r="AD38" i="6"/>
  <c r="AC38" i="6"/>
  <c r="AB38" i="6"/>
  <c r="AZ38" i="6" s="1"/>
  <c r="AA38" i="6"/>
  <c r="Z38" i="6"/>
  <c r="Y38" i="6"/>
  <c r="X38" i="6"/>
  <c r="BF37" i="6"/>
  <c r="BD37" i="6"/>
  <c r="AY37" i="6"/>
  <c r="AX37" i="6"/>
  <c r="BE37" i="6" s="1"/>
  <c r="AW37" i="6"/>
  <c r="AV37" i="6"/>
  <c r="AU37" i="6"/>
  <c r="AT37" i="6"/>
  <c r="BB37" i="6" s="1"/>
  <c r="AS37" i="6"/>
  <c r="AR37" i="6"/>
  <c r="AQ37" i="6"/>
  <c r="AP37" i="6"/>
  <c r="AO37" i="6"/>
  <c r="AN37" i="6"/>
  <c r="AM37" i="6"/>
  <c r="AL37" i="6"/>
  <c r="BA37" i="6" s="1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BB36" i="6"/>
  <c r="AY36" i="6"/>
  <c r="AX36" i="6"/>
  <c r="BE36" i="6" s="1"/>
  <c r="AW36" i="6"/>
  <c r="AV36" i="6"/>
  <c r="BD36" i="6" s="1"/>
  <c r="AU36" i="6"/>
  <c r="AT36" i="6"/>
  <c r="AS36" i="6"/>
  <c r="AR36" i="6"/>
  <c r="AQ36" i="6"/>
  <c r="AP36" i="6"/>
  <c r="AO36" i="6"/>
  <c r="AN36" i="6"/>
  <c r="AM36" i="6"/>
  <c r="BF36" i="6" s="1"/>
  <c r="AL36" i="6"/>
  <c r="BA36" i="6" s="1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BF35" i="6"/>
  <c r="AY35" i="6"/>
  <c r="BD35" i="6" s="1"/>
  <c r="AX35" i="6"/>
  <c r="BE35" i="6" s="1"/>
  <c r="AW35" i="6"/>
  <c r="AV35" i="6"/>
  <c r="AU35" i="6"/>
  <c r="AT35" i="6"/>
  <c r="BB35" i="6" s="1"/>
  <c r="AS35" i="6"/>
  <c r="AR35" i="6"/>
  <c r="AQ35" i="6"/>
  <c r="AP35" i="6"/>
  <c r="BG35" i="6" s="1"/>
  <c r="BH35" i="6" s="1"/>
  <c r="AO35" i="6"/>
  <c r="AN35" i="6"/>
  <c r="AM35" i="6"/>
  <c r="AL35" i="6"/>
  <c r="BA35" i="6" s="1"/>
  <c r="AK35" i="6"/>
  <c r="AJ35" i="6"/>
  <c r="AI35" i="6"/>
  <c r="AH35" i="6"/>
  <c r="AG35" i="6"/>
  <c r="AF35" i="6"/>
  <c r="AE35" i="6"/>
  <c r="AD35" i="6"/>
  <c r="AC35" i="6"/>
  <c r="AB35" i="6"/>
  <c r="AZ35" i="6" s="1"/>
  <c r="AA35" i="6"/>
  <c r="Z35" i="6"/>
  <c r="Y35" i="6"/>
  <c r="X35" i="6"/>
  <c r="BC35" i="6" s="1"/>
  <c r="BF34" i="6"/>
  <c r="AY34" i="6"/>
  <c r="AX34" i="6"/>
  <c r="BE34" i="6" s="1"/>
  <c r="AW34" i="6"/>
  <c r="BD34" i="6" s="1"/>
  <c r="AV34" i="6"/>
  <c r="AU34" i="6"/>
  <c r="AT34" i="6"/>
  <c r="BB34" i="6" s="1"/>
  <c r="AS34" i="6"/>
  <c r="AR34" i="6"/>
  <c r="AQ34" i="6"/>
  <c r="AP34" i="6"/>
  <c r="AO34" i="6"/>
  <c r="AN34" i="6"/>
  <c r="AM34" i="6"/>
  <c r="AL34" i="6"/>
  <c r="BA34" i="6" s="1"/>
  <c r="AK34" i="6"/>
  <c r="AJ34" i="6"/>
  <c r="AI34" i="6"/>
  <c r="AH34" i="6"/>
  <c r="AG34" i="6"/>
  <c r="AF34" i="6"/>
  <c r="AE34" i="6"/>
  <c r="AD34" i="6"/>
  <c r="AC34" i="6"/>
  <c r="AB34" i="6"/>
  <c r="AA34" i="6"/>
  <c r="Z34" i="6"/>
  <c r="AZ34" i="6" s="1"/>
  <c r="Y34" i="6"/>
  <c r="X34" i="6"/>
  <c r="BF33" i="6"/>
  <c r="AY33" i="6"/>
  <c r="AX33" i="6"/>
  <c r="BE33" i="6" s="1"/>
  <c r="AW33" i="6"/>
  <c r="AV33" i="6"/>
  <c r="BD33" i="6" s="1"/>
  <c r="AU33" i="6"/>
  <c r="AT33" i="6"/>
  <c r="BB33" i="6" s="1"/>
  <c r="AS33" i="6"/>
  <c r="BG33" i="6" s="1"/>
  <c r="AR33" i="6"/>
  <c r="AQ33" i="6"/>
  <c r="AP33" i="6"/>
  <c r="AO33" i="6"/>
  <c r="AN33" i="6"/>
  <c r="AM33" i="6"/>
  <c r="AL33" i="6"/>
  <c r="BA33" i="6" s="1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BD32" i="6"/>
  <c r="AY32" i="6"/>
  <c r="AX32" i="6"/>
  <c r="BE32" i="6" s="1"/>
  <c r="AW32" i="6"/>
  <c r="AV32" i="6"/>
  <c r="AU32" i="6"/>
  <c r="AT32" i="6"/>
  <c r="BB32" i="6" s="1"/>
  <c r="AS32" i="6"/>
  <c r="BG32" i="6" s="1"/>
  <c r="AR32" i="6"/>
  <c r="AQ32" i="6"/>
  <c r="AP32" i="6"/>
  <c r="AO32" i="6"/>
  <c r="AN32" i="6"/>
  <c r="AM32" i="6"/>
  <c r="BF32" i="6" s="1"/>
  <c r="AL32" i="6"/>
  <c r="BA32" i="6" s="1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BH31" i="6"/>
  <c r="BF31" i="6"/>
  <c r="BI31" i="6" s="1"/>
  <c r="BB31" i="6"/>
  <c r="AY31" i="6"/>
  <c r="BD31" i="6" s="1"/>
  <c r="AX31" i="6"/>
  <c r="BE31" i="6" s="1"/>
  <c r="AW31" i="6"/>
  <c r="AV31" i="6"/>
  <c r="AU31" i="6"/>
  <c r="AT31" i="6"/>
  <c r="AS31" i="6"/>
  <c r="AR31" i="6"/>
  <c r="AQ31" i="6"/>
  <c r="AP31" i="6"/>
  <c r="BG31" i="6" s="1"/>
  <c r="AO31" i="6"/>
  <c r="AN31" i="6"/>
  <c r="AM31" i="6"/>
  <c r="AL31" i="6"/>
  <c r="BA31" i="6" s="1"/>
  <c r="AK31" i="6"/>
  <c r="AJ31" i="6"/>
  <c r="AI31" i="6"/>
  <c r="AH31" i="6"/>
  <c r="AG31" i="6"/>
  <c r="AF31" i="6"/>
  <c r="AE31" i="6"/>
  <c r="AD31" i="6"/>
  <c r="AC31" i="6"/>
  <c r="AB31" i="6"/>
  <c r="AZ31" i="6" s="1"/>
  <c r="AA31" i="6"/>
  <c r="Z31" i="6"/>
  <c r="Y31" i="6"/>
  <c r="X31" i="6"/>
  <c r="G31" i="6"/>
  <c r="BA30" i="6"/>
  <c r="AY30" i="6"/>
  <c r="AX30" i="6"/>
  <c r="AW30" i="6"/>
  <c r="AV30" i="6"/>
  <c r="AU30" i="6"/>
  <c r="AT30" i="6"/>
  <c r="BB30" i="6" s="1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BF30" i="6" s="1"/>
  <c r="AF30" i="6"/>
  <c r="AE30" i="6"/>
  <c r="AD30" i="6"/>
  <c r="AC30" i="6"/>
  <c r="AB30" i="6"/>
  <c r="AA30" i="6"/>
  <c r="Z30" i="6"/>
  <c r="Y30" i="6"/>
  <c r="X30" i="6"/>
  <c r="BC30" i="6" s="1"/>
  <c r="BG29" i="6"/>
  <c r="AY29" i="6"/>
  <c r="AX29" i="6"/>
  <c r="AW29" i="6"/>
  <c r="AV29" i="6"/>
  <c r="AU29" i="6"/>
  <c r="AT29" i="6"/>
  <c r="BB29" i="6" s="1"/>
  <c r="AS29" i="6"/>
  <c r="AR29" i="6"/>
  <c r="AQ29" i="6"/>
  <c r="AP29" i="6"/>
  <c r="AO29" i="6"/>
  <c r="BE29" i="6" s="1"/>
  <c r="AN29" i="6"/>
  <c r="AM29" i="6"/>
  <c r="AL29" i="6"/>
  <c r="BA29" i="6" s="1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BC29" i="6" s="1"/>
  <c r="BC28" i="6"/>
  <c r="AY28" i="6"/>
  <c r="AX28" i="6"/>
  <c r="AW28" i="6"/>
  <c r="AV28" i="6"/>
  <c r="AU28" i="6"/>
  <c r="AT28" i="6"/>
  <c r="BB28" i="6" s="1"/>
  <c r="AS28" i="6"/>
  <c r="BG28" i="6" s="1"/>
  <c r="AR28" i="6"/>
  <c r="AQ28" i="6"/>
  <c r="AP28" i="6"/>
  <c r="AO28" i="6"/>
  <c r="AN28" i="6"/>
  <c r="AM28" i="6"/>
  <c r="AL28" i="6"/>
  <c r="BA28" i="6" s="1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BC27" i="6"/>
  <c r="BA27" i="6"/>
  <c r="AY27" i="6"/>
  <c r="BD27" i="6" s="1"/>
  <c r="AX27" i="6"/>
  <c r="BE27" i="6" s="1"/>
  <c r="AW27" i="6"/>
  <c r="AV27" i="6"/>
  <c r="AU27" i="6"/>
  <c r="AT27" i="6"/>
  <c r="BB27" i="6" s="1"/>
  <c r="AS27" i="6"/>
  <c r="AR27" i="6"/>
  <c r="AQ27" i="6"/>
  <c r="AP27" i="6"/>
  <c r="AO27" i="6"/>
  <c r="AN27" i="6"/>
  <c r="AM27" i="6"/>
  <c r="BF27" i="6" s="1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AZ27" i="6" s="1"/>
  <c r="BA26" i="6"/>
  <c r="AY26" i="6"/>
  <c r="AX26" i="6"/>
  <c r="AW26" i="6"/>
  <c r="AV26" i="6"/>
  <c r="AU26" i="6"/>
  <c r="AT26" i="6"/>
  <c r="BB26" i="6" s="1"/>
  <c r="AS26" i="6"/>
  <c r="BG26" i="6" s="1"/>
  <c r="AR26" i="6"/>
  <c r="AQ26" i="6"/>
  <c r="AP26" i="6"/>
  <c r="AO26" i="6"/>
  <c r="AN26" i="6"/>
  <c r="AM26" i="6"/>
  <c r="AL26" i="6"/>
  <c r="AK26" i="6"/>
  <c r="AJ26" i="6"/>
  <c r="AI26" i="6"/>
  <c r="AH26" i="6"/>
  <c r="AG26" i="6"/>
  <c r="BF26" i="6" s="1"/>
  <c r="BI26" i="6" s="1"/>
  <c r="AF26" i="6"/>
  <c r="AE26" i="6"/>
  <c r="AD26" i="6"/>
  <c r="AC26" i="6"/>
  <c r="AB26" i="6"/>
  <c r="AA26" i="6"/>
  <c r="Z26" i="6"/>
  <c r="Y26" i="6"/>
  <c r="X26" i="6"/>
  <c r="BC26" i="6" s="1"/>
  <c r="BG25" i="6"/>
  <c r="AY25" i="6"/>
  <c r="AX25" i="6"/>
  <c r="AW25" i="6"/>
  <c r="AV25" i="6"/>
  <c r="AU25" i="6"/>
  <c r="AT25" i="6"/>
  <c r="BB25" i="6" s="1"/>
  <c r="AS25" i="6"/>
  <c r="AR25" i="6"/>
  <c r="AQ25" i="6"/>
  <c r="AP25" i="6"/>
  <c r="AO25" i="6"/>
  <c r="BE25" i="6" s="1"/>
  <c r="AN25" i="6"/>
  <c r="AM25" i="6"/>
  <c r="BF25" i="6" s="1"/>
  <c r="AL25" i="6"/>
  <c r="BA25" i="6" s="1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BC25" i="6" s="1"/>
  <c r="BC24" i="6"/>
  <c r="AY24" i="6"/>
  <c r="BD24" i="6" s="1"/>
  <c r="AX24" i="6"/>
  <c r="AW24" i="6"/>
  <c r="AV24" i="6"/>
  <c r="AU24" i="6"/>
  <c r="AT24" i="6"/>
  <c r="BB24" i="6" s="1"/>
  <c r="AS24" i="6"/>
  <c r="BG24" i="6" s="1"/>
  <c r="AR24" i="6"/>
  <c r="AQ24" i="6"/>
  <c r="AP24" i="6"/>
  <c r="AO24" i="6"/>
  <c r="BE24" i="6" s="1"/>
  <c r="AN24" i="6"/>
  <c r="AM24" i="6"/>
  <c r="AL24" i="6"/>
  <c r="BA24" i="6" s="1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BC23" i="6"/>
  <c r="BA23" i="6"/>
  <c r="AY23" i="6"/>
  <c r="BD23" i="6" s="1"/>
  <c r="AX23" i="6"/>
  <c r="BE23" i="6" s="1"/>
  <c r="AW23" i="6"/>
  <c r="AV23" i="6"/>
  <c r="AU23" i="6"/>
  <c r="AT23" i="6"/>
  <c r="BB23" i="6" s="1"/>
  <c r="AS23" i="6"/>
  <c r="AR23" i="6"/>
  <c r="AQ23" i="6"/>
  <c r="AP23" i="6"/>
  <c r="AO23" i="6"/>
  <c r="AN23" i="6"/>
  <c r="AM23" i="6"/>
  <c r="BF23" i="6" s="1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AZ23" i="6" s="1"/>
  <c r="G23" i="6"/>
  <c r="AY22" i="6"/>
  <c r="BD22" i="6" s="1"/>
  <c r="AX22" i="6"/>
  <c r="BE22" i="6" s="1"/>
  <c r="AW22" i="6"/>
  <c r="AV22" i="6"/>
  <c r="AU22" i="6"/>
  <c r="AT22" i="6"/>
  <c r="BB22" i="6" s="1"/>
  <c r="AS22" i="6"/>
  <c r="AR22" i="6"/>
  <c r="AQ22" i="6"/>
  <c r="AP22" i="6"/>
  <c r="BG22" i="6" s="1"/>
  <c r="BH22" i="6" s="1"/>
  <c r="AO22" i="6"/>
  <c r="AN22" i="6"/>
  <c r="AM22" i="6"/>
  <c r="BF22" i="6" s="1"/>
  <c r="AL22" i="6"/>
  <c r="BA22" i="6" s="1"/>
  <c r="AK22" i="6"/>
  <c r="AJ22" i="6"/>
  <c r="AI22" i="6"/>
  <c r="AH22" i="6"/>
  <c r="AG22" i="6"/>
  <c r="AF22" i="6"/>
  <c r="AE22" i="6"/>
  <c r="AD22" i="6"/>
  <c r="AC22" i="6"/>
  <c r="AB22" i="6"/>
  <c r="AA22" i="6"/>
  <c r="Z22" i="6"/>
  <c r="AZ22" i="6" s="1"/>
  <c r="Y22" i="6"/>
  <c r="X22" i="6"/>
  <c r="AY21" i="6"/>
  <c r="AX21" i="6"/>
  <c r="BE21" i="6" s="1"/>
  <c r="AW21" i="6"/>
  <c r="AV21" i="6"/>
  <c r="BD21" i="6" s="1"/>
  <c r="AU21" i="6"/>
  <c r="AT21" i="6"/>
  <c r="BB21" i="6" s="1"/>
  <c r="AS21" i="6"/>
  <c r="AR21" i="6"/>
  <c r="AQ21" i="6"/>
  <c r="AP21" i="6"/>
  <c r="AO21" i="6"/>
  <c r="AN21" i="6"/>
  <c r="AM21" i="6"/>
  <c r="BF21" i="6" s="1"/>
  <c r="AL21" i="6"/>
  <c r="BA21" i="6" s="1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BF20" i="6"/>
  <c r="BA20" i="6"/>
  <c r="AY20" i="6"/>
  <c r="AX20" i="6"/>
  <c r="BE20" i="6" s="1"/>
  <c r="AW20" i="6"/>
  <c r="AV20" i="6"/>
  <c r="AU20" i="6"/>
  <c r="AT20" i="6"/>
  <c r="BB20" i="6" s="1"/>
  <c r="AS20" i="6"/>
  <c r="BG20" i="6" s="1"/>
  <c r="BH20" i="6" s="1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Z20" i="6" s="1"/>
  <c r="AA20" i="6"/>
  <c r="Z20" i="6"/>
  <c r="Y20" i="6"/>
  <c r="X20" i="6"/>
  <c r="BF19" i="6"/>
  <c r="AY19" i="6"/>
  <c r="AX19" i="6"/>
  <c r="BE19" i="6" s="1"/>
  <c r="AW19" i="6"/>
  <c r="AV19" i="6"/>
  <c r="BD19" i="6" s="1"/>
  <c r="AU19" i="6"/>
  <c r="AT19" i="6"/>
  <c r="BB19" i="6" s="1"/>
  <c r="AS19" i="6"/>
  <c r="AR19" i="6"/>
  <c r="AQ19" i="6"/>
  <c r="AP19" i="6"/>
  <c r="AO19" i="6"/>
  <c r="AN19" i="6"/>
  <c r="AM19" i="6"/>
  <c r="AL19" i="6"/>
  <c r="BA19" i="6" s="1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BC19" i="6" s="1"/>
  <c r="G19" i="6"/>
  <c r="BE18" i="6"/>
  <c r="BC18" i="6"/>
  <c r="BA18" i="6"/>
  <c r="AY18" i="6"/>
  <c r="BD18" i="6" s="1"/>
  <c r="AX18" i="6"/>
  <c r="AW18" i="6"/>
  <c r="AV18" i="6"/>
  <c r="AU18" i="6"/>
  <c r="AT18" i="6"/>
  <c r="BB18" i="6" s="1"/>
  <c r="AS18" i="6"/>
  <c r="AR18" i="6"/>
  <c r="AQ18" i="6"/>
  <c r="AP18" i="6"/>
  <c r="BG18" i="6" s="1"/>
  <c r="AO18" i="6"/>
  <c r="AN18" i="6"/>
  <c r="AM18" i="6"/>
  <c r="BF18" i="6" s="1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AZ18" i="6" s="1"/>
  <c r="X18" i="6"/>
  <c r="BC17" i="6"/>
  <c r="BA17" i="6"/>
  <c r="AY17" i="6"/>
  <c r="AX17" i="6"/>
  <c r="AW17" i="6"/>
  <c r="AV17" i="6"/>
  <c r="BD17" i="6" s="1"/>
  <c r="AU17" i="6"/>
  <c r="AT17" i="6"/>
  <c r="BB17" i="6" s="1"/>
  <c r="AS17" i="6"/>
  <c r="BG17" i="6" s="1"/>
  <c r="AR17" i="6"/>
  <c r="AQ17" i="6"/>
  <c r="AP17" i="6"/>
  <c r="AO17" i="6"/>
  <c r="AN17" i="6"/>
  <c r="AM17" i="6"/>
  <c r="BF17" i="6" s="1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AZ17" i="6" s="1"/>
  <c r="BA16" i="6"/>
  <c r="AY16" i="6"/>
  <c r="BD16" i="6" s="1"/>
  <c r="AX16" i="6"/>
  <c r="AW16" i="6"/>
  <c r="AV16" i="6"/>
  <c r="AU16" i="6"/>
  <c r="AT16" i="6"/>
  <c r="BB16" i="6" s="1"/>
  <c r="AS16" i="6"/>
  <c r="AR16" i="6"/>
  <c r="AQ16" i="6"/>
  <c r="AP16" i="6"/>
  <c r="AO16" i="6"/>
  <c r="AN16" i="6"/>
  <c r="AM16" i="6"/>
  <c r="BF16" i="6" s="1"/>
  <c r="AL16" i="6"/>
  <c r="AK16" i="6"/>
  <c r="AJ16" i="6"/>
  <c r="AI16" i="6"/>
  <c r="AH16" i="6"/>
  <c r="AG16" i="6"/>
  <c r="AF16" i="6"/>
  <c r="AE16" i="6"/>
  <c r="AD16" i="6"/>
  <c r="BC16" i="6" s="1"/>
  <c r="AC16" i="6"/>
  <c r="AB16" i="6"/>
  <c r="AA16" i="6"/>
  <c r="Z16" i="6"/>
  <c r="Y16" i="6"/>
  <c r="X16" i="6"/>
  <c r="BG15" i="6"/>
  <c r="BA15" i="6"/>
  <c r="AY15" i="6"/>
  <c r="AX15" i="6"/>
  <c r="AW15" i="6"/>
  <c r="AV15" i="6"/>
  <c r="AU15" i="6"/>
  <c r="AT15" i="6"/>
  <c r="BB15" i="6" s="1"/>
  <c r="AS15" i="6"/>
  <c r="AR15" i="6"/>
  <c r="AQ15" i="6"/>
  <c r="AP15" i="6"/>
  <c r="AO15" i="6"/>
  <c r="BE15" i="6" s="1"/>
  <c r="AN15" i="6"/>
  <c r="AM15" i="6"/>
  <c r="BF15" i="6" s="1"/>
  <c r="AL15" i="6"/>
  <c r="AK15" i="6"/>
  <c r="AJ15" i="6"/>
  <c r="AI15" i="6"/>
  <c r="AH15" i="6"/>
  <c r="AG15" i="6"/>
  <c r="AF15" i="6"/>
  <c r="AE15" i="6"/>
  <c r="AD15" i="6"/>
  <c r="AC15" i="6"/>
  <c r="AB15" i="6"/>
  <c r="BC15" i="6" s="1"/>
  <c r="AA15" i="6"/>
  <c r="Z15" i="6"/>
  <c r="Y15" i="6"/>
  <c r="AZ15" i="6" s="1"/>
  <c r="X15" i="6"/>
  <c r="BC14" i="6"/>
  <c r="BA14" i="6"/>
  <c r="AY14" i="6"/>
  <c r="AX14" i="6"/>
  <c r="AW14" i="6"/>
  <c r="AV14" i="6"/>
  <c r="AU14" i="6"/>
  <c r="AT14" i="6"/>
  <c r="BB14" i="6" s="1"/>
  <c r="AS14" i="6"/>
  <c r="AR14" i="6"/>
  <c r="AQ14" i="6"/>
  <c r="AP14" i="6"/>
  <c r="BG14" i="6" s="1"/>
  <c r="AO14" i="6"/>
  <c r="BE14" i="6" s="1"/>
  <c r="AN14" i="6"/>
  <c r="AM14" i="6"/>
  <c r="BF14" i="6" s="1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BC13" i="6"/>
  <c r="BA13" i="6"/>
  <c r="AY13" i="6"/>
  <c r="AX13" i="6"/>
  <c r="AW13" i="6"/>
  <c r="AV13" i="6"/>
  <c r="BD13" i="6" s="1"/>
  <c r="AU13" i="6"/>
  <c r="AT13" i="6"/>
  <c r="BB13" i="6" s="1"/>
  <c r="AS13" i="6"/>
  <c r="BG13" i="6" s="1"/>
  <c r="AR13" i="6"/>
  <c r="AQ13" i="6"/>
  <c r="AP13" i="6"/>
  <c r="AO13" i="6"/>
  <c r="AN13" i="6"/>
  <c r="AM13" i="6"/>
  <c r="BF13" i="6" s="1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BA12" i="6"/>
  <c r="AY12" i="6"/>
  <c r="BD12" i="6" s="1"/>
  <c r="AX12" i="6"/>
  <c r="AW12" i="6"/>
  <c r="AV12" i="6"/>
  <c r="AU12" i="6"/>
  <c r="AT12" i="6"/>
  <c r="BB12" i="6" s="1"/>
  <c r="AS12" i="6"/>
  <c r="AR12" i="6"/>
  <c r="AQ12" i="6"/>
  <c r="AP12" i="6"/>
  <c r="AO12" i="6"/>
  <c r="AN12" i="6"/>
  <c r="AM12" i="6"/>
  <c r="BF12" i="6" s="1"/>
  <c r="AL12" i="6"/>
  <c r="AK12" i="6"/>
  <c r="AJ12" i="6"/>
  <c r="AI12" i="6"/>
  <c r="AH12" i="6"/>
  <c r="AG12" i="6"/>
  <c r="AF12" i="6"/>
  <c r="AE12" i="6"/>
  <c r="AD12" i="6"/>
  <c r="BC12" i="6" s="1"/>
  <c r="AC12" i="6"/>
  <c r="AB12" i="6"/>
  <c r="AA12" i="6"/>
  <c r="Z12" i="6"/>
  <c r="Y12" i="6"/>
  <c r="X12" i="6"/>
  <c r="BG11" i="6"/>
  <c r="BA11" i="6"/>
  <c r="AY11" i="6"/>
  <c r="AX11" i="6"/>
  <c r="AW11" i="6"/>
  <c r="AV11" i="6"/>
  <c r="AU11" i="6"/>
  <c r="AT11" i="6"/>
  <c r="BB11" i="6" s="1"/>
  <c r="AS11" i="6"/>
  <c r="AR11" i="6"/>
  <c r="AQ11" i="6"/>
  <c r="AP11" i="6"/>
  <c r="AO11" i="6"/>
  <c r="BE11" i="6" s="1"/>
  <c r="AN11" i="6"/>
  <c r="AM11" i="6"/>
  <c r="BF11" i="6" s="1"/>
  <c r="AL11" i="6"/>
  <c r="AK11" i="6"/>
  <c r="AJ11" i="6"/>
  <c r="AI11" i="6"/>
  <c r="AH11" i="6"/>
  <c r="AG11" i="6"/>
  <c r="AF11" i="6"/>
  <c r="AE11" i="6"/>
  <c r="AD11" i="6"/>
  <c r="AC11" i="6"/>
  <c r="AB11" i="6"/>
  <c r="BC11" i="6" s="1"/>
  <c r="AA11" i="6"/>
  <c r="Z11" i="6"/>
  <c r="Y11" i="6"/>
  <c r="AZ11" i="6" s="1"/>
  <c r="X11" i="6"/>
  <c r="BC10" i="6"/>
  <c r="BA10" i="6"/>
  <c r="AY10" i="6"/>
  <c r="AX10" i="6"/>
  <c r="AW10" i="6"/>
  <c r="AV10" i="6"/>
  <c r="AU10" i="6"/>
  <c r="AT10" i="6"/>
  <c r="BB10" i="6" s="1"/>
  <c r="AS10" i="6"/>
  <c r="AR10" i="6"/>
  <c r="AQ10" i="6"/>
  <c r="AP10" i="6"/>
  <c r="BG10" i="6" s="1"/>
  <c r="AO10" i="6"/>
  <c r="BE10" i="6" s="1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AZ10" i="6" s="1"/>
  <c r="X10" i="6"/>
  <c r="BD9" i="6"/>
  <c r="BC9" i="6"/>
  <c r="BA9" i="6"/>
  <c r="AY9" i="6"/>
  <c r="AX9" i="6"/>
  <c r="AW9" i="6"/>
  <c r="AV9" i="6"/>
  <c r="AU9" i="6"/>
  <c r="BE9" i="6" s="1"/>
  <c r="AT9" i="6"/>
  <c r="BB9" i="6" s="1"/>
  <c r="AS9" i="6"/>
  <c r="BG9" i="6" s="1"/>
  <c r="AR9" i="6"/>
  <c r="AQ9" i="6"/>
  <c r="AP9" i="6"/>
  <c r="AO9" i="6"/>
  <c r="AN9" i="6"/>
  <c r="AM9" i="6"/>
  <c r="BF9" i="6" s="1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BA8" i="6"/>
  <c r="AY8" i="6"/>
  <c r="BD8" i="6" s="1"/>
  <c r="AX8" i="6"/>
  <c r="AW8" i="6"/>
  <c r="AV8" i="6"/>
  <c r="AU8" i="6"/>
  <c r="AT8" i="6"/>
  <c r="BB8" i="6" s="1"/>
  <c r="AS8" i="6"/>
  <c r="BG8" i="6" s="1"/>
  <c r="BI8" i="6" s="1"/>
  <c r="AR8" i="6"/>
  <c r="AQ8" i="6"/>
  <c r="AP8" i="6"/>
  <c r="AO8" i="6"/>
  <c r="AN8" i="6"/>
  <c r="AM8" i="6"/>
  <c r="BF8" i="6" s="1"/>
  <c r="AL8" i="6"/>
  <c r="AK8" i="6"/>
  <c r="AJ8" i="6"/>
  <c r="AI8" i="6"/>
  <c r="AH8" i="6"/>
  <c r="AG8" i="6"/>
  <c r="AF8" i="6"/>
  <c r="AE8" i="6"/>
  <c r="AD8" i="6"/>
  <c r="BC8" i="6" s="1"/>
  <c r="AC8" i="6"/>
  <c r="AB8" i="6"/>
  <c r="AA8" i="6"/>
  <c r="Z8" i="6"/>
  <c r="Y8" i="6"/>
  <c r="X8" i="6"/>
  <c r="G8" i="6"/>
  <c r="BH7" i="6"/>
  <c r="BF7" i="6"/>
  <c r="BI7" i="6" s="1"/>
  <c r="BA7" i="6"/>
  <c r="AY7" i="6"/>
  <c r="AX7" i="6"/>
  <c r="BE7" i="6" s="1"/>
  <c r="AW7" i="6"/>
  <c r="AV7" i="6"/>
  <c r="BD7" i="6" s="1"/>
  <c r="AU7" i="6"/>
  <c r="AT7" i="6"/>
  <c r="BB7" i="6" s="1"/>
  <c r="AS7" i="6"/>
  <c r="BG7" i="6" s="1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Z7" i="6" s="1"/>
  <c r="AA7" i="6"/>
  <c r="Z7" i="6"/>
  <c r="Y7" i="6"/>
  <c r="X7" i="6"/>
  <c r="BC7" i="6" s="1"/>
  <c r="BF6" i="6"/>
  <c r="AY6" i="6"/>
  <c r="AX6" i="6"/>
  <c r="BE6" i="6" s="1"/>
  <c r="AW6" i="6"/>
  <c r="AV6" i="6"/>
  <c r="BD6" i="6" s="1"/>
  <c r="AU6" i="6"/>
  <c r="AT6" i="6"/>
  <c r="BB6" i="6" s="1"/>
  <c r="AS6" i="6"/>
  <c r="AR6" i="6"/>
  <c r="AQ6" i="6"/>
  <c r="AP6" i="6"/>
  <c r="AO6" i="6"/>
  <c r="AN6" i="6"/>
  <c r="AM6" i="6"/>
  <c r="AL6" i="6"/>
  <c r="BA6" i="6" s="1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BC6" i="6" s="1"/>
  <c r="AY5" i="6"/>
  <c r="AX5" i="6"/>
  <c r="AW5" i="6"/>
  <c r="AV5" i="6"/>
  <c r="BD5" i="6" s="1"/>
  <c r="AU5" i="6"/>
  <c r="AT5" i="6"/>
  <c r="BB5" i="6" s="1"/>
  <c r="AS5" i="6"/>
  <c r="AR5" i="6"/>
  <c r="AQ5" i="6"/>
  <c r="AP5" i="6"/>
  <c r="AO5" i="6"/>
  <c r="BE5" i="6" s="1"/>
  <c r="AN5" i="6"/>
  <c r="AM5" i="6"/>
  <c r="AL5" i="6"/>
  <c r="BA5" i="6" s="1"/>
  <c r="AK5" i="6"/>
  <c r="AJ5" i="6"/>
  <c r="AI5" i="6"/>
  <c r="AH5" i="6"/>
  <c r="AG5" i="6"/>
  <c r="BF5" i="6" s="1"/>
  <c r="AF5" i="6"/>
  <c r="AE5" i="6"/>
  <c r="AD5" i="6"/>
  <c r="AC5" i="6"/>
  <c r="AB5" i="6"/>
  <c r="AA5" i="6"/>
  <c r="Z5" i="6"/>
  <c r="Y5" i="6"/>
  <c r="X5" i="6"/>
  <c r="F5" i="6"/>
  <c r="BC4" i="6"/>
  <c r="BA4" i="6"/>
  <c r="AY4" i="6"/>
  <c r="AX4" i="6"/>
  <c r="AW4" i="6"/>
  <c r="AV4" i="6"/>
  <c r="BD4" i="6" s="1"/>
  <c r="AU4" i="6"/>
  <c r="AT4" i="6"/>
  <c r="BB4" i="6" s="1"/>
  <c r="AS4" i="6"/>
  <c r="BG4" i="6" s="1"/>
  <c r="AR4" i="6"/>
  <c r="AQ4" i="6"/>
  <c r="AP4" i="6"/>
  <c r="AO4" i="6"/>
  <c r="AN4" i="6"/>
  <c r="AM4" i="6"/>
  <c r="BF4" i="6" s="1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BI3" i="6"/>
  <c r="BA3" i="6"/>
  <c r="AY3" i="6"/>
  <c r="BD3" i="6" s="1"/>
  <c r="AX3" i="6"/>
  <c r="AW3" i="6"/>
  <c r="AV3" i="6"/>
  <c r="AU3" i="6"/>
  <c r="AT3" i="6"/>
  <c r="BB3" i="6" s="1"/>
  <c r="AS3" i="6"/>
  <c r="BG3" i="6" s="1"/>
  <c r="AR3" i="6"/>
  <c r="AQ3" i="6"/>
  <c r="AP3" i="6"/>
  <c r="AO3" i="6"/>
  <c r="AN3" i="6"/>
  <c r="AM3" i="6"/>
  <c r="BF3" i="6" s="1"/>
  <c r="AL3" i="6"/>
  <c r="AK3" i="6"/>
  <c r="AJ3" i="6"/>
  <c r="AI3" i="6"/>
  <c r="AH3" i="6"/>
  <c r="AG3" i="6"/>
  <c r="AF3" i="6"/>
  <c r="AE3" i="6"/>
  <c r="AD3" i="6"/>
  <c r="BC3" i="6" s="1"/>
  <c r="AC3" i="6"/>
  <c r="AB3" i="6"/>
  <c r="AA3" i="6"/>
  <c r="Z3" i="6"/>
  <c r="Y3" i="6"/>
  <c r="X3" i="6"/>
  <c r="BG2" i="6"/>
  <c r="BA2" i="6"/>
  <c r="AY2" i="6"/>
  <c r="BD2" i="6" s="1"/>
  <c r="AX2" i="6"/>
  <c r="AW2" i="6"/>
  <c r="AV2" i="6"/>
  <c r="AU2" i="6"/>
  <c r="AT2" i="6"/>
  <c r="BB2" i="6" s="1"/>
  <c r="AS2" i="6"/>
  <c r="AR2" i="6"/>
  <c r="AQ2" i="6"/>
  <c r="AP2" i="6"/>
  <c r="AO2" i="6"/>
  <c r="AN2" i="6"/>
  <c r="AM2" i="6"/>
  <c r="BF2" i="6" s="1"/>
  <c r="AL2" i="6"/>
  <c r="AK2" i="6"/>
  <c r="AJ2" i="6"/>
  <c r="AI2" i="6"/>
  <c r="AH2" i="6"/>
  <c r="AG2" i="6"/>
  <c r="AF2" i="6"/>
  <c r="AE2" i="6"/>
  <c r="AD2" i="6"/>
  <c r="AC2" i="6"/>
  <c r="AB2" i="6"/>
  <c r="BC2" i="6" s="1"/>
  <c r="AA2" i="6"/>
  <c r="Z2" i="6"/>
  <c r="Y2" i="6"/>
  <c r="X2" i="6"/>
  <c r="BC3" i="4"/>
  <c r="BD3" i="4"/>
  <c r="BE3" i="4"/>
  <c r="BF3" i="4"/>
  <c r="BG3" i="4"/>
  <c r="BH3" i="4"/>
  <c r="BC4" i="4"/>
  <c r="BD4" i="4"/>
  <c r="BE4" i="4"/>
  <c r="BF4" i="4"/>
  <c r="BG4" i="4"/>
  <c r="BH4" i="4"/>
  <c r="BC5" i="4"/>
  <c r="BD5" i="4"/>
  <c r="BE5" i="4"/>
  <c r="BF5" i="4"/>
  <c r="BG5" i="4"/>
  <c r="BH5" i="4"/>
  <c r="BC6" i="4"/>
  <c r="BD6" i="4"/>
  <c r="BE6" i="4"/>
  <c r="BF6" i="4"/>
  <c r="BG6" i="4"/>
  <c r="BH6" i="4"/>
  <c r="BC7" i="4"/>
  <c r="BD7" i="4"/>
  <c r="BE7" i="4"/>
  <c r="BF7" i="4"/>
  <c r="BG7" i="4"/>
  <c r="BH7" i="4"/>
  <c r="BC8" i="4"/>
  <c r="BD8" i="4"/>
  <c r="BE8" i="4"/>
  <c r="BF8" i="4"/>
  <c r="BG8" i="4"/>
  <c r="BH8" i="4"/>
  <c r="BC9" i="4"/>
  <c r="BD9" i="4"/>
  <c r="BE9" i="4"/>
  <c r="BF9" i="4"/>
  <c r="BG9" i="4"/>
  <c r="BH9" i="4"/>
  <c r="BC10" i="4"/>
  <c r="BD10" i="4"/>
  <c r="BE10" i="4"/>
  <c r="BF10" i="4"/>
  <c r="BG10" i="4"/>
  <c r="BH10" i="4"/>
  <c r="BC11" i="4"/>
  <c r="BD11" i="4"/>
  <c r="BE11" i="4"/>
  <c r="BF11" i="4"/>
  <c r="BG11" i="4"/>
  <c r="BH11" i="4"/>
  <c r="BC12" i="4"/>
  <c r="BD12" i="4"/>
  <c r="BE12" i="4"/>
  <c r="BF12" i="4"/>
  <c r="BG12" i="4"/>
  <c r="BH12" i="4"/>
  <c r="BC13" i="4"/>
  <c r="BD13" i="4"/>
  <c r="BE13" i="4"/>
  <c r="BF13" i="4"/>
  <c r="BG13" i="4"/>
  <c r="BH13" i="4"/>
  <c r="BC14" i="4"/>
  <c r="BD14" i="4"/>
  <c r="BE14" i="4"/>
  <c r="BF14" i="4"/>
  <c r="BG14" i="4"/>
  <c r="BH14" i="4"/>
  <c r="BC15" i="4"/>
  <c r="BD15" i="4"/>
  <c r="BE15" i="4"/>
  <c r="BF15" i="4"/>
  <c r="BG15" i="4"/>
  <c r="BH15" i="4"/>
  <c r="BC16" i="4"/>
  <c r="BD16" i="4"/>
  <c r="BE16" i="4"/>
  <c r="BF16" i="4"/>
  <c r="BG16" i="4"/>
  <c r="BI16" i="4" s="1"/>
  <c r="BH16" i="4"/>
  <c r="BC17" i="4"/>
  <c r="BD17" i="4"/>
  <c r="BE17" i="4"/>
  <c r="BF17" i="4"/>
  <c r="BG17" i="4"/>
  <c r="BH17" i="4"/>
  <c r="BC18" i="4"/>
  <c r="BD18" i="4"/>
  <c r="BE18" i="4"/>
  <c r="BF18" i="4"/>
  <c r="BG18" i="4"/>
  <c r="BH18" i="4"/>
  <c r="BC19" i="4"/>
  <c r="BD19" i="4"/>
  <c r="BE19" i="4"/>
  <c r="BF19" i="4"/>
  <c r="BG19" i="4"/>
  <c r="BH19" i="4"/>
  <c r="BC20" i="4"/>
  <c r="BD20" i="4"/>
  <c r="BE20" i="4"/>
  <c r="BF20" i="4"/>
  <c r="BG20" i="4"/>
  <c r="BH20" i="4"/>
  <c r="BC21" i="4"/>
  <c r="BD21" i="4"/>
  <c r="BE21" i="4"/>
  <c r="BF21" i="4"/>
  <c r="BG21" i="4"/>
  <c r="BH21" i="4"/>
  <c r="BC22" i="4"/>
  <c r="BD22" i="4"/>
  <c r="BE22" i="4"/>
  <c r="BF22" i="4"/>
  <c r="BG22" i="4"/>
  <c r="BH22" i="4"/>
  <c r="BC23" i="4"/>
  <c r="BD23" i="4"/>
  <c r="BE23" i="4"/>
  <c r="BF23" i="4"/>
  <c r="BG23" i="4"/>
  <c r="BH23" i="4"/>
  <c r="BC24" i="4"/>
  <c r="BD24" i="4"/>
  <c r="BE24" i="4"/>
  <c r="BF24" i="4"/>
  <c r="BG24" i="4"/>
  <c r="BH24" i="4"/>
  <c r="BC25" i="4"/>
  <c r="BD25" i="4"/>
  <c r="BE25" i="4"/>
  <c r="BF25" i="4"/>
  <c r="BG25" i="4"/>
  <c r="BH25" i="4"/>
  <c r="BC26" i="4"/>
  <c r="BD26" i="4"/>
  <c r="BE26" i="4"/>
  <c r="BF26" i="4"/>
  <c r="BG26" i="4"/>
  <c r="BH26" i="4"/>
  <c r="BC27" i="4"/>
  <c r="BD27" i="4"/>
  <c r="BE27" i="4"/>
  <c r="BF27" i="4"/>
  <c r="BG27" i="4"/>
  <c r="BH27" i="4"/>
  <c r="BC28" i="4"/>
  <c r="BD28" i="4"/>
  <c r="BE28" i="4"/>
  <c r="BF28" i="4"/>
  <c r="BG28" i="4"/>
  <c r="BH28" i="4"/>
  <c r="BC29" i="4"/>
  <c r="BD29" i="4"/>
  <c r="BE29" i="4"/>
  <c r="BF29" i="4"/>
  <c r="BG29" i="4"/>
  <c r="BH29" i="4"/>
  <c r="BC30" i="4"/>
  <c r="BD30" i="4"/>
  <c r="BE30" i="4"/>
  <c r="BF30" i="4"/>
  <c r="BG30" i="4"/>
  <c r="BH30" i="4"/>
  <c r="BC31" i="4"/>
  <c r="BD31" i="4"/>
  <c r="BE31" i="4"/>
  <c r="BF31" i="4"/>
  <c r="BG31" i="4"/>
  <c r="BH31" i="4"/>
  <c r="BC32" i="4"/>
  <c r="BD32" i="4"/>
  <c r="BE32" i="4"/>
  <c r="BF32" i="4"/>
  <c r="BG32" i="4"/>
  <c r="BH32" i="4"/>
  <c r="BC33" i="4"/>
  <c r="BD33" i="4"/>
  <c r="BE33" i="4"/>
  <c r="BF33" i="4"/>
  <c r="BG33" i="4"/>
  <c r="BH33" i="4"/>
  <c r="BC34" i="4"/>
  <c r="BD34" i="4"/>
  <c r="BE34" i="4"/>
  <c r="BF34" i="4"/>
  <c r="BG34" i="4"/>
  <c r="BH34" i="4"/>
  <c r="BC35" i="4"/>
  <c r="BD35" i="4"/>
  <c r="BE35" i="4"/>
  <c r="BF35" i="4"/>
  <c r="BG35" i="4"/>
  <c r="BH35" i="4"/>
  <c r="BC36" i="4"/>
  <c r="BD36" i="4"/>
  <c r="BE36" i="4"/>
  <c r="BF36" i="4"/>
  <c r="BG36" i="4"/>
  <c r="BH36" i="4"/>
  <c r="BC37" i="4"/>
  <c r="BD37" i="4"/>
  <c r="BE37" i="4"/>
  <c r="BF37" i="4"/>
  <c r="BG37" i="4"/>
  <c r="BH37" i="4"/>
  <c r="BC38" i="4"/>
  <c r="BD38" i="4"/>
  <c r="BE38" i="4"/>
  <c r="BF38" i="4"/>
  <c r="BG38" i="4"/>
  <c r="BH38" i="4"/>
  <c r="BC39" i="4"/>
  <c r="BD39" i="4"/>
  <c r="BE39" i="4"/>
  <c r="BF39" i="4"/>
  <c r="BG39" i="4"/>
  <c r="BH39" i="4"/>
  <c r="BC40" i="4"/>
  <c r="BD40" i="4"/>
  <c r="BE40" i="4"/>
  <c r="BF40" i="4"/>
  <c r="BG40" i="4"/>
  <c r="BH40" i="4"/>
  <c r="BC41" i="4"/>
  <c r="BD41" i="4"/>
  <c r="BE41" i="4"/>
  <c r="BF41" i="4"/>
  <c r="BG41" i="4"/>
  <c r="BH41" i="4"/>
  <c r="BC42" i="4"/>
  <c r="BD42" i="4"/>
  <c r="BE42" i="4"/>
  <c r="BF42" i="4"/>
  <c r="BG42" i="4"/>
  <c r="BH42" i="4"/>
  <c r="BC43" i="4"/>
  <c r="BD43" i="4"/>
  <c r="BE43" i="4"/>
  <c r="BF43" i="4"/>
  <c r="BG43" i="4"/>
  <c r="BH43" i="4"/>
  <c r="BC44" i="4"/>
  <c r="BD44" i="4"/>
  <c r="BE44" i="4"/>
  <c r="BF44" i="4"/>
  <c r="BG44" i="4"/>
  <c r="BH44" i="4"/>
  <c r="BC45" i="4"/>
  <c r="BD45" i="4"/>
  <c r="BE45" i="4"/>
  <c r="BF45" i="4"/>
  <c r="BG45" i="4"/>
  <c r="BH45" i="4"/>
  <c r="BC46" i="4"/>
  <c r="BD46" i="4"/>
  <c r="BE46" i="4"/>
  <c r="BF46" i="4"/>
  <c r="BG46" i="4"/>
  <c r="BH46" i="4"/>
  <c r="BC47" i="4"/>
  <c r="BD47" i="4"/>
  <c r="BE47" i="4"/>
  <c r="BF47" i="4"/>
  <c r="BG47" i="4"/>
  <c r="BH47" i="4"/>
  <c r="BC48" i="4"/>
  <c r="BD48" i="4"/>
  <c r="BE48" i="4"/>
  <c r="BF48" i="4"/>
  <c r="BG48" i="4"/>
  <c r="BH48" i="4"/>
  <c r="BC49" i="4"/>
  <c r="BD49" i="4"/>
  <c r="BE49" i="4"/>
  <c r="BF49" i="4"/>
  <c r="BG49" i="4"/>
  <c r="BH49" i="4"/>
  <c r="BC50" i="4"/>
  <c r="BD50" i="4"/>
  <c r="BE50" i="4"/>
  <c r="BF50" i="4"/>
  <c r="BG50" i="4"/>
  <c r="BH50" i="4"/>
  <c r="BC51" i="4"/>
  <c r="BD51" i="4"/>
  <c r="BE51" i="4"/>
  <c r="BF51" i="4"/>
  <c r="BG51" i="4"/>
  <c r="BH51" i="4"/>
  <c r="BC52" i="4"/>
  <c r="BD52" i="4"/>
  <c r="BE52" i="4"/>
  <c r="BF52" i="4"/>
  <c r="BG52" i="4"/>
  <c r="BH52" i="4"/>
  <c r="BC53" i="4"/>
  <c r="BD53" i="4"/>
  <c r="BE53" i="4"/>
  <c r="BF53" i="4"/>
  <c r="BG53" i="4"/>
  <c r="BH53" i="4"/>
  <c r="BC54" i="4"/>
  <c r="BD54" i="4"/>
  <c r="BE54" i="4"/>
  <c r="BF54" i="4"/>
  <c r="BG54" i="4"/>
  <c r="BH54" i="4"/>
  <c r="BC55" i="4"/>
  <c r="BD55" i="4"/>
  <c r="BE55" i="4"/>
  <c r="BF55" i="4"/>
  <c r="BG55" i="4"/>
  <c r="BH55" i="4"/>
  <c r="BC56" i="4"/>
  <c r="BD56" i="4"/>
  <c r="BE56" i="4"/>
  <c r="BF56" i="4"/>
  <c r="BG56" i="4"/>
  <c r="BH56" i="4"/>
  <c r="BC57" i="4"/>
  <c r="BD57" i="4"/>
  <c r="BE57" i="4"/>
  <c r="BF57" i="4"/>
  <c r="BG57" i="4"/>
  <c r="BH57" i="4"/>
  <c r="BC58" i="4"/>
  <c r="BD58" i="4"/>
  <c r="BE58" i="4"/>
  <c r="BF58" i="4"/>
  <c r="BG58" i="4"/>
  <c r="BH58" i="4"/>
  <c r="BC59" i="4"/>
  <c r="BD59" i="4"/>
  <c r="BE59" i="4"/>
  <c r="BF59" i="4"/>
  <c r="BG59" i="4"/>
  <c r="BH59" i="4"/>
  <c r="BC60" i="4"/>
  <c r="BD60" i="4"/>
  <c r="BE60" i="4"/>
  <c r="BF60" i="4"/>
  <c r="BG60" i="4"/>
  <c r="BH60" i="4"/>
  <c r="BC61" i="4"/>
  <c r="BD61" i="4"/>
  <c r="BE61" i="4"/>
  <c r="BF61" i="4"/>
  <c r="BG61" i="4"/>
  <c r="BH61" i="4"/>
  <c r="BC62" i="4"/>
  <c r="BD62" i="4"/>
  <c r="BE62" i="4"/>
  <c r="BF62" i="4"/>
  <c r="BG62" i="4"/>
  <c r="BH62" i="4"/>
  <c r="BC63" i="4"/>
  <c r="BD63" i="4"/>
  <c r="BE63" i="4"/>
  <c r="BF63" i="4"/>
  <c r="BG63" i="4"/>
  <c r="BH63" i="4"/>
  <c r="BC64" i="4"/>
  <c r="BD64" i="4"/>
  <c r="BE64" i="4"/>
  <c r="BF64" i="4"/>
  <c r="BG64" i="4"/>
  <c r="BH64" i="4"/>
  <c r="BC65" i="4"/>
  <c r="BD65" i="4"/>
  <c r="BE65" i="4"/>
  <c r="BF65" i="4"/>
  <c r="BI65" i="4" s="1"/>
  <c r="BG65" i="4"/>
  <c r="BH65" i="4"/>
  <c r="BC66" i="4"/>
  <c r="BD66" i="4"/>
  <c r="BE66" i="4"/>
  <c r="BF66" i="4"/>
  <c r="BG66" i="4"/>
  <c r="BH66" i="4"/>
  <c r="BC67" i="4"/>
  <c r="BD67" i="4"/>
  <c r="BE67" i="4"/>
  <c r="BF67" i="4"/>
  <c r="BG67" i="4"/>
  <c r="BH67" i="4"/>
  <c r="BC68" i="4"/>
  <c r="BD68" i="4"/>
  <c r="BE68" i="4"/>
  <c r="BF68" i="4"/>
  <c r="BG68" i="4"/>
  <c r="BH68" i="4"/>
  <c r="BC69" i="4"/>
  <c r="BD69" i="4"/>
  <c r="BE69" i="4"/>
  <c r="BF69" i="4"/>
  <c r="BG69" i="4"/>
  <c r="BH69" i="4"/>
  <c r="BC70" i="4"/>
  <c r="BD70" i="4"/>
  <c r="BE70" i="4"/>
  <c r="BF70" i="4"/>
  <c r="BG70" i="4"/>
  <c r="BH70" i="4"/>
  <c r="BC71" i="4"/>
  <c r="BD71" i="4"/>
  <c r="BE71" i="4"/>
  <c r="BF71" i="4"/>
  <c r="BG71" i="4"/>
  <c r="BH71" i="4"/>
  <c r="BC72" i="4"/>
  <c r="BD72" i="4"/>
  <c r="BE72" i="4"/>
  <c r="BF72" i="4"/>
  <c r="BG72" i="4"/>
  <c r="BH72" i="4"/>
  <c r="BC73" i="4"/>
  <c r="BD73" i="4"/>
  <c r="BE73" i="4"/>
  <c r="BF73" i="4"/>
  <c r="BG73" i="4"/>
  <c r="BH73" i="4"/>
  <c r="BC74" i="4"/>
  <c r="BD74" i="4"/>
  <c r="BE74" i="4"/>
  <c r="BF74" i="4"/>
  <c r="BG74" i="4"/>
  <c r="BH74" i="4"/>
  <c r="BC75" i="4"/>
  <c r="BD75" i="4"/>
  <c r="BE75" i="4"/>
  <c r="BF75" i="4"/>
  <c r="BG75" i="4"/>
  <c r="BH75" i="4"/>
  <c r="BC76" i="4"/>
  <c r="BD76" i="4"/>
  <c r="BE76" i="4"/>
  <c r="BF76" i="4"/>
  <c r="BG76" i="4"/>
  <c r="BH76" i="4"/>
  <c r="BC77" i="4"/>
  <c r="BD77" i="4"/>
  <c r="BE77" i="4"/>
  <c r="BF77" i="4"/>
  <c r="BG77" i="4"/>
  <c r="BH77" i="4"/>
  <c r="BC78" i="4"/>
  <c r="BD78" i="4"/>
  <c r="BE78" i="4"/>
  <c r="BF78" i="4"/>
  <c r="BG78" i="4"/>
  <c r="BH78" i="4"/>
  <c r="BC79" i="4"/>
  <c r="BD79" i="4"/>
  <c r="BE79" i="4"/>
  <c r="BF79" i="4"/>
  <c r="BG79" i="4"/>
  <c r="BH79" i="4"/>
  <c r="BC80" i="4"/>
  <c r="BD80" i="4"/>
  <c r="BE80" i="4"/>
  <c r="BF80" i="4"/>
  <c r="BG80" i="4"/>
  <c r="BH80" i="4"/>
  <c r="BC81" i="4"/>
  <c r="BD81" i="4"/>
  <c r="BE81" i="4"/>
  <c r="BF81" i="4"/>
  <c r="BG81" i="4"/>
  <c r="BH81" i="4"/>
  <c r="BC82" i="4"/>
  <c r="BD82" i="4"/>
  <c r="BE82" i="4"/>
  <c r="BF82" i="4"/>
  <c r="BG82" i="4"/>
  <c r="BH82" i="4"/>
  <c r="BC83" i="4"/>
  <c r="BD83" i="4"/>
  <c r="BE83" i="4"/>
  <c r="BF83" i="4"/>
  <c r="BG83" i="4"/>
  <c r="BI83" i="4" s="1"/>
  <c r="BH83" i="4"/>
  <c r="BC84" i="4"/>
  <c r="BD84" i="4"/>
  <c r="BE84" i="4"/>
  <c r="BF84" i="4"/>
  <c r="BG84" i="4"/>
  <c r="BH84" i="4"/>
  <c r="BC85" i="4"/>
  <c r="BD85" i="4"/>
  <c r="BE85" i="4"/>
  <c r="BF85" i="4"/>
  <c r="BG85" i="4"/>
  <c r="BH85" i="4"/>
  <c r="BC86" i="4"/>
  <c r="BD86" i="4"/>
  <c r="BE86" i="4"/>
  <c r="BF86" i="4"/>
  <c r="BG86" i="4"/>
  <c r="BH86" i="4"/>
  <c r="BC87" i="4"/>
  <c r="BD87" i="4"/>
  <c r="BE87" i="4"/>
  <c r="BF87" i="4"/>
  <c r="BG87" i="4"/>
  <c r="BH87" i="4"/>
  <c r="BD2" i="4"/>
  <c r="BE2" i="4"/>
  <c r="BF2" i="4"/>
  <c r="BG2" i="4"/>
  <c r="BI2" i="4" s="1"/>
  <c r="BH2" i="4"/>
  <c r="BA2" i="4"/>
  <c r="BB2" i="4"/>
  <c r="BC2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BA3" i="4" s="1"/>
  <c r="AM3" i="4"/>
  <c r="AN3" i="4"/>
  <c r="AO3" i="4"/>
  <c r="AP3" i="4"/>
  <c r="AQ3" i="4"/>
  <c r="AR3" i="4"/>
  <c r="AS3" i="4"/>
  <c r="AT3" i="4"/>
  <c r="BB3" i="4" s="1"/>
  <c r="AU3" i="4"/>
  <c r="AV3" i="4"/>
  <c r="AW3" i="4"/>
  <c r="AX3" i="4"/>
  <c r="AY3" i="4"/>
  <c r="AZ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BI8" i="4" s="1"/>
  <c r="AT8" i="4"/>
  <c r="BB8" i="4" s="1"/>
  <c r="AU8" i="4"/>
  <c r="AV8" i="4"/>
  <c r="AW8" i="4"/>
  <c r="AX8" i="4"/>
  <c r="AY8" i="4"/>
  <c r="AZ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BA11" i="4" s="1"/>
  <c r="AM11" i="4"/>
  <c r="AN11" i="4"/>
  <c r="AO11" i="4"/>
  <c r="AP11" i="4"/>
  <c r="AQ11" i="4"/>
  <c r="AR11" i="4"/>
  <c r="AS11" i="4"/>
  <c r="AT11" i="4"/>
  <c r="BB11" i="4" s="1"/>
  <c r="AU11" i="4"/>
  <c r="AV11" i="4"/>
  <c r="AW11" i="4"/>
  <c r="AX11" i="4"/>
  <c r="AY11" i="4"/>
  <c r="AZ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A16" i="4" s="1"/>
  <c r="AM16" i="4"/>
  <c r="AN16" i="4"/>
  <c r="AO16" i="4"/>
  <c r="AP16" i="4"/>
  <c r="AQ16" i="4"/>
  <c r="AR16" i="4"/>
  <c r="AS16" i="4"/>
  <c r="AT16" i="4"/>
  <c r="BB16" i="4" s="1"/>
  <c r="AU16" i="4"/>
  <c r="AV16" i="4"/>
  <c r="AW16" i="4"/>
  <c r="AX16" i="4"/>
  <c r="AY16" i="4"/>
  <c r="AZ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BA19" i="4" s="1"/>
  <c r="AM19" i="4"/>
  <c r="AN19" i="4"/>
  <c r="AO19" i="4"/>
  <c r="AP19" i="4"/>
  <c r="AQ19" i="4"/>
  <c r="AR19" i="4"/>
  <c r="AS19" i="4"/>
  <c r="AT19" i="4"/>
  <c r="BB19" i="4" s="1"/>
  <c r="AU19" i="4"/>
  <c r="AV19" i="4"/>
  <c r="AW19" i="4"/>
  <c r="AX19" i="4"/>
  <c r="AY19" i="4"/>
  <c r="AZ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BA24" i="4" s="1"/>
  <c r="AM24" i="4"/>
  <c r="AN24" i="4"/>
  <c r="AO24" i="4"/>
  <c r="AP24" i="4"/>
  <c r="AQ24" i="4"/>
  <c r="AR24" i="4"/>
  <c r="AS24" i="4"/>
  <c r="BI24" i="4" s="1"/>
  <c r="AT24" i="4"/>
  <c r="BB24" i="4" s="1"/>
  <c r="AU24" i="4"/>
  <c r="AV24" i="4"/>
  <c r="AW24" i="4"/>
  <c r="AX24" i="4"/>
  <c r="AY24" i="4"/>
  <c r="AZ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BA27" i="4" s="1"/>
  <c r="AM27" i="4"/>
  <c r="AN27" i="4"/>
  <c r="AO27" i="4"/>
  <c r="AP27" i="4"/>
  <c r="AQ27" i="4"/>
  <c r="AR27" i="4"/>
  <c r="AS27" i="4"/>
  <c r="AT27" i="4"/>
  <c r="BB27" i="4" s="1"/>
  <c r="AU27" i="4"/>
  <c r="AV27" i="4"/>
  <c r="AW27" i="4"/>
  <c r="AX27" i="4"/>
  <c r="AY27" i="4"/>
  <c r="AZ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A32" i="4" s="1"/>
  <c r="AM32" i="4"/>
  <c r="AN32" i="4"/>
  <c r="AO32" i="4"/>
  <c r="AP32" i="4"/>
  <c r="AQ32" i="4"/>
  <c r="AR32" i="4"/>
  <c r="AS32" i="4"/>
  <c r="AT32" i="4"/>
  <c r="BB32" i="4" s="1"/>
  <c r="AU32" i="4"/>
  <c r="AV32" i="4"/>
  <c r="AW32" i="4"/>
  <c r="AX32" i="4"/>
  <c r="AY32" i="4"/>
  <c r="AZ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BB35" i="4" s="1"/>
  <c r="AU35" i="4"/>
  <c r="AV35" i="4"/>
  <c r="AW35" i="4"/>
  <c r="AX35" i="4"/>
  <c r="AY35" i="4"/>
  <c r="AZ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BB40" i="4" s="1"/>
  <c r="AU40" i="4"/>
  <c r="AV40" i="4"/>
  <c r="AW40" i="4"/>
  <c r="AX40" i="4"/>
  <c r="AY40" i="4"/>
  <c r="AZ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BA43" i="4" s="1"/>
  <c r="AM43" i="4"/>
  <c r="AN43" i="4"/>
  <c r="AO43" i="4"/>
  <c r="AP43" i="4"/>
  <c r="AQ43" i="4"/>
  <c r="AR43" i="4"/>
  <c r="AS43" i="4"/>
  <c r="AT43" i="4"/>
  <c r="BB43" i="4" s="1"/>
  <c r="AU43" i="4"/>
  <c r="AV43" i="4"/>
  <c r="AW43" i="4"/>
  <c r="AX43" i="4"/>
  <c r="AY43" i="4"/>
  <c r="AZ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BA46" i="4" s="1"/>
  <c r="AM46" i="4"/>
  <c r="AN46" i="4"/>
  <c r="AO46" i="4"/>
  <c r="AP46" i="4"/>
  <c r="AQ46" i="4"/>
  <c r="AR46" i="4"/>
  <c r="AS46" i="4"/>
  <c r="AT46" i="4"/>
  <c r="BB46" i="4" s="1"/>
  <c r="AU46" i="4"/>
  <c r="AV46" i="4"/>
  <c r="AW46" i="4"/>
  <c r="AX46" i="4"/>
  <c r="AY46" i="4"/>
  <c r="AZ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BA48" i="4" s="1"/>
  <c r="AM48" i="4"/>
  <c r="AN48" i="4"/>
  <c r="AO48" i="4"/>
  <c r="AP48" i="4"/>
  <c r="AQ48" i="4"/>
  <c r="AR48" i="4"/>
  <c r="AS48" i="4"/>
  <c r="AT48" i="4"/>
  <c r="BB48" i="4" s="1"/>
  <c r="AU48" i="4"/>
  <c r="AV48" i="4"/>
  <c r="AW48" i="4"/>
  <c r="AX48" i="4"/>
  <c r="AY48" i="4"/>
  <c r="AZ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BA51" i="4" s="1"/>
  <c r="AM51" i="4"/>
  <c r="AN51" i="4"/>
  <c r="AO51" i="4"/>
  <c r="AP51" i="4"/>
  <c r="AQ51" i="4"/>
  <c r="AR51" i="4"/>
  <c r="AS51" i="4"/>
  <c r="AT51" i="4"/>
  <c r="BB51" i="4" s="1"/>
  <c r="AU51" i="4"/>
  <c r="AV51" i="4"/>
  <c r="AW51" i="4"/>
  <c r="AX51" i="4"/>
  <c r="AY51" i="4"/>
  <c r="AZ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BA52" i="4" s="1"/>
  <c r="AM52" i="4"/>
  <c r="AN52" i="4"/>
  <c r="AO52" i="4"/>
  <c r="AP52" i="4"/>
  <c r="AQ52" i="4"/>
  <c r="AR52" i="4"/>
  <c r="AS52" i="4"/>
  <c r="AT52" i="4"/>
  <c r="BB52" i="4" s="1"/>
  <c r="AU52" i="4"/>
  <c r="AV52" i="4"/>
  <c r="AW52" i="4"/>
  <c r="AX52" i="4"/>
  <c r="AY52" i="4"/>
  <c r="AZ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BB54" i="4" s="1"/>
  <c r="AU54" i="4"/>
  <c r="AV54" i="4"/>
  <c r="AW54" i="4"/>
  <c r="AX54" i="4"/>
  <c r="AY54" i="4"/>
  <c r="AZ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BA56" i="4" s="1"/>
  <c r="AM56" i="4"/>
  <c r="AN56" i="4"/>
  <c r="AO56" i="4"/>
  <c r="AP56" i="4"/>
  <c r="AQ56" i="4"/>
  <c r="AR56" i="4"/>
  <c r="AS56" i="4"/>
  <c r="AT56" i="4"/>
  <c r="BB56" i="4" s="1"/>
  <c r="AU56" i="4"/>
  <c r="AV56" i="4"/>
  <c r="AW56" i="4"/>
  <c r="AX56" i="4"/>
  <c r="AY56" i="4"/>
  <c r="AZ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BA59" i="4" s="1"/>
  <c r="AM59" i="4"/>
  <c r="AN59" i="4"/>
  <c r="AO59" i="4"/>
  <c r="AP59" i="4"/>
  <c r="AQ59" i="4"/>
  <c r="AR59" i="4"/>
  <c r="AS59" i="4"/>
  <c r="AT59" i="4"/>
  <c r="BB59" i="4" s="1"/>
  <c r="AU59" i="4"/>
  <c r="AV59" i="4"/>
  <c r="AW59" i="4"/>
  <c r="AX59" i="4"/>
  <c r="AY59" i="4"/>
  <c r="AZ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BA60" i="4" s="1"/>
  <c r="AM60" i="4"/>
  <c r="AN60" i="4"/>
  <c r="AO60" i="4"/>
  <c r="AP60" i="4"/>
  <c r="AQ60" i="4"/>
  <c r="AR60" i="4"/>
  <c r="AS60" i="4"/>
  <c r="AT60" i="4"/>
  <c r="BB60" i="4" s="1"/>
  <c r="AU60" i="4"/>
  <c r="AV60" i="4"/>
  <c r="AW60" i="4"/>
  <c r="AX60" i="4"/>
  <c r="AY60" i="4"/>
  <c r="AZ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BA62" i="4" s="1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BA64" i="4" s="1"/>
  <c r="AM64" i="4"/>
  <c r="AN64" i="4"/>
  <c r="AO64" i="4"/>
  <c r="AP64" i="4"/>
  <c r="AQ64" i="4"/>
  <c r="AR64" i="4"/>
  <c r="AS64" i="4"/>
  <c r="AT64" i="4"/>
  <c r="BB64" i="4" s="1"/>
  <c r="AU64" i="4"/>
  <c r="AV64" i="4"/>
  <c r="AW64" i="4"/>
  <c r="AX64" i="4"/>
  <c r="AY64" i="4"/>
  <c r="AZ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BA67" i="4" s="1"/>
  <c r="AM67" i="4"/>
  <c r="AN67" i="4"/>
  <c r="AO67" i="4"/>
  <c r="AP67" i="4"/>
  <c r="AQ67" i="4"/>
  <c r="AR67" i="4"/>
  <c r="AS67" i="4"/>
  <c r="AT67" i="4"/>
  <c r="BB67" i="4" s="1"/>
  <c r="AU67" i="4"/>
  <c r="AV67" i="4"/>
  <c r="AW67" i="4"/>
  <c r="AX67" i="4"/>
  <c r="AY67" i="4"/>
  <c r="AZ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BA68" i="4" s="1"/>
  <c r="AM68" i="4"/>
  <c r="AN68" i="4"/>
  <c r="AO68" i="4"/>
  <c r="AP68" i="4"/>
  <c r="AQ68" i="4"/>
  <c r="AR68" i="4"/>
  <c r="AS68" i="4"/>
  <c r="AT68" i="4"/>
  <c r="BB68" i="4" s="1"/>
  <c r="AU68" i="4"/>
  <c r="AV68" i="4"/>
  <c r="AW68" i="4"/>
  <c r="AX68" i="4"/>
  <c r="AY68" i="4"/>
  <c r="AZ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BA70" i="4" s="1"/>
  <c r="AM70" i="4"/>
  <c r="AN70" i="4"/>
  <c r="AO70" i="4"/>
  <c r="AP70" i="4"/>
  <c r="AQ70" i="4"/>
  <c r="AR70" i="4"/>
  <c r="AS70" i="4"/>
  <c r="AT70" i="4"/>
  <c r="BB70" i="4" s="1"/>
  <c r="AU70" i="4"/>
  <c r="AV70" i="4"/>
  <c r="AW70" i="4"/>
  <c r="AX70" i="4"/>
  <c r="AY70" i="4"/>
  <c r="AZ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BB72" i="4" s="1"/>
  <c r="AU72" i="4"/>
  <c r="AV72" i="4"/>
  <c r="AW72" i="4"/>
  <c r="AX72" i="4"/>
  <c r="AY72" i="4"/>
  <c r="AZ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BA75" i="4" s="1"/>
  <c r="AM75" i="4"/>
  <c r="AN75" i="4"/>
  <c r="AO75" i="4"/>
  <c r="AP75" i="4"/>
  <c r="AQ75" i="4"/>
  <c r="AR75" i="4"/>
  <c r="AS75" i="4"/>
  <c r="AT75" i="4"/>
  <c r="BB75" i="4" s="1"/>
  <c r="AU75" i="4"/>
  <c r="AV75" i="4"/>
  <c r="AW75" i="4"/>
  <c r="AX75" i="4"/>
  <c r="AY75" i="4"/>
  <c r="AZ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BA76" i="4" s="1"/>
  <c r="AM76" i="4"/>
  <c r="AN76" i="4"/>
  <c r="AO76" i="4"/>
  <c r="AP76" i="4"/>
  <c r="AQ76" i="4"/>
  <c r="AR76" i="4"/>
  <c r="AS76" i="4"/>
  <c r="AT76" i="4"/>
  <c r="BB76" i="4" s="1"/>
  <c r="AU76" i="4"/>
  <c r="AV76" i="4"/>
  <c r="AW76" i="4"/>
  <c r="AX76" i="4"/>
  <c r="AY76" i="4"/>
  <c r="AZ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BA80" i="4" s="1"/>
  <c r="AM80" i="4"/>
  <c r="AN80" i="4"/>
  <c r="AO80" i="4"/>
  <c r="AP80" i="4"/>
  <c r="AQ80" i="4"/>
  <c r="AR80" i="4"/>
  <c r="AS80" i="4"/>
  <c r="AT80" i="4"/>
  <c r="BB80" i="4" s="1"/>
  <c r="AU80" i="4"/>
  <c r="AV80" i="4"/>
  <c r="AW80" i="4"/>
  <c r="AX80" i="4"/>
  <c r="AY80" i="4"/>
  <c r="AZ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BA81" i="4" s="1"/>
  <c r="AM81" i="4"/>
  <c r="AN81" i="4"/>
  <c r="AO81" i="4"/>
  <c r="AP81" i="4"/>
  <c r="AQ81" i="4"/>
  <c r="AR81" i="4"/>
  <c r="AS81" i="4"/>
  <c r="AT81" i="4"/>
  <c r="BB81" i="4" s="1"/>
  <c r="AU81" i="4"/>
  <c r="AV81" i="4"/>
  <c r="AW81" i="4"/>
  <c r="AX81" i="4"/>
  <c r="AY81" i="4"/>
  <c r="AZ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BA83" i="4" s="1"/>
  <c r="AM83" i="4"/>
  <c r="AN83" i="4"/>
  <c r="AO83" i="4"/>
  <c r="AP83" i="4"/>
  <c r="AQ83" i="4"/>
  <c r="AR83" i="4"/>
  <c r="AS83" i="4"/>
  <c r="AT83" i="4"/>
  <c r="BB83" i="4" s="1"/>
  <c r="AU83" i="4"/>
  <c r="AV83" i="4"/>
  <c r="AW83" i="4"/>
  <c r="AX83" i="4"/>
  <c r="AY83" i="4"/>
  <c r="AZ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BB84" i="4" s="1"/>
  <c r="AU84" i="4"/>
  <c r="AV84" i="4"/>
  <c r="AW84" i="4"/>
  <c r="AX84" i="4"/>
  <c r="AY84" i="4"/>
  <c r="AZ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BA86" i="4" s="1"/>
  <c r="AM86" i="4"/>
  <c r="AN86" i="4"/>
  <c r="AO86" i="4"/>
  <c r="AP86" i="4"/>
  <c r="AQ86" i="4"/>
  <c r="AR86" i="4"/>
  <c r="AS86" i="4"/>
  <c r="AT86" i="4"/>
  <c r="BB86" i="4" s="1"/>
  <c r="AU86" i="4"/>
  <c r="AV86" i="4"/>
  <c r="AW86" i="4"/>
  <c r="AX86" i="4"/>
  <c r="AY86" i="4"/>
  <c r="AZ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BB87" i="4" s="1"/>
  <c r="AU87" i="4"/>
  <c r="AV87" i="4"/>
  <c r="AW87" i="4"/>
  <c r="AX87" i="4"/>
  <c r="AY87" i="4"/>
  <c r="AZ87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X2" i="4"/>
  <c r="BA87" i="4"/>
  <c r="BB85" i="4"/>
  <c r="BA85" i="4"/>
  <c r="BA84" i="4"/>
  <c r="G84" i="4"/>
  <c r="BI82" i="4"/>
  <c r="BB82" i="4"/>
  <c r="BA82" i="4"/>
  <c r="BB79" i="4"/>
  <c r="BA79" i="4"/>
  <c r="BB78" i="4"/>
  <c r="BA78" i="4"/>
  <c r="BB77" i="4"/>
  <c r="BA77" i="4"/>
  <c r="BB74" i="4"/>
  <c r="BA74" i="4"/>
  <c r="BB73" i="4"/>
  <c r="BA73" i="4"/>
  <c r="BA72" i="4"/>
  <c r="BB71" i="4"/>
  <c r="BA71" i="4"/>
  <c r="BI69" i="4"/>
  <c r="BB69" i="4"/>
  <c r="BA69" i="4"/>
  <c r="G68" i="4"/>
  <c r="BI66" i="4"/>
  <c r="BB66" i="4"/>
  <c r="BA66" i="4"/>
  <c r="BB65" i="4"/>
  <c r="BA65" i="4"/>
  <c r="BI64" i="4"/>
  <c r="BB63" i="4"/>
  <c r="BA63" i="4"/>
  <c r="BB62" i="4"/>
  <c r="BB61" i="4"/>
  <c r="BA61" i="4"/>
  <c r="G60" i="4"/>
  <c r="E59" i="4"/>
  <c r="BI58" i="4"/>
  <c r="BB58" i="4"/>
  <c r="BA58" i="4"/>
  <c r="BB57" i="4"/>
  <c r="BA57" i="4"/>
  <c r="G56" i="4"/>
  <c r="BB55" i="4"/>
  <c r="BA55" i="4"/>
  <c r="E55" i="4"/>
  <c r="BA54" i="4"/>
  <c r="BB53" i="4"/>
  <c r="BA53" i="4"/>
  <c r="BI50" i="4"/>
  <c r="BB50" i="4"/>
  <c r="BA50" i="4"/>
  <c r="BB49" i="4"/>
  <c r="BA49" i="4"/>
  <c r="BB47" i="4"/>
  <c r="BA47" i="4"/>
  <c r="BB45" i="4"/>
  <c r="BA45" i="4"/>
  <c r="BB44" i="4"/>
  <c r="BA44" i="4"/>
  <c r="BI42" i="4"/>
  <c r="BB42" i="4"/>
  <c r="BA42" i="4"/>
  <c r="BB41" i="4"/>
  <c r="BA41" i="4"/>
  <c r="BA40" i="4"/>
  <c r="BB39" i="4"/>
  <c r="BA39" i="4"/>
  <c r="BB38" i="4"/>
  <c r="BA38" i="4"/>
  <c r="BB37" i="4"/>
  <c r="BA37" i="4"/>
  <c r="BB36" i="4"/>
  <c r="BA36" i="4"/>
  <c r="BA35" i="4"/>
  <c r="BB34" i="4"/>
  <c r="BA34" i="4"/>
  <c r="BB33" i="4"/>
  <c r="BA33" i="4"/>
  <c r="BB31" i="4"/>
  <c r="BA31" i="4"/>
  <c r="G31" i="4"/>
  <c r="BB30" i="4"/>
  <c r="BA30" i="4"/>
  <c r="BB29" i="4"/>
  <c r="BA29" i="4"/>
  <c r="BB28" i="4"/>
  <c r="BA28" i="4"/>
  <c r="BI26" i="4"/>
  <c r="BB26" i="4"/>
  <c r="BA26" i="4"/>
  <c r="BI25" i="4"/>
  <c r="BB25" i="4"/>
  <c r="BA25" i="4"/>
  <c r="BB23" i="4"/>
  <c r="BA23" i="4"/>
  <c r="G23" i="4"/>
  <c r="BB22" i="4"/>
  <c r="BA22" i="4"/>
  <c r="BB21" i="4"/>
  <c r="BA21" i="4"/>
  <c r="BB20" i="4"/>
  <c r="BA20" i="4"/>
  <c r="G19" i="4"/>
  <c r="BI18" i="4"/>
  <c r="BB18" i="4"/>
  <c r="BA18" i="4"/>
  <c r="BB17" i="4"/>
  <c r="BA17" i="4"/>
  <c r="BB15" i="4"/>
  <c r="BA15" i="4"/>
  <c r="BB14" i="4"/>
  <c r="BA14" i="4"/>
  <c r="BB13" i="4"/>
  <c r="BA13" i="4"/>
  <c r="BB12" i="4"/>
  <c r="BA12" i="4"/>
  <c r="BI10" i="4"/>
  <c r="BB10" i="4"/>
  <c r="BA10" i="4"/>
  <c r="BB9" i="4"/>
  <c r="BA9" i="4"/>
  <c r="BA8" i="4"/>
  <c r="G8" i="4"/>
  <c r="BB7" i="4"/>
  <c r="BA7" i="4"/>
  <c r="BB6" i="4"/>
  <c r="BA6" i="4"/>
  <c r="BB5" i="4"/>
  <c r="BA5" i="4"/>
  <c r="F5" i="4"/>
  <c r="BB4" i="4"/>
  <c r="BA4" i="4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G3" i="2"/>
  <c r="BG4" i="2"/>
  <c r="BG5" i="2"/>
  <c r="BG6" i="2"/>
  <c r="BH6" i="2" s="1"/>
  <c r="BG7" i="2"/>
  <c r="BH7" i="2" s="1"/>
  <c r="BG8" i="2"/>
  <c r="BG9" i="2"/>
  <c r="BG10" i="2"/>
  <c r="BG11" i="2"/>
  <c r="BG12" i="2"/>
  <c r="BG13" i="2"/>
  <c r="BG14" i="2"/>
  <c r="BH14" i="2" s="1"/>
  <c r="BG15" i="2"/>
  <c r="BH15" i="2" s="1"/>
  <c r="BG16" i="2"/>
  <c r="BG17" i="2"/>
  <c r="BG18" i="2"/>
  <c r="BG19" i="2"/>
  <c r="BG20" i="2"/>
  <c r="BG21" i="2"/>
  <c r="BG22" i="2"/>
  <c r="BH22" i="2" s="1"/>
  <c r="BG23" i="2"/>
  <c r="BH23" i="2" s="1"/>
  <c r="BG24" i="2"/>
  <c r="BG25" i="2"/>
  <c r="BG26" i="2"/>
  <c r="BG27" i="2"/>
  <c r="BG28" i="2"/>
  <c r="BG29" i="2"/>
  <c r="BG30" i="2"/>
  <c r="BH30" i="2" s="1"/>
  <c r="BG31" i="2"/>
  <c r="BH31" i="2" s="1"/>
  <c r="BG32" i="2"/>
  <c r="BG33" i="2"/>
  <c r="BG34" i="2"/>
  <c r="BH34" i="2" s="1"/>
  <c r="BG35" i="2"/>
  <c r="BG36" i="2"/>
  <c r="BG37" i="2"/>
  <c r="BG38" i="2"/>
  <c r="BH38" i="2" s="1"/>
  <c r="BG39" i="2"/>
  <c r="BH39" i="2" s="1"/>
  <c r="BG40" i="2"/>
  <c r="BG41" i="2"/>
  <c r="BG42" i="2"/>
  <c r="BH42" i="2" s="1"/>
  <c r="BG43" i="2"/>
  <c r="BG44" i="2"/>
  <c r="BG45" i="2"/>
  <c r="BG46" i="2"/>
  <c r="BH46" i="2" s="1"/>
  <c r="BG47" i="2"/>
  <c r="BH47" i="2" s="1"/>
  <c r="BG48" i="2"/>
  <c r="BG49" i="2"/>
  <c r="BG50" i="2"/>
  <c r="BH50" i="2" s="1"/>
  <c r="BG51" i="2"/>
  <c r="BG52" i="2"/>
  <c r="BG53" i="2"/>
  <c r="BG54" i="2"/>
  <c r="BH54" i="2" s="1"/>
  <c r="BG55" i="2"/>
  <c r="BH55" i="2" s="1"/>
  <c r="BG56" i="2"/>
  <c r="BG57" i="2"/>
  <c r="BG58" i="2"/>
  <c r="BH58" i="2" s="1"/>
  <c r="BG59" i="2"/>
  <c r="BG60" i="2"/>
  <c r="BG61" i="2"/>
  <c r="BG62" i="2"/>
  <c r="BH62" i="2" s="1"/>
  <c r="BG63" i="2"/>
  <c r="BH63" i="2" s="1"/>
  <c r="BG64" i="2"/>
  <c r="BG65" i="2"/>
  <c r="BG66" i="2"/>
  <c r="BH66" i="2" s="1"/>
  <c r="BG67" i="2"/>
  <c r="BG68" i="2"/>
  <c r="BG69" i="2"/>
  <c r="BG70" i="2"/>
  <c r="BH70" i="2" s="1"/>
  <c r="BG71" i="2"/>
  <c r="BG72" i="2"/>
  <c r="BG73" i="2"/>
  <c r="BH73" i="2" s="1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F71" i="2"/>
  <c r="BH71" i="2" s="1"/>
  <c r="BF72" i="2"/>
  <c r="BF73" i="2"/>
  <c r="BF74" i="2"/>
  <c r="BF75" i="2"/>
  <c r="BF76" i="2"/>
  <c r="BF77" i="2"/>
  <c r="BF78" i="2"/>
  <c r="BF79" i="2"/>
  <c r="BH79" i="2" s="1"/>
  <c r="BF80" i="2"/>
  <c r="BF81" i="2"/>
  <c r="BF82" i="2"/>
  <c r="BF83" i="2"/>
  <c r="BF84" i="2"/>
  <c r="BF85" i="2"/>
  <c r="BF86" i="2"/>
  <c r="BH86" i="2" s="1"/>
  <c r="BF87" i="2"/>
  <c r="BH87" i="2" s="1"/>
  <c r="BH3" i="2"/>
  <c r="BH4" i="2"/>
  <c r="BH5" i="2"/>
  <c r="BH8" i="2"/>
  <c r="BH9" i="2"/>
  <c r="BH10" i="2"/>
  <c r="BH11" i="2"/>
  <c r="BH12" i="2"/>
  <c r="BH13" i="2"/>
  <c r="BH16" i="2"/>
  <c r="BH17" i="2"/>
  <c r="BH18" i="2"/>
  <c r="BH19" i="2"/>
  <c r="BH20" i="2"/>
  <c r="BH21" i="2"/>
  <c r="BH24" i="2"/>
  <c r="BH25" i="2"/>
  <c r="BH26" i="2"/>
  <c r="BH27" i="2"/>
  <c r="BH28" i="2"/>
  <c r="BH29" i="2"/>
  <c r="BH32" i="2"/>
  <c r="BH33" i="2"/>
  <c r="BH35" i="2"/>
  <c r="BH36" i="2"/>
  <c r="BH37" i="2"/>
  <c r="BH40" i="2"/>
  <c r="BH41" i="2"/>
  <c r="BH43" i="2"/>
  <c r="BH44" i="2"/>
  <c r="BH45" i="2"/>
  <c r="BH48" i="2"/>
  <c r="BH49" i="2"/>
  <c r="BH51" i="2"/>
  <c r="BH52" i="2"/>
  <c r="BH53" i="2"/>
  <c r="BH56" i="2"/>
  <c r="BH57" i="2"/>
  <c r="BH59" i="2"/>
  <c r="BH60" i="2"/>
  <c r="BH61" i="2"/>
  <c r="BH64" i="2"/>
  <c r="BH65" i="2"/>
  <c r="BH67" i="2"/>
  <c r="BH68" i="2"/>
  <c r="BH69" i="2"/>
  <c r="BH75" i="2"/>
  <c r="BH76" i="2"/>
  <c r="BH77" i="2"/>
  <c r="BH81" i="2"/>
  <c r="BH83" i="2"/>
  <c r="BH84" i="2"/>
  <c r="BH85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F2" i="2"/>
  <c r="BI2" i="2" s="1"/>
  <c r="BH2" i="2"/>
  <c r="BG2" i="2"/>
  <c r="BE2" i="2"/>
  <c r="BD2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B2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2" i="2"/>
  <c r="BH4" i="6" l="1"/>
  <c r="BI4" i="6"/>
  <c r="AZ5" i="6"/>
  <c r="BC5" i="6"/>
  <c r="AZ4" i="6"/>
  <c r="BI18" i="6"/>
  <c r="BH18" i="6"/>
  <c r="BH3" i="6"/>
  <c r="BH8" i="6"/>
  <c r="BD11" i="6"/>
  <c r="BG12" i="6"/>
  <c r="BI12" i="6" s="1"/>
  <c r="BH13" i="6"/>
  <c r="BI13" i="6"/>
  <c r="BE13" i="6"/>
  <c r="AZ14" i="6"/>
  <c r="AZ3" i="6"/>
  <c r="AZ8" i="6"/>
  <c r="BD10" i="6"/>
  <c r="AZ13" i="6"/>
  <c r="BD15" i="6"/>
  <c r="BG16" i="6"/>
  <c r="BI16" i="6" s="1"/>
  <c r="BH17" i="6"/>
  <c r="BI17" i="6"/>
  <c r="BE17" i="6"/>
  <c r="BC21" i="6"/>
  <c r="BE28" i="6"/>
  <c r="BG30" i="6"/>
  <c r="BI30" i="6" s="1"/>
  <c r="BE3" i="6"/>
  <c r="BE8" i="6"/>
  <c r="BH2" i="6"/>
  <c r="BI2" i="6"/>
  <c r="BH12" i="6"/>
  <c r="BE12" i="6"/>
  <c r="BD14" i="6"/>
  <c r="BG19" i="6"/>
  <c r="BI19" i="6" s="1"/>
  <c r="BD29" i="6"/>
  <c r="BG5" i="6"/>
  <c r="BI5" i="6" s="1"/>
  <c r="AZ12" i="6"/>
  <c r="BE16" i="6"/>
  <c r="BI20" i="6"/>
  <c r="AZ2" i="6"/>
  <c r="BE2" i="6"/>
  <c r="BH11" i="6"/>
  <c r="BI11" i="6"/>
  <c r="AZ16" i="6"/>
  <c r="BH21" i="6"/>
  <c r="BE4" i="6"/>
  <c r="BH9" i="6"/>
  <c r="BI9" i="6"/>
  <c r="BI14" i="6"/>
  <c r="BH14" i="6"/>
  <c r="AZ9" i="6"/>
  <c r="BG6" i="6"/>
  <c r="BI6" i="6" s="1"/>
  <c r="BF10" i="6"/>
  <c r="BH15" i="6"/>
  <c r="BI15" i="6"/>
  <c r="BC20" i="6"/>
  <c r="BD20" i="6"/>
  <c r="BI73" i="6"/>
  <c r="AZ21" i="6"/>
  <c r="BC22" i="6"/>
  <c r="BD25" i="6"/>
  <c r="BF28" i="6"/>
  <c r="BD30" i="6"/>
  <c r="BI33" i="6"/>
  <c r="BH33" i="6"/>
  <c r="AZ36" i="6"/>
  <c r="BC36" i="6"/>
  <c r="BI48" i="6"/>
  <c r="BH48" i="6"/>
  <c r="BC54" i="6"/>
  <c r="AZ57" i="6"/>
  <c r="BC57" i="6"/>
  <c r="BD59" i="6"/>
  <c r="BD72" i="6"/>
  <c r="BF75" i="6"/>
  <c r="BD77" i="6"/>
  <c r="BF80" i="6"/>
  <c r="BH81" i="6"/>
  <c r="BG21" i="6"/>
  <c r="BI21" i="6" s="1"/>
  <c r="AZ28" i="6"/>
  <c r="BC34" i="6"/>
  <c r="BG38" i="6"/>
  <c r="BH38" i="6" s="1"/>
  <c r="BI38" i="6"/>
  <c r="BC41" i="6"/>
  <c r="AZ41" i="6"/>
  <c r="BD43" i="6"/>
  <c r="BG45" i="6"/>
  <c r="BI45" i="6"/>
  <c r="BH45" i="6"/>
  <c r="BC47" i="6"/>
  <c r="AZ48" i="6"/>
  <c r="BC48" i="6"/>
  <c r="BG52" i="6"/>
  <c r="BI52" i="6" s="1"/>
  <c r="BD54" i="6"/>
  <c r="BH55" i="6"/>
  <c r="BG60" i="6"/>
  <c r="BH60" i="6" s="1"/>
  <c r="BC63" i="6"/>
  <c r="AZ63" i="6"/>
  <c r="BD65" i="6"/>
  <c r="BG67" i="6"/>
  <c r="BI67" i="6" s="1"/>
  <c r="BE74" i="6"/>
  <c r="AZ75" i="6"/>
  <c r="BG78" i="6"/>
  <c r="BI78" i="6" s="1"/>
  <c r="BE81" i="6"/>
  <c r="AZ82" i="6"/>
  <c r="BG84" i="6"/>
  <c r="BI84" i="6" s="1"/>
  <c r="BH84" i="6"/>
  <c r="BH85" i="6"/>
  <c r="BH37" i="6"/>
  <c r="BE78" i="6"/>
  <c r="AZ6" i="6"/>
  <c r="AZ19" i="6"/>
  <c r="BI25" i="6"/>
  <c r="BH25" i="6"/>
  <c r="BH26" i="6"/>
  <c r="BD28" i="6"/>
  <c r="BI32" i="6"/>
  <c r="BH32" i="6"/>
  <c r="BC38" i="6"/>
  <c r="BI42" i="6"/>
  <c r="BI43" i="6"/>
  <c r="BC45" i="6"/>
  <c r="AZ45" i="6"/>
  <c r="BI49" i="6"/>
  <c r="BH49" i="6"/>
  <c r="BC51" i="6"/>
  <c r="AZ52" i="6"/>
  <c r="BC52" i="6"/>
  <c r="BI59" i="6"/>
  <c r="BH59" i="6"/>
  <c r="BC60" i="6"/>
  <c r="BI64" i="6"/>
  <c r="BI65" i="6"/>
  <c r="BC67" i="6"/>
  <c r="AZ67" i="6"/>
  <c r="BD69" i="6"/>
  <c r="BI72" i="6"/>
  <c r="BH72" i="6"/>
  <c r="BH73" i="6"/>
  <c r="BD80" i="6"/>
  <c r="BI83" i="6"/>
  <c r="BH83" i="6"/>
  <c r="BC84" i="6"/>
  <c r="AZ84" i="6"/>
  <c r="BI40" i="6"/>
  <c r="BH40" i="6"/>
  <c r="BI50" i="6"/>
  <c r="BI62" i="6"/>
  <c r="BH62" i="6"/>
  <c r="BI68" i="6"/>
  <c r="BH68" i="6"/>
  <c r="BH69" i="6"/>
  <c r="BD76" i="6"/>
  <c r="BI79" i="6"/>
  <c r="BH79" i="6"/>
  <c r="BD81" i="6"/>
  <c r="AZ87" i="6"/>
  <c r="BC87" i="6"/>
  <c r="AZ40" i="6"/>
  <c r="BC40" i="6"/>
  <c r="AZ62" i="6"/>
  <c r="BC62" i="6"/>
  <c r="AZ79" i="6"/>
  <c r="BG23" i="6"/>
  <c r="BI23" i="6" s="1"/>
  <c r="BE26" i="6"/>
  <c r="BC31" i="6"/>
  <c r="AZ32" i="6"/>
  <c r="BC32" i="6"/>
  <c r="BG36" i="6"/>
  <c r="BI36" i="6" s="1"/>
  <c r="BD38" i="6"/>
  <c r="BH42" i="6"/>
  <c r="BI44" i="6"/>
  <c r="BH44" i="6"/>
  <c r="BC50" i="6"/>
  <c r="BG54" i="6"/>
  <c r="BH54" i="6" s="1"/>
  <c r="BI54" i="6"/>
  <c r="BG57" i="6"/>
  <c r="BD60" i="6"/>
  <c r="BH64" i="6"/>
  <c r="BI66" i="6"/>
  <c r="BH66" i="6"/>
  <c r="BG70" i="6"/>
  <c r="BI70" i="6" s="1"/>
  <c r="BE73" i="6"/>
  <c r="AZ74" i="6"/>
  <c r="BI81" i="6"/>
  <c r="BH82" i="6"/>
  <c r="BE82" i="6"/>
  <c r="AZ83" i="6"/>
  <c r="BD86" i="6"/>
  <c r="BC53" i="6"/>
  <c r="AZ53" i="6"/>
  <c r="BC33" i="6"/>
  <c r="AZ33" i="6"/>
  <c r="BF24" i="6"/>
  <c r="BD26" i="6"/>
  <c r="BF29" i="6"/>
  <c r="BH30" i="6"/>
  <c r="BG34" i="6"/>
  <c r="BI34" i="6"/>
  <c r="BI35" i="6"/>
  <c r="BC37" i="6"/>
  <c r="AZ37" i="6"/>
  <c r="BG41" i="6"/>
  <c r="BI41" i="6" s="1"/>
  <c r="BC43" i="6"/>
  <c r="AZ44" i="6"/>
  <c r="BC44" i="6"/>
  <c r="BI56" i="6"/>
  <c r="BC58" i="6"/>
  <c r="AZ58" i="6"/>
  <c r="BD61" i="6"/>
  <c r="BG63" i="6"/>
  <c r="BI63" i="6" s="1"/>
  <c r="BH63" i="6"/>
  <c r="BC65" i="6"/>
  <c r="AZ66" i="6"/>
  <c r="BC66" i="6"/>
  <c r="BD68" i="6"/>
  <c r="BF71" i="6"/>
  <c r="BD73" i="6"/>
  <c r="BF76" i="6"/>
  <c r="BH77" i="6"/>
  <c r="BD79" i="6"/>
  <c r="BG37" i="6"/>
  <c r="BI37" i="6" s="1"/>
  <c r="BH50" i="6"/>
  <c r="BG58" i="6"/>
  <c r="BI58" i="6" s="1"/>
  <c r="BI22" i="6"/>
  <c r="BH23" i="6"/>
  <c r="AZ24" i="6"/>
  <c r="BG27" i="6"/>
  <c r="BI27" i="6" s="1"/>
  <c r="BE30" i="6"/>
  <c r="BH34" i="6"/>
  <c r="BC42" i="6"/>
  <c r="BG46" i="6"/>
  <c r="BH46" i="6" s="1"/>
  <c r="BI46" i="6"/>
  <c r="BI47" i="6"/>
  <c r="BC49" i="6"/>
  <c r="AZ49" i="6"/>
  <c r="BD51" i="6"/>
  <c r="BG53" i="6"/>
  <c r="BI53" i="6"/>
  <c r="BH53" i="6"/>
  <c r="BI57" i="6"/>
  <c r="BH57" i="6"/>
  <c r="BC64" i="6"/>
  <c r="BI69" i="6"/>
  <c r="BH70" i="6"/>
  <c r="AZ71" i="6"/>
  <c r="BG74" i="6"/>
  <c r="BI74" i="6" s="1"/>
  <c r="BE77" i="6"/>
  <c r="AZ78" i="6"/>
  <c r="BG87" i="6"/>
  <c r="BH87" i="6" s="1"/>
  <c r="AZ26" i="6"/>
  <c r="AZ30" i="6"/>
  <c r="AZ55" i="6"/>
  <c r="AZ69" i="6"/>
  <c r="AZ73" i="6"/>
  <c r="AZ77" i="6"/>
  <c r="AZ81" i="6"/>
  <c r="AZ25" i="6"/>
  <c r="AZ29" i="6"/>
  <c r="AZ59" i="6"/>
  <c r="AZ68" i="6"/>
  <c r="AZ72" i="6"/>
  <c r="AZ76" i="6"/>
  <c r="AZ80" i="6"/>
  <c r="BI57" i="4"/>
  <c r="BI77" i="4"/>
  <c r="BI75" i="4"/>
  <c r="BI67" i="4"/>
  <c r="BI49" i="4"/>
  <c r="BI41" i="4"/>
  <c r="BI33" i="4"/>
  <c r="BI13" i="4"/>
  <c r="BI11" i="4"/>
  <c r="BI55" i="4"/>
  <c r="BI81" i="4"/>
  <c r="BI76" i="4"/>
  <c r="BI70" i="4"/>
  <c r="BI46" i="4"/>
  <c r="BI44" i="4"/>
  <c r="BI39" i="4"/>
  <c r="BI38" i="4"/>
  <c r="BI36" i="4"/>
  <c r="BI31" i="4"/>
  <c r="BI30" i="4"/>
  <c r="BI17" i="4"/>
  <c r="BI14" i="4"/>
  <c r="BI12" i="4"/>
  <c r="BI9" i="4"/>
  <c r="BI6" i="4"/>
  <c r="BI4" i="4"/>
  <c r="BI59" i="4"/>
  <c r="BI35" i="4"/>
  <c r="BI27" i="4"/>
  <c r="BI80" i="4"/>
  <c r="BI43" i="4"/>
  <c r="BI68" i="4"/>
  <c r="BI62" i="4"/>
  <c r="BI60" i="4"/>
  <c r="BI87" i="4"/>
  <c r="BI51" i="4"/>
  <c r="BI19" i="4"/>
  <c r="BI3" i="4"/>
  <c r="BI73" i="4"/>
  <c r="BI84" i="4"/>
  <c r="BI47" i="4"/>
  <c r="BI78" i="4"/>
  <c r="BI52" i="4"/>
  <c r="BI20" i="4"/>
  <c r="BI86" i="4"/>
  <c r="BI53" i="4"/>
  <c r="BI15" i="4"/>
  <c r="BI21" i="4"/>
  <c r="BI61" i="4"/>
  <c r="BI79" i="4"/>
  <c r="BI85" i="4"/>
  <c r="BI23" i="4"/>
  <c r="BI45" i="4"/>
  <c r="BI48" i="4"/>
  <c r="BI22" i="4"/>
  <c r="BI63" i="4"/>
  <c r="BI74" i="4"/>
  <c r="BI54" i="4"/>
  <c r="BI7" i="4"/>
  <c r="BI34" i="4"/>
  <c r="BI37" i="4"/>
  <c r="BI40" i="4"/>
  <c r="BI28" i="4"/>
  <c r="BI56" i="4"/>
  <c r="BI5" i="4"/>
  <c r="BI29" i="4"/>
  <c r="BI71" i="4"/>
  <c r="BI32" i="4"/>
  <c r="BI72" i="4"/>
  <c r="BH80" i="2"/>
  <c r="BH72" i="2"/>
  <c r="BH78" i="2"/>
  <c r="BH82" i="2"/>
  <c r="BH74" i="2"/>
  <c r="G84" i="2"/>
  <c r="G68" i="2"/>
  <c r="G60" i="2"/>
  <c r="E59" i="2"/>
  <c r="G56" i="2"/>
  <c r="E55" i="2"/>
  <c r="G31" i="2"/>
  <c r="G23" i="2"/>
  <c r="G19" i="2"/>
  <c r="G8" i="2"/>
  <c r="F5" i="2"/>
  <c r="BI28" i="6" l="1"/>
  <c r="BH28" i="6"/>
  <c r="BH78" i="6"/>
  <c r="BI80" i="6"/>
  <c r="BH80" i="6"/>
  <c r="BI10" i="6"/>
  <c r="BH10" i="6"/>
  <c r="BH58" i="6"/>
  <c r="BI87" i="6"/>
  <c r="BI75" i="6"/>
  <c r="BH75" i="6"/>
  <c r="BH6" i="6"/>
  <c r="BI76" i="6"/>
  <c r="BH76" i="6"/>
  <c r="BI60" i="6"/>
  <c r="BH5" i="6"/>
  <c r="BH36" i="6"/>
  <c r="BH41" i="6"/>
  <c r="BH74" i="6"/>
  <c r="BH19" i="6"/>
  <c r="BH52" i="6"/>
  <c r="BI71" i="6"/>
  <c r="BH71" i="6"/>
  <c r="BI29" i="6"/>
  <c r="BH29" i="6"/>
  <c r="BH67" i="6"/>
  <c r="BH27" i="6"/>
  <c r="BI24" i="6"/>
  <c r="BH24" i="6"/>
  <c r="BH16" i="6"/>
  <c r="G84" i="1"/>
  <c r="G68" i="1"/>
  <c r="G60" i="1"/>
  <c r="E59" i="1"/>
  <c r="G56" i="1"/>
  <c r="E55" i="1"/>
  <c r="G31" i="1"/>
  <c r="G23" i="1"/>
  <c r="G19" i="1"/>
  <c r="G8" i="1"/>
  <c r="F5" i="1"/>
</calcChain>
</file>

<file path=xl/sharedStrings.xml><?xml version="1.0" encoding="utf-8"?>
<sst xmlns="http://schemas.openxmlformats.org/spreadsheetml/2006/main" count="2612" uniqueCount="327">
  <si>
    <t>month</t>
  </si>
  <si>
    <t>site</t>
  </si>
  <si>
    <t>station</t>
  </si>
  <si>
    <t>filter_ID</t>
  </si>
  <si>
    <t>total_filtration_vol_ml</t>
  </si>
  <si>
    <t>filtrate_sum_mg</t>
  </si>
  <si>
    <t>Guo_carbon_ug</t>
  </si>
  <si>
    <t>GC-ID</t>
  </si>
  <si>
    <t>1. HIP  ul</t>
  </si>
  <si>
    <t>IS D29 ul</t>
  </si>
  <si>
    <t>2. HIP ul</t>
  </si>
  <si>
    <t>Na2SO4 ul</t>
  </si>
  <si>
    <t>Supernatant ul</t>
  </si>
  <si>
    <t>Hexane ul</t>
  </si>
  <si>
    <t>IS D33 ul</t>
  </si>
  <si>
    <t>GC for methyl.</t>
  </si>
  <si>
    <t>Remarks</t>
  </si>
  <si>
    <t>site_type</t>
  </si>
  <si>
    <t>TMSDAM-IPA/dichloromethane</t>
  </si>
  <si>
    <t>n-Heptane</t>
  </si>
  <si>
    <t>Type</t>
  </si>
  <si>
    <t>C22.6.cis.4.cis.7..cis.10..cis.13..cis.16..cis.19..ng.æl.</t>
  </si>
  <si>
    <t>C8.0..ng.æl.</t>
  </si>
  <si>
    <t>C10.0..ng.æl.</t>
  </si>
  <si>
    <t>C11.0..ng.æl.</t>
  </si>
  <si>
    <t>C20.5..cis.5.cis.8..cis.11..cis.14..cis.17..ng.æl.</t>
  </si>
  <si>
    <t>C12.0..ng.æl.</t>
  </si>
  <si>
    <t>C13.0..ng.æl.</t>
  </si>
  <si>
    <t>C14.1.cis.9..ng.æl.</t>
  </si>
  <si>
    <t>C14.0..ng.æl.</t>
  </si>
  <si>
    <t>C15.1.cis.10..ng.æl.</t>
  </si>
  <si>
    <t>C15.0..ng.æl.</t>
  </si>
  <si>
    <t>C16.1.cis.9..ng.æl.</t>
  </si>
  <si>
    <t>C16.0..ng.æl.</t>
  </si>
  <si>
    <t>C17.1.cis.10..ng.æl.</t>
  </si>
  <si>
    <t>C17.0..ng.æl.</t>
  </si>
  <si>
    <t>C18.3.cis.6..cis.9..cis.12..ng.æl.</t>
  </si>
  <si>
    <t>C18.3.cis.9..cis.12..cis.15..ng.æl.</t>
  </si>
  <si>
    <t>C18.2.cis.9..cis.12..ng.æl.</t>
  </si>
  <si>
    <t>C18.2.trans.9..trans.12..ng.æl.</t>
  </si>
  <si>
    <t>C18.1..cis.9..ng.æl.</t>
  </si>
  <si>
    <t>C18.1..trans.9..ng.æl.</t>
  </si>
  <si>
    <t>C18.0..ng.æl.</t>
  </si>
  <si>
    <t>D31.C16.0..ng.æl.</t>
  </si>
  <si>
    <t>D33.C17.0..ng.æl.</t>
  </si>
  <si>
    <t>C20.4.cis.5..cis.8..cis.11..cis.14..ng.æl.</t>
  </si>
  <si>
    <t>C20.3.cis.8..cis.11..cis.14..ng.æl.</t>
  </si>
  <si>
    <t>C20.3..cis.11..cis.14..cis.17..ng.æl.</t>
  </si>
  <si>
    <t>C20.2.cis.11..cis.14..ng.æl.</t>
  </si>
  <si>
    <t>C20.1.cis.11..ng.æl.</t>
  </si>
  <si>
    <t>C20.0..ng.æl.</t>
  </si>
  <si>
    <t>C21.0..ng.æl.</t>
  </si>
  <si>
    <t>C22.2.cis.13..cis.16..ng.æl.</t>
  </si>
  <si>
    <t>C22.1.cis.13..ng.æl.</t>
  </si>
  <si>
    <t>C22.0..ng.æl.</t>
  </si>
  <si>
    <t>C23.0..ng.æl.</t>
  </si>
  <si>
    <t>C24.1.cis.15..ng.æl.</t>
  </si>
  <si>
    <t>C24.0..ng.æl.</t>
  </si>
  <si>
    <t>Extrapolated</t>
  </si>
  <si>
    <t>july</t>
  </si>
  <si>
    <t>ST</t>
  </si>
  <si>
    <t>271 &amp; 272</t>
  </si>
  <si>
    <t>C100</t>
  </si>
  <si>
    <t>bay</t>
  </si>
  <si>
    <t>Sample</t>
  </si>
  <si>
    <t xml:space="preserve">C22:6 cis 4,cis 7, cis 10, cis 13, cis 16, cis 19, C8:0, C10:0, C11:0, C20:5, cis 5,cis 8, cis 11, cis 14, cis 17, C12:0, C13:0, C14:1 cis 9, C14:0, C15:1 cis 10, C15:0, C16:1 cis 9, C16:0, C17:1 cis 10,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</si>
  <si>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273 &amp; 274</t>
  </si>
  <si>
    <t>C101</t>
  </si>
  <si>
    <t>275 &amp; 276</t>
  </si>
  <si>
    <t>C102</t>
  </si>
  <si>
    <t xml:space="preserve">C22:6 cis 4,cis 7, cis 10, cis 13, cis 16, cis 19, C8:0, C10:0, C11:0, C20:5, cis 5,cis 8, cis 11, cis 14, cis 17, C12:0, C13:0, C14:1 cis 9, C14:0, C15:0, C16:1 cis 9, C16:0, C17:1 cis 10,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</si>
  <si>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B</t>
  </si>
  <si>
    <t>290 &amp; 291</t>
  </si>
  <si>
    <t>C103</t>
  </si>
  <si>
    <t>Blank</t>
  </si>
  <si>
    <t xml:space="preserve">C22:6 cis 4,cis 7, cis 10, cis 13, cis 16, cis 19, C8:0, C10:0, C11:0, C20:5, cis 5,cis 8, cis 11, cis 14, cis 17, C12:0, C13:0, C14:1 cis 9, C15:1 cis 10, C15:0, C16:1 cis 9, C16:0, C17:1 cis 10,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</si>
  <si>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KA</t>
  </si>
  <si>
    <t>303 &amp; 304</t>
  </si>
  <si>
    <t>C104</t>
  </si>
  <si>
    <t>305 &amp; 306</t>
  </si>
  <si>
    <t>C105</t>
  </si>
  <si>
    <t>307 &amp; 308</t>
  </si>
  <si>
    <t>C106</t>
  </si>
  <si>
    <t>321 &amp; 322</t>
  </si>
  <si>
    <t>C107</t>
  </si>
  <si>
    <t>AN</t>
  </si>
  <si>
    <t>335 &amp; 336</t>
  </si>
  <si>
    <t>C108</t>
  </si>
  <si>
    <t>337 &amp; 338</t>
  </si>
  <si>
    <t>C109</t>
  </si>
  <si>
    <t>339 &amp; 340</t>
  </si>
  <si>
    <t>C110</t>
  </si>
  <si>
    <t>353 &amp; 354</t>
  </si>
  <si>
    <t>C111</t>
  </si>
  <si>
    <t>august</t>
  </si>
  <si>
    <t>OFF</t>
  </si>
  <si>
    <t>367 &amp; 368</t>
  </si>
  <si>
    <t>C112</t>
  </si>
  <si>
    <t>ORE</t>
  </si>
  <si>
    <t>369 &amp; 370</t>
  </si>
  <si>
    <t>C113</t>
  </si>
  <si>
    <t>off</t>
  </si>
  <si>
    <t>HORNE</t>
  </si>
  <si>
    <t>371 &amp; 372</t>
  </si>
  <si>
    <t>C114</t>
  </si>
  <si>
    <t>VA</t>
  </si>
  <si>
    <t>383 &amp; 384</t>
  </si>
  <si>
    <t>C115</t>
  </si>
  <si>
    <t>385 &amp; 386</t>
  </si>
  <si>
    <t>C116</t>
  </si>
  <si>
    <t>387 &amp; 388</t>
  </si>
  <si>
    <t>C117</t>
  </si>
  <si>
    <t>401 &amp; 402</t>
  </si>
  <si>
    <t>C118</t>
  </si>
  <si>
    <t>Blank (some pollution on the backside of one filter)</t>
  </si>
  <si>
    <t>415 &amp; 416</t>
  </si>
  <si>
    <t>C119</t>
  </si>
  <si>
    <t>417 &amp; 418</t>
  </si>
  <si>
    <t>C120</t>
  </si>
  <si>
    <t xml:space="preserve">C22:6 cis 4,cis 7, cis 10, cis 13, cis 16, cis 19, C8:0, C10:0, C11:0, C20:5, cis 5,cis 8, cis 11, cis 14, cis 17, C12:0, C13:0, C14:1 cis 9, C14:0, C15:1 cis 10, C15:0, C16:1 cis 9, C16:0,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</si>
  <si>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419 &amp; 420</t>
  </si>
  <si>
    <t>C121</t>
  </si>
  <si>
    <t>433 &amp; 434</t>
  </si>
  <si>
    <t>C122</t>
  </si>
  <si>
    <t>447 &amp; 448</t>
  </si>
  <si>
    <t>C123</t>
  </si>
  <si>
    <t>449 &amp; 450</t>
  </si>
  <si>
    <t>C124</t>
  </si>
  <si>
    <t>455 &amp; 457</t>
  </si>
  <si>
    <t>C125</t>
  </si>
  <si>
    <t xml:space="preserve">C22:6 cis 4,cis 7, cis 10, cis 13, cis 16, cis 19, C8:0, C10:0, C11:0, C20:5, cis 5,cis 8, cis 11, cis 14, cis 17, C12:0, C13:0, C14:1 cis 9, C14:0, C15:0, C16:1 cis 9, C16:0,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</si>
  <si>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451 &amp; 452</t>
  </si>
  <si>
    <t>C126</t>
  </si>
  <si>
    <t>479 &amp; 480</t>
  </si>
  <si>
    <t>C127</t>
  </si>
  <si>
    <t>481 &amp; 482</t>
  </si>
  <si>
    <t>C128</t>
  </si>
  <si>
    <t>483 &amp; 484</t>
  </si>
  <si>
    <t>C129</t>
  </si>
  <si>
    <t>485 &amp; 486</t>
  </si>
  <si>
    <t>C130</t>
  </si>
  <si>
    <t>september</t>
  </si>
  <si>
    <t>511 &amp; 512</t>
  </si>
  <si>
    <t>C131</t>
  </si>
  <si>
    <t>513 &amp; 514</t>
  </si>
  <si>
    <t>C132</t>
  </si>
  <si>
    <t>519 &amp; 520</t>
  </si>
  <si>
    <t>C133</t>
  </si>
  <si>
    <t>515 &amp; 516</t>
  </si>
  <si>
    <t>C134</t>
  </si>
  <si>
    <t>543 &amp; 544</t>
  </si>
  <si>
    <t>C135</t>
  </si>
  <si>
    <t>545 &amp; 546</t>
  </si>
  <si>
    <t>C136</t>
  </si>
  <si>
    <t>547 &amp; 548</t>
  </si>
  <si>
    <t>C137</t>
  </si>
  <si>
    <t>559 &amp; 560</t>
  </si>
  <si>
    <t>C138</t>
  </si>
  <si>
    <t>561 &amp; 562</t>
  </si>
  <si>
    <t>C139</t>
  </si>
  <si>
    <t>563 &amp; 564</t>
  </si>
  <si>
    <t>C140</t>
  </si>
  <si>
    <t>577 &amp; 578</t>
  </si>
  <si>
    <t>C141</t>
  </si>
  <si>
    <t>591 &amp; 592</t>
  </si>
  <si>
    <t>C142</t>
  </si>
  <si>
    <t>593 &amp; 594</t>
  </si>
  <si>
    <t>C143</t>
  </si>
  <si>
    <t xml:space="preserve">C22:6 cis 4,cis 7, cis 10, cis 13, cis 16, cis 19, C8:0, C10:0, C11:0, C20:5, cis 5,cis 8, cis 11, cis 14, cis 17, C12:0, C13:0, C14:1 cis 9, C14:0, C15:0, C16:1 cis 9, C16:0, C17:0, C18:3 cis 6, cis 9, cis 12, C18:3 cis 9, cis 12, cis 15,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</si>
  <si>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595 &amp; 596</t>
  </si>
  <si>
    <t>C144</t>
  </si>
  <si>
    <t xml:space="preserve">C22:6 cis 4,cis 7, cis 10, cis 13, cis 16, cis 19, C8:0, C10:0, C11:0, C20:5, cis 5,cis 8, cis 11, cis 14, cis 17, C12:0, C13:0, C14:1 cis 9, C14:0, C15:0, C16:1 cis 9, C16:0, C17:1 cis 10, C17:0, C18:3 cis 6, cis 9, cis 12, C18:3 cis 9, cis 12, cis 15,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</si>
  <si>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610 &amp; 611</t>
  </si>
  <si>
    <t>C145</t>
  </si>
  <si>
    <t>624 &amp; 625</t>
  </si>
  <si>
    <t>C146</t>
  </si>
  <si>
    <t>626 &amp; 627</t>
  </si>
  <si>
    <t>C147</t>
  </si>
  <si>
    <t>628 &amp; 629</t>
  </si>
  <si>
    <t>C148</t>
  </si>
  <si>
    <t>642 &amp; 643</t>
  </si>
  <si>
    <t>C149</t>
  </si>
  <si>
    <t>may</t>
  </si>
  <si>
    <t>DE</t>
  </si>
  <si>
    <t>1 &amp; 2</t>
  </si>
  <si>
    <t>C64</t>
  </si>
  <si>
    <t>3 &amp; 4</t>
  </si>
  <si>
    <t>C65</t>
  </si>
  <si>
    <t>Blank (some pollution on top of one filter)</t>
  </si>
  <si>
    <t>13 &amp; 14</t>
  </si>
  <si>
    <t>C66</t>
  </si>
  <si>
    <t>15 &amp; 16</t>
  </si>
  <si>
    <t>C67</t>
  </si>
  <si>
    <t>17 &amp; 18</t>
  </si>
  <si>
    <t>C68</t>
  </si>
  <si>
    <t>31 &amp; 32</t>
  </si>
  <si>
    <t>C69</t>
  </si>
  <si>
    <t>Blank, Filter 32 was slightly dirty on top</t>
  </si>
  <si>
    <t>45 &amp; 46</t>
  </si>
  <si>
    <t>C70</t>
  </si>
  <si>
    <t>47 &amp; 48</t>
  </si>
  <si>
    <t>C71</t>
  </si>
  <si>
    <t>49 &amp; 50</t>
  </si>
  <si>
    <t>C72</t>
  </si>
  <si>
    <t>51 &amp; 52</t>
  </si>
  <si>
    <t>C73</t>
  </si>
  <si>
    <t>june</t>
  </si>
  <si>
    <t>77 &amp; 78</t>
  </si>
  <si>
    <t>C74</t>
  </si>
  <si>
    <t>79 &amp; 80</t>
  </si>
  <si>
    <t>C75</t>
  </si>
  <si>
    <t>81 &amp; 82</t>
  </si>
  <si>
    <t>C76</t>
  </si>
  <si>
    <t>92 &amp; 93</t>
  </si>
  <si>
    <t>C77</t>
  </si>
  <si>
    <t>109 &amp; 110</t>
  </si>
  <si>
    <t>C78</t>
  </si>
  <si>
    <t>111 &amp; 112</t>
  </si>
  <si>
    <t>C79</t>
  </si>
  <si>
    <t>113 &amp; 114</t>
  </si>
  <si>
    <t>C80</t>
  </si>
  <si>
    <t>115 &amp; 116</t>
  </si>
  <si>
    <t>C81</t>
  </si>
  <si>
    <t>143 &amp; 144</t>
  </si>
  <si>
    <t>C82</t>
  </si>
  <si>
    <t>147 &amp; 148</t>
  </si>
  <si>
    <t>C83</t>
  </si>
  <si>
    <t>149 &amp; 150</t>
  </si>
  <si>
    <t>C84</t>
  </si>
  <si>
    <t>159 &amp; 160</t>
  </si>
  <si>
    <t>C85</t>
  </si>
  <si>
    <t>161 &amp; 162</t>
  </si>
  <si>
    <t>C86</t>
  </si>
  <si>
    <t>163 &amp; 164</t>
  </si>
  <si>
    <t>C87</t>
  </si>
  <si>
    <t>177 &amp; 178</t>
  </si>
  <si>
    <t>C88</t>
  </si>
  <si>
    <t>191 &amp; 192</t>
  </si>
  <si>
    <t>C89</t>
  </si>
  <si>
    <t>193 &amp; 194</t>
  </si>
  <si>
    <t>C90</t>
  </si>
  <si>
    <t xml:space="preserve">C22:6 cis 4,cis 7, cis 10, cis 13, cis 16, cis 19, C8:0, C10:0, C11:0, C20:5, cis 5,cis 8, cis 11, cis 14, cis 17, C13:0, C14:1 cis 9, C14:0, C15:1 cis 10, C15:0, C16:1 cis 9, C16:0, C17:1 cis 10,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</si>
  <si>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195 &amp; 196</t>
  </si>
  <si>
    <t>C91</t>
  </si>
  <si>
    <t xml:space="preserve">C22:6 cis 4,cis 7, cis 10, cis 13, cis 16, cis 19, C8:0, C10:0, C11:0, C20:5, cis 5,cis 8, cis 11, cis 14, cis 17, C12:0, C13:0, C14:0, C15:1 cis 10, C15:0, C16:1 cis 9, C16:0, C17:1 cis 10, C17:0, C18:3 cis 6, cis 9, cis 12, C18:3 cis 9, cis 12, cis 15, C18:2 trans 9, trans 12, C18:2 cis 9, cis 12, C18:1, trans 9, C18:1, cis 9, C18:0, C20:4 cis 5, cis 8, cis 11, cis 14, C20:3 cis 8, cis 11, cis 14, C20:3, cis 11, cis 14, cis 17, C20:2 cis 11, cis 14, C20:1 cis 11, C20:0, C21:0, C22:2 cis 13, cis 16, C22:1 cis 13, C22:0, C23:0, C24:1 cis 15, C24:0, </t>
  </si>
  <si>
    <t>209 &amp; 210</t>
  </si>
  <si>
    <t>C92</t>
  </si>
  <si>
    <t>223 &amp; 224</t>
  </si>
  <si>
    <t>C93</t>
  </si>
  <si>
    <t>225 &amp; 226</t>
  </si>
  <si>
    <t>C94</t>
  </si>
  <si>
    <t>231 &amp; 232</t>
  </si>
  <si>
    <t>C95</t>
  </si>
  <si>
    <t>243 &amp; 244</t>
  </si>
  <si>
    <t>C96</t>
  </si>
  <si>
    <t>239 &amp; 240</t>
  </si>
  <si>
    <t>NA</t>
  </si>
  <si>
    <t>C97</t>
  </si>
  <si>
    <t>241 &amp; 242</t>
  </si>
  <si>
    <t>C98</t>
  </si>
  <si>
    <t>257 &amp; 258</t>
  </si>
  <si>
    <t>C99</t>
  </si>
  <si>
    <t>24:0</t>
  </si>
  <si>
    <t>24:1ω9</t>
  </si>
  <si>
    <t>23:0</t>
  </si>
  <si>
    <t>22:0</t>
  </si>
  <si>
    <t>22:1ω9</t>
  </si>
  <si>
    <t>22:2ω6</t>
  </si>
  <si>
    <t>21:0</t>
  </si>
  <si>
    <t>20:0</t>
  </si>
  <si>
    <t>20:1ω9</t>
  </si>
  <si>
    <t>20:2ω6</t>
  </si>
  <si>
    <t>20:3ω6</t>
  </si>
  <si>
    <t>20:4ω6</t>
  </si>
  <si>
    <t>18:0</t>
  </si>
  <si>
    <t>18:3ω3</t>
  </si>
  <si>
    <t>18:3ω6</t>
  </si>
  <si>
    <t>17:0</t>
  </si>
  <si>
    <t>17:1ω7</t>
  </si>
  <si>
    <t>16:0</t>
  </si>
  <si>
    <t>16:1ω7</t>
  </si>
  <si>
    <t>15:0</t>
  </si>
  <si>
    <t>15:1ω5</t>
  </si>
  <si>
    <t>14:0</t>
  </si>
  <si>
    <t>14:1ω5</t>
  </si>
  <si>
    <t>13:0</t>
  </si>
  <si>
    <t>20:5ω3</t>
  </si>
  <si>
    <t>22:6ω3</t>
  </si>
  <si>
    <t>20:3ω3</t>
  </si>
  <si>
    <t>18:1ω9tot</t>
  </si>
  <si>
    <t>18:2ω6tot</t>
  </si>
  <si>
    <t>Short SAFA</t>
  </si>
  <si>
    <t>Total</t>
  </si>
  <si>
    <t>EPA</t>
  </si>
  <si>
    <t>DHA</t>
  </si>
  <si>
    <t>ShortSAFA</t>
  </si>
  <si>
    <t>LongSAFA</t>
  </si>
  <si>
    <t>ω3 PUFA</t>
  </si>
  <si>
    <t>ω6 PUFA</t>
  </si>
  <si>
    <t>PUFA</t>
  </si>
  <si>
    <t>MUFA</t>
  </si>
  <si>
    <t>ω3:ω6</t>
  </si>
  <si>
    <t>8:0</t>
  </si>
  <si>
    <t>Removed</t>
  </si>
  <si>
    <t>10:0</t>
  </si>
  <si>
    <t>11:0</t>
  </si>
  <si>
    <t>12:0</t>
  </si>
  <si>
    <t>BAFA</t>
  </si>
  <si>
    <t>iso15:0</t>
  </si>
  <si>
    <t>Anteiso15:0</t>
  </si>
  <si>
    <t>iso16:0</t>
  </si>
  <si>
    <t>iso17:0</t>
  </si>
  <si>
    <t>19:0</t>
  </si>
  <si>
    <t>Methyl cis-9,10-methylenehexadecanoate</t>
  </si>
  <si>
    <t>Methyl cis-9,10-methyleneoctadecanoate</t>
  </si>
  <si>
    <t>18:1ω9c</t>
  </si>
  <si>
    <t>Combined</t>
  </si>
  <si>
    <t>18:1ω9t</t>
  </si>
  <si>
    <t>PUFA ω6</t>
  </si>
  <si>
    <t>18:2ω6c</t>
  </si>
  <si>
    <t>18:2ω6t</t>
  </si>
  <si>
    <t>PUFA ω3</t>
  </si>
  <si>
    <t>NB</t>
  </si>
  <si>
    <t>Not Blank in remarks coulmn</t>
  </si>
  <si>
    <t>Month</t>
  </si>
  <si>
    <t>Site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</si>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</sst>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/>
    </xf>
    <xf numFmtId="0" fontId="0" fillId="5" borderId="4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4" xfId="0" applyNumberFormat="1" applyBorder="1"/>
    <xf numFmtId="165" fontId="0" fillId="0" borderId="4" xfId="0" applyNumberFormat="1" applyBorder="1"/>
    <xf numFmtId="164" fontId="2" fillId="0" borderId="0" xfId="0" applyNumberFormat="1" applyFont="1"/>
    <xf numFmtId="164" fontId="0" fillId="0" borderId="0" xfId="0" applyNumberFormat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165" fontId="0" fillId="0" borderId="0" xfId="0" applyNumberFormat="1"/>
    <xf numFmtId="0" fontId="0" fillId="0" borderId="0" xfId="0" applyAlignment="1">
      <alignment horizontal="right"/>
    </xf>
    <xf numFmtId="0" fontId="3" fillId="5" borderId="4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164" fontId="3" fillId="0" borderId="4" xfId="0" applyNumberFormat="1" applyFont="1" applyBorder="1"/>
    <xf numFmtId="165" fontId="3" fillId="0" borderId="4" xfId="0" applyNumberFormat="1" applyFont="1" applyBorder="1"/>
    <xf numFmtId="0" fontId="3" fillId="6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9" borderId="4" xfId="0" applyFont="1" applyFill="1" applyBorder="1"/>
    <xf numFmtId="164" fontId="3" fillId="0" borderId="0" xfId="0" applyNumberFormat="1" applyFont="1"/>
    <xf numFmtId="165" fontId="3" fillId="0" borderId="0" xfId="0" applyNumberFormat="1" applyFont="1"/>
    <xf numFmtId="164" fontId="4" fillId="0" borderId="4" xfId="0" applyNumberFormat="1" applyFont="1" applyBorder="1"/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49" fontId="5" fillId="2" borderId="4" xfId="0" applyNumberFormat="1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/>
    <xf numFmtId="0" fontId="6" fillId="0" borderId="0" xfId="0" applyFont="1"/>
    <xf numFmtId="49" fontId="3" fillId="0" borderId="4" xfId="0" applyNumberFormat="1" applyFont="1" applyBorder="1"/>
    <xf numFmtId="0" fontId="3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0" xfId="0" applyFont="1"/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29B5-537A-4274-B2FB-F8AB7CC1C791}">
  <dimension ref="A1:BX87"/>
  <sheetViews>
    <sheetView workbookViewId="0">
      <selection activeCell="F2" sqref="F2"/>
    </sheetView>
  </sheetViews>
  <sheetFormatPr defaultRowHeight="15" x14ac:dyDescent="0.25"/>
  <cols>
    <col min="1" max="1" width="11.28515625" bestFit="1" customWidth="1"/>
    <col min="2" max="2" width="7.85546875" bestFit="1" customWidth="1"/>
    <col min="3" max="3" width="9.140625" style="20"/>
    <col min="4" max="4" width="13.42578125" bestFit="1" customWidth="1"/>
    <col min="5" max="7" width="13.42578125" customWidth="1"/>
    <col min="13" max="13" width="9.7109375" bestFit="1" customWidth="1"/>
    <col min="17" max="17" width="13.42578125" customWidth="1"/>
    <col min="19" max="19" width="22.42578125" bestFit="1" customWidth="1"/>
    <col min="22" max="22" width="14.5703125" customWidth="1"/>
  </cols>
  <sheetData>
    <row r="1" spans="1:76" ht="34.1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1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</row>
    <row r="2" spans="1:76" ht="15.75" x14ac:dyDescent="0.25">
      <c r="A2" s="8" t="s">
        <v>59</v>
      </c>
      <c r="B2" s="9" t="s">
        <v>60</v>
      </c>
      <c r="C2" s="10">
        <v>1</v>
      </c>
      <c r="D2" s="9" t="s">
        <v>61</v>
      </c>
      <c r="E2" s="9">
        <v>700</v>
      </c>
      <c r="F2" s="11">
        <v>3.5350000000000001</v>
      </c>
      <c r="G2" s="12"/>
      <c r="H2" s="9" t="s">
        <v>62</v>
      </c>
      <c r="I2" s="9">
        <v>1000</v>
      </c>
      <c r="J2" s="9">
        <v>20</v>
      </c>
      <c r="K2" s="9">
        <v>400</v>
      </c>
      <c r="L2" s="9">
        <v>111</v>
      </c>
      <c r="M2" s="9">
        <v>150</v>
      </c>
      <c r="N2" s="9">
        <v>50</v>
      </c>
      <c r="O2" s="9">
        <v>70</v>
      </c>
      <c r="P2" s="9">
        <v>60</v>
      </c>
      <c r="Q2" s="9"/>
      <c r="R2" s="9" t="s">
        <v>63</v>
      </c>
      <c r="S2" s="9">
        <v>200</v>
      </c>
      <c r="T2" s="9">
        <v>30</v>
      </c>
      <c r="U2" s="9" t="s">
        <v>64</v>
      </c>
      <c r="V2" s="11">
        <v>4.02034</v>
      </c>
      <c r="W2" s="11">
        <v>4.0020000000000003E-3</v>
      </c>
      <c r="X2" s="11">
        <v>2.4621590000000002</v>
      </c>
      <c r="Y2" s="11">
        <v>6.5814219999999999</v>
      </c>
      <c r="Z2" s="11">
        <v>3.0095390000000002</v>
      </c>
      <c r="AA2" s="11">
        <v>0.199993</v>
      </c>
      <c r="AB2" s="11">
        <v>0.20116200000000001</v>
      </c>
      <c r="AC2" s="11">
        <v>5.6168999999999997E-2</v>
      </c>
      <c r="AD2" s="11">
        <v>10.488778999999999</v>
      </c>
      <c r="AE2" s="11">
        <v>2.3064000000000001E-2</v>
      </c>
      <c r="AF2" s="11">
        <v>1.1833</v>
      </c>
      <c r="AG2" s="11">
        <v>6.8566859999999998</v>
      </c>
      <c r="AH2" s="11">
        <v>14.946002999999999</v>
      </c>
      <c r="AI2" s="11">
        <v>2.214877</v>
      </c>
      <c r="AJ2" s="11">
        <v>50.244816</v>
      </c>
      <c r="AK2" s="11">
        <v>0.69685600000000003</v>
      </c>
      <c r="AL2" s="11">
        <v>2.421135</v>
      </c>
      <c r="AM2" s="11">
        <v>2.6237650000000001</v>
      </c>
      <c r="AN2" s="11">
        <v>0.15567</v>
      </c>
      <c r="AO2" s="11">
        <v>11.065804999999999</v>
      </c>
      <c r="AP2" s="11">
        <v>8.8759010000000007</v>
      </c>
      <c r="AQ2" s="11">
        <v>4.3552619999999997</v>
      </c>
      <c r="AR2" s="11">
        <v>0</v>
      </c>
      <c r="AS2" s="11">
        <v>0</v>
      </c>
      <c r="AT2" s="11">
        <v>1.431492</v>
      </c>
      <c r="AU2" s="11">
        <v>0.28895100000000001</v>
      </c>
      <c r="AV2" s="11">
        <v>0.19358</v>
      </c>
      <c r="AW2" s="11">
        <v>0.16819000000000001</v>
      </c>
      <c r="AX2" s="11">
        <v>0.37148399999999998</v>
      </c>
      <c r="AY2" s="11">
        <v>0.192719</v>
      </c>
      <c r="AZ2" s="11">
        <v>2.3805E-2</v>
      </c>
      <c r="BA2" s="11">
        <v>0.211921</v>
      </c>
      <c r="BB2" s="11">
        <v>0.13886899999999999</v>
      </c>
      <c r="BC2" s="11">
        <v>0.21485099999999999</v>
      </c>
      <c r="BD2" s="11">
        <v>0.22770000000000001</v>
      </c>
      <c r="BE2" s="11">
        <v>0.77089200000000002</v>
      </c>
      <c r="BF2" s="11">
        <v>0.29434300000000002</v>
      </c>
      <c r="BG2" s="11" t="s">
        <v>65</v>
      </c>
      <c r="BH2" s="13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</row>
    <row r="3" spans="1:76" ht="15.75" x14ac:dyDescent="0.25">
      <c r="A3" s="8" t="s">
        <v>59</v>
      </c>
      <c r="B3" s="9" t="s">
        <v>60</v>
      </c>
      <c r="C3" s="10">
        <v>2</v>
      </c>
      <c r="D3" s="9" t="s">
        <v>66</v>
      </c>
      <c r="E3" s="9">
        <v>700</v>
      </c>
      <c r="F3" s="11">
        <v>2.6440000000000001</v>
      </c>
      <c r="G3" s="12"/>
      <c r="H3" s="9" t="s">
        <v>67</v>
      </c>
      <c r="I3" s="9">
        <v>1000</v>
      </c>
      <c r="J3" s="9">
        <v>20</v>
      </c>
      <c r="K3" s="9">
        <v>400</v>
      </c>
      <c r="L3" s="9">
        <v>111</v>
      </c>
      <c r="M3" s="9">
        <v>150</v>
      </c>
      <c r="N3" s="9">
        <v>50</v>
      </c>
      <c r="O3" s="9">
        <v>70</v>
      </c>
      <c r="P3" s="9">
        <v>60</v>
      </c>
      <c r="Q3" s="9"/>
      <c r="R3" s="9" t="s">
        <v>63</v>
      </c>
      <c r="S3" s="9">
        <v>200</v>
      </c>
      <c r="T3" s="9">
        <v>30</v>
      </c>
      <c r="U3" s="9" t="s">
        <v>64</v>
      </c>
      <c r="V3" s="11">
        <v>2.9778859999999998</v>
      </c>
      <c r="W3" s="11">
        <v>4.3229999999999996E-3</v>
      </c>
      <c r="X3" s="11">
        <v>0.21008499999999999</v>
      </c>
      <c r="Y3" s="11">
        <v>6.4416950000000002</v>
      </c>
      <c r="Z3" s="11">
        <v>2.8112970000000002</v>
      </c>
      <c r="AA3" s="11">
        <v>0.215502</v>
      </c>
      <c r="AB3" s="11">
        <v>4.8807999999999997E-2</v>
      </c>
      <c r="AC3" s="11">
        <v>3.5651000000000002E-2</v>
      </c>
      <c r="AD3" s="11">
        <v>9.7318999999999996</v>
      </c>
      <c r="AE3" s="11">
        <v>3.993E-3</v>
      </c>
      <c r="AF3" s="11">
        <v>0.78833399999999998</v>
      </c>
      <c r="AG3" s="11">
        <v>5.3128209999999996</v>
      </c>
      <c r="AH3" s="11">
        <v>10.783149999999999</v>
      </c>
      <c r="AI3" s="11">
        <v>1.304152</v>
      </c>
      <c r="AJ3" s="11">
        <v>51.642757000000003</v>
      </c>
      <c r="AK3" s="11">
        <v>0.65256999999999998</v>
      </c>
      <c r="AL3" s="11">
        <v>1.510759</v>
      </c>
      <c r="AM3" s="11">
        <v>2.2112340000000001</v>
      </c>
      <c r="AN3" s="11">
        <v>5.4198999999999997E-2</v>
      </c>
      <c r="AO3" s="11">
        <v>7.5300890000000003</v>
      </c>
      <c r="AP3" s="11">
        <v>6.3537780000000001</v>
      </c>
      <c r="AQ3" s="11">
        <v>3.4900530000000001</v>
      </c>
      <c r="AR3" s="11">
        <v>0</v>
      </c>
      <c r="AS3" s="11">
        <v>0</v>
      </c>
      <c r="AT3" s="11">
        <v>1.1635139999999999</v>
      </c>
      <c r="AU3" s="11">
        <v>0.254409</v>
      </c>
      <c r="AV3" s="11">
        <v>0.15551699999999999</v>
      </c>
      <c r="AW3" s="11">
        <v>9.8272999999999999E-2</v>
      </c>
      <c r="AX3" s="11">
        <v>0.32175100000000001</v>
      </c>
      <c r="AY3" s="11">
        <v>0.13492799999999999</v>
      </c>
      <c r="AZ3" s="11">
        <v>2.4060999999999999E-2</v>
      </c>
      <c r="BA3" s="11">
        <v>8.3710000000000007E-2</v>
      </c>
      <c r="BB3" s="11">
        <v>6.2283999999999999E-2</v>
      </c>
      <c r="BC3" s="11">
        <v>0.200965</v>
      </c>
      <c r="BD3" s="11">
        <v>0.211149</v>
      </c>
      <c r="BE3" s="11">
        <v>0.47254499999999999</v>
      </c>
      <c r="BF3" s="11">
        <v>0.292244</v>
      </c>
      <c r="BG3" s="11" t="s">
        <v>65</v>
      </c>
      <c r="BH3" s="13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</row>
    <row r="4" spans="1:76" ht="15.75" x14ac:dyDescent="0.25">
      <c r="A4" s="8" t="s">
        <v>59</v>
      </c>
      <c r="B4" s="9" t="s">
        <v>60</v>
      </c>
      <c r="C4" s="10">
        <v>3</v>
      </c>
      <c r="D4" s="9" t="s">
        <v>68</v>
      </c>
      <c r="E4" s="9">
        <v>700</v>
      </c>
      <c r="F4" s="11">
        <v>2.8315000000000001</v>
      </c>
      <c r="G4" s="12">
        <v>373.25</v>
      </c>
      <c r="H4" s="9" t="s">
        <v>69</v>
      </c>
      <c r="I4" s="9">
        <v>1000</v>
      </c>
      <c r="J4" s="9">
        <v>20</v>
      </c>
      <c r="K4" s="9">
        <v>400</v>
      </c>
      <c r="L4" s="9">
        <v>111</v>
      </c>
      <c r="M4" s="9">
        <v>150</v>
      </c>
      <c r="N4" s="9">
        <v>50</v>
      </c>
      <c r="O4" s="9">
        <v>70</v>
      </c>
      <c r="P4" s="9">
        <v>60</v>
      </c>
      <c r="Q4" s="9"/>
      <c r="R4" s="9" t="s">
        <v>63</v>
      </c>
      <c r="S4" s="9">
        <v>200</v>
      </c>
      <c r="T4" s="9">
        <v>30</v>
      </c>
      <c r="U4" s="9" t="s">
        <v>64</v>
      </c>
      <c r="V4" s="11">
        <v>3.196002</v>
      </c>
      <c r="W4" s="11">
        <v>3.6640000000000002E-3</v>
      </c>
      <c r="X4" s="11">
        <v>1.5783640000000001</v>
      </c>
      <c r="Y4" s="11">
        <v>6.0698780000000001</v>
      </c>
      <c r="Z4" s="11">
        <v>2.9892120000000002</v>
      </c>
      <c r="AA4" s="11">
        <v>6.3395999999999994E-2</v>
      </c>
      <c r="AB4" s="11">
        <v>0.121895</v>
      </c>
      <c r="AC4" s="11">
        <v>4.6599000000000002E-2</v>
      </c>
      <c r="AD4" s="11">
        <v>9.7217310000000001</v>
      </c>
      <c r="AE4" s="11">
        <v>0</v>
      </c>
      <c r="AF4" s="11">
        <v>0.73289800000000005</v>
      </c>
      <c r="AG4" s="11">
        <v>5.0294369999999997</v>
      </c>
      <c r="AH4" s="11">
        <v>9.9550850000000004</v>
      </c>
      <c r="AI4" s="11">
        <v>1.244424</v>
      </c>
      <c r="AJ4" s="11">
        <v>43.222805000000001</v>
      </c>
      <c r="AK4" s="11">
        <v>0.58748400000000001</v>
      </c>
      <c r="AL4" s="11">
        <v>1.082266</v>
      </c>
      <c r="AM4" s="11">
        <v>2.3388040000000001</v>
      </c>
      <c r="AN4" s="11">
        <v>2.0213999999999999E-2</v>
      </c>
      <c r="AO4" s="11">
        <v>6.7642670000000003</v>
      </c>
      <c r="AP4" s="11">
        <v>5.3696440000000001</v>
      </c>
      <c r="AQ4" s="11">
        <v>3.2346710000000001</v>
      </c>
      <c r="AR4" s="11">
        <v>0</v>
      </c>
      <c r="AS4" s="11">
        <v>0</v>
      </c>
      <c r="AT4" s="11">
        <v>0.67472600000000005</v>
      </c>
      <c r="AU4" s="11">
        <v>0.19320699999999999</v>
      </c>
      <c r="AV4" s="11">
        <v>0.123804</v>
      </c>
      <c r="AW4" s="11">
        <v>9.0646000000000004E-2</v>
      </c>
      <c r="AX4" s="11">
        <v>0.26161200000000001</v>
      </c>
      <c r="AY4" s="11">
        <v>0.13245999999999999</v>
      </c>
      <c r="AZ4" s="11">
        <v>1.6778000000000001E-2</v>
      </c>
      <c r="BA4" s="11">
        <v>0.114661</v>
      </c>
      <c r="BB4" s="11">
        <v>0.111233</v>
      </c>
      <c r="BC4" s="11">
        <v>0.20596800000000001</v>
      </c>
      <c r="BD4" s="11">
        <v>0.18486900000000001</v>
      </c>
      <c r="BE4" s="11">
        <v>0.56167800000000001</v>
      </c>
      <c r="BF4" s="11">
        <v>0.26650600000000002</v>
      </c>
      <c r="BG4" s="11" t="s">
        <v>70</v>
      </c>
      <c r="BH4" s="13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</row>
    <row r="5" spans="1:76" ht="15.75" x14ac:dyDescent="0.25">
      <c r="A5" s="8" t="s">
        <v>59</v>
      </c>
      <c r="B5" s="9" t="s">
        <v>60</v>
      </c>
      <c r="C5" s="10" t="s">
        <v>71</v>
      </c>
      <c r="D5" s="9" t="s">
        <v>72</v>
      </c>
      <c r="E5" s="9">
        <v>700</v>
      </c>
      <c r="F5" s="11">
        <f>0.004-0.046</f>
        <v>-4.1999999999999996E-2</v>
      </c>
      <c r="G5" s="12"/>
      <c r="H5" s="9" t="s">
        <v>73</v>
      </c>
      <c r="I5" s="9">
        <v>1000</v>
      </c>
      <c r="J5" s="9">
        <v>20</v>
      </c>
      <c r="K5" s="9">
        <v>400</v>
      </c>
      <c r="L5" s="9">
        <v>111</v>
      </c>
      <c r="M5" s="9">
        <v>150</v>
      </c>
      <c r="N5" s="9">
        <v>50</v>
      </c>
      <c r="O5" s="9">
        <v>70</v>
      </c>
      <c r="P5" s="9">
        <v>60</v>
      </c>
      <c r="Q5" s="9" t="s">
        <v>74</v>
      </c>
      <c r="R5" s="9"/>
      <c r="S5" s="9">
        <v>200</v>
      </c>
      <c r="T5" s="9">
        <v>30</v>
      </c>
      <c r="U5" s="9" t="s">
        <v>74</v>
      </c>
      <c r="V5" s="11">
        <v>0.24260799999999999</v>
      </c>
      <c r="W5" s="11">
        <v>7.9500000000000003E-4</v>
      </c>
      <c r="X5" s="11">
        <v>6.644469</v>
      </c>
      <c r="Y5" s="11">
        <v>2.4051360000000002</v>
      </c>
      <c r="Z5" s="11">
        <v>0.13555800000000001</v>
      </c>
      <c r="AA5" s="11">
        <v>0.37160300000000002</v>
      </c>
      <c r="AB5" s="11">
        <v>0.12962699999999999</v>
      </c>
      <c r="AC5" s="11">
        <v>0.71155999999999997</v>
      </c>
      <c r="AD5" s="11">
        <v>0</v>
      </c>
      <c r="AE5" s="11">
        <v>0.28529500000000002</v>
      </c>
      <c r="AF5" s="11">
        <v>0.69467699999999999</v>
      </c>
      <c r="AG5" s="11">
        <v>0.74018799999999996</v>
      </c>
      <c r="AH5" s="11">
        <v>2.5265680000000001</v>
      </c>
      <c r="AI5" s="11">
        <v>1.4841599999999999</v>
      </c>
      <c r="AJ5" s="11">
        <v>18.112943000000001</v>
      </c>
      <c r="AK5" s="11">
        <v>0.123205</v>
      </c>
      <c r="AL5" s="11">
        <v>0.37460399999999999</v>
      </c>
      <c r="AM5" s="11">
        <v>0.29278300000000002</v>
      </c>
      <c r="AN5" s="11">
        <v>4.9019E-2</v>
      </c>
      <c r="AO5" s="11">
        <v>0.75357499999999999</v>
      </c>
      <c r="AP5" s="11">
        <v>2.0404849999999999</v>
      </c>
      <c r="AQ5" s="11">
        <v>1.4103859999999999</v>
      </c>
      <c r="AR5" s="11">
        <v>0</v>
      </c>
      <c r="AS5" s="11">
        <v>0</v>
      </c>
      <c r="AT5" s="11">
        <v>1.0973580000000001</v>
      </c>
      <c r="AU5" s="11">
        <v>7.4734999999999996E-2</v>
      </c>
      <c r="AV5" s="11">
        <v>6.9963999999999998E-2</v>
      </c>
      <c r="AW5" s="11">
        <v>2.8694000000000001E-2</v>
      </c>
      <c r="AX5" s="11">
        <v>6.0872999999999997E-2</v>
      </c>
      <c r="AY5" s="11">
        <v>1.7322000000000001E-2</v>
      </c>
      <c r="AZ5" s="11">
        <v>1.5705E-2</v>
      </c>
      <c r="BA5" s="11">
        <v>4.2717999999999999E-2</v>
      </c>
      <c r="BB5" s="11">
        <v>6.9237999999999994E-2</v>
      </c>
      <c r="BC5" s="11">
        <v>1.7788999999999999E-2</v>
      </c>
      <c r="BD5" s="11">
        <v>7.1676000000000004E-2</v>
      </c>
      <c r="BE5" s="11">
        <v>0.18542</v>
      </c>
      <c r="BF5" s="11">
        <v>2.2297000000000001E-2</v>
      </c>
      <c r="BG5" s="11" t="s">
        <v>75</v>
      </c>
      <c r="BH5" s="13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</row>
    <row r="6" spans="1:76" ht="15.75" x14ac:dyDescent="0.25">
      <c r="A6" s="8" t="s">
        <v>59</v>
      </c>
      <c r="B6" s="9" t="s">
        <v>76</v>
      </c>
      <c r="C6" s="10">
        <v>1</v>
      </c>
      <c r="D6" s="9" t="s">
        <v>77</v>
      </c>
      <c r="E6" s="9">
        <v>700</v>
      </c>
      <c r="F6" s="11">
        <v>2.9575</v>
      </c>
      <c r="G6" s="12"/>
      <c r="H6" s="9" t="s">
        <v>78</v>
      </c>
      <c r="I6" s="9">
        <v>1000</v>
      </c>
      <c r="J6" s="9">
        <v>20</v>
      </c>
      <c r="K6" s="9">
        <v>400</v>
      </c>
      <c r="L6" s="9">
        <v>111</v>
      </c>
      <c r="M6" s="9">
        <v>150</v>
      </c>
      <c r="N6" s="9">
        <v>50</v>
      </c>
      <c r="O6" s="9">
        <v>70</v>
      </c>
      <c r="P6" s="9">
        <v>60</v>
      </c>
      <c r="Q6" s="9"/>
      <c r="R6" s="9" t="s">
        <v>63</v>
      </c>
      <c r="S6" s="9">
        <v>200</v>
      </c>
      <c r="T6" s="9">
        <v>30</v>
      </c>
      <c r="U6" s="9" t="s">
        <v>64</v>
      </c>
      <c r="V6" s="11">
        <v>0.13194700000000001</v>
      </c>
      <c r="W6" s="11">
        <v>2.0720000000000001E-3</v>
      </c>
      <c r="X6" s="11">
        <v>1.315564</v>
      </c>
      <c r="Y6" s="11">
        <v>3.6050149999999999</v>
      </c>
      <c r="Z6" s="11">
        <v>0.15640399999999999</v>
      </c>
      <c r="AA6" s="11">
        <v>9.6466999999999997E-2</v>
      </c>
      <c r="AB6" s="11">
        <v>6.5158999999999995E-2</v>
      </c>
      <c r="AC6" s="11">
        <v>6.0372000000000002E-2</v>
      </c>
      <c r="AD6" s="11">
        <v>2.3592300000000002</v>
      </c>
      <c r="AE6" s="11">
        <v>2.4435999999999999E-2</v>
      </c>
      <c r="AF6" s="11">
        <v>0.29949599999999998</v>
      </c>
      <c r="AG6" s="11">
        <v>0.85808600000000002</v>
      </c>
      <c r="AH6" s="11">
        <v>2.2069239999999999</v>
      </c>
      <c r="AI6" s="11">
        <v>0.24302299999999999</v>
      </c>
      <c r="AJ6" s="11">
        <v>23.720554</v>
      </c>
      <c r="AK6" s="11">
        <v>0.13364100000000001</v>
      </c>
      <c r="AL6" s="11">
        <v>0.53520299999999998</v>
      </c>
      <c r="AM6" s="11">
        <v>0.60296899999999998</v>
      </c>
      <c r="AN6" s="11">
        <v>2.3498000000000002E-2</v>
      </c>
      <c r="AO6" s="11">
        <v>1.020394</v>
      </c>
      <c r="AP6" s="11">
        <v>1.5534129999999999</v>
      </c>
      <c r="AQ6" s="11">
        <v>1.176418</v>
      </c>
      <c r="AR6" s="11">
        <v>0</v>
      </c>
      <c r="AS6" s="11">
        <v>0</v>
      </c>
      <c r="AT6" s="11">
        <v>0.27236199999999999</v>
      </c>
      <c r="AU6" s="11">
        <v>7.5231999999999993E-2</v>
      </c>
      <c r="AV6" s="11">
        <v>2.9559999999999999E-2</v>
      </c>
      <c r="AW6" s="11">
        <v>4.6195E-2</v>
      </c>
      <c r="AX6" s="11">
        <v>6.5287999999999999E-2</v>
      </c>
      <c r="AY6" s="11">
        <v>2.1989000000000002E-2</v>
      </c>
      <c r="AZ6" s="11">
        <v>5.5110000000000003E-3</v>
      </c>
      <c r="BA6" s="11">
        <v>6.3303999999999999E-2</v>
      </c>
      <c r="BB6" s="11">
        <v>4.7869000000000002E-2</v>
      </c>
      <c r="BC6" s="11">
        <v>3.5021999999999998E-2</v>
      </c>
      <c r="BD6" s="11">
        <v>8.2667000000000004E-2</v>
      </c>
      <c r="BE6" s="11">
        <v>0.23463300000000001</v>
      </c>
      <c r="BF6" s="11">
        <v>2.937E-2</v>
      </c>
      <c r="BG6" s="11" t="s">
        <v>65</v>
      </c>
      <c r="BH6" s="13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</row>
    <row r="7" spans="1:76" ht="15.75" x14ac:dyDescent="0.25">
      <c r="A7" s="8" t="s">
        <v>59</v>
      </c>
      <c r="B7" s="9" t="s">
        <v>76</v>
      </c>
      <c r="C7" s="10">
        <v>2</v>
      </c>
      <c r="D7" s="9" t="s">
        <v>79</v>
      </c>
      <c r="E7" s="9">
        <v>700</v>
      </c>
      <c r="F7" s="11">
        <v>2.5474999999999999</v>
      </c>
      <c r="G7" s="12"/>
      <c r="H7" s="9" t="s">
        <v>80</v>
      </c>
      <c r="I7" s="9">
        <v>1000</v>
      </c>
      <c r="J7" s="9">
        <v>20</v>
      </c>
      <c r="K7" s="9">
        <v>400</v>
      </c>
      <c r="L7" s="9">
        <v>111</v>
      </c>
      <c r="M7" s="9">
        <v>150</v>
      </c>
      <c r="N7" s="9">
        <v>50</v>
      </c>
      <c r="O7" s="9">
        <v>70</v>
      </c>
      <c r="P7" s="9">
        <v>60</v>
      </c>
      <c r="Q7" s="9"/>
      <c r="R7" s="9" t="s">
        <v>63</v>
      </c>
      <c r="S7" s="9">
        <v>200</v>
      </c>
      <c r="T7" s="9">
        <v>30</v>
      </c>
      <c r="U7" s="9" t="s">
        <v>64</v>
      </c>
      <c r="V7" s="11">
        <v>0.25065199999999999</v>
      </c>
      <c r="W7" s="11">
        <v>2.3270000000000001E-3</v>
      </c>
      <c r="X7" s="11">
        <v>1.3586229999999999</v>
      </c>
      <c r="Y7" s="11">
        <v>4.5030570000000001</v>
      </c>
      <c r="Z7" s="11">
        <v>0.47544999999999998</v>
      </c>
      <c r="AA7" s="11">
        <v>0.223136</v>
      </c>
      <c r="AB7" s="11">
        <v>9.5351000000000005E-2</v>
      </c>
      <c r="AC7" s="11">
        <v>9.0241000000000002E-2</v>
      </c>
      <c r="AD7" s="11">
        <v>3.9406150000000002</v>
      </c>
      <c r="AE7" s="11">
        <v>7.1390000000000004E-3</v>
      </c>
      <c r="AF7" s="11">
        <v>0.35444300000000001</v>
      </c>
      <c r="AG7" s="11">
        <v>1.196143</v>
      </c>
      <c r="AH7" s="11">
        <v>2.7912430000000001</v>
      </c>
      <c r="AI7" s="11">
        <v>0.18567600000000001</v>
      </c>
      <c r="AJ7" s="11">
        <v>28.432957999999999</v>
      </c>
      <c r="AK7" s="11">
        <v>0.17511699999999999</v>
      </c>
      <c r="AL7" s="11">
        <v>0.88216600000000001</v>
      </c>
      <c r="AM7" s="11">
        <v>1.366811</v>
      </c>
      <c r="AN7" s="11">
        <v>1.6081000000000002E-2</v>
      </c>
      <c r="AO7" s="11">
        <v>1.2982070000000001</v>
      </c>
      <c r="AP7" s="11">
        <v>3.1585190000000001</v>
      </c>
      <c r="AQ7" s="11">
        <v>1.3646210000000001</v>
      </c>
      <c r="AR7" s="11">
        <v>0</v>
      </c>
      <c r="AS7" s="11">
        <v>0</v>
      </c>
      <c r="AT7" s="11">
        <v>0.44615700000000003</v>
      </c>
      <c r="AU7" s="11">
        <v>9.9994E-2</v>
      </c>
      <c r="AV7" s="11">
        <v>5.4510999999999997E-2</v>
      </c>
      <c r="AW7" s="11">
        <v>5.0368000000000003E-2</v>
      </c>
      <c r="AX7" s="11">
        <v>0.14899299999999999</v>
      </c>
      <c r="AY7" s="11">
        <v>2.9783E-2</v>
      </c>
      <c r="AZ7" s="11">
        <v>9.9749999999999995E-3</v>
      </c>
      <c r="BA7" s="11">
        <v>7.4679999999999996E-2</v>
      </c>
      <c r="BB7" s="11">
        <v>2.8948000000000002E-2</v>
      </c>
      <c r="BC7" s="11">
        <v>5.4364000000000003E-2</v>
      </c>
      <c r="BD7" s="11">
        <v>0.123471</v>
      </c>
      <c r="BE7" s="11">
        <v>0.281939</v>
      </c>
      <c r="BF7" s="11">
        <v>5.7216000000000003E-2</v>
      </c>
      <c r="BG7" s="11" t="s">
        <v>65</v>
      </c>
      <c r="BH7" s="13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</row>
    <row r="8" spans="1:76" ht="15.75" x14ac:dyDescent="0.25">
      <c r="A8" s="8" t="s">
        <v>59</v>
      </c>
      <c r="B8" s="9" t="s">
        <v>76</v>
      </c>
      <c r="C8" s="10">
        <v>3</v>
      </c>
      <c r="D8" s="9" t="s">
        <v>81</v>
      </c>
      <c r="E8" s="9">
        <v>700</v>
      </c>
      <c r="F8" s="11">
        <v>2.8029999999999999</v>
      </c>
      <c r="G8" s="12">
        <f>(305.85/630)*E8</f>
        <v>339.83333333333337</v>
      </c>
      <c r="H8" s="9" t="s">
        <v>82</v>
      </c>
      <c r="I8" s="9">
        <v>1000</v>
      </c>
      <c r="J8" s="9">
        <v>20</v>
      </c>
      <c r="K8" s="9">
        <v>400</v>
      </c>
      <c r="L8" s="9">
        <v>111</v>
      </c>
      <c r="M8" s="9">
        <v>150</v>
      </c>
      <c r="N8" s="9">
        <v>50</v>
      </c>
      <c r="O8" s="9">
        <v>70</v>
      </c>
      <c r="P8" s="9">
        <v>60</v>
      </c>
      <c r="Q8" s="9"/>
      <c r="R8" s="9" t="s">
        <v>63</v>
      </c>
      <c r="S8" s="9">
        <v>200</v>
      </c>
      <c r="T8" s="9">
        <v>30</v>
      </c>
      <c r="U8" s="9" t="s">
        <v>64</v>
      </c>
      <c r="V8" s="11">
        <v>0.25173899999999999</v>
      </c>
      <c r="W8" s="11">
        <v>2.4260000000000002E-3</v>
      </c>
      <c r="X8" s="11">
        <v>1.5191110000000001</v>
      </c>
      <c r="Y8" s="11">
        <v>4.7425689999999996</v>
      </c>
      <c r="Z8" s="11">
        <v>0.36017399999999999</v>
      </c>
      <c r="AA8" s="11">
        <v>9.5254000000000005E-2</v>
      </c>
      <c r="AB8" s="11">
        <v>0.10508000000000001</v>
      </c>
      <c r="AC8" s="11">
        <v>5.1987999999999999E-2</v>
      </c>
      <c r="AD8" s="11">
        <v>3.7031269999999998</v>
      </c>
      <c r="AE8" s="11">
        <v>0</v>
      </c>
      <c r="AF8" s="11">
        <v>0.33477699999999999</v>
      </c>
      <c r="AG8" s="11">
        <v>1.010464</v>
      </c>
      <c r="AH8" s="11">
        <v>2.6932689999999999</v>
      </c>
      <c r="AI8" s="11">
        <v>0.10945199999999999</v>
      </c>
      <c r="AJ8" s="11">
        <v>32.020722999999997</v>
      </c>
      <c r="AK8" s="11">
        <v>0.19326599999999999</v>
      </c>
      <c r="AL8" s="11">
        <v>0.74007199999999995</v>
      </c>
      <c r="AM8" s="11">
        <v>1.6412249999999999</v>
      </c>
      <c r="AN8" s="11">
        <v>2.3411000000000001E-2</v>
      </c>
      <c r="AO8" s="11">
        <v>1.3160529999999999</v>
      </c>
      <c r="AP8" s="11">
        <v>3.1362649999999999</v>
      </c>
      <c r="AQ8" s="11">
        <v>1.7745379999999999</v>
      </c>
      <c r="AR8" s="11">
        <v>0</v>
      </c>
      <c r="AS8" s="11">
        <v>0</v>
      </c>
      <c r="AT8" s="11">
        <v>0.39674199999999998</v>
      </c>
      <c r="AU8" s="11">
        <v>9.3284000000000006E-2</v>
      </c>
      <c r="AV8" s="11">
        <v>8.4274000000000002E-2</v>
      </c>
      <c r="AW8" s="11">
        <v>4.3172000000000002E-2</v>
      </c>
      <c r="AX8" s="11">
        <v>8.7325E-2</v>
      </c>
      <c r="AY8" s="11">
        <v>3.4245999999999999E-2</v>
      </c>
      <c r="AZ8" s="11">
        <v>7.2610000000000001E-3</v>
      </c>
      <c r="BA8" s="11">
        <v>6.2248999999999999E-2</v>
      </c>
      <c r="BB8" s="11">
        <v>4.8415E-2</v>
      </c>
      <c r="BC8" s="11">
        <v>6.6125000000000003E-2</v>
      </c>
      <c r="BD8" s="11">
        <v>0.117021</v>
      </c>
      <c r="BE8" s="11">
        <v>0.29844199999999999</v>
      </c>
      <c r="BF8" s="11">
        <v>6.2442999999999999E-2</v>
      </c>
      <c r="BG8" s="11" t="s">
        <v>70</v>
      </c>
      <c r="BH8" s="13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</row>
    <row r="9" spans="1:76" ht="15.75" x14ac:dyDescent="0.25">
      <c r="A9" s="8" t="s">
        <v>59</v>
      </c>
      <c r="B9" s="9" t="s">
        <v>76</v>
      </c>
      <c r="C9" s="10" t="s">
        <v>71</v>
      </c>
      <c r="D9" s="9" t="s">
        <v>83</v>
      </c>
      <c r="E9" s="9">
        <v>600</v>
      </c>
      <c r="F9" s="11">
        <v>0.38200000000000001</v>
      </c>
      <c r="G9" s="12"/>
      <c r="H9" s="9" t="s">
        <v>84</v>
      </c>
      <c r="I9" s="9">
        <v>1000</v>
      </c>
      <c r="J9" s="9">
        <v>20</v>
      </c>
      <c r="K9" s="9">
        <v>400</v>
      </c>
      <c r="L9" s="9">
        <v>111</v>
      </c>
      <c r="M9" s="9">
        <v>150</v>
      </c>
      <c r="N9" s="9">
        <v>50</v>
      </c>
      <c r="O9" s="9">
        <v>70</v>
      </c>
      <c r="P9" s="9">
        <v>60</v>
      </c>
      <c r="Q9" s="9" t="s">
        <v>74</v>
      </c>
      <c r="R9" s="9"/>
      <c r="S9" s="9">
        <v>200</v>
      </c>
      <c r="T9" s="9">
        <v>30</v>
      </c>
      <c r="U9" s="9" t="s">
        <v>74</v>
      </c>
      <c r="V9" s="11">
        <v>0.30069600000000002</v>
      </c>
      <c r="W9" s="11">
        <v>1.1980000000000001E-3</v>
      </c>
      <c r="X9" s="11">
        <v>9.6633600000000008</v>
      </c>
      <c r="Y9" s="11">
        <v>3.673727</v>
      </c>
      <c r="Z9" s="11">
        <v>0.169459</v>
      </c>
      <c r="AA9" s="11">
        <v>0.368085</v>
      </c>
      <c r="AB9" s="11">
        <v>0.14322399999999999</v>
      </c>
      <c r="AC9" s="11">
        <v>1.011954</v>
      </c>
      <c r="AD9" s="11">
        <v>0</v>
      </c>
      <c r="AE9" s="11">
        <v>0.38613999999999998</v>
      </c>
      <c r="AF9" s="11">
        <v>0.29212700000000003</v>
      </c>
      <c r="AG9" s="11">
        <v>0.866568</v>
      </c>
      <c r="AH9" s="11">
        <v>1.2253750000000001</v>
      </c>
      <c r="AI9" s="11">
        <v>1.906757</v>
      </c>
      <c r="AJ9" s="11">
        <v>28.387754000000001</v>
      </c>
      <c r="AK9" s="11">
        <v>0.15029999999999999</v>
      </c>
      <c r="AL9" s="11">
        <v>0.405997</v>
      </c>
      <c r="AM9" s="11">
        <v>0.29795700000000003</v>
      </c>
      <c r="AN9" s="11">
        <v>5.5135000000000003E-2</v>
      </c>
      <c r="AO9" s="11">
        <v>0.91466800000000004</v>
      </c>
      <c r="AP9" s="11">
        <v>1.3833569999999999</v>
      </c>
      <c r="AQ9" s="11">
        <v>0.92329099999999997</v>
      </c>
      <c r="AR9" s="11">
        <v>0</v>
      </c>
      <c r="AS9" s="11">
        <v>0</v>
      </c>
      <c r="AT9" s="11">
        <v>1.140358</v>
      </c>
      <c r="AU9" s="11">
        <v>7.7730999999999995E-2</v>
      </c>
      <c r="AV9" s="11">
        <v>9.1728000000000004E-2</v>
      </c>
      <c r="AW9" s="11">
        <v>3.6847999999999999E-2</v>
      </c>
      <c r="AX9" s="11">
        <v>4.9993999999999997E-2</v>
      </c>
      <c r="AY9" s="11">
        <v>8.1200000000000005E-3</v>
      </c>
      <c r="AZ9" s="11">
        <v>1.7971000000000001E-2</v>
      </c>
      <c r="BA9" s="11">
        <v>5.5066999999999998E-2</v>
      </c>
      <c r="BB9" s="11">
        <v>9.3033000000000005E-2</v>
      </c>
      <c r="BC9" s="11">
        <v>2.1683000000000001E-2</v>
      </c>
      <c r="BD9" s="11">
        <v>9.7192000000000001E-2</v>
      </c>
      <c r="BE9" s="11">
        <v>0.260075</v>
      </c>
      <c r="BF9" s="11">
        <v>2.1481E-2</v>
      </c>
      <c r="BG9" s="11" t="s">
        <v>75</v>
      </c>
      <c r="BH9" s="13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</row>
    <row r="10" spans="1:76" ht="15.75" x14ac:dyDescent="0.25">
      <c r="A10" s="8" t="s">
        <v>59</v>
      </c>
      <c r="B10" s="9" t="s">
        <v>85</v>
      </c>
      <c r="C10" s="10">
        <v>1</v>
      </c>
      <c r="D10" s="9" t="s">
        <v>86</v>
      </c>
      <c r="E10" s="9">
        <v>600</v>
      </c>
      <c r="F10" s="11">
        <v>2.6385000000000001</v>
      </c>
      <c r="G10" s="12"/>
      <c r="H10" s="9" t="s">
        <v>87</v>
      </c>
      <c r="I10" s="9">
        <v>1000</v>
      </c>
      <c r="J10" s="9">
        <v>20</v>
      </c>
      <c r="K10" s="9">
        <v>400</v>
      </c>
      <c r="L10" s="9">
        <v>111</v>
      </c>
      <c r="M10" s="9">
        <v>150</v>
      </c>
      <c r="N10" s="9">
        <v>50</v>
      </c>
      <c r="O10" s="9">
        <v>70</v>
      </c>
      <c r="P10" s="9">
        <v>60</v>
      </c>
      <c r="Q10" s="9"/>
      <c r="R10" s="9" t="s">
        <v>63</v>
      </c>
      <c r="S10" s="9">
        <v>200</v>
      </c>
      <c r="T10" s="9">
        <v>30</v>
      </c>
      <c r="U10" s="9" t="s">
        <v>64</v>
      </c>
      <c r="V10" s="11">
        <v>0.29609799999999997</v>
      </c>
      <c r="W10" s="11">
        <v>2.8010000000000001E-3</v>
      </c>
      <c r="X10" s="11">
        <v>0.92790700000000004</v>
      </c>
      <c r="Y10" s="11">
        <v>5.2017829999999998</v>
      </c>
      <c r="Z10" s="11">
        <v>0.45683099999999999</v>
      </c>
      <c r="AA10" s="11">
        <v>0.15279200000000001</v>
      </c>
      <c r="AB10" s="11">
        <v>0.111998</v>
      </c>
      <c r="AC10" s="11">
        <v>6.5054000000000001E-2</v>
      </c>
      <c r="AD10" s="11">
        <v>5.3846679999999996</v>
      </c>
      <c r="AE10" s="11">
        <v>2.2160000000000001E-3</v>
      </c>
      <c r="AF10" s="11">
        <v>0.437608</v>
      </c>
      <c r="AG10" s="11">
        <v>1.596932</v>
      </c>
      <c r="AH10" s="11">
        <v>3.6327970000000001</v>
      </c>
      <c r="AI10" s="11">
        <v>0.48297000000000001</v>
      </c>
      <c r="AJ10" s="11">
        <v>35.266955000000003</v>
      </c>
      <c r="AK10" s="11">
        <v>0.203261</v>
      </c>
      <c r="AL10" s="11">
        <v>0.93156799999999995</v>
      </c>
      <c r="AM10" s="11">
        <v>1.9878009999999999</v>
      </c>
      <c r="AN10" s="11">
        <v>2.6664E-2</v>
      </c>
      <c r="AO10" s="11">
        <v>2.0787599999999999</v>
      </c>
      <c r="AP10" s="11">
        <v>2.926701</v>
      </c>
      <c r="AQ10" s="11">
        <v>2.0973510000000002</v>
      </c>
      <c r="AR10" s="11">
        <v>0</v>
      </c>
      <c r="AS10" s="11">
        <v>0</v>
      </c>
      <c r="AT10" s="11">
        <v>0.51203900000000002</v>
      </c>
      <c r="AU10" s="11">
        <v>0.115009</v>
      </c>
      <c r="AV10" s="11">
        <v>6.9838999999999998E-2</v>
      </c>
      <c r="AW10" s="11">
        <v>8.4773000000000001E-2</v>
      </c>
      <c r="AX10" s="11">
        <v>0.100477</v>
      </c>
      <c r="AY10" s="11">
        <v>4.3778999999999998E-2</v>
      </c>
      <c r="AZ10" s="11">
        <v>1.3132E-2</v>
      </c>
      <c r="BA10" s="11">
        <v>9.3449000000000004E-2</v>
      </c>
      <c r="BB10" s="11">
        <v>6.1041999999999999E-2</v>
      </c>
      <c r="BC10" s="11">
        <v>6.8846000000000004E-2</v>
      </c>
      <c r="BD10" s="11">
        <v>0.11626599999999999</v>
      </c>
      <c r="BE10" s="11">
        <v>0.32851799999999998</v>
      </c>
      <c r="BF10" s="11">
        <v>6.7177000000000001E-2</v>
      </c>
      <c r="BG10" s="11" t="s">
        <v>65</v>
      </c>
      <c r="BH10" s="13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</row>
    <row r="11" spans="1:76" ht="15.75" x14ac:dyDescent="0.25">
      <c r="A11" s="8" t="s">
        <v>59</v>
      </c>
      <c r="B11" s="9" t="s">
        <v>85</v>
      </c>
      <c r="C11" s="10">
        <v>2</v>
      </c>
      <c r="D11" s="9" t="s">
        <v>88</v>
      </c>
      <c r="E11" s="9">
        <v>600</v>
      </c>
      <c r="F11" s="11">
        <v>3.1435</v>
      </c>
      <c r="G11" s="12"/>
      <c r="H11" s="9" t="s">
        <v>89</v>
      </c>
      <c r="I11" s="9">
        <v>1000</v>
      </c>
      <c r="J11" s="9">
        <v>20</v>
      </c>
      <c r="K11" s="9">
        <v>400</v>
      </c>
      <c r="L11" s="9">
        <v>111</v>
      </c>
      <c r="M11" s="9">
        <v>150</v>
      </c>
      <c r="N11" s="9">
        <v>50</v>
      </c>
      <c r="O11" s="9">
        <v>70</v>
      </c>
      <c r="P11" s="9">
        <v>60</v>
      </c>
      <c r="Q11" s="9"/>
      <c r="R11" s="9" t="s">
        <v>63</v>
      </c>
      <c r="S11" s="9">
        <v>200</v>
      </c>
      <c r="T11" s="9">
        <v>30</v>
      </c>
      <c r="U11" s="9" t="s">
        <v>64</v>
      </c>
      <c r="V11" s="11">
        <v>0.36814799999999998</v>
      </c>
      <c r="W11" s="11">
        <v>2.8400000000000001E-3</v>
      </c>
      <c r="X11" s="11">
        <v>2.4472360000000002</v>
      </c>
      <c r="Y11" s="11">
        <v>6.1996019999999996</v>
      </c>
      <c r="Z11" s="11">
        <v>0.47266900000000001</v>
      </c>
      <c r="AA11" s="11">
        <v>0.35697699999999999</v>
      </c>
      <c r="AB11" s="11">
        <v>0.10900700000000001</v>
      </c>
      <c r="AC11" s="11">
        <v>5.6578999999999997E-2</v>
      </c>
      <c r="AD11" s="11">
        <v>5.508591</v>
      </c>
      <c r="AE11" s="11">
        <v>1.4083E-2</v>
      </c>
      <c r="AF11" s="11">
        <v>0.49090899999999998</v>
      </c>
      <c r="AG11" s="11">
        <v>1.777471</v>
      </c>
      <c r="AH11" s="11">
        <v>4.0594710000000003</v>
      </c>
      <c r="AI11" s="11">
        <v>0.13048599999999999</v>
      </c>
      <c r="AJ11" s="11">
        <v>37.349428000000003</v>
      </c>
      <c r="AK11" s="11">
        <v>0.225633</v>
      </c>
      <c r="AL11" s="11">
        <v>0.96282299999999998</v>
      </c>
      <c r="AM11" s="11">
        <v>1.8561160000000001</v>
      </c>
      <c r="AN11" s="11">
        <v>2.4326E-2</v>
      </c>
      <c r="AO11" s="11">
        <v>2.0448029999999999</v>
      </c>
      <c r="AP11" s="11">
        <v>2.9108900000000002</v>
      </c>
      <c r="AQ11" s="11">
        <v>2.572702</v>
      </c>
      <c r="AR11" s="11">
        <v>0</v>
      </c>
      <c r="AS11" s="11">
        <v>0</v>
      </c>
      <c r="AT11" s="11">
        <v>0.42910999999999999</v>
      </c>
      <c r="AU11" s="11">
        <v>0.14050000000000001</v>
      </c>
      <c r="AV11" s="11">
        <v>9.8337999999999995E-2</v>
      </c>
      <c r="AW11" s="11">
        <v>0.108086</v>
      </c>
      <c r="AX11" s="11">
        <v>0.13675499999999999</v>
      </c>
      <c r="AY11" s="11">
        <v>6.0420000000000001E-2</v>
      </c>
      <c r="AZ11" s="11">
        <v>1.4997999999999999E-2</v>
      </c>
      <c r="BA11" s="11">
        <v>5.6707E-2</v>
      </c>
      <c r="BB11" s="11">
        <v>1.6427000000000001E-2</v>
      </c>
      <c r="BC11" s="11">
        <v>8.9597999999999997E-2</v>
      </c>
      <c r="BD11" s="11">
        <v>0.107489</v>
      </c>
      <c r="BE11" s="11">
        <v>0.26977800000000002</v>
      </c>
      <c r="BF11" s="11">
        <v>9.0699000000000002E-2</v>
      </c>
      <c r="BG11" s="11" t="s">
        <v>65</v>
      </c>
      <c r="BH11" s="13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</row>
    <row r="12" spans="1:76" ht="15.75" x14ac:dyDescent="0.25">
      <c r="A12" s="8" t="s">
        <v>59</v>
      </c>
      <c r="B12" s="9" t="s">
        <v>85</v>
      </c>
      <c r="C12" s="10">
        <v>3</v>
      </c>
      <c r="D12" s="9" t="s">
        <v>90</v>
      </c>
      <c r="E12" s="9">
        <v>600</v>
      </c>
      <c r="F12" s="11">
        <v>2.944</v>
      </c>
      <c r="G12" s="12">
        <v>401.27</v>
      </c>
      <c r="H12" s="9" t="s">
        <v>91</v>
      </c>
      <c r="I12" s="9">
        <v>1000</v>
      </c>
      <c r="J12" s="9">
        <v>20</v>
      </c>
      <c r="K12" s="9">
        <v>400</v>
      </c>
      <c r="L12" s="9">
        <v>111</v>
      </c>
      <c r="M12" s="9">
        <v>150</v>
      </c>
      <c r="N12" s="9">
        <v>50</v>
      </c>
      <c r="O12" s="9">
        <v>70</v>
      </c>
      <c r="P12" s="9">
        <v>60</v>
      </c>
      <c r="Q12" s="9"/>
      <c r="R12" s="9" t="s">
        <v>63</v>
      </c>
      <c r="S12" s="9">
        <v>200</v>
      </c>
      <c r="T12" s="9">
        <v>30</v>
      </c>
      <c r="U12" s="9" t="s">
        <v>64</v>
      </c>
      <c r="V12" s="11">
        <v>0.47559099999999999</v>
      </c>
      <c r="W12" s="11">
        <v>2.6099999999999999E-3</v>
      </c>
      <c r="X12" s="11">
        <v>1.7499480000000001</v>
      </c>
      <c r="Y12" s="11">
        <v>4.6423199999999998</v>
      </c>
      <c r="Z12" s="11">
        <v>0.61391300000000004</v>
      </c>
      <c r="AA12" s="11">
        <v>0.23408699999999999</v>
      </c>
      <c r="AB12" s="11">
        <v>7.4697E-2</v>
      </c>
      <c r="AC12" s="11">
        <v>4.0557999999999997E-2</v>
      </c>
      <c r="AD12" s="11">
        <v>6.8028890000000004</v>
      </c>
      <c r="AE12" s="11">
        <v>2.2269999999999998E-3</v>
      </c>
      <c r="AF12" s="11">
        <v>0.72191300000000003</v>
      </c>
      <c r="AG12" s="11">
        <v>1.70513</v>
      </c>
      <c r="AH12" s="11">
        <v>5.227366</v>
      </c>
      <c r="AI12" s="11">
        <v>4.6906000000000003E-2</v>
      </c>
      <c r="AJ12" s="11">
        <v>33.835490999999998</v>
      </c>
      <c r="AK12" s="11">
        <v>0.26330999999999999</v>
      </c>
      <c r="AL12" s="11">
        <v>1.2277149999999999</v>
      </c>
      <c r="AM12" s="11">
        <v>2.6987709999999998</v>
      </c>
      <c r="AN12" s="11">
        <v>5.7313000000000003E-2</v>
      </c>
      <c r="AO12" s="11">
        <v>2.2716959999999999</v>
      </c>
      <c r="AP12" s="11">
        <v>4.63056</v>
      </c>
      <c r="AQ12" s="11">
        <v>3.530637</v>
      </c>
      <c r="AR12" s="11">
        <v>0</v>
      </c>
      <c r="AS12" s="11">
        <v>0</v>
      </c>
      <c r="AT12" s="11">
        <v>1.0713680000000001</v>
      </c>
      <c r="AU12" s="11">
        <v>0.14730799999999999</v>
      </c>
      <c r="AV12" s="11">
        <v>8.9524000000000006E-2</v>
      </c>
      <c r="AW12" s="11">
        <v>7.4338000000000001E-2</v>
      </c>
      <c r="AX12" s="11">
        <v>0.17216600000000001</v>
      </c>
      <c r="AY12" s="11">
        <v>9.3018000000000003E-2</v>
      </c>
      <c r="AZ12" s="11">
        <v>9.8019999999999999E-3</v>
      </c>
      <c r="BA12" s="11">
        <v>7.5824000000000003E-2</v>
      </c>
      <c r="BB12" s="11">
        <v>7.0445999999999995E-2</v>
      </c>
      <c r="BC12" s="11">
        <v>0.14508699999999999</v>
      </c>
      <c r="BD12" s="11">
        <v>0.13340199999999999</v>
      </c>
      <c r="BE12" s="11">
        <v>0.32473600000000002</v>
      </c>
      <c r="BF12" s="11">
        <v>0.165071</v>
      </c>
      <c r="BG12" s="11" t="s">
        <v>65</v>
      </c>
      <c r="BH12" s="13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</row>
    <row r="13" spans="1:76" ht="15.75" x14ac:dyDescent="0.25">
      <c r="A13" s="8" t="s">
        <v>59</v>
      </c>
      <c r="B13" s="9" t="s">
        <v>85</v>
      </c>
      <c r="C13" s="10" t="s">
        <v>71</v>
      </c>
      <c r="D13" s="9" t="s">
        <v>92</v>
      </c>
      <c r="E13" s="9">
        <v>600</v>
      </c>
      <c r="F13" s="11">
        <v>0.3145</v>
      </c>
      <c r="G13" s="12"/>
      <c r="H13" s="9" t="s">
        <v>93</v>
      </c>
      <c r="I13" s="9">
        <v>1000</v>
      </c>
      <c r="J13" s="9">
        <v>20</v>
      </c>
      <c r="K13" s="9">
        <v>400</v>
      </c>
      <c r="L13" s="9">
        <v>111</v>
      </c>
      <c r="M13" s="9">
        <v>150</v>
      </c>
      <c r="N13" s="9">
        <v>50</v>
      </c>
      <c r="O13" s="9">
        <v>70</v>
      </c>
      <c r="P13" s="9">
        <v>60</v>
      </c>
      <c r="Q13" s="9" t="s">
        <v>74</v>
      </c>
      <c r="R13" s="9"/>
      <c r="S13" s="9">
        <v>200</v>
      </c>
      <c r="T13" s="9">
        <v>30</v>
      </c>
      <c r="U13" s="9" t="s">
        <v>74</v>
      </c>
      <c r="V13" s="11">
        <v>0.27860600000000002</v>
      </c>
      <c r="W13" s="11">
        <v>7.2900000000000005E-4</v>
      </c>
      <c r="X13" s="11">
        <v>6.596686</v>
      </c>
      <c r="Y13" s="11">
        <v>2.7177210000000001</v>
      </c>
      <c r="Z13" s="11">
        <v>0.177006</v>
      </c>
      <c r="AA13" s="11">
        <v>0.51300100000000004</v>
      </c>
      <c r="AB13" s="11">
        <v>0.13564799999999999</v>
      </c>
      <c r="AC13" s="11">
        <v>0.72312299999999996</v>
      </c>
      <c r="AD13" s="11">
        <v>0</v>
      </c>
      <c r="AE13" s="11">
        <v>0.28532299999999999</v>
      </c>
      <c r="AF13" s="11">
        <v>0.72754700000000005</v>
      </c>
      <c r="AG13" s="11">
        <v>0.66503400000000001</v>
      </c>
      <c r="AH13" s="11">
        <v>2.8582329999999998</v>
      </c>
      <c r="AI13" s="11">
        <v>1.240019</v>
      </c>
      <c r="AJ13" s="11">
        <v>18.463160999999999</v>
      </c>
      <c r="AK13" s="11">
        <v>0.17580699999999999</v>
      </c>
      <c r="AL13" s="11">
        <v>0.46432400000000001</v>
      </c>
      <c r="AM13" s="11">
        <v>0.32268000000000002</v>
      </c>
      <c r="AN13" s="11">
        <v>8.0291000000000001E-2</v>
      </c>
      <c r="AO13" s="11">
        <v>1.056346</v>
      </c>
      <c r="AP13" s="11">
        <v>2.363019</v>
      </c>
      <c r="AQ13" s="11">
        <v>1.823056</v>
      </c>
      <c r="AR13" s="11">
        <v>0</v>
      </c>
      <c r="AS13" s="11">
        <v>0</v>
      </c>
      <c r="AT13" s="11">
        <v>1.4289229999999999</v>
      </c>
      <c r="AU13" s="11">
        <v>8.8403999999999996E-2</v>
      </c>
      <c r="AV13" s="11">
        <v>9.7612000000000004E-2</v>
      </c>
      <c r="AW13" s="11">
        <v>3.8275000000000003E-2</v>
      </c>
      <c r="AX13" s="11">
        <v>8.1500000000000003E-2</v>
      </c>
      <c r="AY13" s="11">
        <v>2.1063999999999999E-2</v>
      </c>
      <c r="AZ13" s="11">
        <v>1.6060000000000001E-2</v>
      </c>
      <c r="BA13" s="11">
        <v>6.1616999999999998E-2</v>
      </c>
      <c r="BB13" s="11">
        <v>8.5980000000000001E-2</v>
      </c>
      <c r="BC13" s="11">
        <v>2.5156000000000001E-2</v>
      </c>
      <c r="BD13" s="11">
        <v>6.8590999999999999E-2</v>
      </c>
      <c r="BE13" s="11">
        <v>0.16958000000000001</v>
      </c>
      <c r="BF13" s="11">
        <v>2.7439000000000002E-2</v>
      </c>
      <c r="BG13" s="11" t="s">
        <v>75</v>
      </c>
      <c r="BH13" s="13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</row>
    <row r="14" spans="1:76" ht="15.75" x14ac:dyDescent="0.25">
      <c r="A14" s="15" t="s">
        <v>94</v>
      </c>
      <c r="B14" s="9" t="s">
        <v>95</v>
      </c>
      <c r="C14" s="10" t="s">
        <v>71</v>
      </c>
      <c r="D14" s="9" t="s">
        <v>96</v>
      </c>
      <c r="E14" s="9">
        <v>1000</v>
      </c>
      <c r="F14" s="11">
        <v>0.113</v>
      </c>
      <c r="G14" s="12"/>
      <c r="H14" s="9" t="s">
        <v>97</v>
      </c>
      <c r="I14" s="9">
        <v>1000</v>
      </c>
      <c r="J14" s="9">
        <v>20</v>
      </c>
      <c r="K14" s="9">
        <v>400</v>
      </c>
      <c r="L14" s="9">
        <v>111</v>
      </c>
      <c r="M14" s="9">
        <v>150</v>
      </c>
      <c r="N14" s="9">
        <v>50</v>
      </c>
      <c r="O14" s="9">
        <v>70</v>
      </c>
      <c r="P14" s="9">
        <v>60</v>
      </c>
      <c r="Q14" s="9" t="s">
        <v>74</v>
      </c>
      <c r="R14" s="9"/>
      <c r="S14" s="9">
        <v>200</v>
      </c>
      <c r="T14" s="9">
        <v>30</v>
      </c>
      <c r="U14" s="9" t="s">
        <v>74</v>
      </c>
      <c r="V14" s="11">
        <v>0.32390000000000002</v>
      </c>
      <c r="W14" s="11">
        <v>9.0300000000000005E-4</v>
      </c>
      <c r="X14" s="11">
        <v>7.4875860000000003</v>
      </c>
      <c r="Y14" s="11">
        <v>3.2987829999999998</v>
      </c>
      <c r="Z14" s="11">
        <v>0.26190099999999999</v>
      </c>
      <c r="AA14" s="11">
        <v>0.52060399999999996</v>
      </c>
      <c r="AB14" s="11">
        <v>0.17202100000000001</v>
      </c>
      <c r="AC14" s="11">
        <v>0.90419700000000003</v>
      </c>
      <c r="AD14" s="11">
        <v>0</v>
      </c>
      <c r="AE14" s="11">
        <v>0.309535</v>
      </c>
      <c r="AF14" s="11">
        <v>0.78186999999999995</v>
      </c>
      <c r="AG14" s="11">
        <v>0.67944199999999999</v>
      </c>
      <c r="AH14" s="11">
        <v>2.7125689999999998</v>
      </c>
      <c r="AI14" s="11">
        <v>1.503144</v>
      </c>
      <c r="AJ14" s="11">
        <v>21.658911</v>
      </c>
      <c r="AK14" s="11">
        <v>0.18606900000000001</v>
      </c>
      <c r="AL14" s="11">
        <v>0.57020499999999996</v>
      </c>
      <c r="AM14" s="11">
        <v>0.284584</v>
      </c>
      <c r="AN14" s="11">
        <v>5.9767000000000001E-2</v>
      </c>
      <c r="AO14" s="11">
        <v>0.45880799999999999</v>
      </c>
      <c r="AP14" s="11">
        <v>2.08561</v>
      </c>
      <c r="AQ14" s="11">
        <v>1.6094029999999999</v>
      </c>
      <c r="AR14" s="11">
        <v>0</v>
      </c>
      <c r="AS14" s="11">
        <v>0</v>
      </c>
      <c r="AT14" s="11">
        <v>1.869826</v>
      </c>
      <c r="AU14" s="11">
        <v>0.114541</v>
      </c>
      <c r="AV14" s="11">
        <v>0.14352799999999999</v>
      </c>
      <c r="AW14" s="11">
        <v>5.5529000000000002E-2</v>
      </c>
      <c r="AX14" s="11">
        <v>0.137319</v>
      </c>
      <c r="AY14" s="11">
        <v>2.4590999999999998E-2</v>
      </c>
      <c r="AZ14" s="11">
        <v>2.1964000000000001E-2</v>
      </c>
      <c r="BA14" s="11">
        <v>8.7408E-2</v>
      </c>
      <c r="BB14" s="11">
        <v>9.3701999999999994E-2</v>
      </c>
      <c r="BC14" s="11">
        <v>2.6674E-2</v>
      </c>
      <c r="BD14" s="11">
        <v>8.8071999999999998E-2</v>
      </c>
      <c r="BE14" s="11">
        <v>0.21912799999999999</v>
      </c>
      <c r="BF14" s="11">
        <v>2.4514999999999999E-2</v>
      </c>
      <c r="BG14" s="11" t="s">
        <v>75</v>
      </c>
      <c r="BH14" s="13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</row>
    <row r="15" spans="1:76" ht="15.75" x14ac:dyDescent="0.25">
      <c r="A15" s="15" t="s">
        <v>94</v>
      </c>
      <c r="B15" s="9" t="s">
        <v>98</v>
      </c>
      <c r="C15" s="10">
        <v>0</v>
      </c>
      <c r="D15" s="9" t="s">
        <v>99</v>
      </c>
      <c r="E15" s="9">
        <v>1000</v>
      </c>
      <c r="F15" s="11">
        <v>3.4350000000000001</v>
      </c>
      <c r="G15" s="12"/>
      <c r="H15" s="9" t="s">
        <v>100</v>
      </c>
      <c r="I15" s="9">
        <v>1000</v>
      </c>
      <c r="J15" s="9">
        <v>20</v>
      </c>
      <c r="K15" s="9">
        <v>400</v>
      </c>
      <c r="L15" s="9">
        <v>111</v>
      </c>
      <c r="M15" s="9">
        <v>150</v>
      </c>
      <c r="N15" s="9">
        <v>50</v>
      </c>
      <c r="O15" s="9">
        <v>70</v>
      </c>
      <c r="P15" s="9">
        <v>60</v>
      </c>
      <c r="Q15" s="9"/>
      <c r="R15" s="9" t="s">
        <v>101</v>
      </c>
      <c r="S15" s="9">
        <v>200</v>
      </c>
      <c r="T15" s="9">
        <v>30</v>
      </c>
      <c r="U15" s="9" t="s">
        <v>64</v>
      </c>
      <c r="V15" s="11">
        <v>0.75560899999999998</v>
      </c>
      <c r="W15" s="11">
        <v>3.2659999999999998E-3</v>
      </c>
      <c r="X15" s="11">
        <v>2.3423210000000001</v>
      </c>
      <c r="Y15" s="11">
        <v>7.3696659999999996</v>
      </c>
      <c r="Z15" s="11">
        <v>1.147019</v>
      </c>
      <c r="AA15" s="11">
        <v>0.338949</v>
      </c>
      <c r="AB15" s="11">
        <v>0.16334699999999999</v>
      </c>
      <c r="AC15" s="11">
        <v>7.1903999999999996E-2</v>
      </c>
      <c r="AD15" s="11">
        <v>4.4317339999999996</v>
      </c>
      <c r="AE15" s="11">
        <v>6.9100000000000003E-3</v>
      </c>
      <c r="AF15" s="11">
        <v>0.42689199999999999</v>
      </c>
      <c r="AG15" s="11">
        <v>1.2591490000000001</v>
      </c>
      <c r="AH15" s="11">
        <v>4.5896710000000001</v>
      </c>
      <c r="AI15" s="11">
        <v>3.9190999999999997E-2</v>
      </c>
      <c r="AJ15" s="11">
        <v>46.750363999999998</v>
      </c>
      <c r="AK15" s="11">
        <v>0.26441500000000001</v>
      </c>
      <c r="AL15" s="11">
        <v>2.59687</v>
      </c>
      <c r="AM15" s="11">
        <v>2.343016</v>
      </c>
      <c r="AN15" s="11">
        <v>8.2439999999999996E-3</v>
      </c>
      <c r="AO15" s="11">
        <v>0.92044800000000004</v>
      </c>
      <c r="AP15" s="11">
        <v>3.8172579999999998</v>
      </c>
      <c r="AQ15" s="11">
        <v>2.0423659999999999</v>
      </c>
      <c r="AR15" s="11">
        <v>0</v>
      </c>
      <c r="AS15" s="11">
        <v>0</v>
      </c>
      <c r="AT15" s="11">
        <v>0.85386099999999998</v>
      </c>
      <c r="AU15" s="11">
        <v>0.155829</v>
      </c>
      <c r="AV15" s="11">
        <v>0.14615900000000001</v>
      </c>
      <c r="AW15" s="11">
        <v>9.5338999999999993E-2</v>
      </c>
      <c r="AX15" s="11">
        <v>0.16178500000000001</v>
      </c>
      <c r="AY15" s="11">
        <v>4.6353999999999999E-2</v>
      </c>
      <c r="AZ15" s="11">
        <v>1.9979E-2</v>
      </c>
      <c r="BA15" s="11">
        <v>0.110761</v>
      </c>
      <c r="BB15" s="11">
        <v>4.2526000000000001E-2</v>
      </c>
      <c r="BC15" s="11">
        <v>7.2063000000000002E-2</v>
      </c>
      <c r="BD15" s="11">
        <v>0.14515400000000001</v>
      </c>
      <c r="BE15" s="11">
        <v>0.41848099999999999</v>
      </c>
      <c r="BF15" s="11">
        <v>7.9429E-2</v>
      </c>
      <c r="BG15" s="11" t="s">
        <v>65</v>
      </c>
      <c r="BH15" s="13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</row>
    <row r="16" spans="1:76" ht="15.75" x14ac:dyDescent="0.25">
      <c r="A16" s="15" t="s">
        <v>94</v>
      </c>
      <c r="B16" s="9" t="s">
        <v>102</v>
      </c>
      <c r="C16" s="10">
        <v>0</v>
      </c>
      <c r="D16" s="9" t="s">
        <v>103</v>
      </c>
      <c r="E16" s="9">
        <v>1000</v>
      </c>
      <c r="F16" s="11">
        <v>3.5335000000000001</v>
      </c>
      <c r="G16" s="12"/>
      <c r="H16" s="9" t="s">
        <v>104</v>
      </c>
      <c r="I16" s="9">
        <v>1000</v>
      </c>
      <c r="J16" s="9">
        <v>20</v>
      </c>
      <c r="K16" s="9">
        <v>400</v>
      </c>
      <c r="L16" s="9">
        <v>111</v>
      </c>
      <c r="M16" s="9">
        <v>150</v>
      </c>
      <c r="N16" s="9">
        <v>50</v>
      </c>
      <c r="O16" s="9">
        <v>70</v>
      </c>
      <c r="P16" s="9">
        <v>60</v>
      </c>
      <c r="Q16" s="9"/>
      <c r="R16" s="9" t="s">
        <v>101</v>
      </c>
      <c r="S16" s="9">
        <v>200</v>
      </c>
      <c r="T16" s="9">
        <v>30</v>
      </c>
      <c r="U16" s="9" t="s">
        <v>64</v>
      </c>
      <c r="V16" s="11">
        <v>1.0603400000000001</v>
      </c>
      <c r="W16" s="11">
        <v>2.8969999999999998E-3</v>
      </c>
      <c r="X16" s="11">
        <v>3.2508940000000002</v>
      </c>
      <c r="Y16" s="11">
        <v>6.9683510000000002</v>
      </c>
      <c r="Z16" s="11">
        <v>1.3871720000000001</v>
      </c>
      <c r="AA16" s="11">
        <v>0.186361</v>
      </c>
      <c r="AB16" s="11">
        <v>0.15104000000000001</v>
      </c>
      <c r="AC16" s="11">
        <v>0.14563699999999999</v>
      </c>
      <c r="AD16" s="11">
        <v>5.0931139999999999</v>
      </c>
      <c r="AE16" s="11">
        <v>4.7140000000000003E-3</v>
      </c>
      <c r="AF16" s="11">
        <v>0.47917900000000002</v>
      </c>
      <c r="AG16" s="11">
        <v>1.612255</v>
      </c>
      <c r="AH16" s="11">
        <v>6.0137039999999997</v>
      </c>
      <c r="AI16" s="11">
        <v>0.113923</v>
      </c>
      <c r="AJ16" s="11">
        <v>39.824247999999997</v>
      </c>
      <c r="AK16" s="11">
        <v>0.23505899999999999</v>
      </c>
      <c r="AL16" s="11">
        <v>3.1949139999999998</v>
      </c>
      <c r="AM16" s="11">
        <v>2.6525509999999999</v>
      </c>
      <c r="AN16" s="11">
        <v>1.5533E-2</v>
      </c>
      <c r="AO16" s="11">
        <v>1.090374</v>
      </c>
      <c r="AP16" s="11">
        <v>3.7994590000000001</v>
      </c>
      <c r="AQ16" s="11">
        <v>2.235573</v>
      </c>
      <c r="AR16" s="11">
        <v>0</v>
      </c>
      <c r="AS16" s="11">
        <v>0</v>
      </c>
      <c r="AT16" s="11">
        <v>0.71348999999999996</v>
      </c>
      <c r="AU16" s="11">
        <v>0.16325700000000001</v>
      </c>
      <c r="AV16" s="11">
        <v>0.10648100000000001</v>
      </c>
      <c r="AW16" s="11">
        <v>9.2217999999999994E-2</v>
      </c>
      <c r="AX16" s="11">
        <v>0.20544299999999999</v>
      </c>
      <c r="AY16" s="11">
        <v>5.8012000000000001E-2</v>
      </c>
      <c r="AZ16" s="11">
        <v>1.2803E-2</v>
      </c>
      <c r="BA16" s="11">
        <v>7.3385000000000006E-2</v>
      </c>
      <c r="BB16" s="11">
        <v>3.0131000000000002E-2</v>
      </c>
      <c r="BC16" s="11">
        <v>5.9988E-2</v>
      </c>
      <c r="BD16" s="11">
        <v>0.120863</v>
      </c>
      <c r="BE16" s="11">
        <v>0.29410399999999998</v>
      </c>
      <c r="BF16" s="11">
        <v>8.9984999999999996E-2</v>
      </c>
      <c r="BG16" s="11" t="s">
        <v>65</v>
      </c>
      <c r="BH16" s="13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</row>
    <row r="17" spans="1:76" ht="15.75" x14ac:dyDescent="0.25">
      <c r="A17" s="15" t="s">
        <v>94</v>
      </c>
      <c r="B17" s="9" t="s">
        <v>105</v>
      </c>
      <c r="C17" s="10">
        <v>1</v>
      </c>
      <c r="D17" s="9" t="s">
        <v>106</v>
      </c>
      <c r="E17" s="9">
        <v>961</v>
      </c>
      <c r="F17" s="11">
        <v>3.2974999999999999</v>
      </c>
      <c r="G17" s="12"/>
      <c r="H17" s="9" t="s">
        <v>107</v>
      </c>
      <c r="I17" s="9">
        <v>1000</v>
      </c>
      <c r="J17" s="9">
        <v>20</v>
      </c>
      <c r="K17" s="9">
        <v>400</v>
      </c>
      <c r="L17" s="9">
        <v>111</v>
      </c>
      <c r="M17" s="9">
        <v>150</v>
      </c>
      <c r="N17" s="9">
        <v>50</v>
      </c>
      <c r="O17" s="9">
        <v>70</v>
      </c>
      <c r="P17" s="9">
        <v>60</v>
      </c>
      <c r="Q17" s="9"/>
      <c r="R17" s="9" t="s">
        <v>63</v>
      </c>
      <c r="S17" s="9">
        <v>200</v>
      </c>
      <c r="T17" s="9">
        <v>30</v>
      </c>
      <c r="U17" s="9" t="s">
        <v>64</v>
      </c>
      <c r="V17" s="11">
        <v>0.30119099999999999</v>
      </c>
      <c r="W17" s="11">
        <v>3.1960000000000001E-3</v>
      </c>
      <c r="X17" s="11">
        <v>1.5153730000000001</v>
      </c>
      <c r="Y17" s="11">
        <v>6.6497159999999997</v>
      </c>
      <c r="Z17" s="11">
        <v>0.677589</v>
      </c>
      <c r="AA17" s="11">
        <v>0.373363</v>
      </c>
      <c r="AB17" s="11">
        <v>0.11802799999999999</v>
      </c>
      <c r="AC17" s="11">
        <v>4.7356000000000002E-2</v>
      </c>
      <c r="AD17" s="11">
        <v>2.0911</v>
      </c>
      <c r="AE17" s="11">
        <v>0</v>
      </c>
      <c r="AF17" s="11">
        <v>0.37103399999999997</v>
      </c>
      <c r="AG17" s="11">
        <v>3.105591</v>
      </c>
      <c r="AH17" s="11">
        <v>3.1671670000000001</v>
      </c>
      <c r="AI17" s="11">
        <v>7.2315000000000004E-2</v>
      </c>
      <c r="AJ17" s="11">
        <v>44.099657000000001</v>
      </c>
      <c r="AK17" s="11">
        <v>0.234289</v>
      </c>
      <c r="AL17" s="11">
        <v>0.95046900000000001</v>
      </c>
      <c r="AM17" s="11">
        <v>0.62233799999999995</v>
      </c>
      <c r="AN17" s="11">
        <v>7.195E-3</v>
      </c>
      <c r="AO17" s="11">
        <v>1.4119459999999999</v>
      </c>
      <c r="AP17" s="11">
        <v>2.353796</v>
      </c>
      <c r="AQ17" s="11">
        <v>1.89388</v>
      </c>
      <c r="AR17" s="11">
        <v>0</v>
      </c>
      <c r="AS17" s="11">
        <v>0</v>
      </c>
      <c r="AT17" s="11">
        <v>0.90253899999999998</v>
      </c>
      <c r="AU17" s="11">
        <v>0.16515299999999999</v>
      </c>
      <c r="AV17" s="11">
        <v>0.10696600000000001</v>
      </c>
      <c r="AW17" s="11">
        <v>8.0602999999999994E-2</v>
      </c>
      <c r="AX17" s="11">
        <v>0.206096</v>
      </c>
      <c r="AY17" s="11">
        <v>3.4322999999999999E-2</v>
      </c>
      <c r="AZ17" s="11">
        <v>1.1521E-2</v>
      </c>
      <c r="BA17" s="11">
        <v>9.9165000000000003E-2</v>
      </c>
      <c r="BB17" s="11">
        <v>6.1288000000000002E-2</v>
      </c>
      <c r="BC17" s="11">
        <v>5.5417000000000001E-2</v>
      </c>
      <c r="BD17" s="11">
        <v>0.10402500000000001</v>
      </c>
      <c r="BE17" s="11">
        <v>0.42408200000000001</v>
      </c>
      <c r="BF17" s="11">
        <v>5.7858E-2</v>
      </c>
      <c r="BG17" s="11" t="s">
        <v>70</v>
      </c>
      <c r="BH17" s="13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</row>
    <row r="18" spans="1:76" ht="15.75" x14ac:dyDescent="0.25">
      <c r="A18" s="15" t="s">
        <v>94</v>
      </c>
      <c r="B18" s="9" t="s">
        <v>105</v>
      </c>
      <c r="C18" s="10">
        <v>2</v>
      </c>
      <c r="D18" s="9" t="s">
        <v>108</v>
      </c>
      <c r="E18" s="9">
        <v>957</v>
      </c>
      <c r="F18" s="11">
        <v>3.2269999999999999</v>
      </c>
      <c r="G18" s="12"/>
      <c r="H18" s="9" t="s">
        <v>109</v>
      </c>
      <c r="I18" s="9">
        <v>1000</v>
      </c>
      <c r="J18" s="9">
        <v>20</v>
      </c>
      <c r="K18" s="9">
        <v>400</v>
      </c>
      <c r="L18" s="9">
        <v>111</v>
      </c>
      <c r="M18" s="9">
        <v>150</v>
      </c>
      <c r="N18" s="9">
        <v>50</v>
      </c>
      <c r="O18" s="9">
        <v>70</v>
      </c>
      <c r="P18" s="9">
        <v>60</v>
      </c>
      <c r="Q18" s="9"/>
      <c r="R18" s="9" t="s">
        <v>63</v>
      </c>
      <c r="S18" s="9">
        <v>200</v>
      </c>
      <c r="T18" s="9">
        <v>30</v>
      </c>
      <c r="U18" s="9" t="s">
        <v>64</v>
      </c>
      <c r="V18" s="11">
        <v>0.63077099999999997</v>
      </c>
      <c r="W18" s="11">
        <v>4.4250000000000001E-3</v>
      </c>
      <c r="X18" s="11">
        <v>1.3911230000000001</v>
      </c>
      <c r="Y18" s="11">
        <v>9.0337549999999993</v>
      </c>
      <c r="Z18" s="11">
        <v>1.3854029999999999</v>
      </c>
      <c r="AA18" s="11">
        <v>0.110745</v>
      </c>
      <c r="AB18" s="11">
        <v>0.14763399999999999</v>
      </c>
      <c r="AC18" s="11">
        <v>0.231213</v>
      </c>
      <c r="AD18" s="11">
        <v>5.0042730000000004</v>
      </c>
      <c r="AE18" s="11">
        <v>0</v>
      </c>
      <c r="AF18" s="11">
        <v>0.55669199999999996</v>
      </c>
      <c r="AG18" s="11">
        <v>3.71238</v>
      </c>
      <c r="AH18" s="11">
        <v>5.9411360000000002</v>
      </c>
      <c r="AI18" s="11">
        <v>7.9989999999999992E-3</v>
      </c>
      <c r="AJ18" s="11">
        <v>60.889543000000003</v>
      </c>
      <c r="AK18" s="11">
        <v>0.36628500000000003</v>
      </c>
      <c r="AL18" s="11">
        <v>2.2517119999999999</v>
      </c>
      <c r="AM18" s="11">
        <v>2.0906750000000001</v>
      </c>
      <c r="AN18" s="11">
        <v>8.6210000000000002E-3</v>
      </c>
      <c r="AO18" s="11">
        <v>2.0252870000000001</v>
      </c>
      <c r="AP18" s="11">
        <v>4.99146</v>
      </c>
      <c r="AQ18" s="11">
        <v>3.1712500000000001</v>
      </c>
      <c r="AR18" s="11">
        <v>0</v>
      </c>
      <c r="AS18" s="11">
        <v>0</v>
      </c>
      <c r="AT18" s="11">
        <v>0.86801300000000003</v>
      </c>
      <c r="AU18" s="11">
        <v>0.25515399999999999</v>
      </c>
      <c r="AV18" s="11">
        <v>0.149779</v>
      </c>
      <c r="AW18" s="11">
        <v>9.1114000000000001E-2</v>
      </c>
      <c r="AX18" s="11">
        <v>0.26783099999999999</v>
      </c>
      <c r="AY18" s="11">
        <v>7.5079999999999994E-2</v>
      </c>
      <c r="AZ18" s="11">
        <v>2.1309000000000002E-2</v>
      </c>
      <c r="BA18" s="11">
        <v>0.10845200000000001</v>
      </c>
      <c r="BB18" s="11">
        <v>4.8737000000000003E-2</v>
      </c>
      <c r="BC18" s="11">
        <v>0.104839</v>
      </c>
      <c r="BD18" s="11">
        <v>0.176092</v>
      </c>
      <c r="BE18" s="11">
        <v>0.30915500000000001</v>
      </c>
      <c r="BF18" s="11">
        <v>9.8691000000000001E-2</v>
      </c>
      <c r="BG18" s="11" t="s">
        <v>70</v>
      </c>
      <c r="BH18" s="13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</row>
    <row r="19" spans="1:76" ht="15.75" x14ac:dyDescent="0.25">
      <c r="A19" s="15" t="s">
        <v>94</v>
      </c>
      <c r="B19" s="9" t="s">
        <v>105</v>
      </c>
      <c r="C19" s="10">
        <v>3</v>
      </c>
      <c r="D19" s="9" t="s">
        <v>110</v>
      </c>
      <c r="E19" s="9">
        <v>969</v>
      </c>
      <c r="F19" s="11">
        <v>3.8504999999999998</v>
      </c>
      <c r="G19" s="12">
        <f>(493.98/990)*E19</f>
        <v>483.50163636363641</v>
      </c>
      <c r="H19" s="9" t="s">
        <v>111</v>
      </c>
      <c r="I19" s="9">
        <v>1000</v>
      </c>
      <c r="J19" s="9">
        <v>20</v>
      </c>
      <c r="K19" s="9">
        <v>400</v>
      </c>
      <c r="L19" s="9">
        <v>111</v>
      </c>
      <c r="M19" s="9">
        <v>150</v>
      </c>
      <c r="N19" s="9">
        <v>50</v>
      </c>
      <c r="O19" s="9">
        <v>70</v>
      </c>
      <c r="P19" s="9">
        <v>60</v>
      </c>
      <c r="Q19" s="9"/>
      <c r="R19" s="9" t="s">
        <v>63</v>
      </c>
      <c r="S19" s="9">
        <v>200</v>
      </c>
      <c r="T19" s="9">
        <v>30</v>
      </c>
      <c r="U19" s="9" t="s">
        <v>64</v>
      </c>
      <c r="V19" s="11">
        <v>0.96167800000000003</v>
      </c>
      <c r="W19" s="11">
        <v>4.0569999999999998E-3</v>
      </c>
      <c r="X19" s="11">
        <v>1.222612</v>
      </c>
      <c r="Y19" s="11">
        <v>8.0993670000000009</v>
      </c>
      <c r="Z19" s="11">
        <v>1.846857</v>
      </c>
      <c r="AA19" s="11">
        <v>0.45800299999999999</v>
      </c>
      <c r="AB19" s="11">
        <v>0.14632100000000001</v>
      </c>
      <c r="AC19" s="11">
        <v>9.6590999999999996E-2</v>
      </c>
      <c r="AD19" s="11">
        <v>6.7370710000000003</v>
      </c>
      <c r="AE19" s="11">
        <v>0</v>
      </c>
      <c r="AF19" s="11">
        <v>0.47513699999999998</v>
      </c>
      <c r="AG19" s="11">
        <v>3.4547020000000002</v>
      </c>
      <c r="AH19" s="11">
        <v>7.9335019999999998</v>
      </c>
      <c r="AI19" s="11">
        <v>1.3469999999999999E-2</v>
      </c>
      <c r="AJ19" s="11">
        <v>51.820647999999998</v>
      </c>
      <c r="AK19" s="11">
        <v>0.35275200000000001</v>
      </c>
      <c r="AL19" s="11">
        <v>4.6654299999999997</v>
      </c>
      <c r="AM19" s="11">
        <v>4.6251860000000002</v>
      </c>
      <c r="AN19" s="11">
        <v>5.1099999999999995E-4</v>
      </c>
      <c r="AO19" s="11">
        <v>2.083666</v>
      </c>
      <c r="AP19" s="11">
        <v>7.6649690000000001</v>
      </c>
      <c r="AQ19" s="11">
        <v>3.404881</v>
      </c>
      <c r="AR19" s="11">
        <v>0</v>
      </c>
      <c r="AS19" s="11">
        <v>0</v>
      </c>
      <c r="AT19" s="11">
        <v>1.30515</v>
      </c>
      <c r="AU19" s="11">
        <v>0.24987999999999999</v>
      </c>
      <c r="AV19" s="11">
        <v>9.2497999999999997E-2</v>
      </c>
      <c r="AW19" s="11">
        <v>0.13129099999999999</v>
      </c>
      <c r="AX19" s="11">
        <v>0.300458</v>
      </c>
      <c r="AY19" s="11">
        <v>7.1525000000000005E-2</v>
      </c>
      <c r="AZ19" s="11">
        <v>6.5279999999999999E-3</v>
      </c>
      <c r="BA19" s="11">
        <v>0.11867999999999999</v>
      </c>
      <c r="BB19" s="11">
        <v>0.118469</v>
      </c>
      <c r="BC19" s="11">
        <v>9.9054000000000003E-2</v>
      </c>
      <c r="BD19" s="11">
        <v>0.15640399999999999</v>
      </c>
      <c r="BE19" s="11">
        <v>0.39124100000000001</v>
      </c>
      <c r="BF19" s="11">
        <v>0.10502400000000001</v>
      </c>
      <c r="BG19" s="11" t="s">
        <v>70</v>
      </c>
      <c r="BH19" s="13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</row>
    <row r="20" spans="1:76" ht="15.75" x14ac:dyDescent="0.25">
      <c r="A20" s="15" t="s">
        <v>94</v>
      </c>
      <c r="B20" s="9" t="s">
        <v>105</v>
      </c>
      <c r="C20" s="10" t="s">
        <v>71</v>
      </c>
      <c r="D20" s="9" t="s">
        <v>112</v>
      </c>
      <c r="E20" s="9">
        <v>1000</v>
      </c>
      <c r="F20" s="11">
        <v>7.0000000000000007E-2</v>
      </c>
      <c r="G20" s="12"/>
      <c r="H20" s="9" t="s">
        <v>113</v>
      </c>
      <c r="I20" s="9">
        <v>1000</v>
      </c>
      <c r="J20" s="9">
        <v>20</v>
      </c>
      <c r="K20" s="9">
        <v>400</v>
      </c>
      <c r="L20" s="9">
        <v>111</v>
      </c>
      <c r="M20" s="9">
        <v>150</v>
      </c>
      <c r="N20" s="9">
        <v>50</v>
      </c>
      <c r="O20" s="9">
        <v>70</v>
      </c>
      <c r="P20" s="9">
        <v>60</v>
      </c>
      <c r="Q20" s="9" t="s">
        <v>114</v>
      </c>
      <c r="R20" s="9"/>
      <c r="S20" s="9">
        <v>200</v>
      </c>
      <c r="T20" s="9">
        <v>30</v>
      </c>
      <c r="U20" s="9" t="s">
        <v>74</v>
      </c>
      <c r="V20" s="11">
        <v>0.211119</v>
      </c>
      <c r="W20" s="11">
        <v>8.2399999999999997E-4</v>
      </c>
      <c r="X20" s="11">
        <v>6.4689290000000002</v>
      </c>
      <c r="Y20" s="11">
        <v>2.6709589999999999</v>
      </c>
      <c r="Z20" s="11">
        <v>0.135459</v>
      </c>
      <c r="AA20" s="11">
        <v>0.16773399999999999</v>
      </c>
      <c r="AB20" s="11">
        <v>0.11167299999999999</v>
      </c>
      <c r="AC20" s="11">
        <v>0.76403500000000002</v>
      </c>
      <c r="AD20" s="11">
        <v>0</v>
      </c>
      <c r="AE20" s="11">
        <v>0.25836999999999999</v>
      </c>
      <c r="AF20" s="11">
        <v>0.16061300000000001</v>
      </c>
      <c r="AG20" s="11">
        <v>0.49303999999999998</v>
      </c>
      <c r="AH20" s="11">
        <v>0.63486900000000002</v>
      </c>
      <c r="AI20" s="11">
        <v>1.0909390000000001</v>
      </c>
      <c r="AJ20" s="11">
        <v>19.359922000000001</v>
      </c>
      <c r="AK20" s="11">
        <v>0.105166</v>
      </c>
      <c r="AL20" s="11">
        <v>0.25231399999999998</v>
      </c>
      <c r="AM20" s="11">
        <v>0.15409500000000001</v>
      </c>
      <c r="AN20" s="11">
        <v>2.2064E-2</v>
      </c>
      <c r="AO20" s="11">
        <v>0.27490700000000001</v>
      </c>
      <c r="AP20" s="11">
        <v>0.65816200000000002</v>
      </c>
      <c r="AQ20" s="11">
        <v>0.61011300000000002</v>
      </c>
      <c r="AR20" s="11">
        <v>0</v>
      </c>
      <c r="AS20" s="11">
        <v>0</v>
      </c>
      <c r="AT20" s="11">
        <v>0.91065600000000002</v>
      </c>
      <c r="AU20" s="11">
        <v>6.5791000000000002E-2</v>
      </c>
      <c r="AV20" s="11">
        <v>5.6968999999999999E-2</v>
      </c>
      <c r="AW20" s="11">
        <v>3.7372000000000002E-2</v>
      </c>
      <c r="AX20" s="11">
        <v>7.7560000000000004E-2</v>
      </c>
      <c r="AY20" s="11">
        <v>8.3879999999999996E-3</v>
      </c>
      <c r="AZ20" s="11">
        <v>1.7985999999999999E-2</v>
      </c>
      <c r="BA20" s="11">
        <v>4.4179999999999997E-2</v>
      </c>
      <c r="BB20" s="11">
        <v>4.8821000000000003E-2</v>
      </c>
      <c r="BC20" s="11">
        <v>1.3583E-2</v>
      </c>
      <c r="BD20" s="11">
        <v>6.0443999999999998E-2</v>
      </c>
      <c r="BE20" s="11">
        <v>0.17361299999999999</v>
      </c>
      <c r="BF20" s="11">
        <v>1.4234999999999999E-2</v>
      </c>
      <c r="BG20" s="11" t="s">
        <v>75</v>
      </c>
      <c r="BH20" s="13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</row>
    <row r="21" spans="1:76" ht="15.75" x14ac:dyDescent="0.25">
      <c r="A21" s="15" t="s">
        <v>94</v>
      </c>
      <c r="B21" s="9" t="s">
        <v>60</v>
      </c>
      <c r="C21" s="10">
        <v>1</v>
      </c>
      <c r="D21" s="9" t="s">
        <v>115</v>
      </c>
      <c r="E21" s="9">
        <v>940</v>
      </c>
      <c r="F21" s="11">
        <v>3.1320000000000001</v>
      </c>
      <c r="G21" s="12"/>
      <c r="H21" s="9" t="s">
        <v>116</v>
      </c>
      <c r="I21" s="9">
        <v>1000</v>
      </c>
      <c r="J21" s="9">
        <v>20</v>
      </c>
      <c r="K21" s="9">
        <v>400</v>
      </c>
      <c r="L21" s="9">
        <v>111</v>
      </c>
      <c r="M21" s="9">
        <v>150</v>
      </c>
      <c r="N21" s="9">
        <v>50</v>
      </c>
      <c r="O21" s="9">
        <v>70</v>
      </c>
      <c r="P21" s="9">
        <v>60</v>
      </c>
      <c r="Q21" s="9"/>
      <c r="R21" s="9" t="s">
        <v>63</v>
      </c>
      <c r="S21" s="9">
        <v>200</v>
      </c>
      <c r="T21" s="9">
        <v>30</v>
      </c>
      <c r="U21" s="9" t="s">
        <v>64</v>
      </c>
      <c r="V21" s="11">
        <v>0.137767</v>
      </c>
      <c r="W21" s="11">
        <v>2.81E-3</v>
      </c>
      <c r="X21" s="11">
        <v>2.2024309999999998</v>
      </c>
      <c r="Y21" s="11">
        <v>6.5965259999999999</v>
      </c>
      <c r="Z21" s="11">
        <v>0.38111499999999998</v>
      </c>
      <c r="AA21" s="11">
        <v>0.37745699999999999</v>
      </c>
      <c r="AB21" s="11">
        <v>0.122099</v>
      </c>
      <c r="AC21" s="11">
        <v>8.9855000000000004E-2</v>
      </c>
      <c r="AD21" s="11">
        <v>1.8033349999999999</v>
      </c>
      <c r="AE21" s="11">
        <v>0</v>
      </c>
      <c r="AF21" s="11">
        <v>0.35982700000000001</v>
      </c>
      <c r="AG21" s="11">
        <v>1.704758</v>
      </c>
      <c r="AH21" s="11">
        <v>2.575742</v>
      </c>
      <c r="AI21" s="11">
        <v>2.0584999999999999E-2</v>
      </c>
      <c r="AJ21" s="11">
        <v>36.293945000000001</v>
      </c>
      <c r="AK21" s="11">
        <v>0.24010200000000001</v>
      </c>
      <c r="AL21" s="11">
        <v>0.72339200000000003</v>
      </c>
      <c r="AM21" s="11">
        <v>0.508575</v>
      </c>
      <c r="AN21" s="11">
        <v>1.2427000000000001E-2</v>
      </c>
      <c r="AO21" s="11">
        <v>1.0597080000000001</v>
      </c>
      <c r="AP21" s="11">
        <v>2.085197</v>
      </c>
      <c r="AQ21" s="11">
        <v>1.4888030000000001</v>
      </c>
      <c r="AR21" s="11">
        <v>0</v>
      </c>
      <c r="AS21" s="11">
        <v>0</v>
      </c>
      <c r="AT21" s="11">
        <v>0.71291000000000004</v>
      </c>
      <c r="AU21" s="11">
        <v>0.137212</v>
      </c>
      <c r="AV21" s="11">
        <v>7.281E-2</v>
      </c>
      <c r="AW21" s="11">
        <v>7.4650999999999995E-2</v>
      </c>
      <c r="AX21" s="11">
        <v>0.16807900000000001</v>
      </c>
      <c r="AY21" s="11">
        <v>4.3156E-2</v>
      </c>
      <c r="AZ21" s="11">
        <v>9.3799999999999994E-3</v>
      </c>
      <c r="BA21" s="11">
        <v>6.4285999999999996E-2</v>
      </c>
      <c r="BB21" s="11">
        <v>3.7137000000000003E-2</v>
      </c>
      <c r="BC21" s="11">
        <v>5.6611000000000002E-2</v>
      </c>
      <c r="BD21" s="11">
        <v>8.7131E-2</v>
      </c>
      <c r="BE21" s="11">
        <v>0.32580900000000002</v>
      </c>
      <c r="BF21" s="11">
        <v>7.1691000000000005E-2</v>
      </c>
      <c r="BG21" s="11" t="s">
        <v>70</v>
      </c>
      <c r="BH21" s="13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</row>
    <row r="22" spans="1:76" ht="15.75" x14ac:dyDescent="0.25">
      <c r="A22" s="15" t="s">
        <v>94</v>
      </c>
      <c r="B22" s="9" t="s">
        <v>60</v>
      </c>
      <c r="C22" s="10">
        <v>2</v>
      </c>
      <c r="D22" s="9" t="s">
        <v>117</v>
      </c>
      <c r="E22" s="9">
        <v>987</v>
      </c>
      <c r="F22" s="11">
        <v>3.6389999999999998</v>
      </c>
      <c r="G22" s="12"/>
      <c r="H22" s="9" t="s">
        <v>118</v>
      </c>
      <c r="I22" s="9">
        <v>1000</v>
      </c>
      <c r="J22" s="9">
        <v>20</v>
      </c>
      <c r="K22" s="9">
        <v>400</v>
      </c>
      <c r="L22" s="9">
        <v>111</v>
      </c>
      <c r="M22" s="9">
        <v>150</v>
      </c>
      <c r="N22" s="9">
        <v>50</v>
      </c>
      <c r="O22" s="9">
        <v>70</v>
      </c>
      <c r="P22" s="9">
        <v>60</v>
      </c>
      <c r="Q22" s="9"/>
      <c r="R22" s="9" t="s">
        <v>63</v>
      </c>
      <c r="S22" s="9">
        <v>200</v>
      </c>
      <c r="T22" s="9">
        <v>30</v>
      </c>
      <c r="U22" s="9" t="s">
        <v>64</v>
      </c>
      <c r="V22" s="11">
        <v>0.28293800000000002</v>
      </c>
      <c r="W22" s="11">
        <v>2.1280000000000001E-3</v>
      </c>
      <c r="X22" s="11">
        <v>0.362485</v>
      </c>
      <c r="Y22" s="11">
        <v>4.3363319999999996</v>
      </c>
      <c r="Z22" s="11">
        <v>0.61934199999999995</v>
      </c>
      <c r="AA22" s="11">
        <v>6.1462000000000003E-2</v>
      </c>
      <c r="AB22" s="11">
        <v>7.7424000000000007E-2</v>
      </c>
      <c r="AC22" s="11">
        <v>8.3398E-2</v>
      </c>
      <c r="AD22" s="11">
        <v>1.8971560000000001</v>
      </c>
      <c r="AE22" s="11">
        <v>4.9600000000000002E-4</v>
      </c>
      <c r="AF22" s="11">
        <v>0.30502200000000002</v>
      </c>
      <c r="AG22" s="11">
        <v>1.8210660000000001</v>
      </c>
      <c r="AH22" s="11">
        <v>2.8250250000000001</v>
      </c>
      <c r="AI22" s="11">
        <v>0</v>
      </c>
      <c r="AJ22" s="11">
        <v>29.175986999999999</v>
      </c>
      <c r="AK22" s="11">
        <v>0.17490700000000001</v>
      </c>
      <c r="AL22" s="11">
        <v>0.96781700000000004</v>
      </c>
      <c r="AM22" s="11">
        <v>0.78125900000000004</v>
      </c>
      <c r="AN22" s="11">
        <v>4.2509999999999996E-3</v>
      </c>
      <c r="AO22" s="11">
        <v>0.82751600000000003</v>
      </c>
      <c r="AP22" s="11">
        <v>2.2101959999999998</v>
      </c>
      <c r="AQ22" s="11">
        <v>1.6069830000000001</v>
      </c>
      <c r="AR22" s="11">
        <v>0</v>
      </c>
      <c r="AS22" s="11">
        <v>0</v>
      </c>
      <c r="AT22" s="11">
        <v>0.20885600000000001</v>
      </c>
      <c r="AU22" s="11">
        <v>9.1162000000000007E-2</v>
      </c>
      <c r="AV22" s="11">
        <v>4.1938000000000003E-2</v>
      </c>
      <c r="AW22" s="11">
        <v>6.6198000000000007E-2</v>
      </c>
      <c r="AX22" s="11">
        <v>0.17561499999999999</v>
      </c>
      <c r="AY22" s="11">
        <v>4.1023999999999998E-2</v>
      </c>
      <c r="AZ22" s="11">
        <v>7.5399999999999998E-3</v>
      </c>
      <c r="BA22" s="11">
        <v>4.8013E-2</v>
      </c>
      <c r="BB22" s="11">
        <v>2.5506000000000001E-2</v>
      </c>
      <c r="BC22" s="11">
        <v>4.7639000000000001E-2</v>
      </c>
      <c r="BD22" s="11">
        <v>7.2042999999999996E-2</v>
      </c>
      <c r="BE22" s="11">
        <v>0.21590599999999999</v>
      </c>
      <c r="BF22" s="11">
        <v>5.0819000000000003E-2</v>
      </c>
      <c r="BG22" s="11" t="s">
        <v>119</v>
      </c>
      <c r="BH22" s="13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</row>
    <row r="23" spans="1:76" ht="15.75" x14ac:dyDescent="0.25">
      <c r="A23" s="15" t="s">
        <v>94</v>
      </c>
      <c r="B23" s="9" t="s">
        <v>60</v>
      </c>
      <c r="C23" s="10">
        <v>3</v>
      </c>
      <c r="D23" s="9" t="s">
        <v>120</v>
      </c>
      <c r="E23" s="9">
        <v>990</v>
      </c>
      <c r="F23" s="11">
        <v>3.8174999999999999</v>
      </c>
      <c r="G23" s="12">
        <f>(391.83/1000)*E23</f>
        <v>387.9117</v>
      </c>
      <c r="H23" s="9" t="s">
        <v>121</v>
      </c>
      <c r="I23" s="9">
        <v>1000</v>
      </c>
      <c r="J23" s="9">
        <v>20</v>
      </c>
      <c r="K23" s="9">
        <v>400</v>
      </c>
      <c r="L23" s="9">
        <v>111</v>
      </c>
      <c r="M23" s="9">
        <v>150</v>
      </c>
      <c r="N23" s="9">
        <v>50</v>
      </c>
      <c r="O23" s="9">
        <v>70</v>
      </c>
      <c r="P23" s="9">
        <v>60</v>
      </c>
      <c r="Q23" s="9"/>
      <c r="R23" s="9" t="s">
        <v>63</v>
      </c>
      <c r="S23" s="9">
        <v>200</v>
      </c>
      <c r="T23" s="9">
        <v>30</v>
      </c>
      <c r="U23" s="9" t="s">
        <v>64</v>
      </c>
      <c r="V23" s="11">
        <v>0.17424799999999999</v>
      </c>
      <c r="W23" s="11">
        <v>2.3050000000000002E-3</v>
      </c>
      <c r="X23" s="11">
        <v>0.22267400000000001</v>
      </c>
      <c r="Y23" s="11">
        <v>4.4415779999999998</v>
      </c>
      <c r="Z23" s="11">
        <v>0.42311399999999999</v>
      </c>
      <c r="AA23" s="11">
        <v>0.227049</v>
      </c>
      <c r="AB23" s="11">
        <v>6.2902E-2</v>
      </c>
      <c r="AC23" s="11">
        <v>9.4477000000000005E-2</v>
      </c>
      <c r="AD23" s="11">
        <v>1.7203870000000001</v>
      </c>
      <c r="AE23" s="11">
        <v>2.5699999999999998E-3</v>
      </c>
      <c r="AF23" s="11">
        <v>0.243782</v>
      </c>
      <c r="AG23" s="11">
        <v>1.1808590000000001</v>
      </c>
      <c r="AH23" s="11">
        <v>2.2709160000000002</v>
      </c>
      <c r="AI23" s="11">
        <v>0</v>
      </c>
      <c r="AJ23" s="11">
        <v>30.322078999999999</v>
      </c>
      <c r="AK23" s="11">
        <v>0.14197299999999999</v>
      </c>
      <c r="AL23" s="11">
        <v>0.71867199999999998</v>
      </c>
      <c r="AM23" s="11">
        <v>0.56707200000000002</v>
      </c>
      <c r="AN23" s="11">
        <v>2.2820000000000002E-3</v>
      </c>
      <c r="AO23" s="11">
        <v>0.51267399999999996</v>
      </c>
      <c r="AP23" s="11">
        <v>1.630601</v>
      </c>
      <c r="AQ23" s="11">
        <v>1.176666</v>
      </c>
      <c r="AR23" s="11">
        <v>0</v>
      </c>
      <c r="AS23" s="11">
        <v>0</v>
      </c>
      <c r="AT23" s="11">
        <v>0.150035</v>
      </c>
      <c r="AU23" s="11">
        <v>9.1652999999999998E-2</v>
      </c>
      <c r="AV23" s="11">
        <v>5.2437999999999999E-2</v>
      </c>
      <c r="AW23" s="11">
        <v>5.5994000000000002E-2</v>
      </c>
      <c r="AX23" s="11">
        <v>9.0565000000000007E-2</v>
      </c>
      <c r="AY23" s="11">
        <v>2.0403999999999999E-2</v>
      </c>
      <c r="AZ23" s="11">
        <v>9.4380000000000002E-3</v>
      </c>
      <c r="BA23" s="11">
        <v>4.2194000000000002E-2</v>
      </c>
      <c r="BB23" s="11">
        <v>2.6273000000000001E-2</v>
      </c>
      <c r="BC23" s="11">
        <v>3.7848E-2</v>
      </c>
      <c r="BD23" s="11">
        <v>6.2993999999999994E-2</v>
      </c>
      <c r="BE23" s="11">
        <v>0.21036299999999999</v>
      </c>
      <c r="BF23" s="11">
        <v>4.1180000000000001E-2</v>
      </c>
      <c r="BG23" s="11" t="s">
        <v>119</v>
      </c>
      <c r="BH23" s="13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</row>
    <row r="24" spans="1:76" ht="15.75" x14ac:dyDescent="0.25">
      <c r="A24" s="15" t="s">
        <v>94</v>
      </c>
      <c r="B24" s="9" t="s">
        <v>60</v>
      </c>
      <c r="C24" s="10" t="s">
        <v>71</v>
      </c>
      <c r="D24" s="9" t="s">
        <v>122</v>
      </c>
      <c r="E24" s="9">
        <v>1000</v>
      </c>
      <c r="F24" s="11">
        <v>0.34749999999999998</v>
      </c>
      <c r="G24" s="12"/>
      <c r="H24" s="9" t="s">
        <v>123</v>
      </c>
      <c r="I24" s="9">
        <v>1000</v>
      </c>
      <c r="J24" s="9">
        <v>20</v>
      </c>
      <c r="K24" s="9">
        <v>400</v>
      </c>
      <c r="L24" s="9">
        <v>111</v>
      </c>
      <c r="M24" s="9">
        <v>150</v>
      </c>
      <c r="N24" s="9">
        <v>50</v>
      </c>
      <c r="O24" s="9">
        <v>70</v>
      </c>
      <c r="P24" s="9">
        <v>60</v>
      </c>
      <c r="Q24" s="9" t="s">
        <v>74</v>
      </c>
      <c r="R24" s="9"/>
      <c r="S24" s="9">
        <v>200</v>
      </c>
      <c r="T24" s="9">
        <v>30</v>
      </c>
      <c r="U24" s="9" t="s">
        <v>74</v>
      </c>
      <c r="V24" s="11">
        <v>0.198127</v>
      </c>
      <c r="W24" s="11">
        <v>8.1700000000000002E-4</v>
      </c>
      <c r="X24" s="11">
        <v>6.6622149999999998</v>
      </c>
      <c r="Y24" s="11">
        <v>2.9622730000000002</v>
      </c>
      <c r="Z24" s="11">
        <v>0.114219</v>
      </c>
      <c r="AA24" s="11">
        <v>0.16221099999999999</v>
      </c>
      <c r="AB24" s="11">
        <v>0.11339299999999999</v>
      </c>
      <c r="AC24" s="11">
        <v>0.86968500000000004</v>
      </c>
      <c r="AD24" s="11">
        <v>0</v>
      </c>
      <c r="AE24" s="11">
        <v>0.26858300000000002</v>
      </c>
      <c r="AF24" s="11">
        <v>0.13683200000000001</v>
      </c>
      <c r="AG24" s="11">
        <v>0.497859</v>
      </c>
      <c r="AH24" s="11">
        <v>0.56101400000000001</v>
      </c>
      <c r="AI24" s="11">
        <v>1.1216109999999999</v>
      </c>
      <c r="AJ24" s="11">
        <v>20.94378</v>
      </c>
      <c r="AK24" s="11">
        <v>0.11239499999999999</v>
      </c>
      <c r="AL24" s="11">
        <v>0.25756800000000002</v>
      </c>
      <c r="AM24" s="11">
        <v>0.14874899999999999</v>
      </c>
      <c r="AN24" s="11">
        <v>1.6615000000000001E-2</v>
      </c>
      <c r="AO24" s="11">
        <v>0.25540800000000002</v>
      </c>
      <c r="AP24" s="11">
        <v>0.67480399999999996</v>
      </c>
      <c r="AQ24" s="11">
        <v>0.56319399999999997</v>
      </c>
      <c r="AR24" s="11">
        <v>0</v>
      </c>
      <c r="AS24" s="11">
        <v>0</v>
      </c>
      <c r="AT24" s="11">
        <v>0.70645000000000002</v>
      </c>
      <c r="AU24" s="11">
        <v>5.9168999999999999E-2</v>
      </c>
      <c r="AV24" s="11">
        <v>6.8267999999999995E-2</v>
      </c>
      <c r="AW24" s="11">
        <v>3.1746000000000003E-2</v>
      </c>
      <c r="AX24" s="11">
        <v>5.6556000000000002E-2</v>
      </c>
      <c r="AY24" s="11">
        <v>8.4499999999999992E-3</v>
      </c>
      <c r="AZ24" s="11">
        <v>1.2805E-2</v>
      </c>
      <c r="BA24" s="11">
        <v>4.2284000000000002E-2</v>
      </c>
      <c r="BB24" s="11">
        <v>4.9041000000000001E-2</v>
      </c>
      <c r="BC24" s="11">
        <v>1.4437E-2</v>
      </c>
      <c r="BD24" s="11">
        <v>5.6392999999999999E-2</v>
      </c>
      <c r="BE24" s="11">
        <v>0.14391899999999999</v>
      </c>
      <c r="BF24" s="11">
        <v>1.3454000000000001E-2</v>
      </c>
      <c r="BG24" s="11" t="s">
        <v>75</v>
      </c>
      <c r="BH24" s="13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</row>
    <row r="25" spans="1:76" ht="15.75" x14ac:dyDescent="0.25">
      <c r="A25" s="15" t="s">
        <v>94</v>
      </c>
      <c r="B25" s="9" t="s">
        <v>76</v>
      </c>
      <c r="C25" s="10">
        <v>1</v>
      </c>
      <c r="D25" s="9" t="s">
        <v>124</v>
      </c>
      <c r="E25" s="9">
        <v>1000</v>
      </c>
      <c r="F25" s="11">
        <v>3.3584999999999998</v>
      </c>
      <c r="G25" s="12"/>
      <c r="H25" s="9" t="s">
        <v>125</v>
      </c>
      <c r="I25" s="9">
        <v>1000</v>
      </c>
      <c r="J25" s="9">
        <v>20</v>
      </c>
      <c r="K25" s="9">
        <v>400</v>
      </c>
      <c r="L25" s="9">
        <v>111</v>
      </c>
      <c r="M25" s="9">
        <v>150</v>
      </c>
      <c r="N25" s="9">
        <v>50</v>
      </c>
      <c r="O25" s="9">
        <v>70</v>
      </c>
      <c r="P25" s="9">
        <v>60</v>
      </c>
      <c r="Q25" s="9"/>
      <c r="R25" s="9" t="s">
        <v>63</v>
      </c>
      <c r="S25" s="9">
        <v>200</v>
      </c>
      <c r="T25" s="9">
        <v>30</v>
      </c>
      <c r="U25" s="9" t="s">
        <v>64</v>
      </c>
      <c r="V25" s="11">
        <v>0.50317800000000001</v>
      </c>
      <c r="W25" s="11">
        <v>2.4139999999999999E-3</v>
      </c>
      <c r="X25" s="11">
        <v>1.455247</v>
      </c>
      <c r="Y25" s="11">
        <v>5.5996620000000004</v>
      </c>
      <c r="Z25" s="11">
        <v>0.90870700000000004</v>
      </c>
      <c r="AA25" s="11">
        <v>0.31348900000000002</v>
      </c>
      <c r="AB25" s="11">
        <v>0.118175</v>
      </c>
      <c r="AC25" s="11">
        <v>0.12726100000000001</v>
      </c>
      <c r="AD25" s="11">
        <v>2.4053110000000002</v>
      </c>
      <c r="AE25" s="11">
        <v>0</v>
      </c>
      <c r="AF25" s="11">
        <v>0.43385400000000002</v>
      </c>
      <c r="AG25" s="11">
        <v>2.0918459999999999</v>
      </c>
      <c r="AH25" s="11">
        <v>5.440709</v>
      </c>
      <c r="AI25" s="11">
        <v>1.0909E-2</v>
      </c>
      <c r="AJ25" s="11">
        <v>33.190871999999999</v>
      </c>
      <c r="AK25" s="11">
        <v>0.191664</v>
      </c>
      <c r="AL25" s="11">
        <v>2.0603509999999998</v>
      </c>
      <c r="AM25" s="11">
        <v>2.1789209999999999</v>
      </c>
      <c r="AN25" s="11">
        <v>1.8658999999999999E-2</v>
      </c>
      <c r="AO25" s="11">
        <v>1.484423</v>
      </c>
      <c r="AP25" s="11">
        <v>4.8549550000000004</v>
      </c>
      <c r="AQ25" s="11">
        <v>2.6266699999999998</v>
      </c>
      <c r="AR25" s="11">
        <v>0</v>
      </c>
      <c r="AS25" s="11">
        <v>0</v>
      </c>
      <c r="AT25" s="11">
        <v>0.61463999999999996</v>
      </c>
      <c r="AU25" s="11">
        <v>0.11283700000000001</v>
      </c>
      <c r="AV25" s="11">
        <v>0.11883100000000001</v>
      </c>
      <c r="AW25" s="11">
        <v>8.0020999999999995E-2</v>
      </c>
      <c r="AX25" s="11">
        <v>0.22290499999999999</v>
      </c>
      <c r="AY25" s="11">
        <v>6.2361E-2</v>
      </c>
      <c r="AZ25" s="11">
        <v>1.1724E-2</v>
      </c>
      <c r="BA25" s="11">
        <v>7.0535E-2</v>
      </c>
      <c r="BB25" s="11">
        <v>8.3100999999999994E-2</v>
      </c>
      <c r="BC25" s="11">
        <v>7.6236999999999999E-2</v>
      </c>
      <c r="BD25" s="11">
        <v>7.2466000000000003E-2</v>
      </c>
      <c r="BE25" s="11">
        <v>0.28456399999999998</v>
      </c>
      <c r="BF25" s="11">
        <v>0.12184399999999999</v>
      </c>
      <c r="BG25" s="11" t="s">
        <v>70</v>
      </c>
      <c r="BH25" s="13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</row>
    <row r="26" spans="1:76" ht="15.75" x14ac:dyDescent="0.25">
      <c r="A26" s="15" t="s">
        <v>94</v>
      </c>
      <c r="B26" s="9" t="s">
        <v>76</v>
      </c>
      <c r="C26" s="10">
        <v>2</v>
      </c>
      <c r="D26" s="9" t="s">
        <v>126</v>
      </c>
      <c r="E26" s="9">
        <v>1000</v>
      </c>
      <c r="F26" s="11">
        <v>3.508</v>
      </c>
      <c r="G26" s="12"/>
      <c r="H26" s="9" t="s">
        <v>127</v>
      </c>
      <c r="I26" s="9">
        <v>1000</v>
      </c>
      <c r="J26" s="9">
        <v>20</v>
      </c>
      <c r="K26" s="9">
        <v>400</v>
      </c>
      <c r="L26" s="9">
        <v>111</v>
      </c>
      <c r="M26" s="9">
        <v>150</v>
      </c>
      <c r="N26" s="9">
        <v>50</v>
      </c>
      <c r="O26" s="9">
        <v>70</v>
      </c>
      <c r="P26" s="9">
        <v>60</v>
      </c>
      <c r="Q26" s="9"/>
      <c r="R26" s="9" t="s">
        <v>63</v>
      </c>
      <c r="S26" s="9">
        <v>200</v>
      </c>
      <c r="T26" s="9">
        <v>30</v>
      </c>
      <c r="U26" s="9" t="s">
        <v>64</v>
      </c>
      <c r="V26" s="11">
        <v>0.17752000000000001</v>
      </c>
      <c r="W26" s="11">
        <v>2.6549999999999998E-3</v>
      </c>
      <c r="X26" s="11">
        <v>0.62003900000000001</v>
      </c>
      <c r="Y26" s="11">
        <v>5.7710780000000002</v>
      </c>
      <c r="Z26" s="11">
        <v>0.40908499999999998</v>
      </c>
      <c r="AA26" s="11">
        <v>9.5405000000000004E-2</v>
      </c>
      <c r="AB26" s="11">
        <v>7.3099999999999998E-2</v>
      </c>
      <c r="AC26" s="11">
        <v>6.8227999999999997E-2</v>
      </c>
      <c r="AD26" s="11">
        <v>1.786527</v>
      </c>
      <c r="AE26" s="11">
        <v>0</v>
      </c>
      <c r="AF26" s="11">
        <v>0.25066300000000002</v>
      </c>
      <c r="AG26" s="11">
        <v>0.74060199999999998</v>
      </c>
      <c r="AH26" s="11">
        <v>3.3574739999999998</v>
      </c>
      <c r="AI26" s="11">
        <v>6.2649999999999997E-3</v>
      </c>
      <c r="AJ26" s="11">
        <v>33.963330999999997</v>
      </c>
      <c r="AK26" s="11">
        <v>0.18306</v>
      </c>
      <c r="AL26" s="11">
        <v>1.6298859999999999</v>
      </c>
      <c r="AM26" s="11">
        <v>1.3162879999999999</v>
      </c>
      <c r="AN26" s="11">
        <v>1.6620000000000001E-3</v>
      </c>
      <c r="AO26" s="11">
        <v>0.747722</v>
      </c>
      <c r="AP26" s="11">
        <v>3.0227689999999998</v>
      </c>
      <c r="AQ26" s="11">
        <v>1.6909270000000001</v>
      </c>
      <c r="AR26" s="11">
        <v>0</v>
      </c>
      <c r="AS26" s="11">
        <v>0</v>
      </c>
      <c r="AT26" s="11">
        <v>0.30383500000000002</v>
      </c>
      <c r="AU26" s="11">
        <v>9.9833000000000005E-2</v>
      </c>
      <c r="AV26" s="11">
        <v>3.8958E-2</v>
      </c>
      <c r="AW26" s="11">
        <v>4.1507000000000002E-2</v>
      </c>
      <c r="AX26" s="11">
        <v>0.120213</v>
      </c>
      <c r="AY26" s="11">
        <v>1.9921000000000001E-2</v>
      </c>
      <c r="AZ26" s="11">
        <v>7.2040000000000003E-3</v>
      </c>
      <c r="BA26" s="11">
        <v>4.9725999999999999E-2</v>
      </c>
      <c r="BB26" s="11">
        <v>2.3033999999999999E-2</v>
      </c>
      <c r="BC26" s="11">
        <v>4.444E-2</v>
      </c>
      <c r="BD26" s="11">
        <v>6.9782999999999998E-2</v>
      </c>
      <c r="BE26" s="11">
        <v>0.19608700000000001</v>
      </c>
      <c r="BF26" s="11">
        <v>2.3900000000000001E-2</v>
      </c>
      <c r="BG26" s="11" t="s">
        <v>70</v>
      </c>
      <c r="BH26" s="13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</row>
    <row r="27" spans="1:76" ht="15.75" x14ac:dyDescent="0.25">
      <c r="A27" s="15" t="s">
        <v>94</v>
      </c>
      <c r="B27" s="9" t="s">
        <v>76</v>
      </c>
      <c r="C27" s="10">
        <v>3</v>
      </c>
      <c r="D27" s="9" t="s">
        <v>128</v>
      </c>
      <c r="E27" s="9">
        <v>1000</v>
      </c>
      <c r="F27" s="11">
        <v>2.8105000000000002</v>
      </c>
      <c r="G27" s="12">
        <v>344.46</v>
      </c>
      <c r="H27" s="9" t="s">
        <v>129</v>
      </c>
      <c r="I27" s="9">
        <v>1000</v>
      </c>
      <c r="J27" s="9">
        <v>20</v>
      </c>
      <c r="K27" s="9">
        <v>400</v>
      </c>
      <c r="L27" s="9">
        <v>111</v>
      </c>
      <c r="M27" s="9">
        <v>150</v>
      </c>
      <c r="N27" s="9">
        <v>50</v>
      </c>
      <c r="O27" s="9">
        <v>70</v>
      </c>
      <c r="P27" s="9">
        <v>60</v>
      </c>
      <c r="Q27" s="9"/>
      <c r="R27" s="9" t="s">
        <v>63</v>
      </c>
      <c r="S27" s="9">
        <v>200</v>
      </c>
      <c r="T27" s="9">
        <v>30</v>
      </c>
      <c r="U27" s="9" t="s">
        <v>64</v>
      </c>
      <c r="V27" s="11">
        <v>0.143322</v>
      </c>
      <c r="W27" s="11">
        <v>2.036E-3</v>
      </c>
      <c r="X27" s="11">
        <v>0.168958</v>
      </c>
      <c r="Y27" s="11">
        <v>4.0763129999999999</v>
      </c>
      <c r="Z27" s="11">
        <v>0.30518600000000001</v>
      </c>
      <c r="AA27" s="11">
        <v>0.18907099999999999</v>
      </c>
      <c r="AB27" s="11">
        <v>3.9654000000000002E-2</v>
      </c>
      <c r="AC27" s="11">
        <v>6.7252999999999993E-2</v>
      </c>
      <c r="AD27" s="11">
        <v>1.3189709999999999</v>
      </c>
      <c r="AE27" s="11">
        <v>0</v>
      </c>
      <c r="AF27" s="11">
        <v>0.19911499999999999</v>
      </c>
      <c r="AG27" s="11">
        <v>0.464362</v>
      </c>
      <c r="AH27" s="11">
        <v>2.2291110000000001</v>
      </c>
      <c r="AI27" s="11">
        <v>0</v>
      </c>
      <c r="AJ27" s="11">
        <v>26.546932999999999</v>
      </c>
      <c r="AK27" s="11">
        <v>0.123886</v>
      </c>
      <c r="AL27" s="11">
        <v>1.1836169999999999</v>
      </c>
      <c r="AM27" s="11">
        <v>0.86977000000000004</v>
      </c>
      <c r="AN27" s="11">
        <v>2.722E-3</v>
      </c>
      <c r="AO27" s="11">
        <v>0.49907099999999999</v>
      </c>
      <c r="AP27" s="11">
        <v>2.069099</v>
      </c>
      <c r="AQ27" s="11">
        <v>1.0801320000000001</v>
      </c>
      <c r="AR27" s="11">
        <v>0</v>
      </c>
      <c r="AS27" s="11">
        <v>0</v>
      </c>
      <c r="AT27" s="11">
        <v>7.8452999999999995E-2</v>
      </c>
      <c r="AU27" s="11">
        <v>8.0399999999999999E-2</v>
      </c>
      <c r="AV27" s="11">
        <v>3.1886999999999999E-2</v>
      </c>
      <c r="AW27" s="11">
        <v>3.7860999999999999E-2</v>
      </c>
      <c r="AX27" s="11">
        <v>8.1443000000000002E-2</v>
      </c>
      <c r="AY27" s="11">
        <v>1.5171E-2</v>
      </c>
      <c r="AZ27" s="11">
        <v>7.509E-3</v>
      </c>
      <c r="BA27" s="11">
        <v>3.0630000000000001E-2</v>
      </c>
      <c r="BB27" s="11">
        <v>1.354E-2</v>
      </c>
      <c r="BC27" s="11">
        <v>2.8056999999999999E-2</v>
      </c>
      <c r="BD27" s="11">
        <v>4.7800000000000002E-2</v>
      </c>
      <c r="BE27" s="11">
        <v>0.138933</v>
      </c>
      <c r="BF27" s="11">
        <v>1.9691E-2</v>
      </c>
      <c r="BG27" s="11" t="s">
        <v>130</v>
      </c>
      <c r="BH27" s="13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</row>
    <row r="28" spans="1:76" ht="15.75" x14ac:dyDescent="0.25">
      <c r="A28" s="15" t="s">
        <v>94</v>
      </c>
      <c r="B28" s="9" t="s">
        <v>76</v>
      </c>
      <c r="C28" s="10" t="s">
        <v>71</v>
      </c>
      <c r="D28" s="9" t="s">
        <v>131</v>
      </c>
      <c r="E28" s="9">
        <v>1000</v>
      </c>
      <c r="F28" s="11">
        <v>0.40799999999999997</v>
      </c>
      <c r="G28" s="12"/>
      <c r="H28" s="9" t="s">
        <v>132</v>
      </c>
      <c r="I28" s="9">
        <v>1000</v>
      </c>
      <c r="J28" s="9">
        <v>20</v>
      </c>
      <c r="K28" s="9">
        <v>400</v>
      </c>
      <c r="L28" s="9">
        <v>111</v>
      </c>
      <c r="M28" s="9">
        <v>150</v>
      </c>
      <c r="N28" s="9">
        <v>50</v>
      </c>
      <c r="O28" s="9">
        <v>70</v>
      </c>
      <c r="P28" s="9">
        <v>60</v>
      </c>
      <c r="Q28" s="9" t="s">
        <v>74</v>
      </c>
      <c r="R28" s="9"/>
      <c r="S28" s="9">
        <v>200</v>
      </c>
      <c r="T28" s="9">
        <v>30</v>
      </c>
      <c r="U28" s="9" t="s">
        <v>74</v>
      </c>
      <c r="V28" s="11">
        <v>0.23281499999999999</v>
      </c>
      <c r="W28" s="11">
        <v>1.0219999999999999E-3</v>
      </c>
      <c r="X28" s="11">
        <v>8.5593970000000006</v>
      </c>
      <c r="Y28" s="11">
        <v>4.0647140000000004</v>
      </c>
      <c r="Z28" s="11">
        <v>0.13880700000000001</v>
      </c>
      <c r="AA28" s="11">
        <v>0.195023</v>
      </c>
      <c r="AB28" s="11">
        <v>0.110568</v>
      </c>
      <c r="AC28" s="11">
        <v>1.024597</v>
      </c>
      <c r="AD28" s="11">
        <v>0</v>
      </c>
      <c r="AE28" s="11">
        <v>0.368645</v>
      </c>
      <c r="AF28" s="11">
        <v>0.13864000000000001</v>
      </c>
      <c r="AG28" s="11">
        <v>0.57873699999999995</v>
      </c>
      <c r="AH28" s="11">
        <v>0.55122700000000002</v>
      </c>
      <c r="AI28" s="11">
        <v>1.42727</v>
      </c>
      <c r="AJ28" s="11">
        <v>26.329668999999999</v>
      </c>
      <c r="AK28" s="11">
        <v>0.13437299999999999</v>
      </c>
      <c r="AL28" s="11">
        <v>0.31447799999999998</v>
      </c>
      <c r="AM28" s="11">
        <v>0.18656600000000001</v>
      </c>
      <c r="AN28" s="11">
        <v>2.1758E-2</v>
      </c>
      <c r="AO28" s="11">
        <v>0.290877</v>
      </c>
      <c r="AP28" s="11">
        <v>0.76169299999999995</v>
      </c>
      <c r="AQ28" s="11">
        <v>0.57328599999999996</v>
      </c>
      <c r="AR28" s="11">
        <v>0</v>
      </c>
      <c r="AS28" s="11">
        <v>0</v>
      </c>
      <c r="AT28" s="11">
        <v>0.90938699999999995</v>
      </c>
      <c r="AU28" s="11">
        <v>6.9961999999999996E-2</v>
      </c>
      <c r="AV28" s="11">
        <v>8.0422999999999994E-2</v>
      </c>
      <c r="AW28" s="11">
        <v>4.4257999999999999E-2</v>
      </c>
      <c r="AX28" s="11">
        <v>7.0280999999999996E-2</v>
      </c>
      <c r="AY28" s="11">
        <v>8.4250000000000002E-3</v>
      </c>
      <c r="AZ28" s="11">
        <v>1.4537E-2</v>
      </c>
      <c r="BA28" s="11">
        <v>5.2061000000000003E-2</v>
      </c>
      <c r="BB28" s="11">
        <v>5.5363999999999997E-2</v>
      </c>
      <c r="BC28" s="11">
        <v>1.3818E-2</v>
      </c>
      <c r="BD28" s="11">
        <v>7.0789000000000005E-2</v>
      </c>
      <c r="BE28" s="11">
        <v>0.17686099999999999</v>
      </c>
      <c r="BF28" s="11">
        <v>1.4314E-2</v>
      </c>
      <c r="BG28" s="11" t="s">
        <v>75</v>
      </c>
      <c r="BH28" s="13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</row>
    <row r="29" spans="1:76" ht="15.75" x14ac:dyDescent="0.25">
      <c r="A29" s="15" t="s">
        <v>94</v>
      </c>
      <c r="B29" s="9" t="s">
        <v>85</v>
      </c>
      <c r="C29" s="10">
        <v>1</v>
      </c>
      <c r="D29" s="9" t="s">
        <v>133</v>
      </c>
      <c r="E29" s="9">
        <v>1000</v>
      </c>
      <c r="F29" s="11">
        <v>3.4609999999999999</v>
      </c>
      <c r="G29" s="12"/>
      <c r="H29" s="9" t="s">
        <v>134</v>
      </c>
      <c r="I29" s="9">
        <v>1000</v>
      </c>
      <c r="J29" s="9">
        <v>20</v>
      </c>
      <c r="K29" s="9">
        <v>400</v>
      </c>
      <c r="L29" s="9">
        <v>111</v>
      </c>
      <c r="M29" s="9">
        <v>150</v>
      </c>
      <c r="N29" s="9">
        <v>50</v>
      </c>
      <c r="O29" s="9">
        <v>70</v>
      </c>
      <c r="P29" s="9">
        <v>60</v>
      </c>
      <c r="Q29" s="9"/>
      <c r="R29" s="9" t="s">
        <v>63</v>
      </c>
      <c r="S29" s="9">
        <v>200</v>
      </c>
      <c r="T29" s="9">
        <v>30</v>
      </c>
      <c r="U29" s="9" t="s">
        <v>64</v>
      </c>
      <c r="V29" s="11">
        <v>0.60993299999999995</v>
      </c>
      <c r="W29" s="11">
        <v>4.5760000000000002E-3</v>
      </c>
      <c r="X29" s="11">
        <v>0.485676</v>
      </c>
      <c r="Y29" s="11">
        <v>9.3022709999999993</v>
      </c>
      <c r="Z29" s="11">
        <v>1.6763030000000001</v>
      </c>
      <c r="AA29" s="11">
        <v>0.344808</v>
      </c>
      <c r="AB29" s="11">
        <v>9.7059000000000006E-2</v>
      </c>
      <c r="AC29" s="11">
        <v>0.13062599999999999</v>
      </c>
      <c r="AD29" s="11">
        <v>3.7684679999999999</v>
      </c>
      <c r="AE29" s="11">
        <v>0</v>
      </c>
      <c r="AF29" s="11">
        <v>0.50236800000000004</v>
      </c>
      <c r="AG29" s="11">
        <v>2.3646829999999999</v>
      </c>
      <c r="AH29" s="11">
        <v>9.4268169999999998</v>
      </c>
      <c r="AI29" s="11">
        <v>0</v>
      </c>
      <c r="AJ29" s="11">
        <v>55.216797</v>
      </c>
      <c r="AK29" s="11">
        <v>0.23941399999999999</v>
      </c>
      <c r="AL29" s="11">
        <v>3.016743</v>
      </c>
      <c r="AM29" s="11">
        <v>4.2583419999999998</v>
      </c>
      <c r="AN29" s="11">
        <v>6.1859999999999997E-3</v>
      </c>
      <c r="AO29" s="11">
        <v>2.3049309999999998</v>
      </c>
      <c r="AP29" s="11">
        <v>7.7739770000000004</v>
      </c>
      <c r="AQ29" s="11">
        <v>3.039056</v>
      </c>
      <c r="AR29" s="11">
        <v>0</v>
      </c>
      <c r="AS29" s="11">
        <v>0</v>
      </c>
      <c r="AT29" s="11">
        <v>0.55966300000000002</v>
      </c>
      <c r="AU29" s="11">
        <v>0.17685400000000001</v>
      </c>
      <c r="AV29" s="11">
        <v>0.11306099999999999</v>
      </c>
      <c r="AW29" s="11">
        <v>0.130246</v>
      </c>
      <c r="AX29" s="11">
        <v>0.24951899999999999</v>
      </c>
      <c r="AY29" s="11">
        <v>5.6010999999999998E-2</v>
      </c>
      <c r="AZ29" s="11">
        <v>8.5629999999999994E-3</v>
      </c>
      <c r="BA29" s="11">
        <v>0.113244</v>
      </c>
      <c r="BB29" s="11">
        <v>1.3036000000000001E-2</v>
      </c>
      <c r="BC29" s="11">
        <v>9.0593999999999994E-2</v>
      </c>
      <c r="BD29" s="11">
        <v>0.11392099999999999</v>
      </c>
      <c r="BE29" s="11">
        <v>0.350387</v>
      </c>
      <c r="BF29" s="11">
        <v>7.3594999999999994E-2</v>
      </c>
      <c r="BG29" s="11" t="s">
        <v>130</v>
      </c>
      <c r="BH29" s="13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</row>
    <row r="30" spans="1:76" ht="15.75" x14ac:dyDescent="0.25">
      <c r="A30" s="15" t="s">
        <v>94</v>
      </c>
      <c r="B30" s="9" t="s">
        <v>85</v>
      </c>
      <c r="C30" s="10">
        <v>2</v>
      </c>
      <c r="D30" s="9" t="s">
        <v>135</v>
      </c>
      <c r="E30" s="9">
        <v>1000</v>
      </c>
      <c r="F30" s="11">
        <v>3.2530000000000001</v>
      </c>
      <c r="G30" s="12"/>
      <c r="H30" s="9" t="s">
        <v>136</v>
      </c>
      <c r="I30" s="9">
        <v>1000</v>
      </c>
      <c r="J30" s="9">
        <v>20</v>
      </c>
      <c r="K30" s="9">
        <v>400</v>
      </c>
      <c r="L30" s="9">
        <v>111</v>
      </c>
      <c r="M30" s="9">
        <v>150</v>
      </c>
      <c r="N30" s="9">
        <v>50</v>
      </c>
      <c r="O30" s="9">
        <v>70</v>
      </c>
      <c r="P30" s="9">
        <v>60</v>
      </c>
      <c r="Q30" s="9"/>
      <c r="R30" s="9" t="s">
        <v>63</v>
      </c>
      <c r="S30" s="9">
        <v>200</v>
      </c>
      <c r="T30" s="9">
        <v>30</v>
      </c>
      <c r="U30" s="9" t="s">
        <v>64</v>
      </c>
      <c r="V30" s="11">
        <v>0.315886</v>
      </c>
      <c r="W30" s="11">
        <v>3.006E-3</v>
      </c>
      <c r="X30" s="11">
        <v>0.89495599999999997</v>
      </c>
      <c r="Y30" s="11">
        <v>6.707643</v>
      </c>
      <c r="Z30" s="11">
        <v>0.85231100000000004</v>
      </c>
      <c r="AA30" s="11">
        <v>7.4314000000000005E-2</v>
      </c>
      <c r="AB30" s="11">
        <v>5.6535000000000002E-2</v>
      </c>
      <c r="AC30" s="11">
        <v>0.103681</v>
      </c>
      <c r="AD30" s="11">
        <v>2.2916150000000002</v>
      </c>
      <c r="AE30" s="11">
        <v>0</v>
      </c>
      <c r="AF30" s="11">
        <v>0.28336899999999998</v>
      </c>
      <c r="AG30" s="11">
        <v>1.3599049999999999</v>
      </c>
      <c r="AH30" s="11">
        <v>6.1714039999999999</v>
      </c>
      <c r="AI30" s="11">
        <v>0</v>
      </c>
      <c r="AJ30" s="11">
        <v>40.236677</v>
      </c>
      <c r="AK30" s="11">
        <v>0.1764</v>
      </c>
      <c r="AL30" s="11">
        <v>2.2420629999999999</v>
      </c>
      <c r="AM30" s="11">
        <v>3.0865010000000002</v>
      </c>
      <c r="AN30" s="11">
        <v>1.55E-4</v>
      </c>
      <c r="AO30" s="11">
        <v>1.3831389999999999</v>
      </c>
      <c r="AP30" s="11">
        <v>6.0027200000000001</v>
      </c>
      <c r="AQ30" s="11">
        <v>1.9146399999999999</v>
      </c>
      <c r="AR30" s="11">
        <v>0</v>
      </c>
      <c r="AS30" s="11">
        <v>0</v>
      </c>
      <c r="AT30" s="11">
        <v>0.164216</v>
      </c>
      <c r="AU30" s="11">
        <v>0.106113</v>
      </c>
      <c r="AV30" s="11">
        <v>5.2239000000000001E-2</v>
      </c>
      <c r="AW30" s="11">
        <v>8.6911000000000002E-2</v>
      </c>
      <c r="AX30" s="11">
        <v>0.132718</v>
      </c>
      <c r="AY30" s="11">
        <v>2.8031E-2</v>
      </c>
      <c r="AZ30" s="11">
        <v>7.1199999999999996E-3</v>
      </c>
      <c r="BA30" s="11">
        <v>8.3083000000000004E-2</v>
      </c>
      <c r="BB30" s="11">
        <v>8.5299999999999994E-3</v>
      </c>
      <c r="BC30" s="11">
        <v>4.6032000000000003E-2</v>
      </c>
      <c r="BD30" s="11">
        <v>6.3034999999999994E-2</v>
      </c>
      <c r="BE30" s="11">
        <v>0.14429900000000001</v>
      </c>
      <c r="BF30" s="11">
        <v>2.4885999999999998E-2</v>
      </c>
      <c r="BG30" s="11" t="s">
        <v>130</v>
      </c>
      <c r="BH30" s="13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</row>
    <row r="31" spans="1:76" ht="15.75" x14ac:dyDescent="0.25">
      <c r="A31" s="15" t="s">
        <v>94</v>
      </c>
      <c r="B31" s="9" t="s">
        <v>85</v>
      </c>
      <c r="C31" s="10">
        <v>3</v>
      </c>
      <c r="D31" s="9" t="s">
        <v>137</v>
      </c>
      <c r="E31" s="9">
        <v>1000</v>
      </c>
      <c r="F31" s="11">
        <v>3.3620000000000001</v>
      </c>
      <c r="G31" s="12">
        <f>(317.27/800)*1000</f>
        <v>396.58749999999998</v>
      </c>
      <c r="H31" s="9" t="s">
        <v>138</v>
      </c>
      <c r="I31" s="9">
        <v>1000</v>
      </c>
      <c r="J31" s="9">
        <v>20</v>
      </c>
      <c r="K31" s="9">
        <v>400</v>
      </c>
      <c r="L31" s="9">
        <v>111</v>
      </c>
      <c r="M31" s="9">
        <v>150</v>
      </c>
      <c r="N31" s="9">
        <v>50</v>
      </c>
      <c r="O31" s="9">
        <v>70</v>
      </c>
      <c r="P31" s="9">
        <v>60</v>
      </c>
      <c r="Q31" s="9"/>
      <c r="R31" s="9" t="s">
        <v>63</v>
      </c>
      <c r="S31" s="9">
        <v>200</v>
      </c>
      <c r="T31" s="9">
        <v>30</v>
      </c>
      <c r="U31" s="9" t="s">
        <v>64</v>
      </c>
      <c r="V31" s="11">
        <v>0.31081799999999998</v>
      </c>
      <c r="W31" s="11">
        <v>2.6229999999999999E-3</v>
      </c>
      <c r="X31" s="11">
        <v>1.206985</v>
      </c>
      <c r="Y31" s="11">
        <v>6.3998920000000004</v>
      </c>
      <c r="Z31" s="11">
        <v>0.81623699999999999</v>
      </c>
      <c r="AA31" s="11">
        <v>0.33598699999999998</v>
      </c>
      <c r="AB31" s="11">
        <v>5.6369000000000002E-2</v>
      </c>
      <c r="AC31" s="11">
        <v>0.175594</v>
      </c>
      <c r="AD31" s="11">
        <v>2.057633</v>
      </c>
      <c r="AE31" s="11">
        <v>1.5138E-2</v>
      </c>
      <c r="AF31" s="11">
        <v>0.259154</v>
      </c>
      <c r="AG31" s="11">
        <v>1.3800110000000001</v>
      </c>
      <c r="AH31" s="11">
        <v>5.1470880000000001</v>
      </c>
      <c r="AI31" s="11">
        <v>0</v>
      </c>
      <c r="AJ31" s="11">
        <v>36.676541999999998</v>
      </c>
      <c r="AK31" s="11">
        <v>0.185554</v>
      </c>
      <c r="AL31" s="11">
        <v>2.3104550000000001</v>
      </c>
      <c r="AM31" s="11">
        <v>2.786429</v>
      </c>
      <c r="AN31" s="11">
        <v>1.833E-3</v>
      </c>
      <c r="AO31" s="11">
        <v>1.147877</v>
      </c>
      <c r="AP31" s="11">
        <v>5.0104860000000002</v>
      </c>
      <c r="AQ31" s="11">
        <v>1.6785730000000001</v>
      </c>
      <c r="AR31" s="11">
        <v>0</v>
      </c>
      <c r="AS31" s="11">
        <v>0</v>
      </c>
      <c r="AT31" s="11">
        <v>0.57779400000000003</v>
      </c>
      <c r="AU31" s="11">
        <v>0.14316799999999999</v>
      </c>
      <c r="AV31" s="11">
        <v>5.8328999999999999E-2</v>
      </c>
      <c r="AW31" s="11">
        <v>6.5615999999999994E-2</v>
      </c>
      <c r="AX31" s="11">
        <v>0.123284</v>
      </c>
      <c r="AY31" s="11">
        <v>2.1607000000000001E-2</v>
      </c>
      <c r="AZ31" s="11">
        <v>9.2540000000000001E-3</v>
      </c>
      <c r="BA31" s="11">
        <v>5.6919999999999998E-2</v>
      </c>
      <c r="BB31" s="11">
        <v>2.3619000000000001E-2</v>
      </c>
      <c r="BC31" s="11">
        <v>4.3978000000000003E-2</v>
      </c>
      <c r="BD31" s="11">
        <v>5.4212999999999997E-2</v>
      </c>
      <c r="BE31" s="11">
        <v>0.19478400000000001</v>
      </c>
      <c r="BF31" s="11">
        <v>2.3746E-2</v>
      </c>
      <c r="BG31" s="11" t="s">
        <v>119</v>
      </c>
      <c r="BH31" s="13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</row>
    <row r="32" spans="1:76" ht="15.75" x14ac:dyDescent="0.25">
      <c r="A32" s="15" t="s">
        <v>94</v>
      </c>
      <c r="B32" s="9" t="s">
        <v>85</v>
      </c>
      <c r="C32" s="10" t="s">
        <v>71</v>
      </c>
      <c r="D32" s="9" t="s">
        <v>139</v>
      </c>
      <c r="E32" s="9">
        <v>1000</v>
      </c>
      <c r="F32" s="11">
        <v>0.32450000000000001</v>
      </c>
      <c r="G32" s="12"/>
      <c r="H32" s="9" t="s">
        <v>140</v>
      </c>
      <c r="I32" s="9">
        <v>1000</v>
      </c>
      <c r="J32" s="9">
        <v>20</v>
      </c>
      <c r="K32" s="9">
        <v>400</v>
      </c>
      <c r="L32" s="9">
        <v>111</v>
      </c>
      <c r="M32" s="9">
        <v>150</v>
      </c>
      <c r="N32" s="9">
        <v>50</v>
      </c>
      <c r="O32" s="9">
        <v>70</v>
      </c>
      <c r="P32" s="9">
        <v>60</v>
      </c>
      <c r="Q32" s="9" t="s">
        <v>74</v>
      </c>
      <c r="R32" s="9"/>
      <c r="S32" s="9">
        <v>200</v>
      </c>
      <c r="T32" s="9">
        <v>30</v>
      </c>
      <c r="U32" s="9" t="s">
        <v>74</v>
      </c>
      <c r="V32" s="11">
        <v>0.16436000000000001</v>
      </c>
      <c r="W32" s="11">
        <v>7.2099999999999996E-4</v>
      </c>
      <c r="X32" s="11">
        <v>5.5260300000000004</v>
      </c>
      <c r="Y32" s="11">
        <v>2.6130330000000002</v>
      </c>
      <c r="Z32" s="11">
        <v>0.10635799999999999</v>
      </c>
      <c r="AA32" s="11">
        <v>0.14690700000000001</v>
      </c>
      <c r="AB32" s="11">
        <v>8.1416000000000002E-2</v>
      </c>
      <c r="AC32" s="11">
        <v>0.76099600000000001</v>
      </c>
      <c r="AD32" s="11">
        <v>0</v>
      </c>
      <c r="AE32" s="11">
        <v>0.249088</v>
      </c>
      <c r="AF32" s="11">
        <v>0.13145299999999999</v>
      </c>
      <c r="AG32" s="11">
        <v>0.42644300000000002</v>
      </c>
      <c r="AH32" s="11">
        <v>0.55398499999999995</v>
      </c>
      <c r="AI32" s="11">
        <v>0.86263100000000004</v>
      </c>
      <c r="AJ32" s="11">
        <v>17.844238000000001</v>
      </c>
      <c r="AK32" s="11">
        <v>9.7960000000000005E-2</v>
      </c>
      <c r="AL32" s="11">
        <v>0.23565</v>
      </c>
      <c r="AM32" s="11">
        <v>0.13645199999999999</v>
      </c>
      <c r="AN32" s="11">
        <v>1.6232E-2</v>
      </c>
      <c r="AO32" s="11">
        <v>0.21548600000000001</v>
      </c>
      <c r="AP32" s="11">
        <v>0.60143400000000002</v>
      </c>
      <c r="AQ32" s="11">
        <v>0.490338</v>
      </c>
      <c r="AR32" s="11">
        <v>0</v>
      </c>
      <c r="AS32" s="11">
        <v>0</v>
      </c>
      <c r="AT32" s="11">
        <v>0.65420500000000004</v>
      </c>
      <c r="AU32" s="11">
        <v>5.0659000000000003E-2</v>
      </c>
      <c r="AV32" s="11">
        <v>6.1898000000000002E-2</v>
      </c>
      <c r="AW32" s="11">
        <v>2.5267999999999999E-2</v>
      </c>
      <c r="AX32" s="11">
        <v>3.3466000000000003E-2</v>
      </c>
      <c r="AY32" s="11">
        <v>5.7299999999999999E-3</v>
      </c>
      <c r="AZ32" s="11">
        <v>1.4944000000000001E-2</v>
      </c>
      <c r="BA32" s="11">
        <v>4.2078999999999998E-2</v>
      </c>
      <c r="BB32" s="11">
        <v>5.7322999999999999E-2</v>
      </c>
      <c r="BC32" s="11">
        <v>1.0073E-2</v>
      </c>
      <c r="BD32" s="11">
        <v>4.6004999999999997E-2</v>
      </c>
      <c r="BE32" s="11">
        <v>0.142709</v>
      </c>
      <c r="BF32" s="11">
        <v>1.302E-2</v>
      </c>
      <c r="BG32" s="11" t="s">
        <v>75</v>
      </c>
      <c r="BH32" s="13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</row>
    <row r="33" spans="1:76" ht="15.75" x14ac:dyDescent="0.25">
      <c r="A33" s="16" t="s">
        <v>141</v>
      </c>
      <c r="B33" s="9" t="s">
        <v>105</v>
      </c>
      <c r="C33" s="10">
        <v>1</v>
      </c>
      <c r="D33" s="9" t="s">
        <v>142</v>
      </c>
      <c r="E33" s="9">
        <v>1000</v>
      </c>
      <c r="F33" s="11">
        <v>3.3260000000000001</v>
      </c>
      <c r="G33" s="12"/>
      <c r="H33" s="9" t="s">
        <v>143</v>
      </c>
      <c r="I33" s="9">
        <v>1000</v>
      </c>
      <c r="J33" s="9">
        <v>20</v>
      </c>
      <c r="K33" s="9">
        <v>400</v>
      </c>
      <c r="L33" s="9">
        <v>111</v>
      </c>
      <c r="M33" s="9">
        <v>150</v>
      </c>
      <c r="N33" s="9">
        <v>50</v>
      </c>
      <c r="O33" s="9">
        <v>70</v>
      </c>
      <c r="P33" s="9">
        <v>60</v>
      </c>
      <c r="Q33" s="9"/>
      <c r="R33" s="9" t="s">
        <v>63</v>
      </c>
      <c r="S33" s="9">
        <v>200</v>
      </c>
      <c r="T33" s="9">
        <v>30</v>
      </c>
      <c r="U33" s="9" t="s">
        <v>64</v>
      </c>
      <c r="V33" s="11">
        <v>0.27651300000000001</v>
      </c>
      <c r="W33" s="11">
        <v>2.1329999999999999E-3</v>
      </c>
      <c r="X33" s="11">
        <v>0.49224600000000002</v>
      </c>
      <c r="Y33" s="11">
        <v>4.930803</v>
      </c>
      <c r="Z33" s="11">
        <v>0.71205300000000005</v>
      </c>
      <c r="AA33" s="11">
        <v>0.29207100000000003</v>
      </c>
      <c r="AB33" s="11">
        <v>6.7766999999999994E-2</v>
      </c>
      <c r="AC33" s="11">
        <v>9.3958E-2</v>
      </c>
      <c r="AD33" s="11">
        <v>2.2627470000000001</v>
      </c>
      <c r="AE33" s="11">
        <v>3.0000000000000001E-6</v>
      </c>
      <c r="AF33" s="11">
        <v>0.24355599999999999</v>
      </c>
      <c r="AG33" s="11">
        <v>1.7652000000000001</v>
      </c>
      <c r="AH33" s="11">
        <v>2.2217790000000002</v>
      </c>
      <c r="AI33" s="11">
        <v>0</v>
      </c>
      <c r="AJ33" s="11">
        <v>27.566327999999999</v>
      </c>
      <c r="AK33" s="11">
        <v>0.140851</v>
      </c>
      <c r="AL33" s="11">
        <v>0.82905899999999999</v>
      </c>
      <c r="AM33" s="11">
        <v>0.335146</v>
      </c>
      <c r="AN33" s="11">
        <v>5.5989999999999998E-3</v>
      </c>
      <c r="AO33" s="11">
        <v>0.90295199999999998</v>
      </c>
      <c r="AP33" s="11">
        <v>1.0817920000000001</v>
      </c>
      <c r="AQ33" s="11">
        <v>1.625461</v>
      </c>
      <c r="AR33" s="11">
        <v>0</v>
      </c>
      <c r="AS33" s="11">
        <v>0</v>
      </c>
      <c r="AT33" s="11">
        <v>0.194739</v>
      </c>
      <c r="AU33" s="11">
        <v>9.7466999999999998E-2</v>
      </c>
      <c r="AV33" s="11">
        <v>5.5510999999999998E-2</v>
      </c>
      <c r="AW33" s="11">
        <v>3.4930000000000003E-2</v>
      </c>
      <c r="AX33" s="11">
        <v>7.5148000000000006E-2</v>
      </c>
      <c r="AY33" s="11">
        <v>2.3178000000000001E-2</v>
      </c>
      <c r="AZ33" s="11">
        <v>3.1280000000000001E-3</v>
      </c>
      <c r="BA33" s="11">
        <v>2.9049999999999999E-2</v>
      </c>
      <c r="BB33" s="11">
        <v>1.3421000000000001E-2</v>
      </c>
      <c r="BC33" s="11">
        <v>3.6228999999999997E-2</v>
      </c>
      <c r="BD33" s="11">
        <v>4.3958999999999998E-2</v>
      </c>
      <c r="BE33" s="11">
        <v>0.19064600000000001</v>
      </c>
      <c r="BF33" s="11">
        <v>2.9935E-2</v>
      </c>
      <c r="BG33" s="11" t="s">
        <v>119</v>
      </c>
      <c r="BH33" s="13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</row>
    <row r="34" spans="1:76" ht="15.75" x14ac:dyDescent="0.25">
      <c r="A34" s="16" t="s">
        <v>141</v>
      </c>
      <c r="B34" s="9" t="s">
        <v>105</v>
      </c>
      <c r="C34" s="10">
        <v>2</v>
      </c>
      <c r="D34" s="9" t="s">
        <v>144</v>
      </c>
      <c r="E34" s="9">
        <v>1000</v>
      </c>
      <c r="F34" s="11">
        <v>3.8595000000000002</v>
      </c>
      <c r="G34" s="12"/>
      <c r="H34" s="9" t="s">
        <v>145</v>
      </c>
      <c r="I34" s="9">
        <v>1000</v>
      </c>
      <c r="J34" s="9">
        <v>20</v>
      </c>
      <c r="K34" s="9">
        <v>400</v>
      </c>
      <c r="L34" s="9">
        <v>111</v>
      </c>
      <c r="M34" s="9">
        <v>150</v>
      </c>
      <c r="N34" s="9">
        <v>50</v>
      </c>
      <c r="O34" s="9">
        <v>70</v>
      </c>
      <c r="P34" s="9">
        <v>60</v>
      </c>
      <c r="Q34" s="9"/>
      <c r="R34" s="9" t="s">
        <v>63</v>
      </c>
      <c r="S34" s="9">
        <v>200</v>
      </c>
      <c r="T34" s="9">
        <v>30</v>
      </c>
      <c r="U34" s="9" t="s">
        <v>64</v>
      </c>
      <c r="V34" s="11">
        <v>0.35036499999999998</v>
      </c>
      <c r="W34" s="11">
        <v>2.5869999999999999E-3</v>
      </c>
      <c r="X34" s="11">
        <v>1.1859040000000001</v>
      </c>
      <c r="Y34" s="11">
        <v>6.434202</v>
      </c>
      <c r="Z34" s="11">
        <v>1.029806</v>
      </c>
      <c r="AA34" s="11">
        <v>9.2774999999999996E-2</v>
      </c>
      <c r="AB34" s="11">
        <v>9.0409000000000003E-2</v>
      </c>
      <c r="AC34" s="11">
        <v>0.100684</v>
      </c>
      <c r="AD34" s="11">
        <v>3.1120420000000002</v>
      </c>
      <c r="AE34" s="11">
        <v>0</v>
      </c>
      <c r="AF34" s="11">
        <v>0.321546</v>
      </c>
      <c r="AG34" s="11">
        <v>3.2453569999999998</v>
      </c>
      <c r="AH34" s="11">
        <v>3.5337800000000001</v>
      </c>
      <c r="AI34" s="11">
        <v>0</v>
      </c>
      <c r="AJ34" s="11">
        <v>35.426813000000003</v>
      </c>
      <c r="AK34" s="11">
        <v>0.170603</v>
      </c>
      <c r="AL34" s="11">
        <v>1.576856</v>
      </c>
      <c r="AM34" s="11">
        <v>0.92202600000000001</v>
      </c>
      <c r="AN34" s="11">
        <v>1.6410000000000001E-3</v>
      </c>
      <c r="AO34" s="11">
        <v>1.040886</v>
      </c>
      <c r="AP34" s="11">
        <v>2.4968210000000002</v>
      </c>
      <c r="AQ34" s="11">
        <v>1.436723</v>
      </c>
      <c r="AR34" s="11">
        <v>0</v>
      </c>
      <c r="AS34" s="11">
        <v>0</v>
      </c>
      <c r="AT34" s="11">
        <v>0.249419</v>
      </c>
      <c r="AU34" s="11">
        <v>0.105298</v>
      </c>
      <c r="AV34" s="11">
        <v>3.1548E-2</v>
      </c>
      <c r="AW34" s="11">
        <v>5.1187000000000003E-2</v>
      </c>
      <c r="AX34" s="11">
        <v>0.12801799999999999</v>
      </c>
      <c r="AY34" s="11">
        <v>2.2988999999999999E-2</v>
      </c>
      <c r="AZ34" s="11">
        <v>6.6649999999999999E-3</v>
      </c>
      <c r="BA34" s="11">
        <v>5.595E-2</v>
      </c>
      <c r="BB34" s="11">
        <v>2.3248000000000001E-2</v>
      </c>
      <c r="BC34" s="11">
        <v>6.2711000000000003E-2</v>
      </c>
      <c r="BD34" s="11">
        <v>5.6576000000000001E-2</v>
      </c>
      <c r="BE34" s="11">
        <v>0.14515900000000001</v>
      </c>
      <c r="BF34" s="11">
        <v>6.3395000000000007E-2</v>
      </c>
      <c r="BG34" s="11" t="s">
        <v>130</v>
      </c>
      <c r="BH34" s="13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</row>
    <row r="35" spans="1:76" ht="15.75" x14ac:dyDescent="0.25">
      <c r="A35" s="16" t="s">
        <v>141</v>
      </c>
      <c r="B35" s="9" t="s">
        <v>105</v>
      </c>
      <c r="C35" s="10">
        <v>3</v>
      </c>
      <c r="D35" s="9" t="s">
        <v>146</v>
      </c>
      <c r="E35" s="9">
        <v>1000</v>
      </c>
      <c r="F35" s="11">
        <v>4.1425000000000001</v>
      </c>
      <c r="G35" s="12">
        <v>502.27</v>
      </c>
      <c r="H35" s="9" t="s">
        <v>147</v>
      </c>
      <c r="I35" s="9">
        <v>1000</v>
      </c>
      <c r="J35" s="9">
        <v>20</v>
      </c>
      <c r="K35" s="9">
        <v>400</v>
      </c>
      <c r="L35" s="9">
        <v>111</v>
      </c>
      <c r="M35" s="9">
        <v>150</v>
      </c>
      <c r="N35" s="9">
        <v>50</v>
      </c>
      <c r="O35" s="9">
        <v>70</v>
      </c>
      <c r="P35" s="9">
        <v>60</v>
      </c>
      <c r="Q35" s="9"/>
      <c r="R35" s="9" t="s">
        <v>63</v>
      </c>
      <c r="S35" s="9">
        <v>200</v>
      </c>
      <c r="T35" s="9">
        <v>30</v>
      </c>
      <c r="U35" s="9" t="s">
        <v>64</v>
      </c>
      <c r="V35" s="11">
        <v>0.55983300000000003</v>
      </c>
      <c r="W35" s="11">
        <v>2.3280000000000002E-3</v>
      </c>
      <c r="X35" s="11">
        <v>0.48256100000000002</v>
      </c>
      <c r="Y35" s="11">
        <v>5.6442690000000004</v>
      </c>
      <c r="Z35" s="11">
        <v>0.83000099999999999</v>
      </c>
      <c r="AA35" s="11">
        <v>0.35617900000000002</v>
      </c>
      <c r="AB35" s="11">
        <v>6.8209000000000006E-2</v>
      </c>
      <c r="AC35" s="11">
        <v>0.10489900000000001</v>
      </c>
      <c r="AD35" s="11">
        <v>3.1921360000000001</v>
      </c>
      <c r="AE35" s="11">
        <v>0</v>
      </c>
      <c r="AF35" s="11">
        <v>0.31635600000000003</v>
      </c>
      <c r="AG35" s="11">
        <v>1.8765289999999999</v>
      </c>
      <c r="AH35" s="11">
        <v>4.6098540000000003</v>
      </c>
      <c r="AI35" s="11">
        <v>3.0200000000000001E-3</v>
      </c>
      <c r="AJ35" s="11">
        <v>30.699532999999999</v>
      </c>
      <c r="AK35" s="11">
        <v>0.17960799999999999</v>
      </c>
      <c r="AL35" s="11">
        <v>2.9131999999999998</v>
      </c>
      <c r="AM35" s="11">
        <v>1.5660149999999999</v>
      </c>
      <c r="AN35" s="11">
        <v>1.227E-3</v>
      </c>
      <c r="AO35" s="11">
        <v>1.1303970000000001</v>
      </c>
      <c r="AP35" s="11">
        <v>3.4456699999999998</v>
      </c>
      <c r="AQ35" s="11">
        <v>1.7036279999999999</v>
      </c>
      <c r="AR35" s="11">
        <v>0</v>
      </c>
      <c r="AS35" s="11">
        <v>0</v>
      </c>
      <c r="AT35" s="11">
        <v>0.26385999999999998</v>
      </c>
      <c r="AU35" s="11">
        <v>9.2050999999999994E-2</v>
      </c>
      <c r="AV35" s="11">
        <v>3.1562E-2</v>
      </c>
      <c r="AW35" s="11">
        <v>4.6514E-2</v>
      </c>
      <c r="AX35" s="11">
        <v>0.12450700000000001</v>
      </c>
      <c r="AY35" s="11">
        <v>3.2307000000000002E-2</v>
      </c>
      <c r="AZ35" s="11">
        <v>4.5279999999999999E-3</v>
      </c>
      <c r="BA35" s="11">
        <v>6.2914999999999999E-2</v>
      </c>
      <c r="BB35" s="11">
        <v>2.283E-2</v>
      </c>
      <c r="BC35" s="11">
        <v>4.8164999999999999E-2</v>
      </c>
      <c r="BD35" s="11">
        <v>4.8806000000000002E-2</v>
      </c>
      <c r="BE35" s="11">
        <v>0.19144900000000001</v>
      </c>
      <c r="BF35" s="11">
        <v>3.8448999999999997E-2</v>
      </c>
      <c r="BG35" s="11" t="s">
        <v>70</v>
      </c>
      <c r="BH35" s="13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</row>
    <row r="36" spans="1:76" ht="15.75" x14ac:dyDescent="0.25">
      <c r="A36" s="16" t="s">
        <v>141</v>
      </c>
      <c r="B36" s="9" t="s">
        <v>105</v>
      </c>
      <c r="C36" s="10" t="s">
        <v>71</v>
      </c>
      <c r="D36" s="9" t="s">
        <v>148</v>
      </c>
      <c r="E36" s="9">
        <v>1000</v>
      </c>
      <c r="F36" s="11">
        <v>0.23549999999999999</v>
      </c>
      <c r="G36" s="12"/>
      <c r="H36" s="9" t="s">
        <v>149</v>
      </c>
      <c r="I36" s="9">
        <v>1000</v>
      </c>
      <c r="J36" s="9">
        <v>20</v>
      </c>
      <c r="K36" s="9">
        <v>400</v>
      </c>
      <c r="L36" s="9">
        <v>111</v>
      </c>
      <c r="M36" s="9">
        <v>150</v>
      </c>
      <c r="N36" s="9">
        <v>50</v>
      </c>
      <c r="O36" s="9">
        <v>70</v>
      </c>
      <c r="P36" s="9">
        <v>60</v>
      </c>
      <c r="Q36" s="9" t="s">
        <v>74</v>
      </c>
      <c r="R36" s="9"/>
      <c r="S36" s="9">
        <v>200</v>
      </c>
      <c r="T36" s="9">
        <v>30</v>
      </c>
      <c r="U36" s="9" t="s">
        <v>74</v>
      </c>
      <c r="V36" s="11">
        <v>0.239618</v>
      </c>
      <c r="W36" s="11">
        <v>9.0600000000000001E-4</v>
      </c>
      <c r="X36" s="11">
        <v>7.1610849999999999</v>
      </c>
      <c r="Y36" s="11">
        <v>3.3229060000000001</v>
      </c>
      <c r="Z36" s="11">
        <v>0.14604800000000001</v>
      </c>
      <c r="AA36" s="11">
        <v>0.21638499999999999</v>
      </c>
      <c r="AB36" s="11">
        <v>0.112887</v>
      </c>
      <c r="AC36" s="11">
        <v>0.95015099999999997</v>
      </c>
      <c r="AD36" s="11">
        <v>0</v>
      </c>
      <c r="AE36" s="11">
        <v>0.31192700000000001</v>
      </c>
      <c r="AF36" s="11">
        <v>0.21813099999999999</v>
      </c>
      <c r="AG36" s="11">
        <v>0.52257500000000001</v>
      </c>
      <c r="AH36" s="11">
        <v>0.908578</v>
      </c>
      <c r="AI36" s="11">
        <v>1.0415239999999999</v>
      </c>
      <c r="AJ36" s="11">
        <v>23.149882999999999</v>
      </c>
      <c r="AK36" s="11">
        <v>0.13980000000000001</v>
      </c>
      <c r="AL36" s="11">
        <v>0.40388200000000002</v>
      </c>
      <c r="AM36" s="11">
        <v>0.19003400000000001</v>
      </c>
      <c r="AN36" s="11">
        <v>2.6946000000000001E-2</v>
      </c>
      <c r="AO36" s="11">
        <v>0.50798500000000002</v>
      </c>
      <c r="AP36" s="11">
        <v>0.95251300000000005</v>
      </c>
      <c r="AQ36" s="11">
        <v>0.69203199999999998</v>
      </c>
      <c r="AR36" s="11">
        <v>0</v>
      </c>
      <c r="AS36" s="11">
        <v>0</v>
      </c>
      <c r="AT36" s="11">
        <v>1.20835</v>
      </c>
      <c r="AU36" s="11">
        <v>7.0832999999999993E-2</v>
      </c>
      <c r="AV36" s="11">
        <v>7.4432999999999999E-2</v>
      </c>
      <c r="AW36" s="11">
        <v>3.2042000000000001E-2</v>
      </c>
      <c r="AX36" s="11">
        <v>7.6973E-2</v>
      </c>
      <c r="AY36" s="11">
        <v>7.0939999999999996E-3</v>
      </c>
      <c r="AZ36" s="11">
        <v>1.536E-2</v>
      </c>
      <c r="BA36" s="11">
        <v>4.8120999999999997E-2</v>
      </c>
      <c r="BB36" s="11">
        <v>5.6800000000000003E-2</v>
      </c>
      <c r="BC36" s="11">
        <v>1.6383000000000002E-2</v>
      </c>
      <c r="BD36" s="11">
        <v>5.9031E-2</v>
      </c>
      <c r="BE36" s="11">
        <v>0.16972599999999999</v>
      </c>
      <c r="BF36" s="11">
        <v>1.7378000000000001E-2</v>
      </c>
      <c r="BG36" s="11" t="s">
        <v>75</v>
      </c>
      <c r="BH36" s="13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</row>
    <row r="37" spans="1:76" ht="15.75" x14ac:dyDescent="0.25">
      <c r="A37" s="16" t="s">
        <v>141</v>
      </c>
      <c r="B37" s="9" t="s">
        <v>98</v>
      </c>
      <c r="C37" s="10">
        <v>0</v>
      </c>
      <c r="D37" s="9" t="s">
        <v>150</v>
      </c>
      <c r="E37" s="9">
        <v>1000</v>
      </c>
      <c r="F37" s="11">
        <v>3.8845000000000001</v>
      </c>
      <c r="G37" s="12"/>
      <c r="H37" s="9" t="s">
        <v>151</v>
      </c>
      <c r="I37" s="9">
        <v>1000</v>
      </c>
      <c r="J37" s="9">
        <v>20</v>
      </c>
      <c r="K37" s="9">
        <v>400</v>
      </c>
      <c r="L37" s="9">
        <v>111</v>
      </c>
      <c r="M37" s="9">
        <v>150</v>
      </c>
      <c r="N37" s="9">
        <v>50</v>
      </c>
      <c r="O37" s="9">
        <v>70</v>
      </c>
      <c r="P37" s="9">
        <v>60</v>
      </c>
      <c r="Q37" s="9"/>
      <c r="R37" s="9" t="s">
        <v>101</v>
      </c>
      <c r="S37" s="9">
        <v>200</v>
      </c>
      <c r="T37" s="9">
        <v>30</v>
      </c>
      <c r="U37" s="9" t="s">
        <v>64</v>
      </c>
      <c r="V37" s="11">
        <v>1.0020530000000001</v>
      </c>
      <c r="W37" s="11">
        <v>2.643E-3</v>
      </c>
      <c r="X37" s="11">
        <v>2.3872520000000002</v>
      </c>
      <c r="Y37" s="11">
        <v>7.4525870000000003</v>
      </c>
      <c r="Z37" s="11">
        <v>2.3815249999999999</v>
      </c>
      <c r="AA37" s="11">
        <v>0.50157799999999997</v>
      </c>
      <c r="AB37" s="11">
        <v>0.108276</v>
      </c>
      <c r="AC37" s="11">
        <v>0.17208200000000001</v>
      </c>
      <c r="AD37" s="11">
        <v>2.742918</v>
      </c>
      <c r="AE37" s="11">
        <v>2.1957000000000001E-2</v>
      </c>
      <c r="AF37" s="11">
        <v>0.51238399999999995</v>
      </c>
      <c r="AG37" s="11">
        <v>1.2651650000000001</v>
      </c>
      <c r="AH37" s="11">
        <v>5.1281699999999999</v>
      </c>
      <c r="AI37" s="11">
        <v>0</v>
      </c>
      <c r="AJ37" s="11">
        <v>37.603082000000001</v>
      </c>
      <c r="AK37" s="11">
        <v>0.35608200000000001</v>
      </c>
      <c r="AL37" s="11">
        <v>2.6187390000000001</v>
      </c>
      <c r="AM37" s="11">
        <v>1.1188929999999999</v>
      </c>
      <c r="AN37" s="11">
        <v>2.6363999999999999E-2</v>
      </c>
      <c r="AO37" s="11">
        <v>1.79125</v>
      </c>
      <c r="AP37" s="11">
        <v>4.8951919999999998</v>
      </c>
      <c r="AQ37" s="11">
        <v>2.7101670000000002</v>
      </c>
      <c r="AR37" s="11">
        <v>0</v>
      </c>
      <c r="AS37" s="11">
        <v>0</v>
      </c>
      <c r="AT37" s="11">
        <v>1.9625520000000001</v>
      </c>
      <c r="AU37" s="11">
        <v>0.228184</v>
      </c>
      <c r="AV37" s="11">
        <v>0.172871</v>
      </c>
      <c r="AW37" s="11">
        <v>6.7415000000000003E-2</v>
      </c>
      <c r="AX37" s="11">
        <v>0.20797299999999999</v>
      </c>
      <c r="AY37" s="11">
        <v>6.2991000000000005E-2</v>
      </c>
      <c r="AZ37" s="11">
        <v>2.1337999999999999E-2</v>
      </c>
      <c r="BA37" s="11">
        <v>0.12525600000000001</v>
      </c>
      <c r="BB37" s="11">
        <v>0.12281599999999999</v>
      </c>
      <c r="BC37" s="11">
        <v>0.12646399999999999</v>
      </c>
      <c r="BD37" s="11">
        <v>0.15280199999999999</v>
      </c>
      <c r="BE37" s="11">
        <v>0.652536</v>
      </c>
      <c r="BF37" s="11">
        <v>0.16550500000000001</v>
      </c>
      <c r="BG37" s="11" t="s">
        <v>119</v>
      </c>
      <c r="BH37" s="13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</row>
    <row r="38" spans="1:76" ht="15.75" x14ac:dyDescent="0.25">
      <c r="A38" s="16" t="s">
        <v>141</v>
      </c>
      <c r="B38" s="9" t="s">
        <v>102</v>
      </c>
      <c r="C38" s="10">
        <v>0</v>
      </c>
      <c r="D38" s="9" t="s">
        <v>152</v>
      </c>
      <c r="E38" s="9">
        <v>1000</v>
      </c>
      <c r="F38" s="11">
        <v>2.6909999999999998</v>
      </c>
      <c r="G38" s="12"/>
      <c r="H38" s="9" t="s">
        <v>153</v>
      </c>
      <c r="I38" s="9">
        <v>1000</v>
      </c>
      <c r="J38" s="9">
        <v>20</v>
      </c>
      <c r="K38" s="9">
        <v>400</v>
      </c>
      <c r="L38" s="9">
        <v>111</v>
      </c>
      <c r="M38" s="9">
        <v>150</v>
      </c>
      <c r="N38" s="9">
        <v>50</v>
      </c>
      <c r="O38" s="9">
        <v>70</v>
      </c>
      <c r="P38" s="9">
        <v>60</v>
      </c>
      <c r="Q38" s="9"/>
      <c r="R38" s="9" t="s">
        <v>101</v>
      </c>
      <c r="S38" s="9">
        <v>200</v>
      </c>
      <c r="T38" s="9">
        <v>30</v>
      </c>
      <c r="U38" s="9" t="s">
        <v>64</v>
      </c>
      <c r="V38" s="11">
        <v>0.26094600000000001</v>
      </c>
      <c r="W38" s="11">
        <v>2.5110000000000002E-3</v>
      </c>
      <c r="X38" s="11">
        <v>0.28398499999999999</v>
      </c>
      <c r="Y38" s="11">
        <v>6.2172400000000003</v>
      </c>
      <c r="Z38" s="11">
        <v>0.98083600000000004</v>
      </c>
      <c r="AA38" s="11">
        <v>9.0288999999999994E-2</v>
      </c>
      <c r="AB38" s="11">
        <v>6.1142000000000002E-2</v>
      </c>
      <c r="AC38" s="11">
        <v>0.17794699999999999</v>
      </c>
      <c r="AD38" s="11">
        <v>1.9400299999999999</v>
      </c>
      <c r="AE38" s="11">
        <v>0</v>
      </c>
      <c r="AF38" s="11">
        <v>0.30316399999999999</v>
      </c>
      <c r="AG38" s="11">
        <v>0.62939299999999998</v>
      </c>
      <c r="AH38" s="11">
        <v>3.1847539999999999</v>
      </c>
      <c r="AI38" s="11">
        <v>0</v>
      </c>
      <c r="AJ38" s="11">
        <v>34.781101</v>
      </c>
      <c r="AK38" s="11">
        <v>0.143427</v>
      </c>
      <c r="AL38" s="11">
        <v>1.2673129999999999</v>
      </c>
      <c r="AM38" s="11">
        <v>0.69651700000000005</v>
      </c>
      <c r="AN38" s="11">
        <v>1.0907E-2</v>
      </c>
      <c r="AO38" s="11">
        <v>0.83280399999999999</v>
      </c>
      <c r="AP38" s="11">
        <v>2.445246</v>
      </c>
      <c r="AQ38" s="11">
        <v>1.410981</v>
      </c>
      <c r="AR38" s="11">
        <v>0</v>
      </c>
      <c r="AS38" s="11">
        <v>0</v>
      </c>
      <c r="AT38" s="11">
        <v>0.260986</v>
      </c>
      <c r="AU38" s="11">
        <v>9.7344E-2</v>
      </c>
      <c r="AV38" s="11">
        <v>2.7234999999999999E-2</v>
      </c>
      <c r="AW38" s="11">
        <v>3.9181000000000001E-2</v>
      </c>
      <c r="AX38" s="11">
        <v>7.6168E-2</v>
      </c>
      <c r="AY38" s="11">
        <v>1.5014E-2</v>
      </c>
      <c r="AZ38" s="11">
        <v>3.1589999999999999E-3</v>
      </c>
      <c r="BA38" s="11">
        <v>4.1140000000000003E-2</v>
      </c>
      <c r="BB38" s="11">
        <v>1.567E-2</v>
      </c>
      <c r="BC38" s="11">
        <v>3.9534E-2</v>
      </c>
      <c r="BD38" s="11">
        <v>5.1229999999999998E-2</v>
      </c>
      <c r="BE38" s="11">
        <v>0.21876599999999999</v>
      </c>
      <c r="BF38" s="11">
        <v>2.6280999999999999E-2</v>
      </c>
      <c r="BG38" s="11" t="s">
        <v>130</v>
      </c>
      <c r="BH38" s="13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</row>
    <row r="39" spans="1:76" ht="15.75" x14ac:dyDescent="0.25">
      <c r="A39" s="16" t="s">
        <v>141</v>
      </c>
      <c r="B39" s="9" t="s">
        <v>95</v>
      </c>
      <c r="C39" s="10" t="s">
        <v>71</v>
      </c>
      <c r="D39" s="9" t="s">
        <v>154</v>
      </c>
      <c r="E39" s="9">
        <v>1000</v>
      </c>
      <c r="F39" s="11">
        <v>-4.4999999999999997E-3</v>
      </c>
      <c r="G39" s="12"/>
      <c r="H39" s="9" t="s">
        <v>155</v>
      </c>
      <c r="I39" s="9">
        <v>1000</v>
      </c>
      <c r="J39" s="9">
        <v>20</v>
      </c>
      <c r="K39" s="9">
        <v>400</v>
      </c>
      <c r="L39" s="9">
        <v>111</v>
      </c>
      <c r="M39" s="9">
        <v>150</v>
      </c>
      <c r="N39" s="9">
        <v>50</v>
      </c>
      <c r="O39" s="9">
        <v>70</v>
      </c>
      <c r="P39" s="9">
        <v>60</v>
      </c>
      <c r="Q39" s="9" t="s">
        <v>74</v>
      </c>
      <c r="R39" s="9"/>
      <c r="S39" s="9">
        <v>200</v>
      </c>
      <c r="T39" s="9">
        <v>30</v>
      </c>
      <c r="U39" s="9" t="s">
        <v>74</v>
      </c>
      <c r="V39" s="11">
        <v>0.28886200000000001</v>
      </c>
      <c r="W39" s="11">
        <v>6.7100000000000005E-4</v>
      </c>
      <c r="X39" s="11">
        <v>5.1806530000000004</v>
      </c>
      <c r="Y39" s="11">
        <v>2.5934810000000001</v>
      </c>
      <c r="Z39" s="11">
        <v>0.18718099999999999</v>
      </c>
      <c r="AA39" s="11">
        <v>0.48006599999999999</v>
      </c>
      <c r="AB39" s="11">
        <v>0.13980799999999999</v>
      </c>
      <c r="AC39" s="11">
        <v>0.77488900000000005</v>
      </c>
      <c r="AD39" s="11">
        <v>0</v>
      </c>
      <c r="AE39" s="11">
        <v>0.24326400000000001</v>
      </c>
      <c r="AF39" s="11">
        <v>1.4825699999999999</v>
      </c>
      <c r="AG39" s="11">
        <v>0.52586699999999997</v>
      </c>
      <c r="AH39" s="11">
        <v>5.2687939999999998</v>
      </c>
      <c r="AI39" s="11">
        <v>0.85067000000000004</v>
      </c>
      <c r="AJ39" s="11">
        <v>18.088625</v>
      </c>
      <c r="AK39" s="11">
        <v>0.15531500000000001</v>
      </c>
      <c r="AL39" s="11">
        <v>0.58150900000000005</v>
      </c>
      <c r="AM39" s="11">
        <v>0.34677200000000002</v>
      </c>
      <c r="AN39" s="11">
        <v>7.6050999999999994E-2</v>
      </c>
      <c r="AO39" s="11">
        <v>0.66464800000000002</v>
      </c>
      <c r="AP39" s="11">
        <v>3.3621910000000002</v>
      </c>
      <c r="AQ39" s="11">
        <v>2.8318439999999998</v>
      </c>
      <c r="AR39" s="11">
        <v>0</v>
      </c>
      <c r="AS39" s="11">
        <v>0</v>
      </c>
      <c r="AT39" s="11">
        <v>1.53226</v>
      </c>
      <c r="AU39" s="11">
        <v>9.0628E-2</v>
      </c>
      <c r="AV39" s="11">
        <v>0.107782</v>
      </c>
      <c r="AW39" s="11">
        <v>3.8579000000000002E-2</v>
      </c>
      <c r="AX39" s="11">
        <v>9.0199000000000001E-2</v>
      </c>
      <c r="AY39" s="11">
        <v>2.8479000000000001E-2</v>
      </c>
      <c r="AZ39" s="11">
        <v>1.7333999999999999E-2</v>
      </c>
      <c r="BA39" s="11">
        <v>4.7169000000000003E-2</v>
      </c>
      <c r="BB39" s="11">
        <v>7.3150999999999994E-2</v>
      </c>
      <c r="BC39" s="11">
        <v>2.1395999999999998E-2</v>
      </c>
      <c r="BD39" s="11">
        <v>5.5760999999999998E-2</v>
      </c>
      <c r="BE39" s="11">
        <v>0.17352699999999999</v>
      </c>
      <c r="BF39" s="11">
        <v>1.8727000000000001E-2</v>
      </c>
      <c r="BG39" s="11" t="s">
        <v>75</v>
      </c>
      <c r="BH39" s="13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</row>
    <row r="40" spans="1:76" ht="15.75" x14ac:dyDescent="0.25">
      <c r="A40" s="16" t="s">
        <v>141</v>
      </c>
      <c r="B40" s="9" t="s">
        <v>60</v>
      </c>
      <c r="C40" s="10">
        <v>1</v>
      </c>
      <c r="D40" s="9" t="s">
        <v>156</v>
      </c>
      <c r="E40" s="9">
        <v>1000</v>
      </c>
      <c r="F40" s="11">
        <v>3.129</v>
      </c>
      <c r="G40" s="12"/>
      <c r="H40" s="9" t="s">
        <v>157</v>
      </c>
      <c r="I40" s="9">
        <v>1000</v>
      </c>
      <c r="J40" s="9">
        <v>20</v>
      </c>
      <c r="K40" s="9">
        <v>400</v>
      </c>
      <c r="L40" s="9">
        <v>111</v>
      </c>
      <c r="M40" s="9">
        <v>150</v>
      </c>
      <c r="N40" s="9">
        <v>50</v>
      </c>
      <c r="O40" s="9">
        <v>70</v>
      </c>
      <c r="P40" s="9">
        <v>60</v>
      </c>
      <c r="Q40" s="9"/>
      <c r="R40" s="9" t="s">
        <v>63</v>
      </c>
      <c r="S40" s="9">
        <v>200</v>
      </c>
      <c r="T40" s="9">
        <v>30</v>
      </c>
      <c r="U40" s="9" t="s">
        <v>64</v>
      </c>
      <c r="V40" s="11">
        <v>0.32988899999999999</v>
      </c>
      <c r="W40" s="11">
        <v>2.5479999999999999E-3</v>
      </c>
      <c r="X40" s="11">
        <v>0.87499000000000005</v>
      </c>
      <c r="Y40" s="11">
        <v>6.5941130000000001</v>
      </c>
      <c r="Z40" s="11">
        <v>0.90085000000000004</v>
      </c>
      <c r="AA40" s="11">
        <v>0.100115</v>
      </c>
      <c r="AB40" s="11">
        <v>7.5747999999999996E-2</v>
      </c>
      <c r="AC40" s="11">
        <v>0.15628800000000001</v>
      </c>
      <c r="AD40" s="11">
        <v>3.3342710000000002</v>
      </c>
      <c r="AE40" s="11">
        <v>2.2599999999999999E-3</v>
      </c>
      <c r="AF40" s="11">
        <v>0.317496</v>
      </c>
      <c r="AG40" s="11">
        <v>2.66242</v>
      </c>
      <c r="AH40" s="11">
        <v>3.9692020000000001</v>
      </c>
      <c r="AI40" s="11">
        <v>0</v>
      </c>
      <c r="AJ40" s="11">
        <v>35.666313000000002</v>
      </c>
      <c r="AK40" s="11">
        <v>0.20419899999999999</v>
      </c>
      <c r="AL40" s="11">
        <v>2.171189</v>
      </c>
      <c r="AM40" s="11">
        <v>1.022195</v>
      </c>
      <c r="AN40" s="11">
        <v>1.1856E-2</v>
      </c>
      <c r="AO40" s="11">
        <v>1.104714</v>
      </c>
      <c r="AP40" s="11">
        <v>2.7714439999999998</v>
      </c>
      <c r="AQ40" s="11">
        <v>2.0366879999999998</v>
      </c>
      <c r="AR40" s="11">
        <v>0</v>
      </c>
      <c r="AS40" s="11">
        <v>0</v>
      </c>
      <c r="AT40" s="11">
        <v>0.57639799999999997</v>
      </c>
      <c r="AU40" s="11">
        <v>0.10499799999999999</v>
      </c>
      <c r="AV40" s="11">
        <v>0.10706400000000001</v>
      </c>
      <c r="AW40" s="11">
        <v>4.8396000000000002E-2</v>
      </c>
      <c r="AX40" s="11">
        <v>7.2343000000000005E-2</v>
      </c>
      <c r="AY40" s="11">
        <v>2.8205999999999998E-2</v>
      </c>
      <c r="AZ40" s="11">
        <v>9.0130000000000002E-3</v>
      </c>
      <c r="BA40" s="11">
        <v>5.6919999999999998E-2</v>
      </c>
      <c r="BB40" s="11">
        <v>3.2981999999999997E-2</v>
      </c>
      <c r="BC40" s="11">
        <v>5.2345000000000003E-2</v>
      </c>
      <c r="BD40" s="11">
        <v>5.6727E-2</v>
      </c>
      <c r="BE40" s="11">
        <v>0.20289199999999999</v>
      </c>
      <c r="BF40" s="11">
        <v>5.0960999999999999E-2</v>
      </c>
      <c r="BG40" s="11" t="s">
        <v>119</v>
      </c>
      <c r="BH40" s="13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</row>
    <row r="41" spans="1:76" ht="15.75" x14ac:dyDescent="0.25">
      <c r="A41" s="16" t="s">
        <v>141</v>
      </c>
      <c r="B41" s="9" t="s">
        <v>60</v>
      </c>
      <c r="C41" s="10">
        <v>2</v>
      </c>
      <c r="D41" s="9" t="s">
        <v>158</v>
      </c>
      <c r="E41" s="9">
        <v>1000</v>
      </c>
      <c r="F41" s="11">
        <v>3.0985</v>
      </c>
      <c r="G41" s="12"/>
      <c r="H41" s="9" t="s">
        <v>159</v>
      </c>
      <c r="I41" s="9">
        <v>1000</v>
      </c>
      <c r="J41" s="9">
        <v>20</v>
      </c>
      <c r="K41" s="9">
        <v>400</v>
      </c>
      <c r="L41" s="9">
        <v>111</v>
      </c>
      <c r="M41" s="9">
        <v>150</v>
      </c>
      <c r="N41" s="9">
        <v>50</v>
      </c>
      <c r="O41" s="9">
        <v>70</v>
      </c>
      <c r="P41" s="9">
        <v>60</v>
      </c>
      <c r="Q41" s="9"/>
      <c r="R41" s="9" t="s">
        <v>63</v>
      </c>
      <c r="S41" s="9">
        <v>200</v>
      </c>
      <c r="T41" s="9">
        <v>30</v>
      </c>
      <c r="U41" s="9" t="s">
        <v>64</v>
      </c>
      <c r="V41" s="11">
        <v>0.17564199999999999</v>
      </c>
      <c r="W41" s="11">
        <v>3.2160000000000001E-3</v>
      </c>
      <c r="X41" s="11">
        <v>2.3470000000000001E-3</v>
      </c>
      <c r="Y41" s="11">
        <v>7.3199399999999999</v>
      </c>
      <c r="Z41" s="11">
        <v>0.46647899999999998</v>
      </c>
      <c r="AA41" s="11">
        <v>0.44922000000000001</v>
      </c>
      <c r="AB41" s="11">
        <v>3.4037999999999999E-2</v>
      </c>
      <c r="AC41" s="11">
        <v>0.12604799999999999</v>
      </c>
      <c r="AD41" s="11">
        <v>1.839823</v>
      </c>
      <c r="AE41" s="11">
        <v>0</v>
      </c>
      <c r="AF41" s="11">
        <v>0.17771300000000001</v>
      </c>
      <c r="AG41" s="11">
        <v>1.1978899999999999</v>
      </c>
      <c r="AH41" s="11">
        <v>2.333885</v>
      </c>
      <c r="AI41" s="11">
        <v>0</v>
      </c>
      <c r="AJ41" s="11">
        <v>44.952604999999998</v>
      </c>
      <c r="AK41" s="11">
        <v>0.15845999999999999</v>
      </c>
      <c r="AL41" s="11">
        <v>1.080508</v>
      </c>
      <c r="AM41" s="11">
        <v>0.72253299999999998</v>
      </c>
      <c r="AN41" s="11">
        <v>1.4799999999999999E-4</v>
      </c>
      <c r="AO41" s="11">
        <v>0.75814899999999996</v>
      </c>
      <c r="AP41" s="11">
        <v>2.02854</v>
      </c>
      <c r="AQ41" s="11">
        <v>1.2199580000000001</v>
      </c>
      <c r="AR41" s="11">
        <v>0</v>
      </c>
      <c r="AS41" s="11">
        <v>0</v>
      </c>
      <c r="AT41" s="11">
        <v>0.37609399999999998</v>
      </c>
      <c r="AU41" s="11">
        <v>0.12698999999999999</v>
      </c>
      <c r="AV41" s="11">
        <v>4.9646999999999997E-2</v>
      </c>
      <c r="AW41" s="11">
        <v>4.3762000000000002E-2</v>
      </c>
      <c r="AX41" s="11">
        <v>9.2399999999999996E-2</v>
      </c>
      <c r="AY41" s="11">
        <v>9.1719999999999996E-3</v>
      </c>
      <c r="AZ41" s="11">
        <v>1.0522E-2</v>
      </c>
      <c r="BA41" s="11">
        <v>5.5166E-2</v>
      </c>
      <c r="BB41" s="11">
        <v>4.6713999999999999E-2</v>
      </c>
      <c r="BC41" s="11">
        <v>4.7662000000000003E-2</v>
      </c>
      <c r="BD41" s="11">
        <v>5.2505999999999997E-2</v>
      </c>
      <c r="BE41" s="11">
        <v>0.201512</v>
      </c>
      <c r="BF41" s="11">
        <v>3.0224000000000001E-2</v>
      </c>
      <c r="BG41" s="11" t="s">
        <v>130</v>
      </c>
      <c r="BH41" s="13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</row>
    <row r="42" spans="1:76" ht="15.75" x14ac:dyDescent="0.25">
      <c r="A42" s="16" t="s">
        <v>141</v>
      </c>
      <c r="B42" s="9" t="s">
        <v>60</v>
      </c>
      <c r="C42" s="10">
        <v>3</v>
      </c>
      <c r="D42" s="9" t="s">
        <v>160</v>
      </c>
      <c r="E42" s="9">
        <v>1000</v>
      </c>
      <c r="F42" s="11">
        <v>3.2645</v>
      </c>
      <c r="G42" s="12">
        <v>334.01</v>
      </c>
      <c r="H42" s="9" t="s">
        <v>161</v>
      </c>
      <c r="I42" s="9">
        <v>1000</v>
      </c>
      <c r="J42" s="9">
        <v>20</v>
      </c>
      <c r="K42" s="9">
        <v>400</v>
      </c>
      <c r="L42" s="9">
        <v>111</v>
      </c>
      <c r="M42" s="9">
        <v>150</v>
      </c>
      <c r="N42" s="9">
        <v>50</v>
      </c>
      <c r="O42" s="9">
        <v>70</v>
      </c>
      <c r="P42" s="9">
        <v>60</v>
      </c>
      <c r="Q42" s="9"/>
      <c r="R42" s="9" t="s">
        <v>63</v>
      </c>
      <c r="S42" s="9">
        <v>200</v>
      </c>
      <c r="T42" s="9">
        <v>30</v>
      </c>
      <c r="U42" s="9" t="s">
        <v>64</v>
      </c>
      <c r="V42" s="11">
        <v>0.147507</v>
      </c>
      <c r="W42" s="11">
        <v>1.97E-3</v>
      </c>
      <c r="X42" s="11">
        <v>9.7623000000000001E-2</v>
      </c>
      <c r="Y42" s="11">
        <v>4.4663539999999999</v>
      </c>
      <c r="Z42" s="11">
        <v>0.42610799999999999</v>
      </c>
      <c r="AA42" s="11">
        <v>6.4167000000000002E-2</v>
      </c>
      <c r="AB42" s="11">
        <v>3.0568999999999999E-2</v>
      </c>
      <c r="AC42" s="11">
        <v>6.4384999999999998E-2</v>
      </c>
      <c r="AD42" s="11">
        <v>1.683373</v>
      </c>
      <c r="AE42" s="11">
        <v>6.5510000000000004E-3</v>
      </c>
      <c r="AF42" s="11">
        <v>0.18116499999999999</v>
      </c>
      <c r="AG42" s="11">
        <v>0.92491000000000001</v>
      </c>
      <c r="AH42" s="11">
        <v>2.0770219999999999</v>
      </c>
      <c r="AI42" s="11">
        <v>0</v>
      </c>
      <c r="AJ42" s="11">
        <v>28.255618999999999</v>
      </c>
      <c r="AK42" s="11">
        <v>0.11813800000000001</v>
      </c>
      <c r="AL42" s="11">
        <v>0.95653100000000002</v>
      </c>
      <c r="AM42" s="11">
        <v>0.52016099999999998</v>
      </c>
      <c r="AN42" s="11">
        <v>3.653E-3</v>
      </c>
      <c r="AO42" s="11">
        <v>0.58644099999999999</v>
      </c>
      <c r="AP42" s="11">
        <v>1.650552</v>
      </c>
      <c r="AQ42" s="11">
        <v>1.068451</v>
      </c>
      <c r="AR42" s="11">
        <v>0</v>
      </c>
      <c r="AS42" s="11">
        <v>0</v>
      </c>
      <c r="AT42" s="11">
        <v>0.18376600000000001</v>
      </c>
      <c r="AU42" s="11">
        <v>7.3949000000000001E-2</v>
      </c>
      <c r="AV42" s="11">
        <v>3.1439000000000002E-2</v>
      </c>
      <c r="AW42" s="11">
        <v>3.2517999999999998E-2</v>
      </c>
      <c r="AX42" s="11">
        <v>8.4699999999999998E-2</v>
      </c>
      <c r="AY42" s="11">
        <v>1.174E-2</v>
      </c>
      <c r="AZ42" s="11">
        <v>2.7859999999999998E-3</v>
      </c>
      <c r="BA42" s="11">
        <v>4.9057000000000003E-2</v>
      </c>
      <c r="BB42" s="11">
        <v>3.1600000000000003E-2</v>
      </c>
      <c r="BC42" s="11">
        <v>4.0239999999999998E-2</v>
      </c>
      <c r="BD42" s="11">
        <v>3.6796000000000002E-2</v>
      </c>
      <c r="BE42" s="11">
        <v>0.18243200000000001</v>
      </c>
      <c r="BF42" s="11">
        <v>2.3675000000000002E-2</v>
      </c>
      <c r="BG42" s="11" t="s">
        <v>119</v>
      </c>
      <c r="BH42" s="13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</row>
    <row r="43" spans="1:76" ht="15.75" x14ac:dyDescent="0.25">
      <c r="A43" s="16" t="s">
        <v>141</v>
      </c>
      <c r="B43" s="9" t="s">
        <v>60</v>
      </c>
      <c r="C43" s="10" t="s">
        <v>71</v>
      </c>
      <c r="D43" s="9" t="s">
        <v>162</v>
      </c>
      <c r="E43" s="9">
        <v>1000</v>
      </c>
      <c r="F43" s="11">
        <v>-0.10100000000000001</v>
      </c>
      <c r="G43" s="12"/>
      <c r="H43" s="9" t="s">
        <v>163</v>
      </c>
      <c r="I43" s="9">
        <v>1000</v>
      </c>
      <c r="J43" s="9">
        <v>20</v>
      </c>
      <c r="K43" s="9">
        <v>400</v>
      </c>
      <c r="L43" s="9">
        <v>111</v>
      </c>
      <c r="M43" s="9">
        <v>150</v>
      </c>
      <c r="N43" s="9">
        <v>50</v>
      </c>
      <c r="O43" s="9">
        <v>70</v>
      </c>
      <c r="P43" s="9">
        <v>60</v>
      </c>
      <c r="Q43" s="9" t="s">
        <v>74</v>
      </c>
      <c r="R43" s="9"/>
      <c r="S43" s="9">
        <v>200</v>
      </c>
      <c r="T43" s="9">
        <v>30</v>
      </c>
      <c r="U43" s="9" t="s">
        <v>74</v>
      </c>
      <c r="V43" s="11">
        <v>0.21315500000000001</v>
      </c>
      <c r="W43" s="11">
        <v>1.0510000000000001E-3</v>
      </c>
      <c r="X43" s="11">
        <v>7.240812</v>
      </c>
      <c r="Y43" s="11">
        <v>3.931349</v>
      </c>
      <c r="Z43" s="11">
        <v>0.113857</v>
      </c>
      <c r="AA43" s="11">
        <v>0.191917</v>
      </c>
      <c r="AB43" s="11">
        <v>9.4666E-2</v>
      </c>
      <c r="AC43" s="11">
        <v>1.128277</v>
      </c>
      <c r="AD43" s="11">
        <v>0</v>
      </c>
      <c r="AE43" s="11">
        <v>0.34470699999999999</v>
      </c>
      <c r="AF43" s="11">
        <v>0.21929000000000001</v>
      </c>
      <c r="AG43" s="11">
        <v>0.56604699999999997</v>
      </c>
      <c r="AH43" s="11">
        <v>0.86571799999999999</v>
      </c>
      <c r="AI43" s="11">
        <v>1.1354789999999999</v>
      </c>
      <c r="AJ43" s="11">
        <v>18.903517999999998</v>
      </c>
      <c r="AK43" s="11">
        <v>0.12128</v>
      </c>
      <c r="AL43" s="11">
        <v>0.31396499999999999</v>
      </c>
      <c r="AM43" s="11">
        <v>0.17107600000000001</v>
      </c>
      <c r="AN43" s="11">
        <v>1.5396999999999999E-2</v>
      </c>
      <c r="AO43" s="11">
        <v>0.34287400000000001</v>
      </c>
      <c r="AP43" s="11">
        <v>0.82376000000000005</v>
      </c>
      <c r="AQ43" s="11">
        <v>0.61715100000000001</v>
      </c>
      <c r="AR43" s="11">
        <v>0</v>
      </c>
      <c r="AS43" s="11">
        <v>0</v>
      </c>
      <c r="AT43" s="11">
        <v>0.91721900000000001</v>
      </c>
      <c r="AU43" s="11">
        <v>7.0711999999999997E-2</v>
      </c>
      <c r="AV43" s="11">
        <v>7.1492E-2</v>
      </c>
      <c r="AW43" s="11">
        <v>3.4124000000000002E-2</v>
      </c>
      <c r="AX43" s="11">
        <v>4.0846E-2</v>
      </c>
      <c r="AY43" s="11">
        <v>5.084E-3</v>
      </c>
      <c r="AZ43" s="11">
        <v>1.3696E-2</v>
      </c>
      <c r="BA43" s="11">
        <v>4.5130999999999998E-2</v>
      </c>
      <c r="BB43" s="11">
        <v>3.8032000000000003E-2</v>
      </c>
      <c r="BC43" s="11">
        <v>1.3390000000000001E-2</v>
      </c>
      <c r="BD43" s="11">
        <v>6.0932E-2</v>
      </c>
      <c r="BE43" s="11">
        <v>0.17269499999999999</v>
      </c>
      <c r="BF43" s="11">
        <v>1.4749E-2</v>
      </c>
      <c r="BG43" s="11" t="s">
        <v>75</v>
      </c>
      <c r="BH43" s="13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</row>
    <row r="44" spans="1:76" ht="15.75" x14ac:dyDescent="0.25">
      <c r="A44" s="16" t="s">
        <v>141</v>
      </c>
      <c r="B44" s="9" t="s">
        <v>76</v>
      </c>
      <c r="C44" s="10">
        <v>1</v>
      </c>
      <c r="D44" s="9" t="s">
        <v>164</v>
      </c>
      <c r="E44" s="9">
        <v>1000</v>
      </c>
      <c r="F44" s="11">
        <v>3.5750000000000002</v>
      </c>
      <c r="G44" s="12"/>
      <c r="H44" s="9" t="s">
        <v>165</v>
      </c>
      <c r="I44" s="9">
        <v>1000</v>
      </c>
      <c r="J44" s="9">
        <v>20</v>
      </c>
      <c r="K44" s="9">
        <v>400</v>
      </c>
      <c r="L44" s="9">
        <v>111</v>
      </c>
      <c r="M44" s="9">
        <v>150</v>
      </c>
      <c r="N44" s="9">
        <v>50</v>
      </c>
      <c r="O44" s="9">
        <v>70</v>
      </c>
      <c r="P44" s="9">
        <v>60</v>
      </c>
      <c r="Q44" s="9"/>
      <c r="R44" s="9" t="s">
        <v>63</v>
      </c>
      <c r="S44" s="9">
        <v>200</v>
      </c>
      <c r="T44" s="9">
        <v>30</v>
      </c>
      <c r="U44" s="9" t="s">
        <v>64</v>
      </c>
      <c r="V44" s="11">
        <v>0.28423300000000001</v>
      </c>
      <c r="W44" s="11">
        <v>2.5110000000000002E-3</v>
      </c>
      <c r="X44" s="11">
        <v>1.8320000000000001E-3</v>
      </c>
      <c r="Y44" s="11">
        <v>5.8954180000000003</v>
      </c>
      <c r="Z44" s="11">
        <v>0.302925</v>
      </c>
      <c r="AA44" s="11">
        <v>7.7214000000000005E-2</v>
      </c>
      <c r="AB44" s="11">
        <v>3.5825999999999997E-2</v>
      </c>
      <c r="AC44" s="11">
        <v>8.0504000000000006E-2</v>
      </c>
      <c r="AD44" s="11">
        <v>2.0861809999999998</v>
      </c>
      <c r="AE44" s="11">
        <v>0</v>
      </c>
      <c r="AF44" s="11">
        <v>0.31702799999999998</v>
      </c>
      <c r="AG44" s="11">
        <v>0.696936</v>
      </c>
      <c r="AH44" s="11">
        <v>3.8250190000000002</v>
      </c>
      <c r="AI44" s="11">
        <v>0</v>
      </c>
      <c r="AJ44" s="11">
        <v>32.670943000000001</v>
      </c>
      <c r="AK44" s="11">
        <v>0.14121400000000001</v>
      </c>
      <c r="AL44" s="11">
        <v>1.540416</v>
      </c>
      <c r="AM44" s="11">
        <v>1.0820730000000001</v>
      </c>
      <c r="AN44" s="11">
        <v>3.0309999999999998E-3</v>
      </c>
      <c r="AO44" s="11">
        <v>0.69494299999999998</v>
      </c>
      <c r="AP44" s="11">
        <v>2.5063810000000002</v>
      </c>
      <c r="AQ44" s="11">
        <v>1.660504</v>
      </c>
      <c r="AR44" s="11">
        <v>0</v>
      </c>
      <c r="AS44" s="11">
        <v>0</v>
      </c>
      <c r="AT44" s="11">
        <v>0.171099</v>
      </c>
      <c r="AU44" s="11">
        <v>8.387E-2</v>
      </c>
      <c r="AV44" s="11">
        <v>5.2875999999999999E-2</v>
      </c>
      <c r="AW44" s="11">
        <v>4.0680000000000001E-2</v>
      </c>
      <c r="AX44" s="11">
        <v>0.11146</v>
      </c>
      <c r="AY44" s="11">
        <v>2.6366000000000001E-2</v>
      </c>
      <c r="AZ44" s="11">
        <v>4.7600000000000003E-3</v>
      </c>
      <c r="BA44" s="11">
        <v>4.5046000000000003E-2</v>
      </c>
      <c r="BB44" s="11">
        <v>2.3049E-2</v>
      </c>
      <c r="BC44" s="11">
        <v>3.7794000000000001E-2</v>
      </c>
      <c r="BD44" s="11">
        <v>4.6622999999999998E-2</v>
      </c>
      <c r="BE44" s="11">
        <v>0.20105600000000001</v>
      </c>
      <c r="BF44" s="11">
        <v>4.1286000000000003E-2</v>
      </c>
      <c r="BG44" s="11" t="s">
        <v>130</v>
      </c>
      <c r="BH44" s="13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</row>
    <row r="45" spans="1:76" ht="15.75" x14ac:dyDescent="0.25">
      <c r="A45" s="16" t="s">
        <v>141</v>
      </c>
      <c r="B45" s="9" t="s">
        <v>76</v>
      </c>
      <c r="C45" s="10">
        <v>2</v>
      </c>
      <c r="D45" s="9" t="s">
        <v>166</v>
      </c>
      <c r="E45" s="9">
        <v>1000</v>
      </c>
      <c r="F45" s="11">
        <v>3.464</v>
      </c>
      <c r="G45" s="12"/>
      <c r="H45" s="9" t="s">
        <v>167</v>
      </c>
      <c r="I45" s="9">
        <v>1000</v>
      </c>
      <c r="J45" s="9">
        <v>20</v>
      </c>
      <c r="K45" s="9">
        <v>400</v>
      </c>
      <c r="L45" s="9">
        <v>111</v>
      </c>
      <c r="M45" s="9">
        <v>150</v>
      </c>
      <c r="N45" s="9">
        <v>50</v>
      </c>
      <c r="O45" s="9">
        <v>70</v>
      </c>
      <c r="P45" s="9">
        <v>60</v>
      </c>
      <c r="Q45" s="9"/>
      <c r="R45" s="9" t="s">
        <v>63</v>
      </c>
      <c r="S45" s="9">
        <v>200</v>
      </c>
      <c r="T45" s="9">
        <v>30</v>
      </c>
      <c r="U45" s="9" t="s">
        <v>64</v>
      </c>
      <c r="V45" s="11">
        <v>0.19647100000000001</v>
      </c>
      <c r="W45" s="11">
        <v>2.4429999999999999E-3</v>
      </c>
      <c r="X45" s="11">
        <v>6.1608999999999997E-2</v>
      </c>
      <c r="Y45" s="11">
        <v>6.2058499999999999</v>
      </c>
      <c r="Z45" s="11">
        <v>0.387623</v>
      </c>
      <c r="AA45" s="11">
        <v>0.36801899999999999</v>
      </c>
      <c r="AB45" s="11">
        <v>5.9615000000000001E-2</v>
      </c>
      <c r="AC45" s="11">
        <v>9.9832000000000004E-2</v>
      </c>
      <c r="AD45" s="11">
        <v>1.6375459999999999</v>
      </c>
      <c r="AE45" s="11">
        <v>0</v>
      </c>
      <c r="AF45" s="11">
        <v>0.26301999999999998</v>
      </c>
      <c r="AG45" s="11">
        <v>0.51865099999999997</v>
      </c>
      <c r="AH45" s="11">
        <v>2.8190770000000001</v>
      </c>
      <c r="AI45" s="11">
        <v>0</v>
      </c>
      <c r="AJ45" s="11">
        <v>34.947431000000002</v>
      </c>
      <c r="AK45" s="11">
        <v>0.15505099999999999</v>
      </c>
      <c r="AL45" s="11">
        <v>1.1816439999999999</v>
      </c>
      <c r="AM45" s="11">
        <v>0.80764999999999998</v>
      </c>
      <c r="AN45" s="11">
        <v>0</v>
      </c>
      <c r="AO45" s="11">
        <v>0.682805</v>
      </c>
      <c r="AP45" s="11">
        <v>2.2223199999999999</v>
      </c>
      <c r="AQ45" s="11">
        <v>1.198348</v>
      </c>
      <c r="AR45" s="11">
        <v>0</v>
      </c>
      <c r="AS45" s="11">
        <v>0</v>
      </c>
      <c r="AT45" s="11">
        <v>7.528E-2</v>
      </c>
      <c r="AU45" s="11">
        <v>0.11396000000000001</v>
      </c>
      <c r="AV45" s="11">
        <v>2.877E-2</v>
      </c>
      <c r="AW45" s="11">
        <v>3.8941999999999997E-2</v>
      </c>
      <c r="AX45" s="11">
        <v>0.105535</v>
      </c>
      <c r="AY45" s="11">
        <v>1.3209E-2</v>
      </c>
      <c r="AZ45" s="11">
        <v>6.0759999999999998E-3</v>
      </c>
      <c r="BA45" s="11">
        <v>5.3336000000000001E-2</v>
      </c>
      <c r="BB45" s="11">
        <v>2.0257000000000001E-2</v>
      </c>
      <c r="BC45" s="11">
        <v>4.1709999999999997E-2</v>
      </c>
      <c r="BD45" s="11">
        <v>5.1369999999999999E-2</v>
      </c>
      <c r="BE45" s="11">
        <v>0.13977999999999999</v>
      </c>
      <c r="BF45" s="11">
        <v>3.9316999999999998E-2</v>
      </c>
      <c r="BG45" s="11" t="s">
        <v>168</v>
      </c>
      <c r="BH45" s="13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</row>
    <row r="46" spans="1:76" ht="15.75" x14ac:dyDescent="0.25">
      <c r="A46" s="16" t="s">
        <v>141</v>
      </c>
      <c r="B46" s="9" t="s">
        <v>76</v>
      </c>
      <c r="C46" s="10">
        <v>3</v>
      </c>
      <c r="D46" s="9" t="s">
        <v>169</v>
      </c>
      <c r="E46" s="9">
        <v>1000</v>
      </c>
      <c r="F46" s="11">
        <v>3.7084999999999999</v>
      </c>
      <c r="G46" s="12">
        <v>316.77</v>
      </c>
      <c r="H46" s="9" t="s">
        <v>170</v>
      </c>
      <c r="I46" s="9">
        <v>1000</v>
      </c>
      <c r="J46" s="9">
        <v>20</v>
      </c>
      <c r="K46" s="9">
        <v>400</v>
      </c>
      <c r="L46" s="9">
        <v>111</v>
      </c>
      <c r="M46" s="9">
        <v>150</v>
      </c>
      <c r="N46" s="9">
        <v>50</v>
      </c>
      <c r="O46" s="9">
        <v>70</v>
      </c>
      <c r="P46" s="9">
        <v>60</v>
      </c>
      <c r="Q46" s="9"/>
      <c r="R46" s="9" t="s">
        <v>63</v>
      </c>
      <c r="S46" s="9">
        <v>200</v>
      </c>
      <c r="T46" s="9">
        <v>30</v>
      </c>
      <c r="U46" s="9" t="s">
        <v>64</v>
      </c>
      <c r="V46" s="11">
        <v>0.14621500000000001</v>
      </c>
      <c r="W46" s="11">
        <v>2.5249999999999999E-3</v>
      </c>
      <c r="X46" s="11">
        <v>2.3352000000000001E-2</v>
      </c>
      <c r="Y46" s="11">
        <v>5.8320829999999999</v>
      </c>
      <c r="Z46" s="11">
        <v>0.32497300000000001</v>
      </c>
      <c r="AA46" s="11">
        <v>7.5927999999999995E-2</v>
      </c>
      <c r="AB46" s="11">
        <v>1.3577000000000001E-2</v>
      </c>
      <c r="AC46" s="11">
        <v>0.14222099999999999</v>
      </c>
      <c r="AD46" s="11">
        <v>1.7421759999999999</v>
      </c>
      <c r="AE46" s="11">
        <v>0</v>
      </c>
      <c r="AF46" s="11">
        <v>0.238841</v>
      </c>
      <c r="AG46" s="11">
        <v>0.57359300000000002</v>
      </c>
      <c r="AH46" s="11">
        <v>2.7836080000000001</v>
      </c>
      <c r="AI46" s="11">
        <v>2.14E-3</v>
      </c>
      <c r="AJ46" s="11">
        <v>35.175021000000001</v>
      </c>
      <c r="AK46" s="11">
        <v>0.14454400000000001</v>
      </c>
      <c r="AL46" s="11">
        <v>1.0268489999999999</v>
      </c>
      <c r="AM46" s="11">
        <v>0.62252799999999997</v>
      </c>
      <c r="AN46" s="11">
        <v>0</v>
      </c>
      <c r="AO46" s="11">
        <v>0.69928400000000002</v>
      </c>
      <c r="AP46" s="11">
        <v>1.910074</v>
      </c>
      <c r="AQ46" s="11">
        <v>1.8091079999999999</v>
      </c>
      <c r="AR46" s="11">
        <v>0</v>
      </c>
      <c r="AS46" s="11">
        <v>0</v>
      </c>
      <c r="AT46" s="11">
        <v>0.263042</v>
      </c>
      <c r="AU46" s="11">
        <v>9.9794999999999995E-2</v>
      </c>
      <c r="AV46" s="11">
        <v>3.2640000000000002E-2</v>
      </c>
      <c r="AW46" s="11">
        <v>4.0691999999999999E-2</v>
      </c>
      <c r="AX46" s="11">
        <v>4.4214000000000003E-2</v>
      </c>
      <c r="AY46" s="11">
        <v>2.7934E-2</v>
      </c>
      <c r="AZ46" s="11">
        <v>5.594E-3</v>
      </c>
      <c r="BA46" s="11">
        <v>5.074E-2</v>
      </c>
      <c r="BB46" s="11">
        <v>2.1970000000000002E-3</v>
      </c>
      <c r="BC46" s="11">
        <v>4.6970999999999999E-2</v>
      </c>
      <c r="BD46" s="11">
        <v>5.8416000000000003E-2</v>
      </c>
      <c r="BE46" s="11">
        <v>0.166625</v>
      </c>
      <c r="BF46" s="11">
        <v>3.7232000000000001E-2</v>
      </c>
      <c r="BG46" s="11" t="s">
        <v>171</v>
      </c>
      <c r="BH46" s="13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</row>
    <row r="47" spans="1:76" ht="15.75" x14ac:dyDescent="0.25">
      <c r="A47" s="16" t="s">
        <v>141</v>
      </c>
      <c r="B47" s="9" t="s">
        <v>76</v>
      </c>
      <c r="C47" s="10" t="s">
        <v>71</v>
      </c>
      <c r="D47" s="9" t="s">
        <v>172</v>
      </c>
      <c r="E47" s="9">
        <v>1000</v>
      </c>
      <c r="F47" s="11">
        <v>0.252</v>
      </c>
      <c r="G47" s="12"/>
      <c r="H47" s="9" t="s">
        <v>173</v>
      </c>
      <c r="I47" s="9">
        <v>1000</v>
      </c>
      <c r="J47" s="9">
        <v>20</v>
      </c>
      <c r="K47" s="9">
        <v>400</v>
      </c>
      <c r="L47" s="9">
        <v>111</v>
      </c>
      <c r="M47" s="9">
        <v>150</v>
      </c>
      <c r="N47" s="9">
        <v>50</v>
      </c>
      <c r="O47" s="9">
        <v>70</v>
      </c>
      <c r="P47" s="9">
        <v>60</v>
      </c>
      <c r="Q47" s="9" t="s">
        <v>74</v>
      </c>
      <c r="R47" s="9"/>
      <c r="S47" s="9">
        <v>200</v>
      </c>
      <c r="T47" s="9">
        <v>30</v>
      </c>
      <c r="U47" s="9" t="s">
        <v>74</v>
      </c>
      <c r="V47" s="11">
        <v>0.170793</v>
      </c>
      <c r="W47" s="11">
        <v>8.0500000000000005E-4</v>
      </c>
      <c r="X47" s="11">
        <v>5.7646449999999998</v>
      </c>
      <c r="Y47" s="11">
        <v>3.040009</v>
      </c>
      <c r="Z47" s="11">
        <v>8.7305999999999995E-2</v>
      </c>
      <c r="AA47" s="11">
        <v>0.20449999999999999</v>
      </c>
      <c r="AB47" s="11">
        <v>8.1972000000000003E-2</v>
      </c>
      <c r="AC47" s="11">
        <v>0.86672000000000005</v>
      </c>
      <c r="AD47" s="11">
        <v>0</v>
      </c>
      <c r="AE47" s="11">
        <v>0.27648400000000001</v>
      </c>
      <c r="AF47" s="11">
        <v>0.15137</v>
      </c>
      <c r="AG47" s="11">
        <v>0.41047400000000001</v>
      </c>
      <c r="AH47" s="11">
        <v>0.64353199999999999</v>
      </c>
      <c r="AI47" s="11">
        <v>0.88303799999999999</v>
      </c>
      <c r="AJ47" s="11">
        <v>21.098499</v>
      </c>
      <c r="AK47" s="11">
        <v>0.101269</v>
      </c>
      <c r="AL47" s="11">
        <v>0.25872200000000001</v>
      </c>
      <c r="AM47" s="11">
        <v>0.147066</v>
      </c>
      <c r="AN47" s="11">
        <v>1.3831E-2</v>
      </c>
      <c r="AO47" s="11">
        <v>0.31479400000000002</v>
      </c>
      <c r="AP47" s="11">
        <v>0.64492899999999997</v>
      </c>
      <c r="AQ47" s="11">
        <v>0.60933000000000004</v>
      </c>
      <c r="AR47" s="11">
        <v>0</v>
      </c>
      <c r="AS47" s="11">
        <v>0</v>
      </c>
      <c r="AT47" s="11">
        <v>0.61257899999999998</v>
      </c>
      <c r="AU47" s="11">
        <v>5.5347E-2</v>
      </c>
      <c r="AV47" s="11">
        <v>5.8215000000000003E-2</v>
      </c>
      <c r="AW47" s="11">
        <v>2.6627999999999999E-2</v>
      </c>
      <c r="AX47" s="11">
        <v>2.6009999999999998E-2</v>
      </c>
      <c r="AY47" s="11">
        <v>4.3689999999999996E-3</v>
      </c>
      <c r="AZ47" s="11">
        <v>1.1682E-2</v>
      </c>
      <c r="BA47" s="11">
        <v>4.4098999999999999E-2</v>
      </c>
      <c r="BB47" s="11">
        <v>4.7572000000000003E-2</v>
      </c>
      <c r="BC47" s="11">
        <v>1.1383000000000001E-2</v>
      </c>
      <c r="BD47" s="11">
        <v>4.8259999999999997E-2</v>
      </c>
      <c r="BE47" s="11">
        <v>0.13536999999999999</v>
      </c>
      <c r="BF47" s="11">
        <v>1.108E-2</v>
      </c>
      <c r="BG47" s="11" t="s">
        <v>75</v>
      </c>
      <c r="BH47" s="13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</row>
    <row r="48" spans="1:76" ht="15.75" x14ac:dyDescent="0.25">
      <c r="A48" s="16" t="s">
        <v>141</v>
      </c>
      <c r="B48" s="9" t="s">
        <v>85</v>
      </c>
      <c r="C48" s="10">
        <v>1</v>
      </c>
      <c r="D48" s="9" t="s">
        <v>174</v>
      </c>
      <c r="E48" s="9">
        <v>1000</v>
      </c>
      <c r="F48" s="11">
        <v>2.9175</v>
      </c>
      <c r="G48" s="12"/>
      <c r="H48" s="9" t="s">
        <v>175</v>
      </c>
      <c r="I48" s="9">
        <v>1000</v>
      </c>
      <c r="J48" s="9">
        <v>20</v>
      </c>
      <c r="K48" s="9">
        <v>400</v>
      </c>
      <c r="L48" s="9">
        <v>111</v>
      </c>
      <c r="M48" s="9">
        <v>150</v>
      </c>
      <c r="N48" s="9">
        <v>50</v>
      </c>
      <c r="O48" s="9">
        <v>70</v>
      </c>
      <c r="P48" s="9">
        <v>60</v>
      </c>
      <c r="Q48" s="9"/>
      <c r="R48" s="9" t="s">
        <v>63</v>
      </c>
      <c r="S48" s="9">
        <v>200</v>
      </c>
      <c r="T48" s="9">
        <v>30</v>
      </c>
      <c r="U48" s="9" t="s">
        <v>64</v>
      </c>
      <c r="V48" s="11">
        <v>5.3541999999999999E-2</v>
      </c>
      <c r="W48" s="11">
        <v>2.2360000000000001E-3</v>
      </c>
      <c r="X48" s="11">
        <v>8.1112000000000004E-2</v>
      </c>
      <c r="Y48" s="11">
        <v>5.2249109999999996</v>
      </c>
      <c r="Z48" s="11">
        <v>0.15472900000000001</v>
      </c>
      <c r="AA48" s="11">
        <v>9.5250000000000001E-2</v>
      </c>
      <c r="AB48" s="11">
        <v>3.0568000000000001E-2</v>
      </c>
      <c r="AC48" s="11">
        <v>0.14464399999999999</v>
      </c>
      <c r="AD48" s="11">
        <v>1.47732</v>
      </c>
      <c r="AE48" s="11">
        <v>0</v>
      </c>
      <c r="AF48" s="11">
        <v>0.281219</v>
      </c>
      <c r="AG48" s="11">
        <v>0.70820399999999994</v>
      </c>
      <c r="AH48" s="11">
        <v>2.495339</v>
      </c>
      <c r="AI48" s="11">
        <v>0</v>
      </c>
      <c r="AJ48" s="11">
        <v>29.971374999999998</v>
      </c>
      <c r="AK48" s="11">
        <v>0.16603599999999999</v>
      </c>
      <c r="AL48" s="11">
        <v>0.66125500000000004</v>
      </c>
      <c r="AM48" s="11">
        <v>0.35623199999999999</v>
      </c>
      <c r="AN48" s="11">
        <v>5.7489999999999998E-3</v>
      </c>
      <c r="AO48" s="11">
        <v>0.73685400000000001</v>
      </c>
      <c r="AP48" s="11">
        <v>1.5801419999999999</v>
      </c>
      <c r="AQ48" s="11">
        <v>2.5345460000000002</v>
      </c>
      <c r="AR48" s="11">
        <v>0</v>
      </c>
      <c r="AS48" s="11">
        <v>0</v>
      </c>
      <c r="AT48" s="11">
        <v>0.29283799999999999</v>
      </c>
      <c r="AU48" s="11">
        <v>8.6363999999999996E-2</v>
      </c>
      <c r="AV48" s="11">
        <v>5.6064000000000003E-2</v>
      </c>
      <c r="AW48" s="11">
        <v>4.9049000000000002E-2</v>
      </c>
      <c r="AX48" s="11">
        <v>7.6379000000000002E-2</v>
      </c>
      <c r="AY48" s="11">
        <v>2.9158E-2</v>
      </c>
      <c r="AZ48" s="11">
        <v>6.7390000000000002E-3</v>
      </c>
      <c r="BA48" s="11">
        <v>4.854E-2</v>
      </c>
      <c r="BB48" s="11">
        <v>1.573E-3</v>
      </c>
      <c r="BC48" s="11">
        <v>6.0060000000000002E-2</v>
      </c>
      <c r="BD48" s="11">
        <v>4.4567000000000002E-2</v>
      </c>
      <c r="BE48" s="11">
        <v>0.18732199999999999</v>
      </c>
      <c r="BF48" s="11">
        <v>4.5454000000000001E-2</v>
      </c>
      <c r="BG48" s="11" t="s">
        <v>130</v>
      </c>
      <c r="BH48" s="13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</row>
    <row r="49" spans="1:76" ht="15.75" x14ac:dyDescent="0.25">
      <c r="A49" s="16" t="s">
        <v>141</v>
      </c>
      <c r="B49" s="9" t="s">
        <v>85</v>
      </c>
      <c r="C49" s="10">
        <v>2</v>
      </c>
      <c r="D49" s="9" t="s">
        <v>176</v>
      </c>
      <c r="E49" s="9">
        <v>1000</v>
      </c>
      <c r="F49" s="11">
        <v>2.9780000000000002</v>
      </c>
      <c r="G49" s="12"/>
      <c r="H49" s="9" t="s">
        <v>177</v>
      </c>
      <c r="I49" s="9">
        <v>1000</v>
      </c>
      <c r="J49" s="9">
        <v>20</v>
      </c>
      <c r="K49" s="9">
        <v>400</v>
      </c>
      <c r="L49" s="9">
        <v>111</v>
      </c>
      <c r="M49" s="9">
        <v>150</v>
      </c>
      <c r="N49" s="9">
        <v>50</v>
      </c>
      <c r="O49" s="9">
        <v>70</v>
      </c>
      <c r="P49" s="9">
        <v>60</v>
      </c>
      <c r="Q49" s="9"/>
      <c r="R49" s="9" t="s">
        <v>63</v>
      </c>
      <c r="S49" s="9">
        <v>200</v>
      </c>
      <c r="T49" s="9">
        <v>30</v>
      </c>
      <c r="U49" s="9" t="s">
        <v>64</v>
      </c>
      <c r="V49" s="11">
        <v>8.8466000000000003E-2</v>
      </c>
      <c r="W49" s="11">
        <v>2.464E-3</v>
      </c>
      <c r="X49" s="11">
        <v>1.7979999999999999E-3</v>
      </c>
      <c r="Y49" s="11">
        <v>5.5979159999999997</v>
      </c>
      <c r="Z49" s="11">
        <v>0.15664500000000001</v>
      </c>
      <c r="AA49" s="11">
        <v>0.36990400000000001</v>
      </c>
      <c r="AB49" s="11">
        <v>2.9391E-2</v>
      </c>
      <c r="AC49" s="11">
        <v>9.6304000000000001E-2</v>
      </c>
      <c r="AD49" s="11">
        <v>1.4067080000000001</v>
      </c>
      <c r="AE49" s="11">
        <v>0</v>
      </c>
      <c r="AF49" s="11">
        <v>0.24734800000000001</v>
      </c>
      <c r="AG49" s="11">
        <v>0.49275000000000002</v>
      </c>
      <c r="AH49" s="11">
        <v>2.4011279999999999</v>
      </c>
      <c r="AI49" s="11">
        <v>0</v>
      </c>
      <c r="AJ49" s="11">
        <v>32.161524999999997</v>
      </c>
      <c r="AK49" s="11">
        <v>0.104994</v>
      </c>
      <c r="AL49" s="11">
        <v>0.58572400000000002</v>
      </c>
      <c r="AM49" s="11">
        <v>0.36124499999999998</v>
      </c>
      <c r="AN49" s="11">
        <v>4.1529999999999996E-3</v>
      </c>
      <c r="AO49" s="11">
        <v>0.53448300000000004</v>
      </c>
      <c r="AP49" s="11">
        <v>1.4017200000000001</v>
      </c>
      <c r="AQ49" s="11">
        <v>1.759217</v>
      </c>
      <c r="AR49" s="11">
        <v>0</v>
      </c>
      <c r="AS49" s="11">
        <v>0</v>
      </c>
      <c r="AT49" s="11">
        <v>0.155972</v>
      </c>
      <c r="AU49" s="11">
        <v>7.6740000000000003E-2</v>
      </c>
      <c r="AV49" s="11">
        <v>5.7849999999999999E-2</v>
      </c>
      <c r="AW49" s="11">
        <v>2.5250000000000002E-2</v>
      </c>
      <c r="AX49" s="11">
        <v>9.4191999999999998E-2</v>
      </c>
      <c r="AY49" s="11">
        <v>2.2509999999999999E-2</v>
      </c>
      <c r="AZ49" s="11">
        <v>5.3350000000000003E-3</v>
      </c>
      <c r="BA49" s="11">
        <v>4.8541000000000001E-2</v>
      </c>
      <c r="BB49" s="11">
        <v>1.4014E-2</v>
      </c>
      <c r="BC49" s="11">
        <v>4.607E-2</v>
      </c>
      <c r="BD49" s="11">
        <v>4.6967000000000002E-2</v>
      </c>
      <c r="BE49" s="11">
        <v>0.17931900000000001</v>
      </c>
      <c r="BF49" s="11">
        <v>4.8190999999999998E-2</v>
      </c>
      <c r="BG49" s="11" t="s">
        <v>130</v>
      </c>
      <c r="BH49" s="13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</row>
    <row r="50" spans="1:76" ht="15.75" x14ac:dyDescent="0.25">
      <c r="A50" s="16" t="s">
        <v>141</v>
      </c>
      <c r="B50" s="9" t="s">
        <v>85</v>
      </c>
      <c r="C50" s="10">
        <v>3</v>
      </c>
      <c r="D50" s="9" t="s">
        <v>178</v>
      </c>
      <c r="E50" s="9">
        <v>1000</v>
      </c>
      <c r="F50" s="11">
        <v>3.2454999999999998</v>
      </c>
      <c r="G50" s="12">
        <v>346.35</v>
      </c>
      <c r="H50" s="9" t="s">
        <v>179</v>
      </c>
      <c r="I50" s="9">
        <v>1000</v>
      </c>
      <c r="J50" s="9">
        <v>20</v>
      </c>
      <c r="K50" s="9">
        <v>400</v>
      </c>
      <c r="L50" s="9">
        <v>111</v>
      </c>
      <c r="M50" s="9">
        <v>150</v>
      </c>
      <c r="N50" s="9">
        <v>50</v>
      </c>
      <c r="O50" s="9">
        <v>70</v>
      </c>
      <c r="P50" s="9">
        <v>60</v>
      </c>
      <c r="Q50" s="9"/>
      <c r="R50" s="9" t="s">
        <v>63</v>
      </c>
      <c r="S50" s="9">
        <v>200</v>
      </c>
      <c r="T50" s="9">
        <v>30</v>
      </c>
      <c r="U50" s="9" t="s">
        <v>64</v>
      </c>
      <c r="V50" s="11">
        <v>8.6043999999999995E-2</v>
      </c>
      <c r="W50" s="11">
        <v>2.4719999999999998E-3</v>
      </c>
      <c r="X50" s="11">
        <v>0.12972800000000001</v>
      </c>
      <c r="Y50" s="11">
        <v>5.994707</v>
      </c>
      <c r="Z50" s="11">
        <v>0.1905</v>
      </c>
      <c r="AA50" s="11">
        <v>8.2431000000000004E-2</v>
      </c>
      <c r="AB50" s="11">
        <v>1.9705E-2</v>
      </c>
      <c r="AC50" s="11">
        <v>7.2405999999999998E-2</v>
      </c>
      <c r="AD50" s="11">
        <v>1.6319539999999999</v>
      </c>
      <c r="AE50" s="11">
        <v>0</v>
      </c>
      <c r="AF50" s="11">
        <v>0.294655</v>
      </c>
      <c r="AG50" s="11">
        <v>0.49336000000000002</v>
      </c>
      <c r="AH50" s="11">
        <v>2.829313</v>
      </c>
      <c r="AI50" s="11">
        <v>0</v>
      </c>
      <c r="AJ50" s="11">
        <v>31.039552</v>
      </c>
      <c r="AK50" s="11">
        <v>0.13272999999999999</v>
      </c>
      <c r="AL50" s="11">
        <v>0.64056999999999997</v>
      </c>
      <c r="AM50" s="11">
        <v>0.43145600000000001</v>
      </c>
      <c r="AN50" s="11">
        <v>8.4639999999999993E-3</v>
      </c>
      <c r="AO50" s="11">
        <v>0.63236099999999995</v>
      </c>
      <c r="AP50" s="11">
        <v>1.6982269999999999</v>
      </c>
      <c r="AQ50" s="11">
        <v>2.3968479999999999</v>
      </c>
      <c r="AR50" s="11">
        <v>0</v>
      </c>
      <c r="AS50" s="11">
        <v>0</v>
      </c>
      <c r="AT50" s="11">
        <v>0.25161499999999998</v>
      </c>
      <c r="AU50" s="11">
        <v>0.10315100000000001</v>
      </c>
      <c r="AV50" s="11">
        <v>4.6209E-2</v>
      </c>
      <c r="AW50" s="11">
        <v>4.3844000000000001E-2</v>
      </c>
      <c r="AX50" s="11">
        <v>0.100273</v>
      </c>
      <c r="AY50" s="11">
        <v>2.9100000000000001E-2</v>
      </c>
      <c r="AZ50" s="11">
        <v>4.1650000000000003E-3</v>
      </c>
      <c r="BA50" s="11">
        <v>6.4579999999999999E-2</v>
      </c>
      <c r="BB50" s="11">
        <v>7.4489999999999999E-3</v>
      </c>
      <c r="BC50" s="11">
        <v>5.6652000000000001E-2</v>
      </c>
      <c r="BD50" s="11">
        <v>6.1241999999999998E-2</v>
      </c>
      <c r="BE50" s="11">
        <v>0.121853</v>
      </c>
      <c r="BF50" s="11">
        <v>4.4589999999999998E-2</v>
      </c>
      <c r="BG50" s="11" t="s">
        <v>130</v>
      </c>
      <c r="BH50" s="13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</row>
    <row r="51" spans="1:76" ht="15.75" x14ac:dyDescent="0.25">
      <c r="A51" s="16" t="s">
        <v>141</v>
      </c>
      <c r="B51" s="9" t="s">
        <v>85</v>
      </c>
      <c r="C51" s="10" t="s">
        <v>71</v>
      </c>
      <c r="D51" s="9" t="s">
        <v>180</v>
      </c>
      <c r="E51" s="9">
        <v>1000</v>
      </c>
      <c r="F51" s="11">
        <v>4.2500000000000003E-2</v>
      </c>
      <c r="G51" s="12"/>
      <c r="H51" s="9" t="s">
        <v>181</v>
      </c>
      <c r="I51" s="9">
        <v>1000</v>
      </c>
      <c r="J51" s="9">
        <v>20</v>
      </c>
      <c r="K51" s="9">
        <v>400</v>
      </c>
      <c r="L51" s="9">
        <v>111</v>
      </c>
      <c r="M51" s="9">
        <v>150</v>
      </c>
      <c r="N51" s="9">
        <v>50</v>
      </c>
      <c r="O51" s="9">
        <v>70</v>
      </c>
      <c r="P51" s="9">
        <v>60</v>
      </c>
      <c r="Q51" s="9" t="s">
        <v>74</v>
      </c>
      <c r="R51" s="9"/>
      <c r="S51" s="9">
        <v>200</v>
      </c>
      <c r="T51" s="9">
        <v>30</v>
      </c>
      <c r="U51" s="9" t="s">
        <v>74</v>
      </c>
      <c r="V51" s="11">
        <v>0.18663399999999999</v>
      </c>
      <c r="W51" s="11">
        <v>8.4500000000000005E-4</v>
      </c>
      <c r="X51" s="11">
        <v>6.2753259999999997</v>
      </c>
      <c r="Y51" s="11">
        <v>3.5571869999999999</v>
      </c>
      <c r="Z51" s="11">
        <v>0.10834100000000001</v>
      </c>
      <c r="AA51" s="11">
        <v>0.24796899999999999</v>
      </c>
      <c r="AB51" s="11">
        <v>9.4154000000000002E-2</v>
      </c>
      <c r="AC51" s="11">
        <v>0.97346600000000005</v>
      </c>
      <c r="AD51" s="11">
        <v>0</v>
      </c>
      <c r="AE51" s="11">
        <v>0.27713300000000002</v>
      </c>
      <c r="AF51" s="11">
        <v>0.27084999999999998</v>
      </c>
      <c r="AG51" s="11">
        <v>0.48901800000000001</v>
      </c>
      <c r="AH51" s="11">
        <v>1.1753279999999999</v>
      </c>
      <c r="AI51" s="11">
        <v>0.89963000000000004</v>
      </c>
      <c r="AJ51" s="11">
        <v>21.832128999999998</v>
      </c>
      <c r="AK51" s="11">
        <v>0.11974600000000001</v>
      </c>
      <c r="AL51" s="11">
        <v>0.31720500000000001</v>
      </c>
      <c r="AM51" s="11">
        <v>0.163436</v>
      </c>
      <c r="AN51" s="11">
        <v>1.8667E-2</v>
      </c>
      <c r="AO51" s="11">
        <v>0.34596399999999999</v>
      </c>
      <c r="AP51" s="11">
        <v>0.77499200000000001</v>
      </c>
      <c r="AQ51" s="11">
        <v>0.91159000000000001</v>
      </c>
      <c r="AR51" s="11">
        <v>0</v>
      </c>
      <c r="AS51" s="11">
        <v>0</v>
      </c>
      <c r="AT51" s="11">
        <v>0.78856899999999996</v>
      </c>
      <c r="AU51" s="11">
        <v>5.4504999999999998E-2</v>
      </c>
      <c r="AV51" s="11">
        <v>5.9332000000000003E-2</v>
      </c>
      <c r="AW51" s="11">
        <v>2.6557999999999998E-2</v>
      </c>
      <c r="AX51" s="11">
        <v>3.9830999999999998E-2</v>
      </c>
      <c r="AY51" s="11">
        <v>5.0179999999999999E-3</v>
      </c>
      <c r="AZ51" s="11">
        <v>1.2854000000000001E-2</v>
      </c>
      <c r="BA51" s="11">
        <v>3.7028999999999999E-2</v>
      </c>
      <c r="BB51" s="11">
        <v>5.1653999999999999E-2</v>
      </c>
      <c r="BC51" s="11">
        <v>1.2754E-2</v>
      </c>
      <c r="BD51" s="11">
        <v>5.1657000000000002E-2</v>
      </c>
      <c r="BE51" s="11">
        <v>0.14377699999999999</v>
      </c>
      <c r="BF51" s="11">
        <v>1.3384999999999999E-2</v>
      </c>
      <c r="BG51" s="11" t="s">
        <v>75</v>
      </c>
      <c r="BH51" s="13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</row>
    <row r="52" spans="1:76" ht="15.75" x14ac:dyDescent="0.25">
      <c r="A52" s="17" t="s">
        <v>182</v>
      </c>
      <c r="B52" s="9" t="s">
        <v>183</v>
      </c>
      <c r="C52" s="10">
        <v>0</v>
      </c>
      <c r="D52" s="9" t="s">
        <v>184</v>
      </c>
      <c r="E52" s="9">
        <v>400</v>
      </c>
      <c r="F52" s="11">
        <v>2.7094999999999998</v>
      </c>
      <c r="G52" s="12"/>
      <c r="H52" s="9" t="s">
        <v>185</v>
      </c>
      <c r="I52" s="9">
        <v>1000</v>
      </c>
      <c r="J52" s="9">
        <v>20</v>
      </c>
      <c r="K52" s="9">
        <v>400</v>
      </c>
      <c r="L52" s="9">
        <v>111</v>
      </c>
      <c r="M52" s="9">
        <v>150</v>
      </c>
      <c r="N52" s="9">
        <v>50</v>
      </c>
      <c r="O52" s="9">
        <v>70</v>
      </c>
      <c r="P52" s="9">
        <v>60</v>
      </c>
      <c r="Q52" s="9"/>
      <c r="R52" s="9" t="s">
        <v>101</v>
      </c>
      <c r="S52" s="9">
        <v>200</v>
      </c>
      <c r="T52" s="9">
        <v>30</v>
      </c>
      <c r="U52" s="9" t="s">
        <v>64</v>
      </c>
      <c r="V52" s="11">
        <v>2.2574939999999999</v>
      </c>
      <c r="W52" s="11">
        <v>3.1199999999999999E-3</v>
      </c>
      <c r="X52" s="11">
        <v>2.2769999999999999E-3</v>
      </c>
      <c r="Y52" s="11">
        <v>1.6708609999999999</v>
      </c>
      <c r="Z52" s="11">
        <v>1.376231</v>
      </c>
      <c r="AA52" s="11">
        <v>2.1881999999999999E-2</v>
      </c>
      <c r="AB52" s="11">
        <v>0.159218</v>
      </c>
      <c r="AC52" s="11">
        <v>0.13395299999999999</v>
      </c>
      <c r="AD52" s="11">
        <v>6.175897</v>
      </c>
      <c r="AE52" s="11">
        <v>1.1906999999999999E-2</v>
      </c>
      <c r="AF52" s="11">
        <v>0.57302799999999998</v>
      </c>
      <c r="AG52" s="11">
        <v>4.1564199999999998</v>
      </c>
      <c r="AH52" s="11">
        <v>5.5804130000000001</v>
      </c>
      <c r="AI52" s="11">
        <v>0</v>
      </c>
      <c r="AJ52" s="11">
        <v>33.296681</v>
      </c>
      <c r="AK52" s="11">
        <v>0.53809200000000001</v>
      </c>
      <c r="AL52" s="11">
        <v>1.6299509999999999</v>
      </c>
      <c r="AM52" s="11">
        <v>1.976362</v>
      </c>
      <c r="AN52" s="11">
        <v>0.178648</v>
      </c>
      <c r="AO52" s="11">
        <v>3.3315350000000001</v>
      </c>
      <c r="AP52" s="11">
        <v>13.206611000000001</v>
      </c>
      <c r="AQ52" s="11">
        <v>2.3951340000000001</v>
      </c>
      <c r="AR52" s="11">
        <v>0</v>
      </c>
      <c r="AS52" s="11">
        <v>0</v>
      </c>
      <c r="AT52" s="11">
        <v>1.7340340000000001</v>
      </c>
      <c r="AU52" s="11">
        <v>0.275613</v>
      </c>
      <c r="AV52" s="11">
        <v>0.25052000000000002</v>
      </c>
      <c r="AW52" s="11">
        <v>0.15611800000000001</v>
      </c>
      <c r="AX52" s="11">
        <v>0.38479099999999999</v>
      </c>
      <c r="AY52" s="11">
        <v>7.2843000000000005E-2</v>
      </c>
      <c r="AZ52" s="11">
        <v>2.8013E-2</v>
      </c>
      <c r="BA52" s="11">
        <v>0.185945</v>
      </c>
      <c r="BB52" s="11">
        <v>0.23691999999999999</v>
      </c>
      <c r="BC52" s="11">
        <v>0.104641</v>
      </c>
      <c r="BD52" s="11">
        <v>0.36616100000000001</v>
      </c>
      <c r="BE52" s="11">
        <v>0.72984099999999996</v>
      </c>
      <c r="BF52" s="11">
        <v>9.4808000000000003E-2</v>
      </c>
      <c r="BG52" s="11" t="s">
        <v>119</v>
      </c>
      <c r="BH52" s="13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6" ht="15.75" x14ac:dyDescent="0.25">
      <c r="A53" s="17" t="s">
        <v>182</v>
      </c>
      <c r="B53" s="9" t="s">
        <v>183</v>
      </c>
      <c r="C53" s="10">
        <v>0</v>
      </c>
      <c r="D53" s="9" t="s">
        <v>186</v>
      </c>
      <c r="E53" s="9">
        <v>400</v>
      </c>
      <c r="F53" s="11">
        <v>0.27500000000000002</v>
      </c>
      <c r="G53" s="12"/>
      <c r="H53" s="9" t="s">
        <v>187</v>
      </c>
      <c r="I53" s="9">
        <v>1000</v>
      </c>
      <c r="J53" s="9">
        <v>20</v>
      </c>
      <c r="K53" s="9">
        <v>400</v>
      </c>
      <c r="L53" s="9">
        <v>111</v>
      </c>
      <c r="M53" s="9">
        <v>150</v>
      </c>
      <c r="N53" s="9">
        <v>50</v>
      </c>
      <c r="O53" s="9">
        <v>70</v>
      </c>
      <c r="P53" s="9">
        <v>60</v>
      </c>
      <c r="Q53" s="9" t="s">
        <v>188</v>
      </c>
      <c r="R53" s="9"/>
      <c r="S53" s="9">
        <v>200</v>
      </c>
      <c r="T53" s="9">
        <v>30</v>
      </c>
      <c r="U53" s="9" t="s">
        <v>74</v>
      </c>
      <c r="V53" s="11">
        <v>0.38632100000000003</v>
      </c>
      <c r="W53" s="11">
        <v>6.7500000000000004E-4</v>
      </c>
      <c r="X53" s="11">
        <v>5.5875950000000003</v>
      </c>
      <c r="Y53" s="11">
        <v>1.383103</v>
      </c>
      <c r="Z53" s="11">
        <v>0.246313</v>
      </c>
      <c r="AA53" s="11">
        <v>0.32405299999999998</v>
      </c>
      <c r="AB53" s="11">
        <v>0.151231</v>
      </c>
      <c r="AC53" s="11">
        <v>0.779358</v>
      </c>
      <c r="AD53" s="11">
        <v>0</v>
      </c>
      <c r="AE53" s="11">
        <v>0.33091500000000001</v>
      </c>
      <c r="AF53" s="11">
        <v>0.74187400000000003</v>
      </c>
      <c r="AG53" s="11">
        <v>0.576824</v>
      </c>
      <c r="AH53" s="11">
        <v>2.7264780000000002</v>
      </c>
      <c r="AI53" s="11">
        <v>0.70290600000000003</v>
      </c>
      <c r="AJ53" s="11">
        <v>17.233238</v>
      </c>
      <c r="AK53" s="11">
        <v>0.23762</v>
      </c>
      <c r="AL53" s="11">
        <v>0.72648000000000001</v>
      </c>
      <c r="AM53" s="11">
        <v>0.28951199999999999</v>
      </c>
      <c r="AN53" s="11">
        <v>0.20761499999999999</v>
      </c>
      <c r="AO53" s="11">
        <v>2.0695510000000001</v>
      </c>
      <c r="AP53" s="11">
        <v>2.3577689999999998</v>
      </c>
      <c r="AQ53" s="11">
        <v>1.4848129999999999</v>
      </c>
      <c r="AR53" s="11">
        <v>0</v>
      </c>
      <c r="AS53" s="11">
        <v>0</v>
      </c>
      <c r="AT53" s="11">
        <v>1.5166809999999999</v>
      </c>
      <c r="AU53" s="11">
        <v>0.12787799999999999</v>
      </c>
      <c r="AV53" s="11">
        <v>0.11620800000000001</v>
      </c>
      <c r="AW53" s="11">
        <v>5.8681999999999998E-2</v>
      </c>
      <c r="AX53" s="11">
        <v>0.14616100000000001</v>
      </c>
      <c r="AY53" s="11">
        <v>3.678E-2</v>
      </c>
      <c r="AZ53" s="11">
        <v>2.2169000000000001E-2</v>
      </c>
      <c r="BA53" s="11">
        <v>6.9213999999999998E-2</v>
      </c>
      <c r="BB53" s="11">
        <v>0.1173</v>
      </c>
      <c r="BC53" s="11">
        <v>3.0782E-2</v>
      </c>
      <c r="BD53" s="11">
        <v>0.13698099999999999</v>
      </c>
      <c r="BE53" s="11">
        <v>0.26967999999999998</v>
      </c>
      <c r="BF53" s="11">
        <v>3.3933999999999999E-2</v>
      </c>
      <c r="BG53" s="11" t="s">
        <v>75</v>
      </c>
      <c r="BH53" s="13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6" ht="15.75" x14ac:dyDescent="0.25">
      <c r="A54" s="17" t="s">
        <v>182</v>
      </c>
      <c r="B54" s="9" t="s">
        <v>76</v>
      </c>
      <c r="C54" s="10">
        <v>1</v>
      </c>
      <c r="D54" s="9" t="s">
        <v>189</v>
      </c>
      <c r="E54" s="9">
        <v>814</v>
      </c>
      <c r="F54" s="11">
        <v>3.1139999999999999</v>
      </c>
      <c r="G54" s="12"/>
      <c r="H54" s="9" t="s">
        <v>190</v>
      </c>
      <c r="I54" s="9">
        <v>1000</v>
      </c>
      <c r="J54" s="9">
        <v>20</v>
      </c>
      <c r="K54" s="9">
        <v>400</v>
      </c>
      <c r="L54" s="9">
        <v>111</v>
      </c>
      <c r="M54" s="9">
        <v>150</v>
      </c>
      <c r="N54" s="9">
        <v>50</v>
      </c>
      <c r="O54" s="9">
        <v>70</v>
      </c>
      <c r="P54" s="9">
        <v>60</v>
      </c>
      <c r="Q54" s="9"/>
      <c r="R54" s="9" t="s">
        <v>63</v>
      </c>
      <c r="S54" s="9">
        <v>200</v>
      </c>
      <c r="T54" s="9">
        <v>30</v>
      </c>
      <c r="U54" s="9" t="s">
        <v>64</v>
      </c>
      <c r="V54" s="11">
        <v>0.42864999999999998</v>
      </c>
      <c r="W54" s="11">
        <v>2.2629999999999998E-3</v>
      </c>
      <c r="X54" s="11">
        <v>0.13975299999999999</v>
      </c>
      <c r="Y54" s="11">
        <v>1.8345370000000001</v>
      </c>
      <c r="Z54" s="11">
        <v>0.32209500000000002</v>
      </c>
      <c r="AA54" s="11">
        <v>0.14591499999999999</v>
      </c>
      <c r="AB54" s="11">
        <v>0.18071599999999999</v>
      </c>
      <c r="AC54" s="11">
        <v>0.22833700000000001</v>
      </c>
      <c r="AD54" s="11">
        <v>3.783598</v>
      </c>
      <c r="AE54" s="11">
        <v>9.128E-2</v>
      </c>
      <c r="AF54" s="11">
        <v>0.51660700000000004</v>
      </c>
      <c r="AG54" s="11">
        <v>1.8916360000000001</v>
      </c>
      <c r="AH54" s="11">
        <v>4.6589159999999996</v>
      </c>
      <c r="AI54" s="11">
        <v>0</v>
      </c>
      <c r="AJ54" s="11">
        <v>27.604209000000001</v>
      </c>
      <c r="AK54" s="11">
        <v>0.30875200000000003</v>
      </c>
      <c r="AL54" s="11">
        <v>2.2378740000000001</v>
      </c>
      <c r="AM54" s="11">
        <v>1.5376069999999999</v>
      </c>
      <c r="AN54" s="11">
        <v>0.17005200000000001</v>
      </c>
      <c r="AO54" s="11">
        <v>3.3524600000000002</v>
      </c>
      <c r="AP54" s="11">
        <v>7.1688879999999999</v>
      </c>
      <c r="AQ54" s="11">
        <v>2.2133850000000002</v>
      </c>
      <c r="AR54" s="11">
        <v>0</v>
      </c>
      <c r="AS54" s="11">
        <v>0</v>
      </c>
      <c r="AT54" s="11">
        <v>0.81843900000000003</v>
      </c>
      <c r="AU54" s="11">
        <v>0.16650300000000001</v>
      </c>
      <c r="AV54" s="11">
        <v>0.14255300000000001</v>
      </c>
      <c r="AW54" s="11">
        <v>8.2718E-2</v>
      </c>
      <c r="AX54" s="11">
        <v>0.26901599999999998</v>
      </c>
      <c r="AY54" s="11">
        <v>5.4954999999999997E-2</v>
      </c>
      <c r="AZ54" s="11">
        <v>2.529E-2</v>
      </c>
      <c r="BA54" s="11">
        <v>8.8617000000000001E-2</v>
      </c>
      <c r="BB54" s="11">
        <v>5.7789E-2</v>
      </c>
      <c r="BC54" s="11">
        <v>9.2651999999999998E-2</v>
      </c>
      <c r="BD54" s="11">
        <v>0.21984300000000001</v>
      </c>
      <c r="BE54" s="11">
        <v>0.47336</v>
      </c>
      <c r="BF54" s="11">
        <v>9.4509999999999997E-2</v>
      </c>
      <c r="BG54" s="11" t="s">
        <v>119</v>
      </c>
      <c r="BH54" s="13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6" ht="15.75" x14ac:dyDescent="0.25">
      <c r="A55" s="17" t="s">
        <v>182</v>
      </c>
      <c r="B55" s="9" t="s">
        <v>76</v>
      </c>
      <c r="C55" s="10">
        <v>2</v>
      </c>
      <c r="D55" s="9" t="s">
        <v>191</v>
      </c>
      <c r="E55" s="9">
        <f>449+405</f>
        <v>854</v>
      </c>
      <c r="F55" s="11">
        <v>3.0335000000000001</v>
      </c>
      <c r="G55" s="12"/>
      <c r="H55" s="9" t="s">
        <v>192</v>
      </c>
      <c r="I55" s="9">
        <v>1000</v>
      </c>
      <c r="J55" s="9">
        <v>20</v>
      </c>
      <c r="K55" s="9">
        <v>400</v>
      </c>
      <c r="L55" s="9">
        <v>111</v>
      </c>
      <c r="M55" s="9">
        <v>150</v>
      </c>
      <c r="N55" s="9">
        <v>50</v>
      </c>
      <c r="O55" s="9">
        <v>70</v>
      </c>
      <c r="P55" s="9">
        <v>60</v>
      </c>
      <c r="Q55" s="9"/>
      <c r="R55" s="9" t="s">
        <v>63</v>
      </c>
      <c r="S55" s="9">
        <v>200</v>
      </c>
      <c r="T55" s="9">
        <v>30</v>
      </c>
      <c r="U55" s="9" t="s">
        <v>64</v>
      </c>
      <c r="V55" s="11">
        <v>0.58123400000000003</v>
      </c>
      <c r="W55" s="11">
        <v>2.8730000000000001E-3</v>
      </c>
      <c r="X55" s="11">
        <v>0.70408300000000001</v>
      </c>
      <c r="Y55" s="11">
        <v>2.4139179999999998</v>
      </c>
      <c r="Z55" s="11">
        <v>0.36044300000000001</v>
      </c>
      <c r="AA55" s="11">
        <v>0.116049</v>
      </c>
      <c r="AB55" s="11">
        <v>0.22520799999999999</v>
      </c>
      <c r="AC55" s="11">
        <v>0.34592899999999999</v>
      </c>
      <c r="AD55" s="11">
        <v>6.2504229999999996</v>
      </c>
      <c r="AE55" s="11">
        <v>3.7357000000000001E-2</v>
      </c>
      <c r="AF55" s="11">
        <v>0.51936899999999997</v>
      </c>
      <c r="AG55" s="11">
        <v>2.4848340000000002</v>
      </c>
      <c r="AH55" s="11">
        <v>5.4320769999999996</v>
      </c>
      <c r="AI55" s="11">
        <v>0</v>
      </c>
      <c r="AJ55" s="11">
        <v>34.032308</v>
      </c>
      <c r="AK55" s="11">
        <v>0.34684999999999999</v>
      </c>
      <c r="AL55" s="11">
        <v>2.2988439999999999</v>
      </c>
      <c r="AM55" s="11">
        <v>1.4580470000000001</v>
      </c>
      <c r="AN55" s="11">
        <v>0.19567599999999999</v>
      </c>
      <c r="AO55" s="11">
        <v>3.913125</v>
      </c>
      <c r="AP55" s="11">
        <v>14.033530000000001</v>
      </c>
      <c r="AQ55" s="11">
        <v>2.047498</v>
      </c>
      <c r="AR55" s="11">
        <v>0</v>
      </c>
      <c r="AS55" s="11">
        <v>0</v>
      </c>
      <c r="AT55" s="11">
        <v>0.87646100000000005</v>
      </c>
      <c r="AU55" s="11">
        <v>0.21057699999999999</v>
      </c>
      <c r="AV55" s="11">
        <v>0.161137</v>
      </c>
      <c r="AW55" s="11">
        <v>0.1227</v>
      </c>
      <c r="AX55" s="11">
        <v>0.257322</v>
      </c>
      <c r="AY55" s="11">
        <v>5.8688999999999998E-2</v>
      </c>
      <c r="AZ55" s="11">
        <v>2.6037000000000001E-2</v>
      </c>
      <c r="BA55" s="11">
        <v>0.13131000000000001</v>
      </c>
      <c r="BB55" s="11">
        <v>7.4933E-2</v>
      </c>
      <c r="BC55" s="11">
        <v>0.101788</v>
      </c>
      <c r="BD55" s="11">
        <v>0.32031500000000002</v>
      </c>
      <c r="BE55" s="11">
        <v>0.61682800000000004</v>
      </c>
      <c r="BF55" s="11">
        <v>0.13808999999999999</v>
      </c>
      <c r="BG55" s="11" t="s">
        <v>119</v>
      </c>
      <c r="BH55" s="13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6" ht="15.75" x14ac:dyDescent="0.25">
      <c r="A56" s="17" t="s">
        <v>182</v>
      </c>
      <c r="B56" s="9" t="s">
        <v>76</v>
      </c>
      <c r="C56" s="10">
        <v>3</v>
      </c>
      <c r="D56" s="9" t="s">
        <v>193</v>
      </c>
      <c r="E56" s="9">
        <v>900</v>
      </c>
      <c r="F56" s="11">
        <v>3.625</v>
      </c>
      <c r="G56" s="12">
        <f>(805.75/600)*900</f>
        <v>1208.625</v>
      </c>
      <c r="H56" s="9" t="s">
        <v>194</v>
      </c>
      <c r="I56" s="9">
        <v>1000</v>
      </c>
      <c r="J56" s="9">
        <v>20</v>
      </c>
      <c r="K56" s="9">
        <v>400</v>
      </c>
      <c r="L56" s="9">
        <v>111</v>
      </c>
      <c r="M56" s="9">
        <v>150</v>
      </c>
      <c r="N56" s="9">
        <v>50</v>
      </c>
      <c r="O56" s="9">
        <v>70</v>
      </c>
      <c r="P56" s="9">
        <v>60</v>
      </c>
      <c r="Q56" s="9"/>
      <c r="R56" s="9" t="s">
        <v>63</v>
      </c>
      <c r="S56" s="9">
        <v>200</v>
      </c>
      <c r="T56" s="9">
        <v>30</v>
      </c>
      <c r="U56" s="9" t="s">
        <v>64</v>
      </c>
      <c r="V56" s="11">
        <v>0.83015099999999997</v>
      </c>
      <c r="W56" s="11">
        <v>4.2890000000000003E-3</v>
      </c>
      <c r="X56" s="11">
        <v>1.191935</v>
      </c>
      <c r="Y56" s="11">
        <v>3.5653410000000001</v>
      </c>
      <c r="Z56" s="11">
        <v>0.43176599999999998</v>
      </c>
      <c r="AA56" s="11">
        <v>5.1212000000000001E-2</v>
      </c>
      <c r="AB56" s="11">
        <v>0.354356</v>
      </c>
      <c r="AC56" s="11">
        <v>0.240227</v>
      </c>
      <c r="AD56" s="11">
        <v>8.2961039999999997</v>
      </c>
      <c r="AE56" s="11">
        <v>9.8319000000000004E-2</v>
      </c>
      <c r="AF56" s="11">
        <v>0.59531999999999996</v>
      </c>
      <c r="AG56" s="11">
        <v>2.2827920000000002</v>
      </c>
      <c r="AH56" s="11">
        <v>7.1435839999999997</v>
      </c>
      <c r="AI56" s="11">
        <v>0</v>
      </c>
      <c r="AJ56" s="11">
        <v>49.793467999999997</v>
      </c>
      <c r="AK56" s="11">
        <v>0.50918699999999995</v>
      </c>
      <c r="AL56" s="11">
        <v>2.541337</v>
      </c>
      <c r="AM56" s="11">
        <v>1.8023210000000001</v>
      </c>
      <c r="AN56" s="11">
        <v>0.15299299999999999</v>
      </c>
      <c r="AO56" s="11">
        <v>4.2804549999999999</v>
      </c>
      <c r="AP56" s="11">
        <v>23.150672</v>
      </c>
      <c r="AQ56" s="11">
        <v>2.677022</v>
      </c>
      <c r="AR56" s="11">
        <v>0</v>
      </c>
      <c r="AS56" s="11">
        <v>0</v>
      </c>
      <c r="AT56" s="11">
        <v>0.92535299999999998</v>
      </c>
      <c r="AU56" s="11">
        <v>0.31484499999999999</v>
      </c>
      <c r="AV56" s="11">
        <v>0.15298700000000001</v>
      </c>
      <c r="AW56" s="11">
        <v>0.11372400000000001</v>
      </c>
      <c r="AX56" s="11">
        <v>0.35823300000000002</v>
      </c>
      <c r="AY56" s="11">
        <v>8.0753000000000005E-2</v>
      </c>
      <c r="AZ56" s="11">
        <v>3.3922000000000001E-2</v>
      </c>
      <c r="BA56" s="11">
        <v>0.22248000000000001</v>
      </c>
      <c r="BB56" s="11">
        <v>0.109554</v>
      </c>
      <c r="BC56" s="11">
        <v>0.12945000000000001</v>
      </c>
      <c r="BD56" s="11">
        <v>0.44484800000000002</v>
      </c>
      <c r="BE56" s="11">
        <v>1.0255240000000001</v>
      </c>
      <c r="BF56" s="11">
        <v>0.15481600000000001</v>
      </c>
      <c r="BG56" s="11" t="s">
        <v>119</v>
      </c>
      <c r="BH56" s="13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6" ht="15.75" x14ac:dyDescent="0.25">
      <c r="A57" s="17" t="s">
        <v>182</v>
      </c>
      <c r="B57" s="9" t="s">
        <v>76</v>
      </c>
      <c r="C57" s="10" t="s">
        <v>71</v>
      </c>
      <c r="D57" s="9" t="s">
        <v>195</v>
      </c>
      <c r="E57" s="9">
        <v>600</v>
      </c>
      <c r="F57" s="11">
        <v>0.217</v>
      </c>
      <c r="G57" s="12"/>
      <c r="H57" s="9" t="s">
        <v>196</v>
      </c>
      <c r="I57" s="9">
        <v>1000</v>
      </c>
      <c r="J57" s="9">
        <v>20</v>
      </c>
      <c r="K57" s="9">
        <v>400</v>
      </c>
      <c r="L57" s="9">
        <v>111</v>
      </c>
      <c r="M57" s="9">
        <v>150</v>
      </c>
      <c r="N57" s="9">
        <v>50</v>
      </c>
      <c r="O57" s="9">
        <v>70</v>
      </c>
      <c r="P57" s="9">
        <v>60</v>
      </c>
      <c r="Q57" s="9" t="s">
        <v>197</v>
      </c>
      <c r="R57" s="9"/>
      <c r="S57" s="9">
        <v>200</v>
      </c>
      <c r="T57" s="9">
        <v>30</v>
      </c>
      <c r="U57" s="9" t="s">
        <v>74</v>
      </c>
      <c r="V57" s="11">
        <v>0.37441200000000002</v>
      </c>
      <c r="W57" s="11">
        <v>6.2799999999999998E-4</v>
      </c>
      <c r="X57" s="11">
        <v>5.6000949999999996</v>
      </c>
      <c r="Y57" s="11">
        <v>1.4644900000000001</v>
      </c>
      <c r="Z57" s="11">
        <v>0.221687</v>
      </c>
      <c r="AA57" s="11">
        <v>0.45310099999999998</v>
      </c>
      <c r="AB57" s="11">
        <v>0.157306</v>
      </c>
      <c r="AC57" s="11">
        <v>0.67639199999999999</v>
      </c>
      <c r="AD57" s="11">
        <v>0</v>
      </c>
      <c r="AE57" s="11">
        <v>0.25414100000000001</v>
      </c>
      <c r="AF57" s="11">
        <v>0.99858100000000005</v>
      </c>
      <c r="AG57" s="11">
        <v>0.69691599999999998</v>
      </c>
      <c r="AH57" s="11">
        <v>3.7695430000000001</v>
      </c>
      <c r="AI57" s="11">
        <v>0.72519</v>
      </c>
      <c r="AJ57" s="11">
        <v>14.743634999999999</v>
      </c>
      <c r="AK57" s="11">
        <v>0.18013399999999999</v>
      </c>
      <c r="AL57" s="11">
        <v>0.56768099999999999</v>
      </c>
      <c r="AM57" s="11">
        <v>0.40121299999999999</v>
      </c>
      <c r="AN57" s="11">
        <v>0.17288700000000001</v>
      </c>
      <c r="AO57" s="11">
        <v>1.660093</v>
      </c>
      <c r="AP57" s="11">
        <v>3.4976120000000002</v>
      </c>
      <c r="AQ57" s="11">
        <v>1.9030940000000001</v>
      </c>
      <c r="AR57" s="11">
        <v>0</v>
      </c>
      <c r="AS57" s="11">
        <v>0</v>
      </c>
      <c r="AT57" s="11">
        <v>1.2214160000000001</v>
      </c>
      <c r="AU57" s="11">
        <v>8.9293999999999998E-2</v>
      </c>
      <c r="AV57" s="11">
        <v>0.110693</v>
      </c>
      <c r="AW57" s="11">
        <v>4.7349000000000002E-2</v>
      </c>
      <c r="AX57" s="11">
        <v>0.13348199999999999</v>
      </c>
      <c r="AY57" s="11">
        <v>2.9425E-2</v>
      </c>
      <c r="AZ57" s="11">
        <v>1.9483E-2</v>
      </c>
      <c r="BA57" s="11">
        <v>6.6683999999999993E-2</v>
      </c>
      <c r="BB57" s="11">
        <v>8.3292000000000005E-2</v>
      </c>
      <c r="BC57" s="11">
        <v>2.2364999999999999E-2</v>
      </c>
      <c r="BD57" s="11">
        <v>0.10366499999999999</v>
      </c>
      <c r="BE57" s="11">
        <v>0.25496999999999997</v>
      </c>
      <c r="BF57" s="11">
        <v>2.9276E-2</v>
      </c>
      <c r="BG57" s="11" t="s">
        <v>75</v>
      </c>
      <c r="BH57" s="13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6" ht="15.75" x14ac:dyDescent="0.25">
      <c r="A58" s="17" t="s">
        <v>182</v>
      </c>
      <c r="B58" s="9" t="s">
        <v>85</v>
      </c>
      <c r="C58" s="10">
        <v>1</v>
      </c>
      <c r="D58" s="9" t="s">
        <v>198</v>
      </c>
      <c r="E58" s="9">
        <v>321</v>
      </c>
      <c r="F58" s="11">
        <v>1.5089999999999999</v>
      </c>
      <c r="G58" s="12"/>
      <c r="H58" s="9" t="s">
        <v>199</v>
      </c>
      <c r="I58" s="9">
        <v>1000</v>
      </c>
      <c r="J58" s="9">
        <v>20</v>
      </c>
      <c r="K58" s="9">
        <v>400</v>
      </c>
      <c r="L58" s="9">
        <v>111</v>
      </c>
      <c r="M58" s="9">
        <v>150</v>
      </c>
      <c r="N58" s="9">
        <v>50</v>
      </c>
      <c r="O58" s="9">
        <v>70</v>
      </c>
      <c r="P58" s="9">
        <v>60</v>
      </c>
      <c r="Q58" s="9"/>
      <c r="R58" s="9" t="s">
        <v>63</v>
      </c>
      <c r="S58" s="9">
        <v>200</v>
      </c>
      <c r="T58" s="9">
        <v>30</v>
      </c>
      <c r="U58" s="9" t="s">
        <v>64</v>
      </c>
      <c r="V58" s="11">
        <v>0.19561899999999999</v>
      </c>
      <c r="W58" s="11">
        <v>1.5790000000000001E-3</v>
      </c>
      <c r="X58" s="11">
        <v>0.49131999999999998</v>
      </c>
      <c r="Y58" s="11">
        <v>1.7125030000000001</v>
      </c>
      <c r="Z58" s="11">
        <v>0.105985</v>
      </c>
      <c r="AA58" s="11">
        <v>9.3636999999999998E-2</v>
      </c>
      <c r="AB58" s="11">
        <v>0.115775</v>
      </c>
      <c r="AC58" s="11">
        <v>0.109099</v>
      </c>
      <c r="AD58" s="11">
        <v>1.513493</v>
      </c>
      <c r="AE58" s="11">
        <v>4.9771999999999997E-2</v>
      </c>
      <c r="AF58" s="11">
        <v>0.39698899999999998</v>
      </c>
      <c r="AG58" s="11">
        <v>0.162434</v>
      </c>
      <c r="AH58" s="11">
        <v>2.0110709999999998</v>
      </c>
      <c r="AI58" s="11">
        <v>0</v>
      </c>
      <c r="AJ58" s="11">
        <v>19.142430000000001</v>
      </c>
      <c r="AK58" s="11">
        <v>0.19731599999999999</v>
      </c>
      <c r="AL58" s="11">
        <v>0.57004200000000005</v>
      </c>
      <c r="AM58" s="11">
        <v>0.34515600000000002</v>
      </c>
      <c r="AN58" s="11">
        <v>0.100201</v>
      </c>
      <c r="AO58" s="11">
        <v>1.9089879999999999</v>
      </c>
      <c r="AP58" s="11">
        <v>3.0286430000000002</v>
      </c>
      <c r="AQ58" s="11">
        <v>1.073056</v>
      </c>
      <c r="AR58" s="11">
        <v>0</v>
      </c>
      <c r="AS58" s="11">
        <v>0</v>
      </c>
      <c r="AT58" s="11">
        <v>0.51322199999999996</v>
      </c>
      <c r="AU58" s="11">
        <v>0.116621</v>
      </c>
      <c r="AV58" s="11">
        <v>8.3865999999999996E-2</v>
      </c>
      <c r="AW58" s="11">
        <v>5.2699000000000003E-2</v>
      </c>
      <c r="AX58" s="11">
        <v>0.107042</v>
      </c>
      <c r="AY58" s="11">
        <v>2.1866E-2</v>
      </c>
      <c r="AZ58" s="11">
        <v>1.2107E-2</v>
      </c>
      <c r="BA58" s="11">
        <v>8.795E-2</v>
      </c>
      <c r="BB58" s="11">
        <v>4.4088000000000002E-2</v>
      </c>
      <c r="BC58" s="11">
        <v>2.9447999999999998E-2</v>
      </c>
      <c r="BD58" s="11">
        <v>0.14496600000000001</v>
      </c>
      <c r="BE58" s="11">
        <v>0.353462</v>
      </c>
      <c r="BF58" s="11">
        <v>2.8202000000000001E-2</v>
      </c>
      <c r="BG58" s="11" t="s">
        <v>119</v>
      </c>
      <c r="BH58" s="13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6" ht="15.75" x14ac:dyDescent="0.25">
      <c r="A59" s="17" t="s">
        <v>182</v>
      </c>
      <c r="B59" s="9" t="s">
        <v>85</v>
      </c>
      <c r="C59" s="10">
        <v>2</v>
      </c>
      <c r="D59" s="9" t="s">
        <v>200</v>
      </c>
      <c r="E59" s="9">
        <f>163+291</f>
        <v>454</v>
      </c>
      <c r="F59" s="11">
        <v>2.0015000000000001</v>
      </c>
      <c r="G59" s="12"/>
      <c r="H59" s="9" t="s">
        <v>201</v>
      </c>
      <c r="I59" s="9">
        <v>1000</v>
      </c>
      <c r="J59" s="9">
        <v>20</v>
      </c>
      <c r="K59" s="9">
        <v>400</v>
      </c>
      <c r="L59" s="9">
        <v>111</v>
      </c>
      <c r="M59" s="9">
        <v>150</v>
      </c>
      <c r="N59" s="9">
        <v>50</v>
      </c>
      <c r="O59" s="9">
        <v>70</v>
      </c>
      <c r="P59" s="9">
        <v>60</v>
      </c>
      <c r="Q59" s="9"/>
      <c r="R59" s="9" t="s">
        <v>63</v>
      </c>
      <c r="S59" s="9">
        <v>200</v>
      </c>
      <c r="T59" s="9">
        <v>30</v>
      </c>
      <c r="U59" s="9" t="s">
        <v>64</v>
      </c>
      <c r="V59" s="11">
        <v>0.59549200000000002</v>
      </c>
      <c r="W59" s="11">
        <v>3.0170000000000002E-3</v>
      </c>
      <c r="X59" s="11">
        <v>2.02115</v>
      </c>
      <c r="Y59" s="11">
        <v>3.6430020000000001</v>
      </c>
      <c r="Z59" s="11">
        <v>0.411746</v>
      </c>
      <c r="AA59" s="11">
        <v>0.30154599999999998</v>
      </c>
      <c r="AB59" s="11">
        <v>0.21094499999999999</v>
      </c>
      <c r="AC59" s="11">
        <v>0.182063</v>
      </c>
      <c r="AD59" s="11">
        <v>3.374206</v>
      </c>
      <c r="AE59" s="11">
        <v>5.4330999999999997E-2</v>
      </c>
      <c r="AF59" s="11">
        <v>0.86107199999999995</v>
      </c>
      <c r="AG59" s="11">
        <v>0.37612200000000001</v>
      </c>
      <c r="AH59" s="11">
        <v>5.6544059999999998</v>
      </c>
      <c r="AI59" s="11">
        <v>0</v>
      </c>
      <c r="AJ59" s="11">
        <v>35.447574000000003</v>
      </c>
      <c r="AK59" s="11">
        <v>0.44243399999999999</v>
      </c>
      <c r="AL59" s="11">
        <v>2.1631680000000002</v>
      </c>
      <c r="AM59" s="11">
        <v>1.631683</v>
      </c>
      <c r="AN59" s="11">
        <v>0.34660099999999999</v>
      </c>
      <c r="AO59" s="11">
        <v>5.0348009999999999</v>
      </c>
      <c r="AP59" s="11">
        <v>9.5298239999999996</v>
      </c>
      <c r="AQ59" s="11">
        <v>2.8980990000000002</v>
      </c>
      <c r="AR59" s="11">
        <v>0</v>
      </c>
      <c r="AS59" s="11">
        <v>0</v>
      </c>
      <c r="AT59" s="11">
        <v>1.746035</v>
      </c>
      <c r="AU59" s="11">
        <v>0.26552399999999998</v>
      </c>
      <c r="AV59" s="11">
        <v>0.14974599999999999</v>
      </c>
      <c r="AW59" s="11">
        <v>0.12356499999999999</v>
      </c>
      <c r="AX59" s="11">
        <v>0.34772199999999998</v>
      </c>
      <c r="AY59" s="11">
        <v>5.9173000000000003E-2</v>
      </c>
      <c r="AZ59" s="11">
        <v>2.2950000000000002E-2</v>
      </c>
      <c r="BA59" s="11">
        <v>0.228849</v>
      </c>
      <c r="BB59" s="11">
        <v>5.2796999999999997E-2</v>
      </c>
      <c r="BC59" s="11">
        <v>6.8166000000000004E-2</v>
      </c>
      <c r="BD59" s="11">
        <v>0.28757300000000002</v>
      </c>
      <c r="BE59" s="11">
        <v>0.69997399999999999</v>
      </c>
      <c r="BF59" s="11">
        <v>7.7679999999999999E-2</v>
      </c>
      <c r="BG59" s="11" t="s">
        <v>119</v>
      </c>
      <c r="BH59" s="13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6" ht="15.75" x14ac:dyDescent="0.25">
      <c r="A60" s="17" t="s">
        <v>182</v>
      </c>
      <c r="B60" s="9" t="s">
        <v>85</v>
      </c>
      <c r="C60" s="10">
        <v>3</v>
      </c>
      <c r="D60" s="9" t="s">
        <v>202</v>
      </c>
      <c r="E60" s="9">
        <v>600</v>
      </c>
      <c r="F60" s="11">
        <v>2.6274999999999999</v>
      </c>
      <c r="G60" s="12">
        <f>(429.96/470)*E60</f>
        <v>548.88510638297873</v>
      </c>
      <c r="H60" s="9" t="s">
        <v>203</v>
      </c>
      <c r="I60" s="9">
        <v>1000</v>
      </c>
      <c r="J60" s="9">
        <v>20</v>
      </c>
      <c r="K60" s="9">
        <v>400</v>
      </c>
      <c r="L60" s="9">
        <v>111</v>
      </c>
      <c r="M60" s="9">
        <v>150</v>
      </c>
      <c r="N60" s="9">
        <v>50</v>
      </c>
      <c r="O60" s="9">
        <v>70</v>
      </c>
      <c r="P60" s="9">
        <v>60</v>
      </c>
      <c r="Q60" s="9"/>
      <c r="R60" s="9" t="s">
        <v>63</v>
      </c>
      <c r="S60" s="9">
        <v>200</v>
      </c>
      <c r="T60" s="9">
        <v>30</v>
      </c>
      <c r="U60" s="9" t="s">
        <v>64</v>
      </c>
      <c r="V60" s="11">
        <v>1.510707</v>
      </c>
      <c r="W60" s="11">
        <v>5.2709999999999996E-3</v>
      </c>
      <c r="X60" s="11">
        <v>3.088711</v>
      </c>
      <c r="Y60" s="11">
        <v>6.2927479999999996</v>
      </c>
      <c r="Z60" s="11">
        <v>1.347289</v>
      </c>
      <c r="AA60" s="11">
        <v>0.117672</v>
      </c>
      <c r="AB60" s="11">
        <v>0.39361800000000002</v>
      </c>
      <c r="AC60" s="11">
        <v>0.330314</v>
      </c>
      <c r="AD60" s="11">
        <v>10.473751</v>
      </c>
      <c r="AE60" s="11">
        <v>3.0248000000000001E-2</v>
      </c>
      <c r="AF60" s="11">
        <v>0.84574099999999997</v>
      </c>
      <c r="AG60" s="11">
        <v>2.548861</v>
      </c>
      <c r="AH60" s="11">
        <v>15.077394</v>
      </c>
      <c r="AI60" s="11">
        <v>0</v>
      </c>
      <c r="AJ60" s="11">
        <v>63.745966000000003</v>
      </c>
      <c r="AK60" s="11">
        <v>0.63529500000000005</v>
      </c>
      <c r="AL60" s="11">
        <v>9.7927429999999998</v>
      </c>
      <c r="AM60" s="11">
        <v>9.1573580000000003</v>
      </c>
      <c r="AN60" s="11">
        <v>0.36687399999999998</v>
      </c>
      <c r="AO60" s="11">
        <v>8.1854569999999995</v>
      </c>
      <c r="AP60" s="11">
        <v>35.782364999999999</v>
      </c>
      <c r="AQ60" s="11">
        <v>4.1964600000000001</v>
      </c>
      <c r="AR60" s="11">
        <v>0</v>
      </c>
      <c r="AS60" s="11">
        <v>0</v>
      </c>
      <c r="AT60" s="11">
        <v>0.93929300000000004</v>
      </c>
      <c r="AU60" s="11">
        <v>0.38932299999999997</v>
      </c>
      <c r="AV60" s="11">
        <v>0.29003200000000001</v>
      </c>
      <c r="AW60" s="11">
        <v>0.20372699999999999</v>
      </c>
      <c r="AX60" s="11">
        <v>0.51209199999999999</v>
      </c>
      <c r="AY60" s="11">
        <v>0.107504</v>
      </c>
      <c r="AZ60" s="11">
        <v>3.0828000000000001E-2</v>
      </c>
      <c r="BA60" s="11">
        <v>0.24169299999999999</v>
      </c>
      <c r="BB60" s="11">
        <v>0.10811999999999999</v>
      </c>
      <c r="BC60" s="11">
        <v>0.13423399999999999</v>
      </c>
      <c r="BD60" s="11">
        <v>0.484734</v>
      </c>
      <c r="BE60" s="11">
        <v>0.95414299999999996</v>
      </c>
      <c r="BF60" s="11">
        <v>0.165163</v>
      </c>
      <c r="BG60" s="11" t="s">
        <v>119</v>
      </c>
      <c r="BH60" s="13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6" ht="15.75" x14ac:dyDescent="0.25">
      <c r="A61" s="17" t="s">
        <v>182</v>
      </c>
      <c r="B61" s="9" t="s">
        <v>85</v>
      </c>
      <c r="C61" s="10" t="s">
        <v>71</v>
      </c>
      <c r="D61" s="9" t="s">
        <v>204</v>
      </c>
      <c r="E61" s="9">
        <v>600</v>
      </c>
      <c r="F61" s="11">
        <v>9.35E-2</v>
      </c>
      <c r="G61" s="12"/>
      <c r="H61" s="9" t="s">
        <v>205</v>
      </c>
      <c r="I61" s="9">
        <v>1000</v>
      </c>
      <c r="J61" s="9">
        <v>20</v>
      </c>
      <c r="K61" s="9">
        <v>400</v>
      </c>
      <c r="L61" s="9">
        <v>111</v>
      </c>
      <c r="M61" s="9">
        <v>150</v>
      </c>
      <c r="N61" s="9">
        <v>50</v>
      </c>
      <c r="O61" s="9">
        <v>70</v>
      </c>
      <c r="P61" s="9">
        <v>60</v>
      </c>
      <c r="Q61" s="9" t="s">
        <v>74</v>
      </c>
      <c r="R61" s="9"/>
      <c r="S61" s="9">
        <v>200</v>
      </c>
      <c r="T61" s="9">
        <v>30</v>
      </c>
      <c r="U61" s="9" t="s">
        <v>74</v>
      </c>
      <c r="V61" s="11">
        <v>0.275088</v>
      </c>
      <c r="W61" s="11">
        <v>6.8599999999999998E-4</v>
      </c>
      <c r="X61" s="11">
        <v>5.6923709999999996</v>
      </c>
      <c r="Y61" s="11">
        <v>1.573364</v>
      </c>
      <c r="Z61" s="11">
        <v>0.13961399999999999</v>
      </c>
      <c r="AA61" s="11">
        <v>0.30109999999999998</v>
      </c>
      <c r="AB61" s="11">
        <v>0.126667</v>
      </c>
      <c r="AC61" s="11">
        <v>0.66870099999999999</v>
      </c>
      <c r="AD61" s="11">
        <v>0</v>
      </c>
      <c r="AE61" s="11">
        <v>0.24742800000000001</v>
      </c>
      <c r="AF61" s="11">
        <v>0.49732500000000002</v>
      </c>
      <c r="AG61" s="11">
        <v>0.59405300000000005</v>
      </c>
      <c r="AH61" s="11">
        <v>1.8277969999999999</v>
      </c>
      <c r="AI61" s="11">
        <v>0.97352700000000003</v>
      </c>
      <c r="AJ61" s="11">
        <v>14.970717</v>
      </c>
      <c r="AK61" s="11">
        <v>0.12590399999999999</v>
      </c>
      <c r="AL61" s="11">
        <v>0.42364200000000002</v>
      </c>
      <c r="AM61" s="11">
        <v>0.21545</v>
      </c>
      <c r="AN61" s="11">
        <v>0.11493100000000001</v>
      </c>
      <c r="AO61" s="11">
        <v>1.424831</v>
      </c>
      <c r="AP61" s="11">
        <v>1.579448</v>
      </c>
      <c r="AQ61" s="11">
        <v>1.144549</v>
      </c>
      <c r="AR61" s="11">
        <v>0</v>
      </c>
      <c r="AS61" s="11">
        <v>0</v>
      </c>
      <c r="AT61" s="11">
        <v>0.84966399999999997</v>
      </c>
      <c r="AU61" s="11">
        <v>6.5762000000000001E-2</v>
      </c>
      <c r="AV61" s="11">
        <v>8.1147999999999998E-2</v>
      </c>
      <c r="AW61" s="11">
        <v>3.6940000000000001E-2</v>
      </c>
      <c r="AX61" s="11">
        <v>6.7794999999999994E-2</v>
      </c>
      <c r="AY61" s="11">
        <v>1.9172000000000002E-2</v>
      </c>
      <c r="AZ61" s="11">
        <v>1.5596E-2</v>
      </c>
      <c r="BA61" s="11">
        <v>5.6263000000000001E-2</v>
      </c>
      <c r="BB61" s="11">
        <v>5.0478000000000002E-2</v>
      </c>
      <c r="BC61" s="11">
        <v>1.7571E-2</v>
      </c>
      <c r="BD61" s="11">
        <v>8.8542999999999997E-2</v>
      </c>
      <c r="BE61" s="11">
        <v>0.21887000000000001</v>
      </c>
      <c r="BF61" s="11">
        <v>2.1897E-2</v>
      </c>
      <c r="BG61" s="11" t="s">
        <v>75</v>
      </c>
      <c r="BH61" s="13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6" ht="15.75" x14ac:dyDescent="0.25">
      <c r="A62" s="18" t="s">
        <v>206</v>
      </c>
      <c r="B62" s="9" t="s">
        <v>105</v>
      </c>
      <c r="C62" s="10">
        <v>1</v>
      </c>
      <c r="D62" s="9" t="s">
        <v>207</v>
      </c>
      <c r="E62" s="9">
        <v>600</v>
      </c>
      <c r="F62" s="11">
        <v>4.8014999999999999</v>
      </c>
      <c r="G62" s="12"/>
      <c r="H62" s="9" t="s">
        <v>208</v>
      </c>
      <c r="I62" s="9">
        <v>1000</v>
      </c>
      <c r="J62" s="9">
        <v>20</v>
      </c>
      <c r="K62" s="9">
        <v>400</v>
      </c>
      <c r="L62" s="9">
        <v>111</v>
      </c>
      <c r="M62" s="9">
        <v>150</v>
      </c>
      <c r="N62" s="9">
        <v>50</v>
      </c>
      <c r="O62" s="9">
        <v>70</v>
      </c>
      <c r="P62" s="9">
        <v>60</v>
      </c>
      <c r="Q62" s="9"/>
      <c r="R62" s="9" t="s">
        <v>63</v>
      </c>
      <c r="S62" s="9">
        <v>200</v>
      </c>
      <c r="T62" s="9">
        <v>30</v>
      </c>
      <c r="U62" s="9" t="s">
        <v>64</v>
      </c>
      <c r="V62" s="11">
        <v>1.4070940000000001</v>
      </c>
      <c r="W62" s="11">
        <v>4.2269999999999999E-3</v>
      </c>
      <c r="X62" s="11">
        <v>3.6421999999999999</v>
      </c>
      <c r="Y62" s="11">
        <v>5.1688510000000001</v>
      </c>
      <c r="Z62" s="11">
        <v>4.4540329999999999</v>
      </c>
      <c r="AA62" s="11">
        <v>7.6145000000000004E-2</v>
      </c>
      <c r="AB62" s="11">
        <v>0.34595399999999998</v>
      </c>
      <c r="AC62" s="11">
        <v>0.25178899999999999</v>
      </c>
      <c r="AD62" s="11">
        <v>15.15409</v>
      </c>
      <c r="AE62" s="11">
        <v>1.9466000000000001E-2</v>
      </c>
      <c r="AF62" s="11">
        <v>0.871471</v>
      </c>
      <c r="AG62" s="11">
        <v>17.125164000000002</v>
      </c>
      <c r="AH62" s="11">
        <v>18.39922</v>
      </c>
      <c r="AI62" s="11">
        <v>0.106977</v>
      </c>
      <c r="AJ62" s="11">
        <v>51.392394000000003</v>
      </c>
      <c r="AK62" s="11">
        <v>0.62656400000000001</v>
      </c>
      <c r="AL62" s="11">
        <v>8.8956649999999993</v>
      </c>
      <c r="AM62" s="11">
        <v>9.9649719999999995</v>
      </c>
      <c r="AN62" s="11">
        <v>5.1318000000000003E-2</v>
      </c>
      <c r="AO62" s="11">
        <v>3.6519560000000002</v>
      </c>
      <c r="AP62" s="11">
        <v>18.024153999999999</v>
      </c>
      <c r="AQ62" s="11">
        <v>3.9518179999999998</v>
      </c>
      <c r="AR62" s="11">
        <v>0</v>
      </c>
      <c r="AS62" s="11">
        <v>0</v>
      </c>
      <c r="AT62" s="11">
        <v>1.883969</v>
      </c>
      <c r="AU62" s="11">
        <v>0.34902499999999997</v>
      </c>
      <c r="AV62" s="11">
        <v>0.27896799999999999</v>
      </c>
      <c r="AW62" s="11">
        <v>0.21132699999999999</v>
      </c>
      <c r="AX62" s="11">
        <v>0.66332899999999995</v>
      </c>
      <c r="AY62" s="11">
        <v>0.120741</v>
      </c>
      <c r="AZ62" s="11">
        <v>4.4853999999999998E-2</v>
      </c>
      <c r="BA62" s="11">
        <v>0.23686099999999999</v>
      </c>
      <c r="BB62" s="11">
        <v>0.293466</v>
      </c>
      <c r="BC62" s="11">
        <v>0.15035000000000001</v>
      </c>
      <c r="BD62" s="11">
        <v>0.35796800000000001</v>
      </c>
      <c r="BE62" s="11">
        <v>0.916242</v>
      </c>
      <c r="BF62" s="11">
        <v>0.202954</v>
      </c>
      <c r="BG62" s="11" t="s">
        <v>65</v>
      </c>
      <c r="BH62" s="13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6" ht="15.75" x14ac:dyDescent="0.25">
      <c r="A63" s="18" t="s">
        <v>206</v>
      </c>
      <c r="B63" s="9" t="s">
        <v>105</v>
      </c>
      <c r="C63" s="10">
        <v>2</v>
      </c>
      <c r="D63" s="9" t="s">
        <v>209</v>
      </c>
      <c r="E63" s="9">
        <v>600</v>
      </c>
      <c r="F63" s="11">
        <v>4.6704999999999997</v>
      </c>
      <c r="G63" s="12"/>
      <c r="H63" s="9" t="s">
        <v>210</v>
      </c>
      <c r="I63" s="9">
        <v>1000</v>
      </c>
      <c r="J63" s="9">
        <v>20</v>
      </c>
      <c r="K63" s="9">
        <v>400</v>
      </c>
      <c r="L63" s="9">
        <v>111</v>
      </c>
      <c r="M63" s="9">
        <v>150</v>
      </c>
      <c r="N63" s="9">
        <v>50</v>
      </c>
      <c r="O63" s="9">
        <v>70</v>
      </c>
      <c r="P63" s="9">
        <v>60</v>
      </c>
      <c r="Q63" s="9"/>
      <c r="R63" s="9" t="s">
        <v>63</v>
      </c>
      <c r="S63" s="9">
        <v>200</v>
      </c>
      <c r="T63" s="9">
        <v>30</v>
      </c>
      <c r="U63" s="9" t="s">
        <v>64</v>
      </c>
      <c r="V63" s="11">
        <v>0.65549599999999997</v>
      </c>
      <c r="W63" s="11">
        <v>4.999E-3</v>
      </c>
      <c r="X63" s="11">
        <v>1.224035</v>
      </c>
      <c r="Y63" s="11">
        <v>5.1438090000000001</v>
      </c>
      <c r="Z63" s="11">
        <v>2.2805230000000001</v>
      </c>
      <c r="AA63" s="11">
        <v>0.117213</v>
      </c>
      <c r="AB63" s="11">
        <v>0.28789199999999998</v>
      </c>
      <c r="AC63" s="11">
        <v>0.16570599999999999</v>
      </c>
      <c r="AD63" s="11">
        <v>13.391844000000001</v>
      </c>
      <c r="AE63" s="11">
        <v>2.0604000000000001E-2</v>
      </c>
      <c r="AF63" s="11">
        <v>0.79015999999999997</v>
      </c>
      <c r="AG63" s="11">
        <v>12.638071999999999</v>
      </c>
      <c r="AH63" s="11">
        <v>23.927918999999999</v>
      </c>
      <c r="AI63" s="11">
        <v>2.6653E-2</v>
      </c>
      <c r="AJ63" s="11">
        <v>55.147767000000002</v>
      </c>
      <c r="AK63" s="11">
        <v>0.59464300000000003</v>
      </c>
      <c r="AL63" s="11">
        <v>8.5495599999999996</v>
      </c>
      <c r="AM63" s="11">
        <v>9.6153370000000002</v>
      </c>
      <c r="AN63" s="11">
        <v>5.4441999999999997E-2</v>
      </c>
      <c r="AO63" s="11">
        <v>4.0980280000000002</v>
      </c>
      <c r="AP63" s="11">
        <v>17.258519</v>
      </c>
      <c r="AQ63" s="11">
        <v>3.699084</v>
      </c>
      <c r="AR63" s="11">
        <v>0</v>
      </c>
      <c r="AS63" s="11">
        <v>0</v>
      </c>
      <c r="AT63" s="11">
        <v>1.561939</v>
      </c>
      <c r="AU63" s="11">
        <v>0.35174</v>
      </c>
      <c r="AV63" s="11">
        <v>0.282698</v>
      </c>
      <c r="AW63" s="11">
        <v>0.21060799999999999</v>
      </c>
      <c r="AX63" s="11">
        <v>0.71901000000000004</v>
      </c>
      <c r="AY63" s="11">
        <v>8.6461999999999997E-2</v>
      </c>
      <c r="AZ63" s="11">
        <v>4.1903999999999997E-2</v>
      </c>
      <c r="BA63" s="11">
        <v>0.19966200000000001</v>
      </c>
      <c r="BB63" s="11">
        <v>0.15670200000000001</v>
      </c>
      <c r="BC63" s="11">
        <v>0.13560900000000001</v>
      </c>
      <c r="BD63" s="11">
        <v>0.38749</v>
      </c>
      <c r="BE63" s="11">
        <v>1.093143</v>
      </c>
      <c r="BF63" s="11">
        <v>0.16258700000000001</v>
      </c>
      <c r="BG63" s="11" t="s">
        <v>65</v>
      </c>
      <c r="BH63" s="13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6" ht="15.75" x14ac:dyDescent="0.25">
      <c r="A64" s="18" t="s">
        <v>206</v>
      </c>
      <c r="B64" s="9" t="s">
        <v>105</v>
      </c>
      <c r="C64" s="10">
        <v>3</v>
      </c>
      <c r="D64" s="9" t="s">
        <v>211</v>
      </c>
      <c r="E64" s="9">
        <v>600</v>
      </c>
      <c r="F64" s="11">
        <v>3.8875000000000002</v>
      </c>
      <c r="G64" s="12">
        <v>450.63</v>
      </c>
      <c r="H64" s="9" t="s">
        <v>212</v>
      </c>
      <c r="I64" s="9">
        <v>1000</v>
      </c>
      <c r="J64" s="9">
        <v>20</v>
      </c>
      <c r="K64" s="9">
        <v>400</v>
      </c>
      <c r="L64" s="9">
        <v>111</v>
      </c>
      <c r="M64" s="9">
        <v>150</v>
      </c>
      <c r="N64" s="9">
        <v>50</v>
      </c>
      <c r="O64" s="9">
        <v>70</v>
      </c>
      <c r="P64" s="9">
        <v>60</v>
      </c>
      <c r="Q64" s="9"/>
      <c r="R64" s="9" t="s">
        <v>63</v>
      </c>
      <c r="S64" s="9">
        <v>200</v>
      </c>
      <c r="T64" s="9">
        <v>30</v>
      </c>
      <c r="U64" s="9" t="s">
        <v>64</v>
      </c>
      <c r="V64" s="11">
        <v>0.62356699999999998</v>
      </c>
      <c r="W64" s="11">
        <v>3.2950000000000002E-3</v>
      </c>
      <c r="X64" s="11">
        <v>1.082012</v>
      </c>
      <c r="Y64" s="11">
        <v>3.6166740000000002</v>
      </c>
      <c r="Z64" s="11">
        <v>1.941019</v>
      </c>
      <c r="AA64" s="11">
        <v>9.0564000000000006E-2</v>
      </c>
      <c r="AB64" s="11">
        <v>0.26936199999999999</v>
      </c>
      <c r="AC64" s="11">
        <v>0.115965</v>
      </c>
      <c r="AD64" s="11">
        <v>8.7865479999999998</v>
      </c>
      <c r="AE64" s="11">
        <v>2.3081999999999998E-2</v>
      </c>
      <c r="AF64" s="11">
        <v>0.64959</v>
      </c>
      <c r="AG64" s="11">
        <v>7.5232549999999998</v>
      </c>
      <c r="AH64" s="11">
        <v>11.757809</v>
      </c>
      <c r="AI64" s="11">
        <v>2.146E-2</v>
      </c>
      <c r="AJ64" s="11">
        <v>37.479379999999999</v>
      </c>
      <c r="AK64" s="11">
        <v>0.35674</v>
      </c>
      <c r="AL64" s="11">
        <v>3.4832709999999998</v>
      </c>
      <c r="AM64" s="11">
        <v>4.1474760000000002</v>
      </c>
      <c r="AN64" s="11">
        <v>3.7846999999999999E-2</v>
      </c>
      <c r="AO64" s="11">
        <v>1.8464929999999999</v>
      </c>
      <c r="AP64" s="11">
        <v>8.4945839999999997</v>
      </c>
      <c r="AQ64" s="11">
        <v>2.1635970000000002</v>
      </c>
      <c r="AR64" s="11">
        <v>0</v>
      </c>
      <c r="AS64" s="11">
        <v>0</v>
      </c>
      <c r="AT64" s="11">
        <v>1.8398950000000001</v>
      </c>
      <c r="AU64" s="11">
        <v>0.30033599999999999</v>
      </c>
      <c r="AV64" s="11">
        <v>0.205487</v>
      </c>
      <c r="AW64" s="11">
        <v>0.14374500000000001</v>
      </c>
      <c r="AX64" s="11">
        <v>0.466229</v>
      </c>
      <c r="AY64" s="11">
        <v>6.7327999999999999E-2</v>
      </c>
      <c r="AZ64" s="11">
        <v>2.8032999999999999E-2</v>
      </c>
      <c r="BA64" s="11">
        <v>0.15862799999999999</v>
      </c>
      <c r="BB64" s="11">
        <v>0.13724700000000001</v>
      </c>
      <c r="BC64" s="11">
        <v>0.11730599999999999</v>
      </c>
      <c r="BD64" s="11">
        <v>0.27529799999999999</v>
      </c>
      <c r="BE64" s="11">
        <v>0.70366899999999999</v>
      </c>
      <c r="BF64" s="11">
        <v>0.13921500000000001</v>
      </c>
      <c r="BG64" s="11" t="s">
        <v>65</v>
      </c>
      <c r="BH64" s="13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5.75" x14ac:dyDescent="0.25">
      <c r="A65" s="18" t="s">
        <v>206</v>
      </c>
      <c r="B65" s="9" t="s">
        <v>105</v>
      </c>
      <c r="C65" s="10" t="s">
        <v>71</v>
      </c>
      <c r="D65" s="9" t="s">
        <v>213</v>
      </c>
      <c r="E65" s="9">
        <v>400</v>
      </c>
      <c r="F65" s="14">
        <v>0.13949999999999108</v>
      </c>
      <c r="G65" s="19"/>
      <c r="H65" s="9" t="s">
        <v>214</v>
      </c>
      <c r="I65" s="9">
        <v>1000</v>
      </c>
      <c r="J65" s="9">
        <v>20</v>
      </c>
      <c r="K65" s="9">
        <v>400</v>
      </c>
      <c r="L65" s="9">
        <v>111</v>
      </c>
      <c r="M65" s="9">
        <v>150</v>
      </c>
      <c r="N65" s="9">
        <v>50</v>
      </c>
      <c r="O65" s="9">
        <v>70</v>
      </c>
      <c r="P65" s="9">
        <v>60</v>
      </c>
      <c r="Q65" s="9" t="s">
        <v>74</v>
      </c>
      <c r="R65" s="9"/>
      <c r="S65" s="9">
        <v>200</v>
      </c>
      <c r="T65" s="9">
        <v>30</v>
      </c>
      <c r="U65" s="9" t="s">
        <v>74</v>
      </c>
      <c r="V65" s="11">
        <v>0.30602800000000002</v>
      </c>
      <c r="W65" s="11">
        <v>7.8399999999999997E-4</v>
      </c>
      <c r="X65" s="11">
        <v>6.5056700000000003</v>
      </c>
      <c r="Y65" s="11">
        <v>1.7206300000000001</v>
      </c>
      <c r="Z65" s="11">
        <v>0.27199000000000001</v>
      </c>
      <c r="AA65" s="11">
        <v>0.26432499999999998</v>
      </c>
      <c r="AB65" s="11">
        <v>0.11637599999999999</v>
      </c>
      <c r="AC65" s="11">
        <v>0.73976200000000003</v>
      </c>
      <c r="AD65" s="11">
        <v>0</v>
      </c>
      <c r="AE65" s="11">
        <v>0.28937299999999999</v>
      </c>
      <c r="AF65" s="11">
        <v>0.163489</v>
      </c>
      <c r="AG65" s="11">
        <v>0.63423799999999997</v>
      </c>
      <c r="AH65" s="11">
        <v>0.89447699999999997</v>
      </c>
      <c r="AI65" s="11">
        <v>1.2289019999999999</v>
      </c>
      <c r="AJ65" s="11">
        <v>16.584091999999998</v>
      </c>
      <c r="AK65" s="11">
        <v>0.13822400000000001</v>
      </c>
      <c r="AL65" s="11">
        <v>0.38465500000000002</v>
      </c>
      <c r="AM65" s="11">
        <v>0.18693799999999999</v>
      </c>
      <c r="AN65" s="11">
        <v>3.9251000000000001E-2</v>
      </c>
      <c r="AO65" s="11">
        <v>0.38813700000000001</v>
      </c>
      <c r="AP65" s="11">
        <v>0.85509100000000005</v>
      </c>
      <c r="AQ65" s="11">
        <v>1.267827</v>
      </c>
      <c r="AR65" s="11">
        <v>0</v>
      </c>
      <c r="AS65" s="11">
        <v>0</v>
      </c>
      <c r="AT65" s="11">
        <v>1.613707</v>
      </c>
      <c r="AU65" s="11">
        <v>0.111664</v>
      </c>
      <c r="AV65" s="11">
        <v>0.14352100000000001</v>
      </c>
      <c r="AW65" s="11">
        <v>7.3443999999999995E-2</v>
      </c>
      <c r="AX65" s="11">
        <v>0.14565700000000001</v>
      </c>
      <c r="AY65" s="11">
        <v>2.444E-2</v>
      </c>
      <c r="AZ65" s="11">
        <v>2.4333E-2</v>
      </c>
      <c r="BA65" s="11">
        <v>8.1172999999999995E-2</v>
      </c>
      <c r="BB65" s="11">
        <v>9.8609000000000002E-2</v>
      </c>
      <c r="BC65" s="11">
        <v>2.1776E-2</v>
      </c>
      <c r="BD65" s="11">
        <v>9.9464999999999998E-2</v>
      </c>
      <c r="BE65" s="11">
        <v>0.23921600000000001</v>
      </c>
      <c r="BF65" s="11">
        <v>2.8504999999999999E-2</v>
      </c>
      <c r="BG65" s="11" t="s">
        <v>75</v>
      </c>
      <c r="BH65" s="13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5.75" x14ac:dyDescent="0.25">
      <c r="A66" s="18" t="s">
        <v>206</v>
      </c>
      <c r="B66" s="9" t="s">
        <v>60</v>
      </c>
      <c r="C66" s="10" t="s">
        <v>71</v>
      </c>
      <c r="D66" s="9" t="s">
        <v>215</v>
      </c>
      <c r="E66" s="9">
        <v>500</v>
      </c>
      <c r="F66" s="11">
        <v>-0.191</v>
      </c>
      <c r="G66" s="12"/>
      <c r="H66" s="9" t="s">
        <v>216</v>
      </c>
      <c r="I66" s="9">
        <v>1000</v>
      </c>
      <c r="J66" s="9">
        <v>20</v>
      </c>
      <c r="K66" s="9">
        <v>400</v>
      </c>
      <c r="L66" s="9">
        <v>111</v>
      </c>
      <c r="M66" s="9">
        <v>150</v>
      </c>
      <c r="N66" s="9">
        <v>50</v>
      </c>
      <c r="O66" s="9">
        <v>70</v>
      </c>
      <c r="P66" s="9">
        <v>60</v>
      </c>
      <c r="Q66" s="9" t="s">
        <v>74</v>
      </c>
      <c r="R66" s="9"/>
      <c r="S66" s="9">
        <v>200</v>
      </c>
      <c r="T66" s="9">
        <v>30</v>
      </c>
      <c r="U66" s="9" t="s">
        <v>74</v>
      </c>
      <c r="V66" s="11">
        <v>0.29022500000000001</v>
      </c>
      <c r="W66" s="11">
        <v>7.7800000000000005E-4</v>
      </c>
      <c r="X66" s="11">
        <v>6.40449</v>
      </c>
      <c r="Y66" s="11">
        <v>1.909146</v>
      </c>
      <c r="Z66" s="11">
        <v>0.24979999999999999</v>
      </c>
      <c r="AA66" s="11">
        <v>0.220889</v>
      </c>
      <c r="AB66" s="11">
        <v>0.117246</v>
      </c>
      <c r="AC66" s="11">
        <v>0.78045900000000001</v>
      </c>
      <c r="AD66" s="11">
        <v>0</v>
      </c>
      <c r="AE66" s="11">
        <v>0.29033700000000001</v>
      </c>
      <c r="AF66" s="11">
        <v>0.200294</v>
      </c>
      <c r="AG66" s="11">
        <v>0.58065299999999997</v>
      </c>
      <c r="AH66" s="11">
        <v>0.71220399999999995</v>
      </c>
      <c r="AI66" s="11">
        <v>1.1621330000000001</v>
      </c>
      <c r="AJ66" s="11">
        <v>17.061060999999999</v>
      </c>
      <c r="AK66" s="11">
        <v>0.14782300000000001</v>
      </c>
      <c r="AL66" s="11">
        <v>0.36033799999999999</v>
      </c>
      <c r="AM66" s="11">
        <v>0.20139899999999999</v>
      </c>
      <c r="AN66" s="11">
        <v>4.8277E-2</v>
      </c>
      <c r="AO66" s="11">
        <v>0.38794200000000001</v>
      </c>
      <c r="AP66" s="11">
        <v>0.91350600000000004</v>
      </c>
      <c r="AQ66" s="11">
        <v>0.65185700000000002</v>
      </c>
      <c r="AR66" s="11">
        <v>0</v>
      </c>
      <c r="AS66" s="11">
        <v>0</v>
      </c>
      <c r="AT66" s="11">
        <v>1.4922329999999999</v>
      </c>
      <c r="AU66" s="11">
        <v>0.110966</v>
      </c>
      <c r="AV66" s="11">
        <v>0.129825</v>
      </c>
      <c r="AW66" s="11">
        <v>7.0260000000000003E-2</v>
      </c>
      <c r="AX66" s="11">
        <v>0.14948800000000001</v>
      </c>
      <c r="AY66" s="11">
        <v>1.9203000000000001E-2</v>
      </c>
      <c r="AZ66" s="11">
        <v>2.0747999999999999E-2</v>
      </c>
      <c r="BA66" s="11">
        <v>8.0362000000000003E-2</v>
      </c>
      <c r="BB66" s="11">
        <v>9.8974999999999994E-2</v>
      </c>
      <c r="BC66" s="11">
        <v>2.0958999999999998E-2</v>
      </c>
      <c r="BD66" s="11">
        <v>9.7539000000000001E-2</v>
      </c>
      <c r="BE66" s="11">
        <v>0.218335</v>
      </c>
      <c r="BF66" s="11">
        <v>2.4834999999999999E-2</v>
      </c>
      <c r="BG66" s="11" t="s">
        <v>75</v>
      </c>
      <c r="BH66" s="13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5.75" x14ac:dyDescent="0.25">
      <c r="A67" s="18" t="s">
        <v>206</v>
      </c>
      <c r="B67" s="9" t="s">
        <v>60</v>
      </c>
      <c r="C67" s="10">
        <v>2</v>
      </c>
      <c r="D67" s="9" t="s">
        <v>217</v>
      </c>
      <c r="E67" s="9">
        <v>800</v>
      </c>
      <c r="F67" s="11">
        <v>3.3214999999999999</v>
      </c>
      <c r="G67" s="12"/>
      <c r="H67" s="9" t="s">
        <v>218</v>
      </c>
      <c r="I67" s="9">
        <v>1000</v>
      </c>
      <c r="J67" s="9">
        <v>20</v>
      </c>
      <c r="K67" s="9">
        <v>400</v>
      </c>
      <c r="L67" s="9">
        <v>111</v>
      </c>
      <c r="M67" s="9">
        <v>150</v>
      </c>
      <c r="N67" s="9">
        <v>50</v>
      </c>
      <c r="O67" s="9">
        <v>70</v>
      </c>
      <c r="P67" s="9">
        <v>60</v>
      </c>
      <c r="Q67" s="9"/>
      <c r="R67" s="9" t="s">
        <v>63</v>
      </c>
      <c r="S67" s="9">
        <v>200</v>
      </c>
      <c r="T67" s="9">
        <v>30</v>
      </c>
      <c r="U67" s="9" t="s">
        <v>64</v>
      </c>
      <c r="V67" s="11">
        <v>0.51426000000000005</v>
      </c>
      <c r="W67" s="11">
        <v>3.8080000000000002E-3</v>
      </c>
      <c r="X67" s="11">
        <v>1.83684</v>
      </c>
      <c r="Y67" s="11">
        <v>4.6627770000000002</v>
      </c>
      <c r="Z67" s="11">
        <v>1.6983299999999999</v>
      </c>
      <c r="AA67" s="11">
        <v>0.17049700000000001</v>
      </c>
      <c r="AB67" s="11">
        <v>0.29549199999999998</v>
      </c>
      <c r="AC67" s="11">
        <v>0.143179</v>
      </c>
      <c r="AD67" s="11">
        <v>15.294874999999999</v>
      </c>
      <c r="AE67" s="11">
        <v>4.4269000000000003E-2</v>
      </c>
      <c r="AF67" s="11">
        <v>0.824519</v>
      </c>
      <c r="AG67" s="11">
        <v>18.501604</v>
      </c>
      <c r="AH67" s="11">
        <v>16.155051</v>
      </c>
      <c r="AI67" s="11">
        <v>0.25192799999999999</v>
      </c>
      <c r="AJ67" s="11">
        <v>44.093645000000002</v>
      </c>
      <c r="AK67" s="11">
        <v>0.43310999999999999</v>
      </c>
      <c r="AL67" s="11">
        <v>4.1362439999999996</v>
      </c>
      <c r="AM67" s="11">
        <v>5.4110820000000004</v>
      </c>
      <c r="AN67" s="11">
        <v>5.0878E-2</v>
      </c>
      <c r="AO67" s="11">
        <v>2.6320459999999999</v>
      </c>
      <c r="AP67" s="11">
        <v>13.079618999999999</v>
      </c>
      <c r="AQ67" s="11">
        <v>3.0147780000000002</v>
      </c>
      <c r="AR67" s="11">
        <v>0</v>
      </c>
      <c r="AS67" s="11">
        <v>0</v>
      </c>
      <c r="AT67" s="11">
        <v>1.5425990000000001</v>
      </c>
      <c r="AU67" s="11">
        <v>0.30286099999999999</v>
      </c>
      <c r="AV67" s="11">
        <v>0.198157</v>
      </c>
      <c r="AW67" s="11">
        <v>0.17800199999999999</v>
      </c>
      <c r="AX67" s="11">
        <v>0.55702200000000002</v>
      </c>
      <c r="AY67" s="11">
        <v>9.5401E-2</v>
      </c>
      <c r="AZ67" s="11">
        <v>3.5410999999999998E-2</v>
      </c>
      <c r="BA67" s="11">
        <v>0.17880699999999999</v>
      </c>
      <c r="BB67" s="11">
        <v>0.175596</v>
      </c>
      <c r="BC67" s="11">
        <v>0.16272200000000001</v>
      </c>
      <c r="BD67" s="11">
        <v>0.26282100000000003</v>
      </c>
      <c r="BE67" s="11">
        <v>0.69112099999999999</v>
      </c>
      <c r="BF67" s="11">
        <v>0.15351200000000001</v>
      </c>
      <c r="BG67" s="11" t="s">
        <v>65</v>
      </c>
      <c r="BH67" s="13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5.75" x14ac:dyDescent="0.25">
      <c r="A68" s="18" t="s">
        <v>206</v>
      </c>
      <c r="B68" s="9" t="s">
        <v>60</v>
      </c>
      <c r="C68" s="10">
        <v>3</v>
      </c>
      <c r="D68" s="9" t="s">
        <v>219</v>
      </c>
      <c r="E68" s="9">
        <v>800</v>
      </c>
      <c r="F68" s="11">
        <v>3.6339999999999999</v>
      </c>
      <c r="G68" s="12">
        <f>(426.89/600)*800</f>
        <v>569.18666666666672</v>
      </c>
      <c r="H68" s="9" t="s">
        <v>220</v>
      </c>
      <c r="I68" s="9">
        <v>1000</v>
      </c>
      <c r="J68" s="9">
        <v>20</v>
      </c>
      <c r="K68" s="9">
        <v>400</v>
      </c>
      <c r="L68" s="9">
        <v>111</v>
      </c>
      <c r="M68" s="9">
        <v>150</v>
      </c>
      <c r="N68" s="9">
        <v>50</v>
      </c>
      <c r="O68" s="9">
        <v>70</v>
      </c>
      <c r="P68" s="9">
        <v>60</v>
      </c>
      <c r="Q68" s="9"/>
      <c r="R68" s="9" t="s">
        <v>63</v>
      </c>
      <c r="S68" s="9">
        <v>200</v>
      </c>
      <c r="T68" s="9">
        <v>30</v>
      </c>
      <c r="U68" s="9" t="s">
        <v>64</v>
      </c>
      <c r="V68" s="11">
        <v>0.38283400000000001</v>
      </c>
      <c r="W68" s="11">
        <v>3.0460000000000001E-3</v>
      </c>
      <c r="X68" s="11">
        <v>1.3229280000000001</v>
      </c>
      <c r="Y68" s="11">
        <v>3.5542549999999999</v>
      </c>
      <c r="Z68" s="11">
        <v>1.419559</v>
      </c>
      <c r="AA68" s="11">
        <v>7.6004000000000002E-2</v>
      </c>
      <c r="AB68" s="11">
        <v>0.24566099999999999</v>
      </c>
      <c r="AC68" s="11">
        <v>4.9266999999999998E-2</v>
      </c>
      <c r="AD68" s="11">
        <v>11.771243999999999</v>
      </c>
      <c r="AE68" s="11">
        <v>6.842E-3</v>
      </c>
      <c r="AF68" s="11">
        <v>0.76644299999999999</v>
      </c>
      <c r="AG68" s="11">
        <v>15.815471000000001</v>
      </c>
      <c r="AH68" s="11">
        <v>8.9635239999999996</v>
      </c>
      <c r="AI68" s="11">
        <v>0.20441400000000001</v>
      </c>
      <c r="AJ68" s="11">
        <v>35.697426999999998</v>
      </c>
      <c r="AK68" s="11">
        <v>0.31029600000000002</v>
      </c>
      <c r="AL68" s="11">
        <v>1.566694</v>
      </c>
      <c r="AM68" s="11">
        <v>2.0426609999999998</v>
      </c>
      <c r="AN68" s="11">
        <v>2.6145000000000002E-2</v>
      </c>
      <c r="AO68" s="11">
        <v>1.595907</v>
      </c>
      <c r="AP68" s="11">
        <v>7.0527139999999999</v>
      </c>
      <c r="AQ68" s="11">
        <v>2.995803</v>
      </c>
      <c r="AR68" s="11">
        <v>0</v>
      </c>
      <c r="AS68" s="11">
        <v>0</v>
      </c>
      <c r="AT68" s="11">
        <v>1.417254</v>
      </c>
      <c r="AU68" s="11">
        <v>0.22872100000000001</v>
      </c>
      <c r="AV68" s="11">
        <v>0.203648</v>
      </c>
      <c r="AW68" s="11">
        <v>0.136183</v>
      </c>
      <c r="AX68" s="11">
        <v>0.48576999999999998</v>
      </c>
      <c r="AY68" s="11">
        <v>0.124685</v>
      </c>
      <c r="AZ68" s="11">
        <v>2.7989E-2</v>
      </c>
      <c r="BA68" s="11">
        <v>0.142458</v>
      </c>
      <c r="BB68" s="11">
        <v>0.11717</v>
      </c>
      <c r="BC68" s="11">
        <v>0.15096599999999999</v>
      </c>
      <c r="BD68" s="11">
        <v>0.22237299999999999</v>
      </c>
      <c r="BE68" s="11">
        <v>0.49853399999999998</v>
      </c>
      <c r="BF68" s="11">
        <v>0.21693999999999999</v>
      </c>
      <c r="BG68" s="11" t="s">
        <v>65</v>
      </c>
      <c r="BH68" s="13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5.75" x14ac:dyDescent="0.25">
      <c r="A69" s="18" t="s">
        <v>206</v>
      </c>
      <c r="B69" s="9" t="s">
        <v>60</v>
      </c>
      <c r="C69" s="10">
        <v>1</v>
      </c>
      <c r="D69" s="9" t="s">
        <v>221</v>
      </c>
      <c r="E69" s="9">
        <v>700</v>
      </c>
      <c r="F69" s="11">
        <v>3.5305</v>
      </c>
      <c r="G69" s="12"/>
      <c r="H69" s="9" t="s">
        <v>222</v>
      </c>
      <c r="I69" s="9">
        <v>1000</v>
      </c>
      <c r="J69" s="9">
        <v>20</v>
      </c>
      <c r="K69" s="9">
        <v>400</v>
      </c>
      <c r="L69" s="9">
        <v>111</v>
      </c>
      <c r="M69" s="9">
        <v>150</v>
      </c>
      <c r="N69" s="9">
        <v>50</v>
      </c>
      <c r="O69" s="9">
        <v>70</v>
      </c>
      <c r="P69" s="9">
        <v>60</v>
      </c>
      <c r="Q69" s="9"/>
      <c r="R69" s="9" t="s">
        <v>63</v>
      </c>
      <c r="S69" s="9">
        <v>200</v>
      </c>
      <c r="T69" s="9">
        <v>30</v>
      </c>
      <c r="U69" s="9" t="s">
        <v>64</v>
      </c>
      <c r="V69" s="11">
        <v>0.50903799999999999</v>
      </c>
      <c r="W69" s="11">
        <v>3.5969999999999999E-3</v>
      </c>
      <c r="X69" s="11">
        <v>0.85974200000000001</v>
      </c>
      <c r="Y69" s="11">
        <v>4.2466169999999996</v>
      </c>
      <c r="Z69" s="11">
        <v>1.839264</v>
      </c>
      <c r="AA69" s="11">
        <v>0.108543</v>
      </c>
      <c r="AB69" s="11">
        <v>0.23347699999999999</v>
      </c>
      <c r="AC69" s="11">
        <v>9.9374000000000004E-2</v>
      </c>
      <c r="AD69" s="11">
        <v>11.514881000000001</v>
      </c>
      <c r="AE69" s="11">
        <v>1.1247E-2</v>
      </c>
      <c r="AF69" s="11">
        <v>0.62960400000000005</v>
      </c>
      <c r="AG69" s="11">
        <v>12.968462000000001</v>
      </c>
      <c r="AH69" s="11">
        <v>9.804551</v>
      </c>
      <c r="AI69" s="11">
        <v>0.62522500000000003</v>
      </c>
      <c r="AJ69" s="11">
        <v>41.097054</v>
      </c>
      <c r="AK69" s="11">
        <v>0.42302099999999998</v>
      </c>
      <c r="AL69" s="11">
        <v>3.3182149999999999</v>
      </c>
      <c r="AM69" s="11">
        <v>3.4374310000000001</v>
      </c>
      <c r="AN69" s="11">
        <v>2.1198000000000002E-2</v>
      </c>
      <c r="AO69" s="11">
        <v>2.0546890000000002</v>
      </c>
      <c r="AP69" s="11">
        <v>7.9437239999999996</v>
      </c>
      <c r="AQ69" s="11">
        <v>2.8491070000000001</v>
      </c>
      <c r="AR69" s="11">
        <v>0</v>
      </c>
      <c r="AS69" s="11">
        <v>0</v>
      </c>
      <c r="AT69" s="11">
        <v>2.0453730000000001</v>
      </c>
      <c r="AU69" s="11">
        <v>0.25834699999999999</v>
      </c>
      <c r="AV69" s="11">
        <v>0.221829</v>
      </c>
      <c r="AW69" s="11">
        <v>0.18584999999999999</v>
      </c>
      <c r="AX69" s="11">
        <v>0.47757500000000003</v>
      </c>
      <c r="AY69" s="11">
        <v>9.2365000000000003E-2</v>
      </c>
      <c r="AZ69" s="11">
        <v>3.3854000000000002E-2</v>
      </c>
      <c r="BA69" s="11">
        <v>0.15365100000000001</v>
      </c>
      <c r="BB69" s="11">
        <v>0.14596999999999999</v>
      </c>
      <c r="BC69" s="11">
        <v>0.12171999999999999</v>
      </c>
      <c r="BD69" s="11">
        <v>0.25012800000000002</v>
      </c>
      <c r="BE69" s="11">
        <v>0.64174399999999998</v>
      </c>
      <c r="BF69" s="11">
        <v>0.152112</v>
      </c>
      <c r="BG69" s="11" t="s">
        <v>65</v>
      </c>
      <c r="BH69" s="13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5.75" x14ac:dyDescent="0.25">
      <c r="A70" s="18" t="s">
        <v>206</v>
      </c>
      <c r="B70" s="9" t="s">
        <v>95</v>
      </c>
      <c r="C70" s="10" t="s">
        <v>71</v>
      </c>
      <c r="D70" s="9" t="s">
        <v>223</v>
      </c>
      <c r="E70" s="9">
        <v>600</v>
      </c>
      <c r="F70" s="11">
        <v>0.17150000000000001</v>
      </c>
      <c r="G70" s="12"/>
      <c r="H70" s="9" t="s">
        <v>224</v>
      </c>
      <c r="I70" s="9">
        <v>1000</v>
      </c>
      <c r="J70" s="9">
        <v>20</v>
      </c>
      <c r="K70" s="9">
        <v>400</v>
      </c>
      <c r="L70" s="9">
        <v>111</v>
      </c>
      <c r="M70" s="9">
        <v>150</v>
      </c>
      <c r="N70" s="9">
        <v>50</v>
      </c>
      <c r="O70" s="9">
        <v>70</v>
      </c>
      <c r="P70" s="9">
        <v>60</v>
      </c>
      <c r="Q70" s="9" t="s">
        <v>74</v>
      </c>
      <c r="R70" s="9"/>
      <c r="S70" s="9">
        <v>200</v>
      </c>
      <c r="T70" s="9">
        <v>30</v>
      </c>
      <c r="U70" s="9" t="s">
        <v>74</v>
      </c>
      <c r="V70" s="11">
        <v>0.33643099999999998</v>
      </c>
      <c r="W70" s="11">
        <v>7.7800000000000005E-4</v>
      </c>
      <c r="X70" s="11">
        <v>6.504969</v>
      </c>
      <c r="Y70" s="11">
        <v>1.7973980000000001</v>
      </c>
      <c r="Z70" s="11">
        <v>0.30184699999999998</v>
      </c>
      <c r="AA70" s="11">
        <v>0.251718</v>
      </c>
      <c r="AB70" s="11">
        <v>0.12733900000000001</v>
      </c>
      <c r="AC70" s="11">
        <v>0.721584</v>
      </c>
      <c r="AD70" s="11">
        <v>0</v>
      </c>
      <c r="AE70" s="11">
        <v>0.281302</v>
      </c>
      <c r="AF70" s="11">
        <v>0.465638</v>
      </c>
      <c r="AG70" s="11">
        <v>0.72057199999999999</v>
      </c>
      <c r="AH70" s="11">
        <v>1.3034030000000001</v>
      </c>
      <c r="AI70" s="11">
        <v>1.5468</v>
      </c>
      <c r="AJ70" s="11">
        <v>16.890042000000001</v>
      </c>
      <c r="AK70" s="11">
        <v>0.17680699999999999</v>
      </c>
      <c r="AL70" s="11">
        <v>0.63602199999999998</v>
      </c>
      <c r="AM70" s="11">
        <v>0.23131699999999999</v>
      </c>
      <c r="AN70" s="11">
        <v>5.6411000000000003E-2</v>
      </c>
      <c r="AO70" s="11">
        <v>0.44181199999999998</v>
      </c>
      <c r="AP70" s="11">
        <v>1.658398</v>
      </c>
      <c r="AQ70" s="11">
        <v>0.67811999999999995</v>
      </c>
      <c r="AR70" s="11">
        <v>0</v>
      </c>
      <c r="AS70" s="11">
        <v>0</v>
      </c>
      <c r="AT70" s="11">
        <v>1.539283</v>
      </c>
      <c r="AU70" s="11">
        <v>0.115754</v>
      </c>
      <c r="AV70" s="11">
        <v>0.14644399999999999</v>
      </c>
      <c r="AW70" s="11">
        <v>8.3296999999999996E-2</v>
      </c>
      <c r="AX70" s="11">
        <v>0.181395</v>
      </c>
      <c r="AY70" s="11">
        <v>2.9222999999999999E-2</v>
      </c>
      <c r="AZ70" s="11">
        <v>2.2860999999999999E-2</v>
      </c>
      <c r="BA70" s="11">
        <v>8.2334000000000004E-2</v>
      </c>
      <c r="BB70" s="11">
        <v>7.9940999999999998E-2</v>
      </c>
      <c r="BC70" s="11">
        <v>2.3115E-2</v>
      </c>
      <c r="BD70" s="11">
        <v>9.5614000000000005E-2</v>
      </c>
      <c r="BE70" s="11">
        <v>0.24784500000000001</v>
      </c>
      <c r="BF70" s="11">
        <v>3.9495000000000002E-2</v>
      </c>
      <c r="BG70" s="11" t="s">
        <v>75</v>
      </c>
      <c r="BH70" s="13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5.75" x14ac:dyDescent="0.25">
      <c r="A71" s="18" t="s">
        <v>206</v>
      </c>
      <c r="B71" s="9" t="s">
        <v>98</v>
      </c>
      <c r="C71" s="10">
        <v>0</v>
      </c>
      <c r="D71" s="9" t="s">
        <v>225</v>
      </c>
      <c r="E71" s="9">
        <v>1000</v>
      </c>
      <c r="F71" s="11">
        <v>3.8239999999999998</v>
      </c>
      <c r="G71" s="12"/>
      <c r="H71" s="9" t="s">
        <v>226</v>
      </c>
      <c r="I71" s="9">
        <v>1000</v>
      </c>
      <c r="J71" s="9">
        <v>20</v>
      </c>
      <c r="K71" s="9">
        <v>400</v>
      </c>
      <c r="L71" s="9">
        <v>111</v>
      </c>
      <c r="M71" s="9">
        <v>150</v>
      </c>
      <c r="N71" s="9">
        <v>50</v>
      </c>
      <c r="O71" s="9">
        <v>70</v>
      </c>
      <c r="P71" s="9">
        <v>60</v>
      </c>
      <c r="Q71" s="9"/>
      <c r="R71" s="9" t="s">
        <v>101</v>
      </c>
      <c r="S71" s="9">
        <v>200</v>
      </c>
      <c r="T71" s="9">
        <v>30</v>
      </c>
      <c r="U71" s="9" t="s">
        <v>64</v>
      </c>
      <c r="V71" s="11">
        <v>0.73030399999999995</v>
      </c>
      <c r="W71" s="11">
        <v>3.8539999999999998E-3</v>
      </c>
      <c r="X71" s="11">
        <v>3.9738699999999998</v>
      </c>
      <c r="Y71" s="11">
        <v>5.2926279999999997</v>
      </c>
      <c r="Z71" s="11">
        <v>3.2573509999999999</v>
      </c>
      <c r="AA71" s="11">
        <v>0.18722</v>
      </c>
      <c r="AB71" s="11">
        <v>0.426429</v>
      </c>
      <c r="AC71" s="11">
        <v>8.7473999999999996E-2</v>
      </c>
      <c r="AD71" s="11">
        <v>19.438490999999999</v>
      </c>
      <c r="AE71" s="11">
        <v>5.0900000000000001E-4</v>
      </c>
      <c r="AF71" s="11">
        <v>1.137977</v>
      </c>
      <c r="AG71" s="11">
        <v>30.311316999999999</v>
      </c>
      <c r="AH71" s="11">
        <v>11.342727999999999</v>
      </c>
      <c r="AI71" s="11">
        <v>0.86718700000000004</v>
      </c>
      <c r="AJ71" s="11">
        <v>45.686163000000001</v>
      </c>
      <c r="AK71" s="11">
        <v>0.61663800000000002</v>
      </c>
      <c r="AL71" s="11">
        <v>2.545998</v>
      </c>
      <c r="AM71" s="11">
        <v>2.8936320000000002</v>
      </c>
      <c r="AN71" s="11">
        <v>7.9516000000000003E-2</v>
      </c>
      <c r="AO71" s="11">
        <v>1.6810149999999999</v>
      </c>
      <c r="AP71" s="11">
        <v>8.7354299999999991</v>
      </c>
      <c r="AQ71" s="11">
        <v>2.2067770000000002</v>
      </c>
      <c r="AR71" s="11">
        <v>0</v>
      </c>
      <c r="AS71" s="11">
        <v>0</v>
      </c>
      <c r="AT71" s="11">
        <v>3.1179429999999999</v>
      </c>
      <c r="AU71" s="11">
        <v>0.34776200000000002</v>
      </c>
      <c r="AV71" s="11">
        <v>0.21059900000000001</v>
      </c>
      <c r="AW71" s="11">
        <v>0.22756599999999999</v>
      </c>
      <c r="AX71" s="11">
        <v>0.47370000000000001</v>
      </c>
      <c r="AY71" s="11">
        <v>9.9815000000000001E-2</v>
      </c>
      <c r="AZ71" s="11">
        <v>6.5851000000000007E-2</v>
      </c>
      <c r="BA71" s="11">
        <v>0.17311199999999999</v>
      </c>
      <c r="BB71" s="11">
        <v>0.23075999999999999</v>
      </c>
      <c r="BC71" s="11">
        <v>0.145146</v>
      </c>
      <c r="BD71" s="11">
        <v>0.29357499999999997</v>
      </c>
      <c r="BE71" s="11">
        <v>0.85791600000000001</v>
      </c>
      <c r="BF71" s="11">
        <v>0.15323000000000001</v>
      </c>
      <c r="BG71" s="11" t="s">
        <v>65</v>
      </c>
      <c r="BH71" s="13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5.75" x14ac:dyDescent="0.25">
      <c r="A72" s="18" t="s">
        <v>206</v>
      </c>
      <c r="B72" s="9" t="s">
        <v>102</v>
      </c>
      <c r="C72" s="10">
        <v>0</v>
      </c>
      <c r="D72" s="9" t="s">
        <v>227</v>
      </c>
      <c r="E72" s="9">
        <v>1000</v>
      </c>
      <c r="F72" s="11">
        <v>2.855</v>
      </c>
      <c r="G72" s="12"/>
      <c r="H72" s="9" t="s">
        <v>228</v>
      </c>
      <c r="I72" s="9">
        <v>1000</v>
      </c>
      <c r="J72" s="9">
        <v>20</v>
      </c>
      <c r="K72" s="9">
        <v>400</v>
      </c>
      <c r="L72" s="9">
        <v>111</v>
      </c>
      <c r="M72" s="9">
        <v>150</v>
      </c>
      <c r="N72" s="9">
        <v>50</v>
      </c>
      <c r="O72" s="9">
        <v>70</v>
      </c>
      <c r="P72" s="9">
        <v>60</v>
      </c>
      <c r="Q72" s="9"/>
      <c r="R72" s="9" t="s">
        <v>101</v>
      </c>
      <c r="S72" s="9">
        <v>200</v>
      </c>
      <c r="T72" s="9">
        <v>30</v>
      </c>
      <c r="U72" s="9" t="s">
        <v>64</v>
      </c>
      <c r="V72" s="11">
        <v>0.58224699999999996</v>
      </c>
      <c r="W72" s="11">
        <v>3.1189999999999998E-3</v>
      </c>
      <c r="X72" s="11">
        <v>2.7743989999999998</v>
      </c>
      <c r="Y72" s="11">
        <v>4.353783</v>
      </c>
      <c r="Z72" s="11">
        <v>1.7224969999999999</v>
      </c>
      <c r="AA72" s="11">
        <v>7.4062000000000003E-2</v>
      </c>
      <c r="AB72" s="11">
        <v>0.33802399999999999</v>
      </c>
      <c r="AC72" s="11">
        <v>0.10492</v>
      </c>
      <c r="AD72" s="11">
        <v>12.453173</v>
      </c>
      <c r="AE72" s="11">
        <v>1.2577E-2</v>
      </c>
      <c r="AF72" s="11">
        <v>0.666821</v>
      </c>
      <c r="AG72" s="11">
        <v>13.453545999999999</v>
      </c>
      <c r="AH72" s="11">
        <v>7.4866960000000002</v>
      </c>
      <c r="AI72" s="11">
        <v>1.1657299999999999</v>
      </c>
      <c r="AJ72" s="11">
        <v>37.674621000000002</v>
      </c>
      <c r="AK72" s="11">
        <v>0.350159</v>
      </c>
      <c r="AL72" s="11">
        <v>2.4308239999999999</v>
      </c>
      <c r="AM72" s="11">
        <v>3.303417</v>
      </c>
      <c r="AN72" s="11">
        <v>3.2947999999999998E-2</v>
      </c>
      <c r="AO72" s="11">
        <v>1.4428049999999999</v>
      </c>
      <c r="AP72" s="11">
        <v>6.9551230000000004</v>
      </c>
      <c r="AQ72" s="11">
        <v>1.7968740000000001</v>
      </c>
      <c r="AR72" s="11">
        <v>0</v>
      </c>
      <c r="AS72" s="11">
        <v>0</v>
      </c>
      <c r="AT72" s="11">
        <v>1.182877</v>
      </c>
      <c r="AU72" s="11">
        <v>0.24967500000000001</v>
      </c>
      <c r="AV72" s="11">
        <v>0.20026099999999999</v>
      </c>
      <c r="AW72" s="11">
        <v>0.17623</v>
      </c>
      <c r="AX72" s="11">
        <v>0.39538899999999999</v>
      </c>
      <c r="AY72" s="11">
        <v>5.6075E-2</v>
      </c>
      <c r="AZ72" s="11">
        <v>3.1301000000000002E-2</v>
      </c>
      <c r="BA72" s="11">
        <v>0.14256099999999999</v>
      </c>
      <c r="BB72" s="11">
        <v>0.11282</v>
      </c>
      <c r="BC72" s="11">
        <v>0.10996599999999999</v>
      </c>
      <c r="BD72" s="11">
        <v>0.20325799999999999</v>
      </c>
      <c r="BE72" s="11">
        <v>0.56780200000000003</v>
      </c>
      <c r="BF72" s="11">
        <v>8.6033999999999999E-2</v>
      </c>
      <c r="BG72" s="11" t="s">
        <v>65</v>
      </c>
      <c r="BH72" s="13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5.75" x14ac:dyDescent="0.25">
      <c r="A73" s="18" t="s">
        <v>206</v>
      </c>
      <c r="B73" s="9" t="s">
        <v>85</v>
      </c>
      <c r="C73" s="10">
        <v>1</v>
      </c>
      <c r="D73" s="9" t="s">
        <v>229</v>
      </c>
      <c r="E73" s="9">
        <v>400</v>
      </c>
      <c r="F73" s="11">
        <v>4.17</v>
      </c>
      <c r="G73" s="12"/>
      <c r="H73" s="9" t="s">
        <v>230</v>
      </c>
      <c r="I73" s="9">
        <v>1000</v>
      </c>
      <c r="J73" s="9">
        <v>20</v>
      </c>
      <c r="K73" s="9">
        <v>400</v>
      </c>
      <c r="L73" s="9">
        <v>111</v>
      </c>
      <c r="M73" s="9">
        <v>150</v>
      </c>
      <c r="N73" s="9">
        <v>50</v>
      </c>
      <c r="O73" s="9">
        <v>70</v>
      </c>
      <c r="P73" s="9">
        <v>60</v>
      </c>
      <c r="Q73" s="9"/>
      <c r="R73" s="9" t="s">
        <v>63</v>
      </c>
      <c r="S73" s="9">
        <v>200</v>
      </c>
      <c r="T73" s="9">
        <v>30</v>
      </c>
      <c r="U73" s="9" t="s">
        <v>64</v>
      </c>
      <c r="V73" s="11">
        <v>0.64095999999999997</v>
      </c>
      <c r="W73" s="11">
        <v>3.127E-3</v>
      </c>
      <c r="X73" s="11">
        <v>2.4650110000000001</v>
      </c>
      <c r="Y73" s="11">
        <v>4.3395469999999996</v>
      </c>
      <c r="Z73" s="11">
        <v>2.7987799999999998</v>
      </c>
      <c r="AA73" s="11">
        <v>0.207621</v>
      </c>
      <c r="AB73" s="11">
        <v>0.22406000000000001</v>
      </c>
      <c r="AC73" s="11">
        <v>9.0267E-2</v>
      </c>
      <c r="AD73" s="11">
        <v>9.8348270000000007</v>
      </c>
      <c r="AE73" s="11">
        <v>2.4157000000000001E-2</v>
      </c>
      <c r="AF73" s="11">
        <v>0.68210199999999999</v>
      </c>
      <c r="AG73" s="11">
        <v>14.277331999999999</v>
      </c>
      <c r="AH73" s="11">
        <v>7.6937610000000003</v>
      </c>
      <c r="AI73" s="11">
        <v>1.3344180000000001</v>
      </c>
      <c r="AJ73" s="11">
        <v>38.108888999999998</v>
      </c>
      <c r="AK73" s="11">
        <v>0.47342899999999999</v>
      </c>
      <c r="AL73" s="11">
        <v>3.5257000000000001</v>
      </c>
      <c r="AM73" s="11">
        <v>3.6285370000000001</v>
      </c>
      <c r="AN73" s="11">
        <v>4.3784000000000003E-2</v>
      </c>
      <c r="AO73" s="11">
        <v>1.855407</v>
      </c>
      <c r="AP73" s="11">
        <v>7.8006140000000004</v>
      </c>
      <c r="AQ73" s="11">
        <v>2.0324279999999999</v>
      </c>
      <c r="AR73" s="11">
        <v>0</v>
      </c>
      <c r="AS73" s="11">
        <v>0</v>
      </c>
      <c r="AT73" s="11">
        <v>2.4605610000000002</v>
      </c>
      <c r="AU73" s="11">
        <v>0.27515099999999998</v>
      </c>
      <c r="AV73" s="11">
        <v>0.19803200000000001</v>
      </c>
      <c r="AW73" s="11">
        <v>0.14224700000000001</v>
      </c>
      <c r="AX73" s="11">
        <v>0.50071500000000002</v>
      </c>
      <c r="AY73" s="11">
        <v>8.9056999999999997E-2</v>
      </c>
      <c r="AZ73" s="11">
        <v>2.7893000000000001E-2</v>
      </c>
      <c r="BA73" s="11">
        <v>0.155468</v>
      </c>
      <c r="BB73" s="11">
        <v>0.131273</v>
      </c>
      <c r="BC73" s="11">
        <v>0.123261</v>
      </c>
      <c r="BD73" s="11">
        <v>0.248581</v>
      </c>
      <c r="BE73" s="11">
        <v>0.50572799999999996</v>
      </c>
      <c r="BF73" s="11">
        <v>0.151195</v>
      </c>
      <c r="BG73" s="11" t="s">
        <v>65</v>
      </c>
      <c r="BH73" s="13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5.75" x14ac:dyDescent="0.25">
      <c r="A74" s="18" t="s">
        <v>206</v>
      </c>
      <c r="B74" s="9" t="s">
        <v>85</v>
      </c>
      <c r="C74" s="10">
        <v>2</v>
      </c>
      <c r="D74" s="9" t="s">
        <v>231</v>
      </c>
      <c r="E74" s="9">
        <v>600</v>
      </c>
      <c r="F74" s="11">
        <v>3.3805000000000001</v>
      </c>
      <c r="G74" s="12"/>
      <c r="H74" s="9" t="s">
        <v>232</v>
      </c>
      <c r="I74" s="9">
        <v>1000</v>
      </c>
      <c r="J74" s="9">
        <v>20</v>
      </c>
      <c r="K74" s="9">
        <v>400</v>
      </c>
      <c r="L74" s="9">
        <v>111</v>
      </c>
      <c r="M74" s="9">
        <v>150</v>
      </c>
      <c r="N74" s="9">
        <v>50</v>
      </c>
      <c r="O74" s="9">
        <v>70</v>
      </c>
      <c r="P74" s="9">
        <v>60</v>
      </c>
      <c r="Q74" s="9"/>
      <c r="R74" s="9" t="s">
        <v>63</v>
      </c>
      <c r="S74" s="9">
        <v>200</v>
      </c>
      <c r="T74" s="9">
        <v>30</v>
      </c>
      <c r="U74" s="9" t="s">
        <v>64</v>
      </c>
      <c r="V74" s="11">
        <v>0.59664899999999998</v>
      </c>
      <c r="W74" s="11">
        <v>4.0020000000000003E-3</v>
      </c>
      <c r="X74" s="11">
        <v>3.009722</v>
      </c>
      <c r="Y74" s="11">
        <v>5.3850600000000002</v>
      </c>
      <c r="Z74" s="11">
        <v>2.790359</v>
      </c>
      <c r="AA74" s="11">
        <v>1.8634999999999999E-2</v>
      </c>
      <c r="AB74" s="11">
        <v>0.26280300000000001</v>
      </c>
      <c r="AC74" s="11">
        <v>7.0071999999999995E-2</v>
      </c>
      <c r="AD74" s="11">
        <v>12.995371</v>
      </c>
      <c r="AE74" s="11">
        <v>0</v>
      </c>
      <c r="AF74" s="11">
        <v>0.65605500000000005</v>
      </c>
      <c r="AG74" s="11">
        <v>16.157519000000001</v>
      </c>
      <c r="AH74" s="11">
        <v>9.9850829999999995</v>
      </c>
      <c r="AI74" s="11">
        <v>1.105205</v>
      </c>
      <c r="AJ74" s="11">
        <v>48.167582000000003</v>
      </c>
      <c r="AK74" s="11">
        <v>0.41792299999999999</v>
      </c>
      <c r="AL74" s="11">
        <v>5.4207159999999996</v>
      </c>
      <c r="AM74" s="11">
        <v>5.0033110000000001</v>
      </c>
      <c r="AN74" s="11">
        <v>2.2411E-2</v>
      </c>
      <c r="AO74" s="11">
        <v>2.066249</v>
      </c>
      <c r="AP74" s="11">
        <v>9.4755269999999996</v>
      </c>
      <c r="AQ74" s="11">
        <v>2.2881209999999998</v>
      </c>
      <c r="AR74" s="11">
        <v>0</v>
      </c>
      <c r="AS74" s="11">
        <v>0</v>
      </c>
      <c r="AT74" s="11">
        <v>1.2926569999999999</v>
      </c>
      <c r="AU74" s="11">
        <v>0.29785200000000001</v>
      </c>
      <c r="AV74" s="11">
        <v>0.174786</v>
      </c>
      <c r="AW74" s="11">
        <v>0.21723200000000001</v>
      </c>
      <c r="AX74" s="11">
        <v>0.469524</v>
      </c>
      <c r="AY74" s="11">
        <v>8.7716000000000002E-2</v>
      </c>
      <c r="AZ74" s="11">
        <v>2.1204000000000001E-2</v>
      </c>
      <c r="BA74" s="11">
        <v>0.19123299999999999</v>
      </c>
      <c r="BB74" s="11">
        <v>0.114065</v>
      </c>
      <c r="BC74" s="11">
        <v>0.12700800000000001</v>
      </c>
      <c r="BD74" s="11">
        <v>0.24025199999999999</v>
      </c>
      <c r="BE74" s="11">
        <v>0.65532500000000005</v>
      </c>
      <c r="BF74" s="11">
        <v>0.144901</v>
      </c>
      <c r="BG74" s="11" t="s">
        <v>70</v>
      </c>
      <c r="BH74" s="13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5.75" x14ac:dyDescent="0.25">
      <c r="A75" s="18" t="s">
        <v>206</v>
      </c>
      <c r="B75" s="9" t="s">
        <v>85</v>
      </c>
      <c r="C75" s="10">
        <v>3</v>
      </c>
      <c r="D75" s="9" t="s">
        <v>233</v>
      </c>
      <c r="E75" s="9">
        <v>600</v>
      </c>
      <c r="F75" s="11">
        <v>4.1364999999999998</v>
      </c>
      <c r="G75" s="12">
        <v>456.46</v>
      </c>
      <c r="H75" s="9" t="s">
        <v>234</v>
      </c>
      <c r="I75" s="9">
        <v>1000</v>
      </c>
      <c r="J75" s="9">
        <v>20</v>
      </c>
      <c r="K75" s="9">
        <v>400</v>
      </c>
      <c r="L75" s="9">
        <v>111</v>
      </c>
      <c r="M75" s="9">
        <v>150</v>
      </c>
      <c r="N75" s="9">
        <v>50</v>
      </c>
      <c r="O75" s="9">
        <v>70</v>
      </c>
      <c r="P75" s="9">
        <v>60</v>
      </c>
      <c r="Q75" s="9"/>
      <c r="R75" s="9" t="s">
        <v>63</v>
      </c>
      <c r="S75" s="9">
        <v>200</v>
      </c>
      <c r="T75" s="9">
        <v>30</v>
      </c>
      <c r="U75" s="9" t="s">
        <v>64</v>
      </c>
      <c r="V75" s="11">
        <v>0.46533200000000002</v>
      </c>
      <c r="W75" s="11">
        <v>3.9329999999999999E-3</v>
      </c>
      <c r="X75" s="11">
        <v>0.57217300000000004</v>
      </c>
      <c r="Y75" s="11">
        <v>4.5774140000000001</v>
      </c>
      <c r="Z75" s="11">
        <v>2.218229</v>
      </c>
      <c r="AA75" s="11">
        <v>0.105129</v>
      </c>
      <c r="AB75" s="11">
        <v>0.176453</v>
      </c>
      <c r="AC75" s="11">
        <v>0.12448099999999999</v>
      </c>
      <c r="AD75" s="11">
        <v>12.185147000000001</v>
      </c>
      <c r="AE75" s="11">
        <v>0</v>
      </c>
      <c r="AF75" s="11">
        <v>0.58069800000000005</v>
      </c>
      <c r="AG75" s="11">
        <v>16.439599000000001</v>
      </c>
      <c r="AH75" s="11">
        <v>8.9093280000000004</v>
      </c>
      <c r="AI75" s="11">
        <v>0.82280299999999995</v>
      </c>
      <c r="AJ75" s="11">
        <v>42.727027</v>
      </c>
      <c r="AK75" s="11">
        <v>0.378189</v>
      </c>
      <c r="AL75" s="11">
        <v>3.6432009999999999</v>
      </c>
      <c r="AM75" s="11">
        <v>3.7918639999999999</v>
      </c>
      <c r="AN75" s="11">
        <v>2.2363999999999998E-2</v>
      </c>
      <c r="AO75" s="11">
        <v>1.7784219999999999</v>
      </c>
      <c r="AP75" s="11">
        <v>7.0532269999999997</v>
      </c>
      <c r="AQ75" s="11">
        <v>1.9002520000000001</v>
      </c>
      <c r="AR75" s="11">
        <v>0</v>
      </c>
      <c r="AS75" s="11">
        <v>0</v>
      </c>
      <c r="AT75" s="11">
        <v>1.2635270000000001</v>
      </c>
      <c r="AU75" s="11">
        <v>0.235594</v>
      </c>
      <c r="AV75" s="11">
        <v>0.13810800000000001</v>
      </c>
      <c r="AW75" s="11">
        <v>0.119098</v>
      </c>
      <c r="AX75" s="11">
        <v>0.37082100000000001</v>
      </c>
      <c r="AY75" s="11">
        <v>7.8104000000000007E-2</v>
      </c>
      <c r="AZ75" s="11">
        <v>2.3236E-2</v>
      </c>
      <c r="BA75" s="11">
        <v>0.14394699999999999</v>
      </c>
      <c r="BB75" s="11">
        <v>7.1481000000000003E-2</v>
      </c>
      <c r="BC75" s="11">
        <v>0.115354</v>
      </c>
      <c r="BD75" s="11">
        <v>0.24417900000000001</v>
      </c>
      <c r="BE75" s="11">
        <v>0.71160100000000004</v>
      </c>
      <c r="BF75" s="11">
        <v>0.14938499999999999</v>
      </c>
      <c r="BG75" s="11" t="s">
        <v>70</v>
      </c>
      <c r="BH75" s="13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5.75" x14ac:dyDescent="0.25">
      <c r="A76" s="18" t="s">
        <v>206</v>
      </c>
      <c r="B76" s="9" t="s">
        <v>85</v>
      </c>
      <c r="C76" s="10" t="s">
        <v>71</v>
      </c>
      <c r="D76" s="9" t="s">
        <v>235</v>
      </c>
      <c r="E76" s="9">
        <v>600</v>
      </c>
      <c r="F76" s="11">
        <v>5.9499999999999997E-2</v>
      </c>
      <c r="G76" s="12"/>
      <c r="H76" s="9" t="s">
        <v>236</v>
      </c>
      <c r="I76" s="9">
        <v>1000</v>
      </c>
      <c r="J76" s="9">
        <v>20</v>
      </c>
      <c r="K76" s="9">
        <v>400</v>
      </c>
      <c r="L76" s="9">
        <v>111</v>
      </c>
      <c r="M76" s="9">
        <v>150</v>
      </c>
      <c r="N76" s="9">
        <v>50</v>
      </c>
      <c r="O76" s="9">
        <v>70</v>
      </c>
      <c r="P76" s="9">
        <v>60</v>
      </c>
      <c r="Q76" s="9" t="s">
        <v>74</v>
      </c>
      <c r="R76" s="9"/>
      <c r="S76" s="9">
        <v>200</v>
      </c>
      <c r="T76" s="9">
        <v>30</v>
      </c>
      <c r="U76" s="9" t="s">
        <v>74</v>
      </c>
      <c r="V76" s="11">
        <v>0.26407000000000003</v>
      </c>
      <c r="W76" s="11">
        <v>7.18E-4</v>
      </c>
      <c r="X76" s="11">
        <v>3.6205669999999999</v>
      </c>
      <c r="Y76" s="11">
        <v>0.96950599999999998</v>
      </c>
      <c r="Z76" s="11">
        <v>0.22642100000000001</v>
      </c>
      <c r="AA76" s="11">
        <v>5.8534000000000003E-2</v>
      </c>
      <c r="AB76" s="11">
        <v>4.8079999999999998E-2</v>
      </c>
      <c r="AC76" s="11">
        <v>0.51922299999999999</v>
      </c>
      <c r="AD76" s="11">
        <v>0</v>
      </c>
      <c r="AE76" s="11">
        <v>0.215859</v>
      </c>
      <c r="AF76" s="11">
        <v>0.454011</v>
      </c>
      <c r="AG76" s="11">
        <v>0.61848199999999998</v>
      </c>
      <c r="AH76" s="11">
        <v>1.365005</v>
      </c>
      <c r="AI76" s="11">
        <v>1.2716240000000001</v>
      </c>
      <c r="AJ76" s="11">
        <v>15.514113</v>
      </c>
      <c r="AK76" s="11">
        <v>0.124302</v>
      </c>
      <c r="AL76" s="11">
        <v>0.43457400000000002</v>
      </c>
      <c r="AM76" s="11">
        <v>0.19873199999999999</v>
      </c>
      <c r="AN76" s="11">
        <v>2.8194E-2</v>
      </c>
      <c r="AO76" s="11">
        <v>0.36790099999999998</v>
      </c>
      <c r="AP76" s="11">
        <v>1.3428910000000001</v>
      </c>
      <c r="AQ76" s="11">
        <v>0.67335400000000001</v>
      </c>
      <c r="AR76" s="11">
        <v>0</v>
      </c>
      <c r="AS76" s="11">
        <v>0</v>
      </c>
      <c r="AT76" s="11">
        <v>1.3400380000000001</v>
      </c>
      <c r="AU76" s="11">
        <v>7.8977000000000006E-2</v>
      </c>
      <c r="AV76" s="11">
        <v>0.107297</v>
      </c>
      <c r="AW76" s="11">
        <v>5.1798999999999998E-2</v>
      </c>
      <c r="AX76" s="11">
        <v>0.14676800000000001</v>
      </c>
      <c r="AY76" s="11">
        <v>1.8818000000000001E-2</v>
      </c>
      <c r="AZ76" s="11">
        <v>1.7427000000000002E-2</v>
      </c>
      <c r="BA76" s="11">
        <v>6.0093000000000001E-2</v>
      </c>
      <c r="BB76" s="11">
        <v>7.9225000000000004E-2</v>
      </c>
      <c r="BC76" s="11">
        <v>1.7007999999999999E-2</v>
      </c>
      <c r="BD76" s="11">
        <v>7.5519000000000003E-2</v>
      </c>
      <c r="BE76" s="11">
        <v>0.19488900000000001</v>
      </c>
      <c r="BF76" s="11">
        <v>1.9776999999999999E-2</v>
      </c>
      <c r="BG76" s="11" t="s">
        <v>75</v>
      </c>
      <c r="BH76" s="13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5.75" x14ac:dyDescent="0.25">
      <c r="A77" s="18" t="s">
        <v>206</v>
      </c>
      <c r="B77" s="9" t="s">
        <v>76</v>
      </c>
      <c r="C77" s="10">
        <v>1</v>
      </c>
      <c r="D77" s="9" t="s">
        <v>237</v>
      </c>
      <c r="E77" s="9">
        <v>700</v>
      </c>
      <c r="F77" s="11">
        <v>3.8359999999999999</v>
      </c>
      <c r="G77" s="12"/>
      <c r="H77" s="9" t="s">
        <v>238</v>
      </c>
      <c r="I77" s="9">
        <v>1000</v>
      </c>
      <c r="J77" s="9">
        <v>20</v>
      </c>
      <c r="K77" s="9">
        <v>400</v>
      </c>
      <c r="L77" s="9">
        <v>111</v>
      </c>
      <c r="M77" s="9">
        <v>150</v>
      </c>
      <c r="N77" s="9">
        <v>50</v>
      </c>
      <c r="O77" s="9">
        <v>70</v>
      </c>
      <c r="P77" s="9">
        <v>60</v>
      </c>
      <c r="Q77" s="9"/>
      <c r="R77" s="9" t="s">
        <v>63</v>
      </c>
      <c r="S77" s="9">
        <v>200</v>
      </c>
      <c r="T77" s="9">
        <v>30</v>
      </c>
      <c r="U77" s="9" t="s">
        <v>64</v>
      </c>
      <c r="V77" s="11">
        <v>0.866483</v>
      </c>
      <c r="W77" s="11">
        <v>3.235E-3</v>
      </c>
      <c r="X77" s="11">
        <v>2.3609999999999998E-3</v>
      </c>
      <c r="Y77" s="11">
        <v>3.0082409999999999</v>
      </c>
      <c r="Z77" s="11">
        <v>3.249717</v>
      </c>
      <c r="AA77" s="11">
        <v>6.6770999999999997E-2</v>
      </c>
      <c r="AB77" s="11">
        <v>0.128109</v>
      </c>
      <c r="AC77" s="11">
        <v>3.1763E-2</v>
      </c>
      <c r="AD77" s="11">
        <v>11.241671</v>
      </c>
      <c r="AE77" s="11">
        <v>0</v>
      </c>
      <c r="AF77" s="11">
        <v>0.96471700000000005</v>
      </c>
      <c r="AG77" s="11">
        <v>13.78903</v>
      </c>
      <c r="AH77" s="11">
        <v>11.881447</v>
      </c>
      <c r="AI77" s="11">
        <v>0.84237899999999999</v>
      </c>
      <c r="AJ77" s="11">
        <v>38.405735</v>
      </c>
      <c r="AK77" s="11">
        <v>0.43643500000000002</v>
      </c>
      <c r="AL77" s="11">
        <v>7.4054450000000003</v>
      </c>
      <c r="AM77" s="11">
        <v>6.6480079999999999</v>
      </c>
      <c r="AN77" s="11">
        <v>3.2251000000000002E-2</v>
      </c>
      <c r="AO77" s="11">
        <v>2.7108219999999998</v>
      </c>
      <c r="AP77" s="11">
        <v>12.407163000000001</v>
      </c>
      <c r="AQ77" s="11">
        <v>3.1654849999999999</v>
      </c>
      <c r="AR77" s="11">
        <v>0</v>
      </c>
      <c r="AS77" s="11">
        <v>0</v>
      </c>
      <c r="AT77" s="11">
        <v>1.906973</v>
      </c>
      <c r="AU77" s="11">
        <v>0.23974599999999999</v>
      </c>
      <c r="AV77" s="11">
        <v>0.28281899999999999</v>
      </c>
      <c r="AW77" s="11">
        <v>0.23095199999999999</v>
      </c>
      <c r="AX77" s="11">
        <v>0.53176500000000004</v>
      </c>
      <c r="AY77" s="11">
        <v>0.122947</v>
      </c>
      <c r="AZ77" s="11">
        <v>2.5384E-2</v>
      </c>
      <c r="BA77" s="11">
        <v>0.16294800000000001</v>
      </c>
      <c r="BB77" s="11">
        <v>0.15115200000000001</v>
      </c>
      <c r="BC77" s="11">
        <v>0.148705</v>
      </c>
      <c r="BD77" s="11">
        <v>0.216974</v>
      </c>
      <c r="BE77" s="11">
        <v>0.53420900000000004</v>
      </c>
      <c r="BF77" s="11">
        <v>0.19667499999999999</v>
      </c>
      <c r="BG77" s="11" t="s">
        <v>70</v>
      </c>
      <c r="BH77" s="13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5.75" x14ac:dyDescent="0.25">
      <c r="A78" s="18" t="s">
        <v>206</v>
      </c>
      <c r="B78" s="9" t="s">
        <v>76</v>
      </c>
      <c r="C78" s="10">
        <v>2</v>
      </c>
      <c r="D78" s="9" t="s">
        <v>239</v>
      </c>
      <c r="E78" s="9">
        <v>760</v>
      </c>
      <c r="F78" s="11">
        <v>3.6619999999999999</v>
      </c>
      <c r="G78" s="12"/>
      <c r="H78" s="9" t="s">
        <v>240</v>
      </c>
      <c r="I78" s="9">
        <v>1000</v>
      </c>
      <c r="J78" s="9">
        <v>20</v>
      </c>
      <c r="K78" s="9">
        <v>400</v>
      </c>
      <c r="L78" s="9">
        <v>111</v>
      </c>
      <c r="M78" s="9">
        <v>150</v>
      </c>
      <c r="N78" s="9">
        <v>50</v>
      </c>
      <c r="O78" s="9">
        <v>70</v>
      </c>
      <c r="P78" s="9">
        <v>60</v>
      </c>
      <c r="Q78" s="9"/>
      <c r="R78" s="9" t="s">
        <v>63</v>
      </c>
      <c r="S78" s="9">
        <v>200</v>
      </c>
      <c r="T78" s="9">
        <v>30</v>
      </c>
      <c r="U78" s="9" t="s">
        <v>64</v>
      </c>
      <c r="V78" s="11">
        <v>0.60872499999999996</v>
      </c>
      <c r="W78" s="11">
        <v>3.6229999999999999E-3</v>
      </c>
      <c r="X78" s="11">
        <v>2.6440000000000001E-3</v>
      </c>
      <c r="Y78" s="11">
        <v>4.0388869999999999</v>
      </c>
      <c r="Z78" s="11">
        <v>2.6123970000000001</v>
      </c>
      <c r="AA78" s="11">
        <v>0</v>
      </c>
      <c r="AB78" s="11">
        <v>0.16412399999999999</v>
      </c>
      <c r="AC78" s="11">
        <v>5.4625E-2</v>
      </c>
      <c r="AD78" s="11">
        <v>11.245843000000001</v>
      </c>
      <c r="AE78" s="11">
        <v>1.9588999999999999E-2</v>
      </c>
      <c r="AF78" s="11">
        <v>0.86598299999999995</v>
      </c>
      <c r="AG78" s="11">
        <v>14.131971999999999</v>
      </c>
      <c r="AH78" s="11">
        <v>14.310568</v>
      </c>
      <c r="AI78" s="11">
        <v>1.450496</v>
      </c>
      <c r="AJ78" s="11">
        <v>43.738610000000001</v>
      </c>
      <c r="AK78" s="11">
        <v>0.42183599999999999</v>
      </c>
      <c r="AL78" s="11">
        <v>8.2181999999999995</v>
      </c>
      <c r="AM78" s="11">
        <v>8.6017860000000006</v>
      </c>
      <c r="AN78" s="11">
        <v>6.5469999999999999E-3</v>
      </c>
      <c r="AO78" s="11">
        <v>3.088063</v>
      </c>
      <c r="AP78" s="11">
        <v>15.723618999999999</v>
      </c>
      <c r="AQ78" s="11">
        <v>2.7404709999999999</v>
      </c>
      <c r="AR78" s="11">
        <v>0</v>
      </c>
      <c r="AS78" s="11">
        <v>0</v>
      </c>
      <c r="AT78" s="11">
        <v>0.87533700000000003</v>
      </c>
      <c r="AU78" s="11">
        <v>0.25941700000000001</v>
      </c>
      <c r="AV78" s="11">
        <v>0.18015400000000001</v>
      </c>
      <c r="AW78" s="11">
        <v>0.15639800000000001</v>
      </c>
      <c r="AX78" s="11">
        <v>0.43456499999999998</v>
      </c>
      <c r="AY78" s="11">
        <v>0.109724</v>
      </c>
      <c r="AZ78" s="11">
        <v>3.3243000000000002E-2</v>
      </c>
      <c r="BA78" s="11">
        <v>0.167161</v>
      </c>
      <c r="BB78" s="11">
        <v>9.9353999999999998E-2</v>
      </c>
      <c r="BC78" s="11">
        <v>0.14649499999999999</v>
      </c>
      <c r="BD78" s="11">
        <v>0.21951100000000001</v>
      </c>
      <c r="BE78" s="11">
        <v>0.65083899999999995</v>
      </c>
      <c r="BF78" s="11">
        <v>0.17013900000000001</v>
      </c>
      <c r="BG78" s="11" t="s">
        <v>241</v>
      </c>
      <c r="BH78" s="13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5.75" x14ac:dyDescent="0.25">
      <c r="A79" s="18" t="s">
        <v>206</v>
      </c>
      <c r="B79" s="9" t="s">
        <v>76</v>
      </c>
      <c r="C79" s="10">
        <v>3</v>
      </c>
      <c r="D79" s="9" t="s">
        <v>242</v>
      </c>
      <c r="E79" s="9">
        <v>800</v>
      </c>
      <c r="F79" s="11">
        <v>3.7694999999999999</v>
      </c>
      <c r="G79" s="12">
        <v>562.66999999999996</v>
      </c>
      <c r="H79" s="9" t="s">
        <v>243</v>
      </c>
      <c r="I79" s="9">
        <v>1000</v>
      </c>
      <c r="J79" s="9">
        <v>20</v>
      </c>
      <c r="K79" s="9">
        <v>400</v>
      </c>
      <c r="L79" s="9">
        <v>111</v>
      </c>
      <c r="M79" s="9">
        <v>150</v>
      </c>
      <c r="N79" s="9">
        <v>50</v>
      </c>
      <c r="O79" s="9">
        <v>70</v>
      </c>
      <c r="P79" s="9">
        <v>60</v>
      </c>
      <c r="Q79" s="9"/>
      <c r="R79" s="9" t="s">
        <v>63</v>
      </c>
      <c r="S79" s="9">
        <v>200</v>
      </c>
      <c r="T79" s="9">
        <v>30</v>
      </c>
      <c r="U79" s="9" t="s">
        <v>64</v>
      </c>
      <c r="V79" s="11">
        <v>0.84468200000000004</v>
      </c>
      <c r="W79" s="11">
        <v>3.9150000000000001E-3</v>
      </c>
      <c r="X79" s="11">
        <v>8.3235000000000003E-2</v>
      </c>
      <c r="Y79" s="11">
        <v>4.4537909999999998</v>
      </c>
      <c r="Z79" s="11">
        <v>3.2123080000000002</v>
      </c>
      <c r="AA79" s="11">
        <v>0.111028</v>
      </c>
      <c r="AB79" s="11">
        <v>0.14809700000000001</v>
      </c>
      <c r="AC79" s="11">
        <v>0</v>
      </c>
      <c r="AD79" s="11">
        <v>12.201409999999999</v>
      </c>
      <c r="AE79" s="11">
        <v>1.234E-2</v>
      </c>
      <c r="AF79" s="11">
        <v>1.080695</v>
      </c>
      <c r="AG79" s="11">
        <v>13.694827999999999</v>
      </c>
      <c r="AH79" s="11">
        <v>21.542995999999999</v>
      </c>
      <c r="AI79" s="11">
        <v>1.462812</v>
      </c>
      <c r="AJ79" s="11">
        <v>46.506267000000001</v>
      </c>
      <c r="AK79" s="11">
        <v>0.50937200000000005</v>
      </c>
      <c r="AL79" s="11">
        <v>13.451674000000001</v>
      </c>
      <c r="AM79" s="11">
        <v>14.470881</v>
      </c>
      <c r="AN79" s="11">
        <v>1.1993E-2</v>
      </c>
      <c r="AO79" s="11">
        <v>4.5667289999999996</v>
      </c>
      <c r="AP79" s="11">
        <v>24.991638999999999</v>
      </c>
      <c r="AQ79" s="11">
        <v>3.3722460000000001</v>
      </c>
      <c r="AR79" s="11">
        <v>0</v>
      </c>
      <c r="AS79" s="11">
        <v>0</v>
      </c>
      <c r="AT79" s="11">
        <v>1.5334179999999999</v>
      </c>
      <c r="AU79" s="11">
        <v>0.29251100000000002</v>
      </c>
      <c r="AV79" s="11">
        <v>0.23890800000000001</v>
      </c>
      <c r="AW79" s="11">
        <v>0.21321499999999999</v>
      </c>
      <c r="AX79" s="11">
        <v>0.65954299999999999</v>
      </c>
      <c r="AY79" s="11">
        <v>0.107141</v>
      </c>
      <c r="AZ79" s="11">
        <v>3.1583E-2</v>
      </c>
      <c r="BA79" s="11">
        <v>0.13867299999999999</v>
      </c>
      <c r="BB79" s="11">
        <v>0.136349</v>
      </c>
      <c r="BC79" s="11">
        <v>0.151226</v>
      </c>
      <c r="BD79" s="11">
        <v>0.241011</v>
      </c>
      <c r="BE79" s="11">
        <v>0.70716699999999999</v>
      </c>
      <c r="BF79" s="11">
        <v>0.20064399999999999</v>
      </c>
      <c r="BG79" s="11" t="s">
        <v>244</v>
      </c>
      <c r="BH79" s="13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5.75" x14ac:dyDescent="0.25">
      <c r="A80" s="18" t="s">
        <v>206</v>
      </c>
      <c r="B80" s="9" t="s">
        <v>76</v>
      </c>
      <c r="C80" s="10" t="s">
        <v>71</v>
      </c>
      <c r="D80" s="9" t="s">
        <v>245</v>
      </c>
      <c r="E80" s="9">
        <v>700</v>
      </c>
      <c r="F80" s="11">
        <v>-0.111</v>
      </c>
      <c r="G80" s="12"/>
      <c r="H80" s="9" t="s">
        <v>246</v>
      </c>
      <c r="I80" s="9">
        <v>1000</v>
      </c>
      <c r="J80" s="9">
        <v>20</v>
      </c>
      <c r="K80" s="9">
        <v>400</v>
      </c>
      <c r="L80" s="9">
        <v>111</v>
      </c>
      <c r="M80" s="9">
        <v>150</v>
      </c>
      <c r="N80" s="9">
        <v>50</v>
      </c>
      <c r="O80" s="9">
        <v>70</v>
      </c>
      <c r="P80" s="9">
        <v>60</v>
      </c>
      <c r="Q80" s="9" t="s">
        <v>74</v>
      </c>
      <c r="R80" s="9"/>
      <c r="S80" s="9">
        <v>200</v>
      </c>
      <c r="T80" s="9">
        <v>30</v>
      </c>
      <c r="U80" s="9" t="s">
        <v>74</v>
      </c>
      <c r="V80" s="11">
        <v>0.25742599999999999</v>
      </c>
      <c r="W80" s="11">
        <v>7.18E-4</v>
      </c>
      <c r="X80" s="11">
        <v>5.5299759999999996</v>
      </c>
      <c r="Y80" s="11">
        <v>1.7521910000000001</v>
      </c>
      <c r="Z80" s="11">
        <v>0.22163099999999999</v>
      </c>
      <c r="AA80" s="11">
        <v>0.19434499999999999</v>
      </c>
      <c r="AB80" s="11">
        <v>9.5717999999999998E-2</v>
      </c>
      <c r="AC80" s="11">
        <v>0.664408</v>
      </c>
      <c r="AD80" s="11">
        <v>0</v>
      </c>
      <c r="AE80" s="11">
        <v>0.26664399999999999</v>
      </c>
      <c r="AF80" s="11">
        <v>0.42327999999999999</v>
      </c>
      <c r="AG80" s="11">
        <v>0.667238</v>
      </c>
      <c r="AH80" s="11">
        <v>1.2948390000000001</v>
      </c>
      <c r="AI80" s="11">
        <v>1.429821</v>
      </c>
      <c r="AJ80" s="11">
        <v>16.724719</v>
      </c>
      <c r="AK80" s="11">
        <v>0.13764199999999999</v>
      </c>
      <c r="AL80" s="11">
        <v>0.34131600000000001</v>
      </c>
      <c r="AM80" s="11">
        <v>0.23775199999999999</v>
      </c>
      <c r="AN80" s="11">
        <v>4.4365000000000002E-2</v>
      </c>
      <c r="AO80" s="11">
        <v>0.36024400000000001</v>
      </c>
      <c r="AP80" s="11">
        <v>1.4909300000000001</v>
      </c>
      <c r="AQ80" s="11">
        <v>0.81468300000000005</v>
      </c>
      <c r="AR80" s="11">
        <v>0</v>
      </c>
      <c r="AS80" s="11">
        <v>0</v>
      </c>
      <c r="AT80" s="11">
        <v>1.0618380000000001</v>
      </c>
      <c r="AU80" s="11">
        <v>8.1023999999999999E-2</v>
      </c>
      <c r="AV80" s="11">
        <v>0.123041</v>
      </c>
      <c r="AW80" s="11">
        <v>5.5791E-2</v>
      </c>
      <c r="AX80" s="11">
        <v>0.13889499999999999</v>
      </c>
      <c r="AY80" s="11">
        <v>2.0521999999999999E-2</v>
      </c>
      <c r="AZ80" s="11">
        <v>1.8235999999999999E-2</v>
      </c>
      <c r="BA80" s="11">
        <v>6.8389000000000005E-2</v>
      </c>
      <c r="BB80" s="11">
        <v>8.1104999999999997E-2</v>
      </c>
      <c r="BC80" s="11">
        <v>1.7232999999999998E-2</v>
      </c>
      <c r="BD80" s="11">
        <v>6.9811999999999999E-2</v>
      </c>
      <c r="BE80" s="11">
        <v>0.20539199999999999</v>
      </c>
      <c r="BF80" s="11">
        <v>2.2863000000000001E-2</v>
      </c>
      <c r="BG80" s="11" t="s">
        <v>75</v>
      </c>
      <c r="BH80" s="13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5.75" x14ac:dyDescent="0.25">
      <c r="A81" s="8" t="s">
        <v>59</v>
      </c>
      <c r="B81" s="9" t="s">
        <v>102</v>
      </c>
      <c r="C81" s="10">
        <v>0</v>
      </c>
      <c r="D81" s="9" t="s">
        <v>247</v>
      </c>
      <c r="E81" s="9">
        <v>1000</v>
      </c>
      <c r="F81" s="11">
        <v>3.6355</v>
      </c>
      <c r="G81" s="12"/>
      <c r="H81" s="9" t="s">
        <v>248</v>
      </c>
      <c r="I81" s="9">
        <v>1000</v>
      </c>
      <c r="J81" s="9">
        <v>20</v>
      </c>
      <c r="K81" s="9">
        <v>400</v>
      </c>
      <c r="L81" s="9">
        <v>111</v>
      </c>
      <c r="M81" s="9">
        <v>150</v>
      </c>
      <c r="N81" s="9">
        <v>50</v>
      </c>
      <c r="O81" s="9">
        <v>70</v>
      </c>
      <c r="P81" s="9">
        <v>60</v>
      </c>
      <c r="Q81" s="9"/>
      <c r="R81" s="9" t="s">
        <v>101</v>
      </c>
      <c r="S81" s="9">
        <v>200</v>
      </c>
      <c r="T81" s="9">
        <v>30</v>
      </c>
      <c r="U81" s="9" t="s">
        <v>64</v>
      </c>
      <c r="V81" s="11">
        <v>0.38084099999999999</v>
      </c>
      <c r="W81" s="11">
        <v>2.9429999999999999E-3</v>
      </c>
      <c r="X81" s="11">
        <v>0.86647700000000005</v>
      </c>
      <c r="Y81" s="11">
        <v>3.7646069999999998</v>
      </c>
      <c r="Z81" s="11">
        <v>1.949881</v>
      </c>
      <c r="AA81" s="11">
        <v>0.14405100000000001</v>
      </c>
      <c r="AB81" s="11">
        <v>0.153085</v>
      </c>
      <c r="AC81" s="11">
        <v>2.2408999999999998E-2</v>
      </c>
      <c r="AD81" s="11">
        <v>12.416771000000001</v>
      </c>
      <c r="AE81" s="11">
        <v>0</v>
      </c>
      <c r="AF81" s="11">
        <v>0.704538</v>
      </c>
      <c r="AG81" s="11">
        <v>11.975792</v>
      </c>
      <c r="AH81" s="11">
        <v>9.3902219999999996</v>
      </c>
      <c r="AI81" s="11">
        <v>0.852159</v>
      </c>
      <c r="AJ81" s="11">
        <v>35.062584999999999</v>
      </c>
      <c r="AK81" s="11">
        <v>0.38461299999999998</v>
      </c>
      <c r="AL81" s="11">
        <v>3.1154500000000001</v>
      </c>
      <c r="AM81" s="11">
        <v>3.9274089999999999</v>
      </c>
      <c r="AN81" s="11">
        <v>1.6469999999999999E-2</v>
      </c>
      <c r="AO81" s="11">
        <v>2.2136719999999999</v>
      </c>
      <c r="AP81" s="11">
        <v>6.9897119999999999</v>
      </c>
      <c r="AQ81" s="11">
        <v>2.1756929999999999</v>
      </c>
      <c r="AR81" s="11">
        <v>0</v>
      </c>
      <c r="AS81" s="11">
        <v>0</v>
      </c>
      <c r="AT81" s="11">
        <v>0.33303100000000002</v>
      </c>
      <c r="AU81" s="11">
        <v>0.148424</v>
      </c>
      <c r="AV81" s="11">
        <v>5.3732000000000002E-2</v>
      </c>
      <c r="AW81" s="11">
        <v>6.4980999999999997E-2</v>
      </c>
      <c r="AX81" s="11">
        <v>0.17233100000000001</v>
      </c>
      <c r="AY81" s="11">
        <v>4.7612000000000002E-2</v>
      </c>
      <c r="AZ81" s="11">
        <v>1.2629E-2</v>
      </c>
      <c r="BA81" s="11">
        <v>7.7700000000000005E-2</v>
      </c>
      <c r="BB81" s="11">
        <v>8.9457999999999996E-2</v>
      </c>
      <c r="BC81" s="11">
        <v>0.10023799999999999</v>
      </c>
      <c r="BD81" s="11">
        <v>0.152976</v>
      </c>
      <c r="BE81" s="11">
        <v>0.300126</v>
      </c>
      <c r="BF81" s="11">
        <v>0.10699500000000001</v>
      </c>
      <c r="BG81" s="11" t="s">
        <v>70</v>
      </c>
      <c r="BH81" s="13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5.75" x14ac:dyDescent="0.25">
      <c r="A82" s="8" t="s">
        <v>59</v>
      </c>
      <c r="B82" s="9" t="s">
        <v>95</v>
      </c>
      <c r="C82" s="10" t="s">
        <v>71</v>
      </c>
      <c r="D82" s="9" t="s">
        <v>249</v>
      </c>
      <c r="E82" s="9">
        <v>1000</v>
      </c>
      <c r="F82" s="11">
        <v>-4.65E-2</v>
      </c>
      <c r="G82" s="12"/>
      <c r="H82" s="9" t="s">
        <v>250</v>
      </c>
      <c r="I82" s="9">
        <v>1000</v>
      </c>
      <c r="J82" s="9">
        <v>20</v>
      </c>
      <c r="K82" s="9">
        <v>400</v>
      </c>
      <c r="L82" s="9">
        <v>111</v>
      </c>
      <c r="M82" s="9">
        <v>150</v>
      </c>
      <c r="N82" s="9">
        <v>50</v>
      </c>
      <c r="O82" s="9">
        <v>70</v>
      </c>
      <c r="P82" s="9">
        <v>60</v>
      </c>
      <c r="Q82" s="9" t="s">
        <v>74</v>
      </c>
      <c r="R82" s="9"/>
      <c r="S82" s="9">
        <v>200</v>
      </c>
      <c r="T82" s="9">
        <v>30</v>
      </c>
      <c r="U82" s="9" t="s">
        <v>74</v>
      </c>
      <c r="V82" s="11">
        <v>0.29688599999999998</v>
      </c>
      <c r="W82" s="11">
        <v>7.5500000000000003E-4</v>
      </c>
      <c r="X82" s="11">
        <v>6.184043</v>
      </c>
      <c r="Y82" s="11">
        <v>2.0624570000000002</v>
      </c>
      <c r="Z82" s="11">
        <v>0.16772699999999999</v>
      </c>
      <c r="AA82" s="11">
        <v>0.59251799999999999</v>
      </c>
      <c r="AB82" s="11">
        <v>0.16383400000000001</v>
      </c>
      <c r="AC82" s="11">
        <v>0.67149700000000001</v>
      </c>
      <c r="AD82" s="11">
        <v>0</v>
      </c>
      <c r="AE82" s="11">
        <v>0.28215200000000001</v>
      </c>
      <c r="AF82" s="11">
        <v>1.212512</v>
      </c>
      <c r="AG82" s="11">
        <v>0.82727399999999995</v>
      </c>
      <c r="AH82" s="11">
        <v>4.2155379999999996</v>
      </c>
      <c r="AI82" s="11">
        <v>1.6447560000000001</v>
      </c>
      <c r="AJ82" s="11">
        <v>16.829148</v>
      </c>
      <c r="AK82" s="11">
        <v>0.16656499999999999</v>
      </c>
      <c r="AL82" s="11">
        <v>0.52908299999999997</v>
      </c>
      <c r="AM82" s="11">
        <v>0.53389500000000001</v>
      </c>
      <c r="AN82" s="11">
        <v>0.11897099999999999</v>
      </c>
      <c r="AO82" s="11">
        <v>1.089423</v>
      </c>
      <c r="AP82" s="11">
        <v>3.6618369999999998</v>
      </c>
      <c r="AQ82" s="11">
        <v>2.0584449999999999</v>
      </c>
      <c r="AR82" s="11">
        <v>0</v>
      </c>
      <c r="AS82" s="11">
        <v>0</v>
      </c>
      <c r="AT82" s="11">
        <v>1.5029319999999999</v>
      </c>
      <c r="AU82" s="11">
        <v>9.0558E-2</v>
      </c>
      <c r="AV82" s="11">
        <v>0.106173</v>
      </c>
      <c r="AW82" s="11">
        <v>4.0382000000000001E-2</v>
      </c>
      <c r="AX82" s="11">
        <v>8.2811999999999997E-2</v>
      </c>
      <c r="AY82" s="11">
        <v>2.9142999999999999E-2</v>
      </c>
      <c r="AZ82" s="11">
        <v>1.7559999999999999E-2</v>
      </c>
      <c r="BA82" s="11">
        <v>5.4341E-2</v>
      </c>
      <c r="BB82" s="11">
        <v>8.4323999999999996E-2</v>
      </c>
      <c r="BC82" s="11">
        <v>2.3897000000000002E-2</v>
      </c>
      <c r="BD82" s="11">
        <v>7.8862000000000002E-2</v>
      </c>
      <c r="BE82" s="11">
        <v>0.20837800000000001</v>
      </c>
      <c r="BF82" s="11">
        <v>2.2839999999999999E-2</v>
      </c>
      <c r="BG82" s="11" t="s">
        <v>75</v>
      </c>
      <c r="BH82" s="13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5.75" x14ac:dyDescent="0.25">
      <c r="A83" s="8" t="s">
        <v>59</v>
      </c>
      <c r="B83" s="9" t="s">
        <v>98</v>
      </c>
      <c r="C83" s="10">
        <v>0</v>
      </c>
      <c r="D83" s="9" t="s">
        <v>251</v>
      </c>
      <c r="E83" s="9">
        <v>1000</v>
      </c>
      <c r="F83" s="11">
        <v>3.9544999999999999</v>
      </c>
      <c r="G83" s="12"/>
      <c r="H83" s="9" t="s">
        <v>252</v>
      </c>
      <c r="I83" s="9">
        <v>1000</v>
      </c>
      <c r="J83" s="9">
        <v>20</v>
      </c>
      <c r="K83" s="9">
        <v>400</v>
      </c>
      <c r="L83" s="9">
        <v>111</v>
      </c>
      <c r="M83" s="9">
        <v>150</v>
      </c>
      <c r="N83" s="9">
        <v>50</v>
      </c>
      <c r="O83" s="9">
        <v>70</v>
      </c>
      <c r="P83" s="9">
        <v>60</v>
      </c>
      <c r="Q83" s="9"/>
      <c r="R83" s="9" t="s">
        <v>101</v>
      </c>
      <c r="S83" s="9">
        <v>200</v>
      </c>
      <c r="T83" s="9">
        <v>30</v>
      </c>
      <c r="U83" s="9" t="s">
        <v>64</v>
      </c>
      <c r="V83" s="11">
        <v>0.48146699999999998</v>
      </c>
      <c r="W83" s="11">
        <v>2.7499999999999998E-3</v>
      </c>
      <c r="X83" s="11">
        <v>1.7607680000000001</v>
      </c>
      <c r="Y83" s="11">
        <v>4.2144259999999996</v>
      </c>
      <c r="Z83" s="11">
        <v>1.946944</v>
      </c>
      <c r="AA83" s="11">
        <v>0.19090299999999999</v>
      </c>
      <c r="AB83" s="11">
        <v>0.13133900000000001</v>
      </c>
      <c r="AC83" s="11">
        <v>0.10867300000000001</v>
      </c>
      <c r="AD83" s="11">
        <v>8.6455439999999992</v>
      </c>
      <c r="AE83" s="11">
        <v>9.0300000000000005E-4</v>
      </c>
      <c r="AF83" s="11">
        <v>0.75942600000000005</v>
      </c>
      <c r="AG83" s="11">
        <v>8.4995989999999999</v>
      </c>
      <c r="AH83" s="11">
        <v>8.9110859999999992</v>
      </c>
      <c r="AI83" s="11">
        <v>1.4634</v>
      </c>
      <c r="AJ83" s="11">
        <v>35.542510999999998</v>
      </c>
      <c r="AK83" s="11">
        <v>0.40314699999999998</v>
      </c>
      <c r="AL83" s="11">
        <v>3.6036359999999998</v>
      </c>
      <c r="AM83" s="11">
        <v>4.5719690000000002</v>
      </c>
      <c r="AN83" s="11">
        <v>7.1087999999999998E-2</v>
      </c>
      <c r="AO83" s="11">
        <v>2.4864440000000001</v>
      </c>
      <c r="AP83" s="11">
        <v>8.3150589999999998</v>
      </c>
      <c r="AQ83" s="11">
        <v>2.7387830000000002</v>
      </c>
      <c r="AR83" s="11">
        <v>0</v>
      </c>
      <c r="AS83" s="11">
        <v>0</v>
      </c>
      <c r="AT83" s="11">
        <v>0.52807899999999997</v>
      </c>
      <c r="AU83" s="11">
        <v>0.16236100000000001</v>
      </c>
      <c r="AV83" s="11">
        <v>7.7454999999999996E-2</v>
      </c>
      <c r="AW83" s="11">
        <v>9.8582000000000003E-2</v>
      </c>
      <c r="AX83" s="11">
        <v>0.22229199999999999</v>
      </c>
      <c r="AY83" s="11">
        <v>9.9507999999999999E-2</v>
      </c>
      <c r="AZ83" s="11">
        <v>2.9812000000000002E-2</v>
      </c>
      <c r="BA83" s="11">
        <v>0.10781499999999999</v>
      </c>
      <c r="BB83" s="11">
        <v>4.6210000000000001E-2</v>
      </c>
      <c r="BC83" s="11">
        <v>0.14799599999999999</v>
      </c>
      <c r="BD83" s="11">
        <v>0.15570000000000001</v>
      </c>
      <c r="BE83" s="11">
        <v>0.48878300000000002</v>
      </c>
      <c r="BF83" s="11">
        <v>0.20219799999999999</v>
      </c>
      <c r="BG83" s="11" t="s">
        <v>65</v>
      </c>
      <c r="BH83" s="13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5.75" x14ac:dyDescent="0.25">
      <c r="A84" s="8" t="s">
        <v>59</v>
      </c>
      <c r="B84" s="9" t="s">
        <v>105</v>
      </c>
      <c r="C84" s="10">
        <v>3</v>
      </c>
      <c r="D84" s="9" t="s">
        <v>253</v>
      </c>
      <c r="E84" s="9">
        <v>700</v>
      </c>
      <c r="F84" s="11">
        <v>2.6669999999999998</v>
      </c>
      <c r="G84" s="12">
        <f>(306.11/600)*E84</f>
        <v>357.12833333333333</v>
      </c>
      <c r="H84" s="9" t="s">
        <v>254</v>
      </c>
      <c r="I84" s="9">
        <v>1000</v>
      </c>
      <c r="J84" s="9">
        <v>20</v>
      </c>
      <c r="K84" s="9">
        <v>400</v>
      </c>
      <c r="L84" s="9">
        <v>111</v>
      </c>
      <c r="M84" s="9">
        <v>150</v>
      </c>
      <c r="N84" s="9">
        <v>50</v>
      </c>
      <c r="O84" s="9">
        <v>70</v>
      </c>
      <c r="P84" s="9">
        <v>60</v>
      </c>
      <c r="Q84" s="9"/>
      <c r="R84" s="9" t="s">
        <v>63</v>
      </c>
      <c r="S84" s="9">
        <v>200</v>
      </c>
      <c r="T84" s="9">
        <v>30</v>
      </c>
      <c r="U84" s="9" t="s">
        <v>64</v>
      </c>
      <c r="V84" s="11">
        <v>0.99177499999999996</v>
      </c>
      <c r="W84" s="11">
        <v>2.65E-3</v>
      </c>
      <c r="X84" s="11">
        <v>1.4107700000000001</v>
      </c>
      <c r="Y84" s="11">
        <v>4.157527</v>
      </c>
      <c r="Z84" s="11">
        <v>1.2435510000000001</v>
      </c>
      <c r="AA84" s="11">
        <v>0.151056</v>
      </c>
      <c r="AB84" s="11">
        <v>0.116396</v>
      </c>
      <c r="AC84" s="11">
        <v>8.4010000000000005E-3</v>
      </c>
      <c r="AD84" s="11">
        <v>6.9208309999999997</v>
      </c>
      <c r="AE84" s="11">
        <v>7.3860000000000002E-3</v>
      </c>
      <c r="AF84" s="11">
        <v>0.75301799999999997</v>
      </c>
      <c r="AG84" s="11">
        <v>6.0741440000000004</v>
      </c>
      <c r="AH84" s="11">
        <v>6.8675470000000001</v>
      </c>
      <c r="AI84" s="11">
        <v>1.138614</v>
      </c>
      <c r="AJ84" s="11">
        <v>33.269683999999998</v>
      </c>
      <c r="AK84" s="11">
        <v>0.26247900000000002</v>
      </c>
      <c r="AL84" s="11">
        <v>1.8114760000000001</v>
      </c>
      <c r="AM84" s="11">
        <v>2.443432</v>
      </c>
      <c r="AN84" s="11">
        <v>2.9686000000000001E-2</v>
      </c>
      <c r="AO84" s="11">
        <v>3.9165510000000001</v>
      </c>
      <c r="AP84" s="11">
        <v>6.5724400000000003</v>
      </c>
      <c r="AQ84" s="11">
        <v>2.5007169999999999</v>
      </c>
      <c r="AR84" s="11">
        <v>0</v>
      </c>
      <c r="AS84" s="11">
        <v>0</v>
      </c>
      <c r="AT84" s="11">
        <v>0.64817000000000002</v>
      </c>
      <c r="AU84" s="11">
        <v>0.109207</v>
      </c>
      <c r="AV84" s="11">
        <v>0.13106799999999999</v>
      </c>
      <c r="AW84" s="11">
        <v>4.9835999999999998E-2</v>
      </c>
      <c r="AX84" s="11">
        <v>0.16192100000000001</v>
      </c>
      <c r="AY84" s="11">
        <v>5.1073E-2</v>
      </c>
      <c r="AZ84" s="11">
        <v>1.9191E-2</v>
      </c>
      <c r="BA84" s="11">
        <v>6.9306999999999994E-2</v>
      </c>
      <c r="BB84" s="11">
        <v>6.1244E-2</v>
      </c>
      <c r="BC84" s="11">
        <v>0.12139999999999999</v>
      </c>
      <c r="BD84" s="11">
        <v>0.14103399999999999</v>
      </c>
      <c r="BE84" s="11">
        <v>0.40664600000000001</v>
      </c>
      <c r="BF84" s="11">
        <v>0.119237</v>
      </c>
      <c r="BG84" s="11" t="s">
        <v>65</v>
      </c>
      <c r="BH84" s="13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5.75" x14ac:dyDescent="0.25">
      <c r="A85" s="8" t="s">
        <v>59</v>
      </c>
      <c r="B85" s="9" t="s">
        <v>105</v>
      </c>
      <c r="C85" s="10">
        <v>1</v>
      </c>
      <c r="D85" s="9" t="s">
        <v>255</v>
      </c>
      <c r="E85" s="9">
        <v>700</v>
      </c>
      <c r="F85" s="11" t="s">
        <v>256</v>
      </c>
      <c r="G85" s="12"/>
      <c r="H85" s="9" t="s">
        <v>257</v>
      </c>
      <c r="I85" s="9">
        <v>1000</v>
      </c>
      <c r="J85" s="9">
        <v>20</v>
      </c>
      <c r="K85" s="9">
        <v>400</v>
      </c>
      <c r="L85" s="9">
        <v>111</v>
      </c>
      <c r="M85" s="9">
        <v>150</v>
      </c>
      <c r="N85" s="9">
        <v>50</v>
      </c>
      <c r="O85" s="9">
        <v>70</v>
      </c>
      <c r="P85" s="9">
        <v>60</v>
      </c>
      <c r="Q85" s="9"/>
      <c r="R85" s="9" t="s">
        <v>63</v>
      </c>
      <c r="S85" s="9">
        <v>200</v>
      </c>
      <c r="T85" s="9">
        <v>30</v>
      </c>
      <c r="U85" s="9" t="s">
        <v>64</v>
      </c>
      <c r="V85" s="11">
        <v>1.420785</v>
      </c>
      <c r="W85" s="11">
        <v>3.0010000000000002E-3</v>
      </c>
      <c r="X85" s="11">
        <v>0.636799</v>
      </c>
      <c r="Y85" s="11">
        <v>4.2017720000000001</v>
      </c>
      <c r="Z85" s="11">
        <v>1.2999149999999999</v>
      </c>
      <c r="AA85" s="11">
        <v>0.21817400000000001</v>
      </c>
      <c r="AB85" s="11">
        <v>0.14366899999999999</v>
      </c>
      <c r="AC85" s="11">
        <v>2.0815E-2</v>
      </c>
      <c r="AD85" s="11">
        <v>11.863849</v>
      </c>
      <c r="AE85" s="11">
        <v>6.1549999999999999E-3</v>
      </c>
      <c r="AF85" s="11">
        <v>1.171244</v>
      </c>
      <c r="AG85" s="11">
        <v>9.2712389999999996</v>
      </c>
      <c r="AH85" s="11">
        <v>13.644926</v>
      </c>
      <c r="AI85" s="11">
        <v>1.615761</v>
      </c>
      <c r="AJ85" s="11">
        <v>35.521757999999998</v>
      </c>
      <c r="AK85" s="11">
        <v>0.35934500000000003</v>
      </c>
      <c r="AL85" s="11">
        <v>2.3108580000000001</v>
      </c>
      <c r="AM85" s="11">
        <v>2.3562270000000001</v>
      </c>
      <c r="AN85" s="11">
        <v>1.7283E-2</v>
      </c>
      <c r="AO85" s="11">
        <v>7.6452609999999996</v>
      </c>
      <c r="AP85" s="11">
        <v>7.8361729999999996</v>
      </c>
      <c r="AQ85" s="11">
        <v>3.2814359999999998</v>
      </c>
      <c r="AR85" s="11">
        <v>0</v>
      </c>
      <c r="AS85" s="11">
        <v>0</v>
      </c>
      <c r="AT85" s="11">
        <v>0.325237</v>
      </c>
      <c r="AU85" s="11">
        <v>0.14466699999999999</v>
      </c>
      <c r="AV85" s="11">
        <v>8.5789000000000004E-2</v>
      </c>
      <c r="AW85" s="11">
        <v>8.8042999999999996E-2</v>
      </c>
      <c r="AX85" s="11">
        <v>0.25780199999999998</v>
      </c>
      <c r="AY85" s="11">
        <v>0.104642</v>
      </c>
      <c r="AZ85" s="11">
        <v>1.3198E-2</v>
      </c>
      <c r="BA85" s="11">
        <v>5.6730000000000003E-2</v>
      </c>
      <c r="BB85" s="11">
        <v>6.5209999999999999E-3</v>
      </c>
      <c r="BC85" s="11">
        <v>0.19253999999999999</v>
      </c>
      <c r="BD85" s="11">
        <v>0.152642</v>
      </c>
      <c r="BE85" s="11">
        <v>0.46072999999999997</v>
      </c>
      <c r="BF85" s="11">
        <v>0.190104</v>
      </c>
      <c r="BG85" s="11" t="s">
        <v>65</v>
      </c>
      <c r="BH85" s="13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5.75" x14ac:dyDescent="0.25">
      <c r="A86" s="8" t="s">
        <v>59</v>
      </c>
      <c r="B86" s="9" t="s">
        <v>105</v>
      </c>
      <c r="C86" s="10">
        <v>2</v>
      </c>
      <c r="D86" s="9" t="s">
        <v>258</v>
      </c>
      <c r="E86" s="9">
        <v>700</v>
      </c>
      <c r="F86" s="11">
        <v>4.2380000000000004</v>
      </c>
      <c r="G86" s="12"/>
      <c r="H86" s="9" t="s">
        <v>259</v>
      </c>
      <c r="I86" s="9">
        <v>1000</v>
      </c>
      <c r="J86" s="9">
        <v>20</v>
      </c>
      <c r="K86" s="9">
        <v>400</v>
      </c>
      <c r="L86" s="9">
        <v>111</v>
      </c>
      <c r="M86" s="9">
        <v>150</v>
      </c>
      <c r="N86" s="9">
        <v>50</v>
      </c>
      <c r="O86" s="9">
        <v>70</v>
      </c>
      <c r="P86" s="9">
        <v>60</v>
      </c>
      <c r="Q86" s="9"/>
      <c r="R86" s="9" t="s">
        <v>63</v>
      </c>
      <c r="S86" s="9">
        <v>200</v>
      </c>
      <c r="T86" s="9">
        <v>30</v>
      </c>
      <c r="U86" s="9" t="s">
        <v>64</v>
      </c>
      <c r="V86" s="11">
        <v>0.56880500000000001</v>
      </c>
      <c r="W86" s="11">
        <v>2.771E-3</v>
      </c>
      <c r="X86" s="11">
        <v>0.375635</v>
      </c>
      <c r="Y86" s="11">
        <v>3.951581</v>
      </c>
      <c r="Z86" s="11">
        <v>0.79066800000000004</v>
      </c>
      <c r="AA86" s="11">
        <v>7.5215000000000004E-2</v>
      </c>
      <c r="AB86" s="11">
        <v>0.108652</v>
      </c>
      <c r="AC86" s="11">
        <v>4.2200000000000001E-2</v>
      </c>
      <c r="AD86" s="11">
        <v>5.9687060000000001</v>
      </c>
      <c r="AE86" s="11">
        <v>0</v>
      </c>
      <c r="AF86" s="11">
        <v>0.62495299999999998</v>
      </c>
      <c r="AG86" s="11">
        <v>4.161079</v>
      </c>
      <c r="AH86" s="11">
        <v>5.5860810000000001</v>
      </c>
      <c r="AI86" s="11">
        <v>0.74094499999999996</v>
      </c>
      <c r="AJ86" s="11">
        <v>32.369734999999999</v>
      </c>
      <c r="AK86" s="11">
        <v>0.27808899999999998</v>
      </c>
      <c r="AL86" s="11">
        <v>0.73619599999999996</v>
      </c>
      <c r="AM86" s="11">
        <v>1.1948890000000001</v>
      </c>
      <c r="AN86" s="11">
        <v>1.5781E-2</v>
      </c>
      <c r="AO86" s="11">
        <v>2.8769819999999999</v>
      </c>
      <c r="AP86" s="11">
        <v>3.8811819999999999</v>
      </c>
      <c r="AQ86" s="11">
        <v>2.6551689999999999</v>
      </c>
      <c r="AR86" s="11">
        <v>0</v>
      </c>
      <c r="AS86" s="11">
        <v>0</v>
      </c>
      <c r="AT86" s="11">
        <v>0.34207399999999999</v>
      </c>
      <c r="AU86" s="11">
        <v>0.11401600000000001</v>
      </c>
      <c r="AV86" s="11">
        <v>5.3370000000000001E-2</v>
      </c>
      <c r="AW86" s="11">
        <v>5.5801999999999997E-2</v>
      </c>
      <c r="AX86" s="11">
        <v>8.2902000000000003E-2</v>
      </c>
      <c r="AY86" s="11">
        <v>6.8288000000000001E-2</v>
      </c>
      <c r="AZ86" s="11">
        <v>1.2772E-2</v>
      </c>
      <c r="BA86" s="11">
        <v>8.4940000000000002E-2</v>
      </c>
      <c r="BB86" s="11">
        <v>2.5633E-2</v>
      </c>
      <c r="BC86" s="11">
        <v>0.114205</v>
      </c>
      <c r="BD86" s="11">
        <v>0.147144</v>
      </c>
      <c r="BE86" s="11">
        <v>0.40749600000000002</v>
      </c>
      <c r="BF86" s="11">
        <v>0.14165800000000001</v>
      </c>
      <c r="BG86" s="11" t="s">
        <v>70</v>
      </c>
      <c r="BH86" s="13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5.75" x14ac:dyDescent="0.25">
      <c r="A87" s="8" t="s">
        <v>59</v>
      </c>
      <c r="B87" s="9" t="s">
        <v>105</v>
      </c>
      <c r="C87" s="10" t="s">
        <v>71</v>
      </c>
      <c r="D87" s="9" t="s">
        <v>260</v>
      </c>
      <c r="E87" s="9">
        <v>600</v>
      </c>
      <c r="F87" s="11">
        <v>1.7999999999999999E-2</v>
      </c>
      <c r="G87" s="12"/>
      <c r="H87" s="9" t="s">
        <v>261</v>
      </c>
      <c r="I87" s="9">
        <v>1000</v>
      </c>
      <c r="J87" s="9">
        <v>20</v>
      </c>
      <c r="K87" s="9">
        <v>400</v>
      </c>
      <c r="L87" s="9">
        <v>111</v>
      </c>
      <c r="M87" s="9">
        <v>150</v>
      </c>
      <c r="N87" s="9">
        <v>50</v>
      </c>
      <c r="O87" s="9">
        <v>70</v>
      </c>
      <c r="P87" s="9">
        <v>60</v>
      </c>
      <c r="Q87" s="9" t="s">
        <v>74</v>
      </c>
      <c r="R87" s="9"/>
      <c r="S87" s="9">
        <v>200</v>
      </c>
      <c r="T87" s="9">
        <v>30</v>
      </c>
      <c r="U87" s="9" t="s">
        <v>74</v>
      </c>
      <c r="V87" s="11">
        <v>0.19342799999999999</v>
      </c>
      <c r="W87" s="11">
        <v>6.5200000000000002E-4</v>
      </c>
      <c r="X87" s="11">
        <v>5.4307470000000002</v>
      </c>
      <c r="Y87" s="11">
        <v>1.850265</v>
      </c>
      <c r="Z87" s="11">
        <v>9.042E-2</v>
      </c>
      <c r="AA87" s="11">
        <v>0.42210799999999998</v>
      </c>
      <c r="AB87" s="11">
        <v>0.13434099999999999</v>
      </c>
      <c r="AC87" s="11">
        <v>0.60841800000000001</v>
      </c>
      <c r="AD87" s="11">
        <v>0</v>
      </c>
      <c r="AE87" s="11">
        <v>0.23055400000000001</v>
      </c>
      <c r="AF87" s="11">
        <v>1.036867</v>
      </c>
      <c r="AG87" s="11">
        <v>0.67898899999999995</v>
      </c>
      <c r="AH87" s="11">
        <v>3.3109350000000002</v>
      </c>
      <c r="AI87" s="11">
        <v>1.4664440000000001</v>
      </c>
      <c r="AJ87" s="11">
        <v>14.751696000000001</v>
      </c>
      <c r="AK87" s="11">
        <v>0.108666</v>
      </c>
      <c r="AL87" s="11">
        <v>0.29839100000000002</v>
      </c>
      <c r="AM87" s="11">
        <v>0.59376099999999998</v>
      </c>
      <c r="AN87" s="11">
        <v>5.5673E-2</v>
      </c>
      <c r="AO87" s="11">
        <v>0.558504</v>
      </c>
      <c r="AP87" s="11">
        <v>3.60005</v>
      </c>
      <c r="AQ87" s="11">
        <v>1.831399</v>
      </c>
      <c r="AR87" s="11">
        <v>0</v>
      </c>
      <c r="AS87" s="11">
        <v>0</v>
      </c>
      <c r="AT87" s="11">
        <v>0.59732499999999999</v>
      </c>
      <c r="AU87" s="11">
        <v>5.0077000000000003E-2</v>
      </c>
      <c r="AV87" s="11">
        <v>5.7971000000000002E-2</v>
      </c>
      <c r="AW87" s="11">
        <v>2.5857000000000002E-2</v>
      </c>
      <c r="AX87" s="11">
        <v>7.5086E-2</v>
      </c>
      <c r="AY87" s="11">
        <v>3.0769999999999999E-2</v>
      </c>
      <c r="AZ87" s="11">
        <v>1.3199000000000001E-2</v>
      </c>
      <c r="BA87" s="11">
        <v>3.6097999999999998E-2</v>
      </c>
      <c r="BB87" s="11">
        <v>4.8404000000000003E-2</v>
      </c>
      <c r="BC87" s="11">
        <v>2.3941E-2</v>
      </c>
      <c r="BD87" s="11">
        <v>6.6083000000000003E-2</v>
      </c>
      <c r="BE87" s="11">
        <v>0.15098500000000001</v>
      </c>
      <c r="BF87" s="11">
        <v>4.3333000000000003E-2</v>
      </c>
      <c r="BG87" s="11" t="s">
        <v>75</v>
      </c>
      <c r="BH87" s="13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19E3-D4BD-4E25-AE41-F3E1C61F9B4C}">
  <dimension ref="A1:BQ87"/>
  <sheetViews>
    <sheetView workbookViewId="0">
      <selection sqref="A1:XFD1048576"/>
    </sheetView>
  </sheetViews>
  <sheetFormatPr defaultRowHeight="15" x14ac:dyDescent="0.25"/>
  <cols>
    <col min="1" max="1" width="11.28515625" bestFit="1" customWidth="1"/>
    <col min="2" max="2" width="7.85546875" bestFit="1" customWidth="1"/>
    <col min="3" max="3" width="9.140625" style="20"/>
    <col min="4" max="4" width="13.42578125" bestFit="1" customWidth="1"/>
    <col min="5" max="7" width="13.42578125" customWidth="1"/>
    <col min="13" max="13" width="9.7109375" bestFit="1" customWidth="1"/>
    <col min="17" max="17" width="13.42578125" customWidth="1"/>
    <col min="19" max="19" width="22.42578125" bestFit="1" customWidth="1"/>
    <col min="46" max="46" width="9.5703125" customWidth="1"/>
    <col min="52" max="52" width="11.7109375" customWidth="1"/>
    <col min="55" max="55" width="12.140625" customWidth="1"/>
    <col min="56" max="56" width="11.5703125" customWidth="1"/>
  </cols>
  <sheetData>
    <row r="1" spans="1:69" ht="34.15" customHeight="1" x14ac:dyDescent="0.25">
      <c r="A1" s="33" t="s">
        <v>0</v>
      </c>
      <c r="B1" s="33" t="s">
        <v>1</v>
      </c>
      <c r="C1" s="34" t="s">
        <v>2</v>
      </c>
      <c r="D1" s="33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8" t="s">
        <v>16</v>
      </c>
      <c r="R1" s="33" t="s">
        <v>17</v>
      </c>
      <c r="S1" s="37" t="s">
        <v>18</v>
      </c>
      <c r="T1" s="37" t="s">
        <v>19</v>
      </c>
      <c r="U1" s="39" t="s">
        <v>43</v>
      </c>
      <c r="V1" s="39" t="s">
        <v>44</v>
      </c>
      <c r="W1" s="40" t="s">
        <v>20</v>
      </c>
      <c r="X1" s="41" t="s">
        <v>285</v>
      </c>
      <c r="Y1" s="41" t="s">
        <v>284</v>
      </c>
      <c r="Z1" s="41" t="s">
        <v>283</v>
      </c>
      <c r="AA1" s="41" t="s">
        <v>282</v>
      </c>
      <c r="AB1" s="41" t="s">
        <v>281</v>
      </c>
      <c r="AC1" s="41" t="s">
        <v>280</v>
      </c>
      <c r="AD1" s="41" t="s">
        <v>279</v>
      </c>
      <c r="AE1" s="41" t="s">
        <v>278</v>
      </c>
      <c r="AF1" s="41" t="s">
        <v>277</v>
      </c>
      <c r="AG1" s="41" t="s">
        <v>275</v>
      </c>
      <c r="AH1" s="41" t="s">
        <v>290</v>
      </c>
      <c r="AI1" s="41" t="s">
        <v>289</v>
      </c>
      <c r="AJ1" s="41" t="s">
        <v>274</v>
      </c>
      <c r="AK1" s="41" t="s">
        <v>273</v>
      </c>
      <c r="AL1" s="41" t="s">
        <v>286</v>
      </c>
      <c r="AM1" s="41" t="s">
        <v>288</v>
      </c>
      <c r="AN1" s="41" t="s">
        <v>271</v>
      </c>
      <c r="AO1" s="41" t="s">
        <v>270</v>
      </c>
      <c r="AP1" s="41" t="s">
        <v>272</v>
      </c>
      <c r="AQ1" s="41" t="s">
        <v>269</v>
      </c>
      <c r="AR1" s="41" t="s">
        <v>268</v>
      </c>
      <c r="AS1" s="41" t="s">
        <v>267</v>
      </c>
      <c r="AT1" s="41" t="s">
        <v>287</v>
      </c>
      <c r="AU1" s="41" t="s">
        <v>266</v>
      </c>
      <c r="AV1" s="41" t="s">
        <v>265</v>
      </c>
      <c r="AW1" s="41" t="s">
        <v>264</v>
      </c>
      <c r="AX1" s="41" t="s">
        <v>263</v>
      </c>
      <c r="AY1" s="41" t="s">
        <v>262</v>
      </c>
      <c r="AZ1" s="41" t="s">
        <v>292</v>
      </c>
      <c r="BA1" s="42" t="s">
        <v>293</v>
      </c>
      <c r="BB1" s="42" t="s">
        <v>294</v>
      </c>
      <c r="BC1" s="42" t="s">
        <v>295</v>
      </c>
      <c r="BD1" s="42" t="s">
        <v>296</v>
      </c>
      <c r="BE1" s="42" t="s">
        <v>300</v>
      </c>
      <c r="BF1" s="43" t="s">
        <v>297</v>
      </c>
      <c r="BG1" s="43" t="s">
        <v>298</v>
      </c>
      <c r="BH1" s="42" t="s">
        <v>299</v>
      </c>
      <c r="BI1" s="43" t="s">
        <v>301</v>
      </c>
    </row>
    <row r="2" spans="1:69" x14ac:dyDescent="0.25">
      <c r="A2" s="21" t="s">
        <v>59</v>
      </c>
      <c r="B2" s="22" t="s">
        <v>60</v>
      </c>
      <c r="C2" s="23">
        <v>1</v>
      </c>
      <c r="D2" s="22" t="s">
        <v>61</v>
      </c>
      <c r="E2" s="22">
        <v>700</v>
      </c>
      <c r="F2" s="24">
        <v>3.5350000000000001</v>
      </c>
      <c r="G2" s="25"/>
      <c r="H2" s="22" t="s">
        <v>62</v>
      </c>
      <c r="I2" s="22">
        <v>1000</v>
      </c>
      <c r="J2" s="22">
        <v>20</v>
      </c>
      <c r="K2" s="22">
        <v>400</v>
      </c>
      <c r="L2" s="22">
        <v>111</v>
      </c>
      <c r="M2" s="22">
        <v>150</v>
      </c>
      <c r="N2" s="22">
        <v>50</v>
      </c>
      <c r="O2" s="22">
        <v>70</v>
      </c>
      <c r="P2" s="22">
        <v>60</v>
      </c>
      <c r="Q2" s="22"/>
      <c r="R2" s="22" t="s">
        <v>63</v>
      </c>
      <c r="S2" s="22">
        <v>200</v>
      </c>
      <c r="T2" s="22">
        <v>30</v>
      </c>
      <c r="U2" s="24">
        <v>0</v>
      </c>
      <c r="V2" s="24">
        <v>0</v>
      </c>
      <c r="W2" s="22" t="s">
        <v>64</v>
      </c>
      <c r="X2" s="24">
        <v>0.20116200000000001</v>
      </c>
      <c r="Y2" s="24">
        <v>5.6168999999999997E-2</v>
      </c>
      <c r="Z2" s="24">
        <v>10.488778999999999</v>
      </c>
      <c r="AA2" s="24">
        <v>2.3064000000000001E-2</v>
      </c>
      <c r="AB2" s="24">
        <v>1.1833</v>
      </c>
      <c r="AC2" s="24">
        <v>6.8566859999999998</v>
      </c>
      <c r="AD2" s="24">
        <v>14.946002999999999</v>
      </c>
      <c r="AE2" s="24">
        <v>2.214877</v>
      </c>
      <c r="AF2" s="24">
        <v>50.244816</v>
      </c>
      <c r="AG2" s="24">
        <v>2.421135</v>
      </c>
      <c r="AH2" s="32">
        <v>2.7794350000000003</v>
      </c>
      <c r="AI2" s="32">
        <v>19.941706</v>
      </c>
      <c r="AJ2" s="24">
        <v>4.3552619999999997</v>
      </c>
      <c r="AK2" s="24">
        <v>1.431492</v>
      </c>
      <c r="AL2" s="24">
        <v>3.0095390000000002</v>
      </c>
      <c r="AM2" s="24">
        <v>0.19358</v>
      </c>
      <c r="AN2" s="24">
        <v>0.16819000000000001</v>
      </c>
      <c r="AO2" s="24">
        <v>0.37148399999999998</v>
      </c>
      <c r="AP2" s="24">
        <v>0.28895100000000001</v>
      </c>
      <c r="AQ2" s="24">
        <v>0.192719</v>
      </c>
      <c r="AR2" s="24">
        <v>2.3805E-2</v>
      </c>
      <c r="AS2" s="24">
        <v>0.211921</v>
      </c>
      <c r="AT2" s="24">
        <v>4.02034</v>
      </c>
      <c r="AU2" s="24">
        <v>0.13886899999999999</v>
      </c>
      <c r="AV2" s="24">
        <v>0.21485099999999999</v>
      </c>
      <c r="AW2" s="24">
        <v>0.22770000000000001</v>
      </c>
      <c r="AX2" s="24">
        <v>0.77089200000000002</v>
      </c>
      <c r="AY2" s="24">
        <v>0.29434300000000002</v>
      </c>
      <c r="AZ2" s="24">
        <f t="shared" ref="AZ2:AZ33" si="0">SUM(X2:AY2)</f>
        <v>127.27106999999999</v>
      </c>
      <c r="BA2" s="24">
        <f>AL2</f>
        <v>3.0095390000000002</v>
      </c>
      <c r="BB2" s="24">
        <f>AT2</f>
        <v>4.02034</v>
      </c>
      <c r="BC2" s="24">
        <f>SUM(X2,Z2,AB2,AD2,AF2,AJ2)</f>
        <v>81.419321999999994</v>
      </c>
      <c r="BD2" s="24">
        <f>SUM(AY2,AW2,AV2,AR2,AQ2)</f>
        <v>0.95341799999999999</v>
      </c>
      <c r="BE2" s="24">
        <f>SUM(AX2,AU2,AO2,AI2,AE2,AC2,AA2,Y2)</f>
        <v>30.373747000000002</v>
      </c>
      <c r="BF2" s="24">
        <f>SUM(AM2,AG2)</f>
        <v>2.6147149999999999</v>
      </c>
      <c r="BG2" s="24">
        <f>SUM(AS2,AP2,AN2,AK2,AH2)</f>
        <v>4.8799890000000001</v>
      </c>
      <c r="BH2" s="24">
        <f>SUM(BF2:BG2)</f>
        <v>7.4947040000000005</v>
      </c>
      <c r="BI2" s="24">
        <f>BF2/BG2</f>
        <v>0.53580346185206562</v>
      </c>
      <c r="BJ2" s="14"/>
      <c r="BK2" s="14"/>
      <c r="BL2" s="14"/>
      <c r="BM2" s="14"/>
      <c r="BN2" s="14"/>
      <c r="BO2" s="14"/>
      <c r="BP2" s="14"/>
      <c r="BQ2" s="14"/>
    </row>
    <row r="3" spans="1:69" x14ac:dyDescent="0.25">
      <c r="A3" s="21" t="s">
        <v>59</v>
      </c>
      <c r="B3" s="22" t="s">
        <v>60</v>
      </c>
      <c r="C3" s="23">
        <v>2</v>
      </c>
      <c r="D3" s="22" t="s">
        <v>66</v>
      </c>
      <c r="E3" s="22">
        <v>700</v>
      </c>
      <c r="F3" s="24">
        <v>2.6440000000000001</v>
      </c>
      <c r="G3" s="25"/>
      <c r="H3" s="22" t="s">
        <v>67</v>
      </c>
      <c r="I3" s="22">
        <v>1000</v>
      </c>
      <c r="J3" s="22">
        <v>20</v>
      </c>
      <c r="K3" s="22">
        <v>400</v>
      </c>
      <c r="L3" s="22">
        <v>111</v>
      </c>
      <c r="M3" s="22">
        <v>150</v>
      </c>
      <c r="N3" s="22">
        <v>50</v>
      </c>
      <c r="O3" s="22">
        <v>70</v>
      </c>
      <c r="P3" s="22">
        <v>60</v>
      </c>
      <c r="Q3" s="22"/>
      <c r="R3" s="22" t="s">
        <v>63</v>
      </c>
      <c r="S3" s="22">
        <v>200</v>
      </c>
      <c r="T3" s="22">
        <v>30</v>
      </c>
      <c r="U3" s="24">
        <v>0</v>
      </c>
      <c r="V3" s="24">
        <v>0</v>
      </c>
      <c r="W3" s="22" t="s">
        <v>64</v>
      </c>
      <c r="X3" s="24">
        <v>4.8807999999999997E-2</v>
      </c>
      <c r="Y3" s="24">
        <v>3.5651000000000002E-2</v>
      </c>
      <c r="Z3" s="24">
        <v>9.7318999999999996</v>
      </c>
      <c r="AA3" s="24">
        <v>3.993E-3</v>
      </c>
      <c r="AB3" s="24">
        <v>0.78833399999999998</v>
      </c>
      <c r="AC3" s="24">
        <v>5.3128209999999996</v>
      </c>
      <c r="AD3" s="24">
        <v>10.783149999999999</v>
      </c>
      <c r="AE3" s="24">
        <v>1.304152</v>
      </c>
      <c r="AF3" s="24">
        <v>51.642757000000003</v>
      </c>
      <c r="AG3" s="24">
        <v>1.510759</v>
      </c>
      <c r="AH3" s="32">
        <v>2.2654330000000003</v>
      </c>
      <c r="AI3" s="32">
        <v>13.883867</v>
      </c>
      <c r="AJ3" s="24">
        <v>3.4900530000000001</v>
      </c>
      <c r="AK3" s="24">
        <v>1.1635139999999999</v>
      </c>
      <c r="AL3" s="24">
        <v>2.8112970000000002</v>
      </c>
      <c r="AM3" s="24">
        <v>0.15551699999999999</v>
      </c>
      <c r="AN3" s="24">
        <v>9.8272999999999999E-2</v>
      </c>
      <c r="AO3" s="24">
        <v>0.32175100000000001</v>
      </c>
      <c r="AP3" s="24">
        <v>0.254409</v>
      </c>
      <c r="AQ3" s="24">
        <v>0.13492799999999999</v>
      </c>
      <c r="AR3" s="24">
        <v>2.4060999999999999E-2</v>
      </c>
      <c r="AS3" s="24">
        <v>8.3710000000000007E-2</v>
      </c>
      <c r="AT3" s="24">
        <v>2.9778859999999998</v>
      </c>
      <c r="AU3" s="24">
        <v>6.2283999999999999E-2</v>
      </c>
      <c r="AV3" s="24">
        <v>0.200965</v>
      </c>
      <c r="AW3" s="24">
        <v>0.211149</v>
      </c>
      <c r="AX3" s="24">
        <v>0.47254499999999999</v>
      </c>
      <c r="AY3" s="24">
        <v>0.292244</v>
      </c>
      <c r="AZ3" s="24">
        <f t="shared" si="0"/>
        <v>110.06621100000001</v>
      </c>
      <c r="BA3" s="24">
        <f t="shared" ref="BA3:BA66" si="1">AL3</f>
        <v>2.8112970000000002</v>
      </c>
      <c r="BB3" s="24">
        <f t="shared" ref="BB3:BB66" si="2">AT3</f>
        <v>2.9778859999999998</v>
      </c>
      <c r="BC3" s="24">
        <f t="shared" ref="BC3:BC66" si="3">SUM(X3,Z3,AB3,AD3,AF3,AJ3)</f>
        <v>76.485002000000009</v>
      </c>
      <c r="BD3" s="24">
        <f t="shared" ref="BD3:BD66" si="4">SUM(AY3,AW3,AV3,AR3,AQ3)</f>
        <v>0.86334700000000009</v>
      </c>
      <c r="BE3" s="24">
        <f t="shared" ref="BE3:BE66" si="5">SUM(AX3,AU3,AO3,AI3,AE3,AC3,AA3,Y3)</f>
        <v>21.397064</v>
      </c>
      <c r="BF3" s="24">
        <f t="shared" ref="BF3:BF66" si="6">SUM(AM3,AG3)</f>
        <v>1.6662759999999999</v>
      </c>
      <c r="BG3" s="24">
        <f t="shared" ref="BG3:BG66" si="7">SUM(AS3,AP3,AN3,AK3,AH3)</f>
        <v>3.8653390000000001</v>
      </c>
      <c r="BH3" s="24">
        <f t="shared" ref="BH3:BH66" si="8">SUM(BF3:BG3)</f>
        <v>5.5316150000000004</v>
      </c>
      <c r="BI3" s="24">
        <f t="shared" ref="BI3:BI66" si="9">BF3/BG3</f>
        <v>0.43108146529968</v>
      </c>
      <c r="BJ3" s="14"/>
      <c r="BK3" s="14"/>
      <c r="BL3" s="14"/>
      <c r="BM3" s="14"/>
      <c r="BN3" s="14"/>
      <c r="BO3" s="14"/>
      <c r="BP3" s="14"/>
      <c r="BQ3" s="14"/>
    </row>
    <row r="4" spans="1:69" x14ac:dyDescent="0.25">
      <c r="A4" s="21" t="s">
        <v>59</v>
      </c>
      <c r="B4" s="22" t="s">
        <v>60</v>
      </c>
      <c r="C4" s="23">
        <v>3</v>
      </c>
      <c r="D4" s="22" t="s">
        <v>68</v>
      </c>
      <c r="E4" s="22">
        <v>700</v>
      </c>
      <c r="F4" s="24">
        <v>2.8315000000000001</v>
      </c>
      <c r="G4" s="25">
        <v>373.25</v>
      </c>
      <c r="H4" s="22" t="s">
        <v>69</v>
      </c>
      <c r="I4" s="22">
        <v>1000</v>
      </c>
      <c r="J4" s="22">
        <v>20</v>
      </c>
      <c r="K4" s="22">
        <v>400</v>
      </c>
      <c r="L4" s="22">
        <v>111</v>
      </c>
      <c r="M4" s="22">
        <v>150</v>
      </c>
      <c r="N4" s="22">
        <v>50</v>
      </c>
      <c r="O4" s="22">
        <v>70</v>
      </c>
      <c r="P4" s="22">
        <v>60</v>
      </c>
      <c r="Q4" s="22"/>
      <c r="R4" s="22" t="s">
        <v>63</v>
      </c>
      <c r="S4" s="22">
        <v>200</v>
      </c>
      <c r="T4" s="22">
        <v>30</v>
      </c>
      <c r="U4" s="24">
        <v>0</v>
      </c>
      <c r="V4" s="24">
        <v>0</v>
      </c>
      <c r="W4" s="22" t="s">
        <v>64</v>
      </c>
      <c r="X4" s="24">
        <v>0.121895</v>
      </c>
      <c r="Y4" s="24">
        <v>4.6599000000000002E-2</v>
      </c>
      <c r="Z4" s="24">
        <v>9.7217310000000001</v>
      </c>
      <c r="AA4" s="24">
        <v>0</v>
      </c>
      <c r="AB4" s="24">
        <v>0.73289800000000005</v>
      </c>
      <c r="AC4" s="24">
        <v>5.0294369999999997</v>
      </c>
      <c r="AD4" s="24">
        <v>9.9550850000000004</v>
      </c>
      <c r="AE4" s="24">
        <v>1.244424</v>
      </c>
      <c r="AF4" s="24">
        <v>43.222805000000001</v>
      </c>
      <c r="AG4" s="24">
        <v>1.082266</v>
      </c>
      <c r="AH4" s="32">
        <v>2.3590180000000003</v>
      </c>
      <c r="AI4" s="32">
        <v>12.133911000000001</v>
      </c>
      <c r="AJ4" s="24">
        <v>3.2346710000000001</v>
      </c>
      <c r="AK4" s="24">
        <v>0.67472600000000005</v>
      </c>
      <c r="AL4" s="24">
        <v>2.9892120000000002</v>
      </c>
      <c r="AM4" s="24">
        <v>0.123804</v>
      </c>
      <c r="AN4" s="24">
        <v>9.0646000000000004E-2</v>
      </c>
      <c r="AO4" s="24">
        <v>0.26161200000000001</v>
      </c>
      <c r="AP4" s="24">
        <v>0.19320699999999999</v>
      </c>
      <c r="AQ4" s="24">
        <v>0.13245999999999999</v>
      </c>
      <c r="AR4" s="24">
        <v>1.6778000000000001E-2</v>
      </c>
      <c r="AS4" s="24">
        <v>0.114661</v>
      </c>
      <c r="AT4" s="24">
        <v>3.196002</v>
      </c>
      <c r="AU4" s="24">
        <v>0.111233</v>
      </c>
      <c r="AV4" s="24">
        <v>0.20596800000000001</v>
      </c>
      <c r="AW4" s="24">
        <v>0.18486900000000001</v>
      </c>
      <c r="AX4" s="24">
        <v>0.56167800000000001</v>
      </c>
      <c r="AY4" s="24">
        <v>0.26650600000000002</v>
      </c>
      <c r="AZ4" s="24">
        <f t="shared" si="0"/>
        <v>98.008102000000022</v>
      </c>
      <c r="BA4" s="24">
        <f t="shared" si="1"/>
        <v>2.9892120000000002</v>
      </c>
      <c r="BB4" s="24">
        <f t="shared" si="2"/>
        <v>3.196002</v>
      </c>
      <c r="BC4" s="24">
        <f t="shared" si="3"/>
        <v>66.989085000000003</v>
      </c>
      <c r="BD4" s="24">
        <f t="shared" si="4"/>
        <v>0.80658099999999999</v>
      </c>
      <c r="BE4" s="24">
        <f t="shared" si="5"/>
        <v>19.388894000000001</v>
      </c>
      <c r="BF4" s="24">
        <f t="shared" si="6"/>
        <v>1.20607</v>
      </c>
      <c r="BG4" s="24">
        <f t="shared" si="7"/>
        <v>3.432258</v>
      </c>
      <c r="BH4" s="24">
        <f t="shared" si="8"/>
        <v>4.6383279999999996</v>
      </c>
      <c r="BI4" s="24">
        <f t="shared" si="9"/>
        <v>0.35139258179309363</v>
      </c>
      <c r="BJ4" s="14"/>
      <c r="BK4" s="14"/>
      <c r="BL4" s="14"/>
      <c r="BM4" s="14"/>
      <c r="BN4" s="14"/>
      <c r="BO4" s="14"/>
      <c r="BP4" s="14"/>
      <c r="BQ4" s="14"/>
    </row>
    <row r="5" spans="1:69" x14ac:dyDescent="0.25">
      <c r="A5" s="21" t="s">
        <v>59</v>
      </c>
      <c r="B5" s="22" t="s">
        <v>60</v>
      </c>
      <c r="C5" s="23" t="s">
        <v>71</v>
      </c>
      <c r="D5" s="22" t="s">
        <v>72</v>
      </c>
      <c r="E5" s="22">
        <v>700</v>
      </c>
      <c r="F5" s="24">
        <f>0.004-0.046</f>
        <v>-4.1999999999999996E-2</v>
      </c>
      <c r="G5" s="25"/>
      <c r="H5" s="22" t="s">
        <v>73</v>
      </c>
      <c r="I5" s="22">
        <v>1000</v>
      </c>
      <c r="J5" s="22">
        <v>20</v>
      </c>
      <c r="K5" s="22">
        <v>400</v>
      </c>
      <c r="L5" s="22">
        <v>111</v>
      </c>
      <c r="M5" s="22">
        <v>150</v>
      </c>
      <c r="N5" s="22">
        <v>50</v>
      </c>
      <c r="O5" s="22">
        <v>70</v>
      </c>
      <c r="P5" s="22">
        <v>60</v>
      </c>
      <c r="Q5" s="22" t="s">
        <v>74</v>
      </c>
      <c r="R5" s="22"/>
      <c r="S5" s="22">
        <v>200</v>
      </c>
      <c r="T5" s="22">
        <v>30</v>
      </c>
      <c r="U5" s="24">
        <v>0</v>
      </c>
      <c r="V5" s="24">
        <v>0</v>
      </c>
      <c r="W5" s="22" t="s">
        <v>74</v>
      </c>
      <c r="X5" s="24">
        <v>0.12962699999999999</v>
      </c>
      <c r="Y5" s="24">
        <v>0.71155999999999997</v>
      </c>
      <c r="Z5" s="24">
        <v>0</v>
      </c>
      <c r="AA5" s="24">
        <v>0.28529500000000002</v>
      </c>
      <c r="AB5" s="24">
        <v>0.69467699999999999</v>
      </c>
      <c r="AC5" s="24">
        <v>0.74018799999999996</v>
      </c>
      <c r="AD5" s="24">
        <v>2.5265680000000001</v>
      </c>
      <c r="AE5" s="24">
        <v>1.4841599999999999</v>
      </c>
      <c r="AF5" s="24">
        <v>18.112943000000001</v>
      </c>
      <c r="AG5" s="24">
        <v>0.37460399999999999</v>
      </c>
      <c r="AH5" s="32">
        <v>0.34180199999999999</v>
      </c>
      <c r="AI5" s="32">
        <v>2.79406</v>
      </c>
      <c r="AJ5" s="24">
        <v>1.4103859999999999</v>
      </c>
      <c r="AK5" s="24">
        <v>1.0973580000000001</v>
      </c>
      <c r="AL5" s="24">
        <v>0.13555800000000001</v>
      </c>
      <c r="AM5" s="24">
        <v>6.9963999999999998E-2</v>
      </c>
      <c r="AN5" s="24">
        <v>2.8694000000000001E-2</v>
      </c>
      <c r="AO5" s="24">
        <v>6.0872999999999997E-2</v>
      </c>
      <c r="AP5" s="24">
        <v>7.4734999999999996E-2</v>
      </c>
      <c r="AQ5" s="24">
        <v>1.7322000000000001E-2</v>
      </c>
      <c r="AR5" s="24">
        <v>1.5705E-2</v>
      </c>
      <c r="AS5" s="24">
        <v>4.2717999999999999E-2</v>
      </c>
      <c r="AT5" s="24">
        <v>0.24260799999999999</v>
      </c>
      <c r="AU5" s="24">
        <v>6.9237999999999994E-2</v>
      </c>
      <c r="AV5" s="24">
        <v>1.7788999999999999E-2</v>
      </c>
      <c r="AW5" s="24">
        <v>7.1676000000000004E-2</v>
      </c>
      <c r="AX5" s="24">
        <v>0.18542</v>
      </c>
      <c r="AY5" s="24">
        <v>2.2297000000000001E-2</v>
      </c>
      <c r="AZ5" s="24">
        <f t="shared" si="0"/>
        <v>31.757825000000008</v>
      </c>
      <c r="BA5" s="24">
        <f t="shared" si="1"/>
        <v>0.13555800000000001</v>
      </c>
      <c r="BB5" s="24">
        <f t="shared" si="2"/>
        <v>0.24260799999999999</v>
      </c>
      <c r="BC5" s="24">
        <f t="shared" si="3"/>
        <v>22.874200999999999</v>
      </c>
      <c r="BD5" s="24">
        <f t="shared" si="4"/>
        <v>0.144789</v>
      </c>
      <c r="BE5" s="24">
        <f t="shared" si="5"/>
        <v>6.3307939999999991</v>
      </c>
      <c r="BF5" s="24">
        <f t="shared" si="6"/>
        <v>0.44456799999999996</v>
      </c>
      <c r="BG5" s="24">
        <f t="shared" si="7"/>
        <v>1.585307</v>
      </c>
      <c r="BH5" s="24">
        <f t="shared" si="8"/>
        <v>2.0298750000000001</v>
      </c>
      <c r="BI5" s="24">
        <f t="shared" si="9"/>
        <v>0.28043022581745991</v>
      </c>
      <c r="BJ5" s="14"/>
      <c r="BK5" s="14"/>
      <c r="BL5" s="14"/>
      <c r="BM5" s="14"/>
      <c r="BN5" s="14"/>
      <c r="BO5" s="14"/>
      <c r="BP5" s="14"/>
      <c r="BQ5" s="14"/>
    </row>
    <row r="6" spans="1:69" x14ac:dyDescent="0.25">
      <c r="A6" s="21" t="s">
        <v>59</v>
      </c>
      <c r="B6" s="22" t="s">
        <v>76</v>
      </c>
      <c r="C6" s="23">
        <v>1</v>
      </c>
      <c r="D6" s="22" t="s">
        <v>77</v>
      </c>
      <c r="E6" s="22">
        <v>700</v>
      </c>
      <c r="F6" s="24">
        <v>2.9575</v>
      </c>
      <c r="G6" s="25"/>
      <c r="H6" s="22" t="s">
        <v>78</v>
      </c>
      <c r="I6" s="22">
        <v>1000</v>
      </c>
      <c r="J6" s="22">
        <v>20</v>
      </c>
      <c r="K6" s="22">
        <v>400</v>
      </c>
      <c r="L6" s="22">
        <v>111</v>
      </c>
      <c r="M6" s="22">
        <v>150</v>
      </c>
      <c r="N6" s="22">
        <v>50</v>
      </c>
      <c r="O6" s="22">
        <v>70</v>
      </c>
      <c r="P6" s="22">
        <v>60</v>
      </c>
      <c r="Q6" s="22"/>
      <c r="R6" s="22" t="s">
        <v>63</v>
      </c>
      <c r="S6" s="22">
        <v>200</v>
      </c>
      <c r="T6" s="22">
        <v>30</v>
      </c>
      <c r="U6" s="24">
        <v>0</v>
      </c>
      <c r="V6" s="24">
        <v>0</v>
      </c>
      <c r="W6" s="22" t="s">
        <v>64</v>
      </c>
      <c r="X6" s="24">
        <v>6.5158999999999995E-2</v>
      </c>
      <c r="Y6" s="24">
        <v>6.0372000000000002E-2</v>
      </c>
      <c r="Z6" s="24">
        <v>2.3592300000000002</v>
      </c>
      <c r="AA6" s="24">
        <v>2.4435999999999999E-2</v>
      </c>
      <c r="AB6" s="24">
        <v>0.29949599999999998</v>
      </c>
      <c r="AC6" s="24">
        <v>0.85808600000000002</v>
      </c>
      <c r="AD6" s="24">
        <v>2.2069239999999999</v>
      </c>
      <c r="AE6" s="24">
        <v>0.24302299999999999</v>
      </c>
      <c r="AF6" s="24">
        <v>23.720554</v>
      </c>
      <c r="AG6" s="24">
        <v>0.53520299999999998</v>
      </c>
      <c r="AH6" s="32">
        <v>0.626467</v>
      </c>
      <c r="AI6" s="32">
        <v>2.573807</v>
      </c>
      <c r="AJ6" s="24">
        <v>1.176418</v>
      </c>
      <c r="AK6" s="24">
        <v>0.27236199999999999</v>
      </c>
      <c r="AL6" s="24">
        <v>0.15640399999999999</v>
      </c>
      <c r="AM6" s="24">
        <v>2.9559999999999999E-2</v>
      </c>
      <c r="AN6" s="24">
        <v>4.6195E-2</v>
      </c>
      <c r="AO6" s="24">
        <v>6.5287999999999999E-2</v>
      </c>
      <c r="AP6" s="24">
        <v>7.5231999999999993E-2</v>
      </c>
      <c r="AQ6" s="24">
        <v>2.1989000000000002E-2</v>
      </c>
      <c r="AR6" s="24">
        <v>5.5110000000000003E-3</v>
      </c>
      <c r="AS6" s="24">
        <v>6.3303999999999999E-2</v>
      </c>
      <c r="AT6" s="24">
        <v>0.13194700000000001</v>
      </c>
      <c r="AU6" s="24">
        <v>4.7869000000000002E-2</v>
      </c>
      <c r="AV6" s="24">
        <v>3.5021999999999998E-2</v>
      </c>
      <c r="AW6" s="24">
        <v>8.2667000000000004E-2</v>
      </c>
      <c r="AX6" s="24">
        <v>0.23463300000000001</v>
      </c>
      <c r="AY6" s="24">
        <v>2.937E-2</v>
      </c>
      <c r="AZ6" s="24">
        <f t="shared" si="0"/>
        <v>36.046527999999995</v>
      </c>
      <c r="BA6" s="24">
        <f t="shared" si="1"/>
        <v>0.15640399999999999</v>
      </c>
      <c r="BB6" s="24">
        <f t="shared" si="2"/>
        <v>0.13194700000000001</v>
      </c>
      <c r="BC6" s="24">
        <f t="shared" si="3"/>
        <v>29.827781000000002</v>
      </c>
      <c r="BD6" s="24">
        <f t="shared" si="4"/>
        <v>0.17455899999999999</v>
      </c>
      <c r="BE6" s="24">
        <f t="shared" si="5"/>
        <v>4.1075140000000001</v>
      </c>
      <c r="BF6" s="24">
        <f t="shared" si="6"/>
        <v>0.56476300000000001</v>
      </c>
      <c r="BG6" s="24">
        <f t="shared" si="7"/>
        <v>1.0835599999999999</v>
      </c>
      <c r="BH6" s="24">
        <f t="shared" si="8"/>
        <v>1.648323</v>
      </c>
      <c r="BI6" s="24">
        <f t="shared" si="9"/>
        <v>0.52121063900476217</v>
      </c>
      <c r="BJ6" s="14"/>
      <c r="BK6" s="14"/>
      <c r="BL6" s="14"/>
      <c r="BM6" s="14"/>
      <c r="BN6" s="14"/>
      <c r="BO6" s="14"/>
      <c r="BP6" s="14"/>
      <c r="BQ6" s="14"/>
    </row>
    <row r="7" spans="1:69" x14ac:dyDescent="0.25">
      <c r="A7" s="21" t="s">
        <v>59</v>
      </c>
      <c r="B7" s="22" t="s">
        <v>76</v>
      </c>
      <c r="C7" s="23">
        <v>2</v>
      </c>
      <c r="D7" s="22" t="s">
        <v>79</v>
      </c>
      <c r="E7" s="22">
        <v>700</v>
      </c>
      <c r="F7" s="24">
        <v>2.5474999999999999</v>
      </c>
      <c r="G7" s="25"/>
      <c r="H7" s="22" t="s">
        <v>80</v>
      </c>
      <c r="I7" s="22">
        <v>1000</v>
      </c>
      <c r="J7" s="22">
        <v>20</v>
      </c>
      <c r="K7" s="22">
        <v>400</v>
      </c>
      <c r="L7" s="22">
        <v>111</v>
      </c>
      <c r="M7" s="22">
        <v>150</v>
      </c>
      <c r="N7" s="22">
        <v>50</v>
      </c>
      <c r="O7" s="22">
        <v>70</v>
      </c>
      <c r="P7" s="22">
        <v>60</v>
      </c>
      <c r="Q7" s="22"/>
      <c r="R7" s="22" t="s">
        <v>63</v>
      </c>
      <c r="S7" s="22">
        <v>200</v>
      </c>
      <c r="T7" s="22">
        <v>30</v>
      </c>
      <c r="U7" s="24">
        <v>0</v>
      </c>
      <c r="V7" s="24">
        <v>0</v>
      </c>
      <c r="W7" s="22" t="s">
        <v>64</v>
      </c>
      <c r="X7" s="24">
        <v>9.5351000000000005E-2</v>
      </c>
      <c r="Y7" s="24">
        <v>9.0241000000000002E-2</v>
      </c>
      <c r="Z7" s="24">
        <v>3.9406150000000002</v>
      </c>
      <c r="AA7" s="24">
        <v>7.1390000000000004E-3</v>
      </c>
      <c r="AB7" s="24">
        <v>0.35444300000000001</v>
      </c>
      <c r="AC7" s="24">
        <v>1.196143</v>
      </c>
      <c r="AD7" s="24">
        <v>2.7912430000000001</v>
      </c>
      <c r="AE7" s="24">
        <v>0.18567600000000001</v>
      </c>
      <c r="AF7" s="24">
        <v>28.432957999999999</v>
      </c>
      <c r="AG7" s="24">
        <v>0.88216600000000001</v>
      </c>
      <c r="AH7" s="32">
        <v>1.382892</v>
      </c>
      <c r="AI7" s="32">
        <v>4.4567259999999997</v>
      </c>
      <c r="AJ7" s="24">
        <v>1.3646210000000001</v>
      </c>
      <c r="AK7" s="24">
        <v>0.44615700000000003</v>
      </c>
      <c r="AL7" s="24">
        <v>0.47544999999999998</v>
      </c>
      <c r="AM7" s="24">
        <v>5.4510999999999997E-2</v>
      </c>
      <c r="AN7" s="24">
        <v>5.0368000000000003E-2</v>
      </c>
      <c r="AO7" s="24">
        <v>0.14899299999999999</v>
      </c>
      <c r="AP7" s="24">
        <v>9.9994E-2</v>
      </c>
      <c r="AQ7" s="24">
        <v>2.9783E-2</v>
      </c>
      <c r="AR7" s="24">
        <v>9.9749999999999995E-3</v>
      </c>
      <c r="AS7" s="24">
        <v>7.4679999999999996E-2</v>
      </c>
      <c r="AT7" s="24">
        <v>0.25065199999999999</v>
      </c>
      <c r="AU7" s="24">
        <v>2.8948000000000002E-2</v>
      </c>
      <c r="AV7" s="24">
        <v>5.4364000000000003E-2</v>
      </c>
      <c r="AW7" s="24">
        <v>0.123471</v>
      </c>
      <c r="AX7" s="24">
        <v>0.281939</v>
      </c>
      <c r="AY7" s="24">
        <v>5.7216000000000003E-2</v>
      </c>
      <c r="AZ7" s="24">
        <f t="shared" si="0"/>
        <v>47.366714999999992</v>
      </c>
      <c r="BA7" s="24">
        <f t="shared" si="1"/>
        <v>0.47544999999999998</v>
      </c>
      <c r="BB7" s="24">
        <f t="shared" si="2"/>
        <v>0.25065199999999999</v>
      </c>
      <c r="BC7" s="24">
        <f t="shared" si="3"/>
        <v>36.979230999999999</v>
      </c>
      <c r="BD7" s="24">
        <f t="shared" si="4"/>
        <v>0.27480899999999997</v>
      </c>
      <c r="BE7" s="24">
        <f t="shared" si="5"/>
        <v>6.3958049999999993</v>
      </c>
      <c r="BF7" s="24">
        <f t="shared" si="6"/>
        <v>0.93667699999999998</v>
      </c>
      <c r="BG7" s="24">
        <f t="shared" si="7"/>
        <v>2.0540910000000001</v>
      </c>
      <c r="BH7" s="24">
        <f t="shared" si="8"/>
        <v>2.9907680000000001</v>
      </c>
      <c r="BI7" s="24">
        <f t="shared" si="9"/>
        <v>0.45600560053084305</v>
      </c>
      <c r="BJ7" s="14"/>
      <c r="BK7" s="14"/>
      <c r="BL7" s="14"/>
      <c r="BM7" s="14"/>
      <c r="BN7" s="14"/>
      <c r="BO7" s="14"/>
      <c r="BP7" s="14"/>
      <c r="BQ7" s="14"/>
    </row>
    <row r="8" spans="1:69" x14ac:dyDescent="0.25">
      <c r="A8" s="21" t="s">
        <v>59</v>
      </c>
      <c r="B8" s="22" t="s">
        <v>76</v>
      </c>
      <c r="C8" s="23">
        <v>3</v>
      </c>
      <c r="D8" s="22" t="s">
        <v>81</v>
      </c>
      <c r="E8" s="22">
        <v>700</v>
      </c>
      <c r="F8" s="24">
        <v>2.8029999999999999</v>
      </c>
      <c r="G8" s="25">
        <f>(305.85/630)*E8</f>
        <v>339.83333333333337</v>
      </c>
      <c r="H8" s="22" t="s">
        <v>82</v>
      </c>
      <c r="I8" s="22">
        <v>1000</v>
      </c>
      <c r="J8" s="22">
        <v>20</v>
      </c>
      <c r="K8" s="22">
        <v>400</v>
      </c>
      <c r="L8" s="22">
        <v>111</v>
      </c>
      <c r="M8" s="22">
        <v>150</v>
      </c>
      <c r="N8" s="22">
        <v>50</v>
      </c>
      <c r="O8" s="22">
        <v>70</v>
      </c>
      <c r="P8" s="22">
        <v>60</v>
      </c>
      <c r="Q8" s="22"/>
      <c r="R8" s="22" t="s">
        <v>63</v>
      </c>
      <c r="S8" s="22">
        <v>200</v>
      </c>
      <c r="T8" s="22">
        <v>30</v>
      </c>
      <c r="U8" s="24">
        <v>0</v>
      </c>
      <c r="V8" s="24">
        <v>0</v>
      </c>
      <c r="W8" s="22" t="s">
        <v>64</v>
      </c>
      <c r="X8" s="24">
        <v>0.10508000000000001</v>
      </c>
      <c r="Y8" s="24">
        <v>5.1987999999999999E-2</v>
      </c>
      <c r="Z8" s="24">
        <v>3.7031269999999998</v>
      </c>
      <c r="AA8" s="24">
        <v>0</v>
      </c>
      <c r="AB8" s="24">
        <v>0.33477699999999999</v>
      </c>
      <c r="AC8" s="24">
        <v>1.010464</v>
      </c>
      <c r="AD8" s="24">
        <v>2.6932689999999999</v>
      </c>
      <c r="AE8" s="24">
        <v>0.10945199999999999</v>
      </c>
      <c r="AF8" s="24">
        <v>32.020722999999997</v>
      </c>
      <c r="AG8" s="24">
        <v>0.74007199999999995</v>
      </c>
      <c r="AH8" s="32">
        <v>1.664636</v>
      </c>
      <c r="AI8" s="32">
        <v>4.452318</v>
      </c>
      <c r="AJ8" s="24">
        <v>1.7745379999999999</v>
      </c>
      <c r="AK8" s="24">
        <v>0.39674199999999998</v>
      </c>
      <c r="AL8" s="24">
        <v>0.36017399999999999</v>
      </c>
      <c r="AM8" s="24">
        <v>8.4274000000000002E-2</v>
      </c>
      <c r="AN8" s="24">
        <v>4.3172000000000002E-2</v>
      </c>
      <c r="AO8" s="24">
        <v>8.7325E-2</v>
      </c>
      <c r="AP8" s="24">
        <v>9.3284000000000006E-2</v>
      </c>
      <c r="AQ8" s="24">
        <v>3.4245999999999999E-2</v>
      </c>
      <c r="AR8" s="24">
        <v>7.2610000000000001E-3</v>
      </c>
      <c r="AS8" s="24">
        <v>6.2248999999999999E-2</v>
      </c>
      <c r="AT8" s="24">
        <v>0.25173899999999999</v>
      </c>
      <c r="AU8" s="24">
        <v>4.8415E-2</v>
      </c>
      <c r="AV8" s="24">
        <v>6.6125000000000003E-2</v>
      </c>
      <c r="AW8" s="24">
        <v>0.117021</v>
      </c>
      <c r="AX8" s="24">
        <v>0.29844199999999999</v>
      </c>
      <c r="AY8" s="24">
        <v>6.2442999999999999E-2</v>
      </c>
      <c r="AZ8" s="24">
        <f t="shared" si="0"/>
        <v>50.673355999999998</v>
      </c>
      <c r="BA8" s="24">
        <f t="shared" si="1"/>
        <v>0.36017399999999999</v>
      </c>
      <c r="BB8" s="24">
        <f t="shared" si="2"/>
        <v>0.25173899999999999</v>
      </c>
      <c r="BC8" s="24">
        <f t="shared" si="3"/>
        <v>40.631513999999996</v>
      </c>
      <c r="BD8" s="24">
        <f t="shared" si="4"/>
        <v>0.28709600000000002</v>
      </c>
      <c r="BE8" s="24">
        <f t="shared" si="5"/>
        <v>6.0584039999999995</v>
      </c>
      <c r="BF8" s="24">
        <f t="shared" si="6"/>
        <v>0.82434599999999991</v>
      </c>
      <c r="BG8" s="24">
        <f t="shared" si="7"/>
        <v>2.2600829999999998</v>
      </c>
      <c r="BH8" s="24">
        <f t="shared" si="8"/>
        <v>3.0844289999999996</v>
      </c>
      <c r="BI8" s="24">
        <f t="shared" si="9"/>
        <v>0.36474147188399719</v>
      </c>
      <c r="BJ8" s="14"/>
      <c r="BK8" s="14"/>
      <c r="BL8" s="14"/>
      <c r="BM8" s="14"/>
      <c r="BN8" s="14"/>
      <c r="BO8" s="14"/>
      <c r="BP8" s="14"/>
      <c r="BQ8" s="14"/>
    </row>
    <row r="9" spans="1:69" x14ac:dyDescent="0.25">
      <c r="A9" s="21" t="s">
        <v>59</v>
      </c>
      <c r="B9" s="22" t="s">
        <v>76</v>
      </c>
      <c r="C9" s="23" t="s">
        <v>71</v>
      </c>
      <c r="D9" s="22" t="s">
        <v>83</v>
      </c>
      <c r="E9" s="22">
        <v>600</v>
      </c>
      <c r="F9" s="24">
        <v>0.38200000000000001</v>
      </c>
      <c r="G9" s="25"/>
      <c r="H9" s="22" t="s">
        <v>84</v>
      </c>
      <c r="I9" s="22">
        <v>1000</v>
      </c>
      <c r="J9" s="22">
        <v>20</v>
      </c>
      <c r="K9" s="22">
        <v>400</v>
      </c>
      <c r="L9" s="22">
        <v>111</v>
      </c>
      <c r="M9" s="22">
        <v>150</v>
      </c>
      <c r="N9" s="22">
        <v>50</v>
      </c>
      <c r="O9" s="22">
        <v>70</v>
      </c>
      <c r="P9" s="22">
        <v>60</v>
      </c>
      <c r="Q9" s="22" t="s">
        <v>74</v>
      </c>
      <c r="R9" s="22"/>
      <c r="S9" s="22">
        <v>200</v>
      </c>
      <c r="T9" s="22">
        <v>30</v>
      </c>
      <c r="U9" s="24">
        <v>0</v>
      </c>
      <c r="V9" s="24">
        <v>0</v>
      </c>
      <c r="W9" s="22" t="s">
        <v>74</v>
      </c>
      <c r="X9" s="24">
        <v>0.14322399999999999</v>
      </c>
      <c r="Y9" s="24">
        <v>1.011954</v>
      </c>
      <c r="Z9" s="24">
        <v>0</v>
      </c>
      <c r="AA9" s="24">
        <v>0.38613999999999998</v>
      </c>
      <c r="AB9" s="24">
        <v>0.29212700000000003</v>
      </c>
      <c r="AC9" s="24">
        <v>0.866568</v>
      </c>
      <c r="AD9" s="24">
        <v>1.2253750000000001</v>
      </c>
      <c r="AE9" s="24">
        <v>1.906757</v>
      </c>
      <c r="AF9" s="24">
        <v>28.387754000000001</v>
      </c>
      <c r="AG9" s="24">
        <v>0.405997</v>
      </c>
      <c r="AH9" s="32">
        <v>0.35309200000000002</v>
      </c>
      <c r="AI9" s="32">
        <v>2.298025</v>
      </c>
      <c r="AJ9" s="24">
        <v>0.92329099999999997</v>
      </c>
      <c r="AK9" s="24">
        <v>1.140358</v>
      </c>
      <c r="AL9" s="24">
        <v>0.169459</v>
      </c>
      <c r="AM9" s="24">
        <v>9.1728000000000004E-2</v>
      </c>
      <c r="AN9" s="24">
        <v>3.6847999999999999E-2</v>
      </c>
      <c r="AO9" s="24">
        <v>4.9993999999999997E-2</v>
      </c>
      <c r="AP9" s="24">
        <v>7.7730999999999995E-2</v>
      </c>
      <c r="AQ9" s="24">
        <v>8.1200000000000005E-3</v>
      </c>
      <c r="AR9" s="24">
        <v>1.7971000000000001E-2</v>
      </c>
      <c r="AS9" s="24">
        <v>5.5066999999999998E-2</v>
      </c>
      <c r="AT9" s="24">
        <v>0.30069600000000002</v>
      </c>
      <c r="AU9" s="24">
        <v>9.3033000000000005E-2</v>
      </c>
      <c r="AV9" s="24">
        <v>2.1683000000000001E-2</v>
      </c>
      <c r="AW9" s="24">
        <v>9.7192000000000001E-2</v>
      </c>
      <c r="AX9" s="24">
        <v>0.260075</v>
      </c>
      <c r="AY9" s="24">
        <v>2.1481E-2</v>
      </c>
      <c r="AZ9" s="24">
        <f t="shared" si="0"/>
        <v>40.641740000000006</v>
      </c>
      <c r="BA9" s="24">
        <f t="shared" si="1"/>
        <v>0.169459</v>
      </c>
      <c r="BB9" s="24">
        <f t="shared" si="2"/>
        <v>0.30069600000000002</v>
      </c>
      <c r="BC9" s="24">
        <f t="shared" si="3"/>
        <v>30.971771</v>
      </c>
      <c r="BD9" s="24">
        <f t="shared" si="4"/>
        <v>0.16644699999999998</v>
      </c>
      <c r="BE9" s="24">
        <f t="shared" si="5"/>
        <v>6.8725460000000007</v>
      </c>
      <c r="BF9" s="24">
        <f t="shared" si="6"/>
        <v>0.49772499999999997</v>
      </c>
      <c r="BG9" s="24">
        <f t="shared" si="7"/>
        <v>1.6630959999999999</v>
      </c>
      <c r="BH9" s="24">
        <f t="shared" si="8"/>
        <v>2.1608209999999999</v>
      </c>
      <c r="BI9" s="24">
        <f t="shared" si="9"/>
        <v>0.29927616926503342</v>
      </c>
      <c r="BJ9" s="14"/>
      <c r="BK9" s="14"/>
      <c r="BL9" s="14"/>
      <c r="BM9" s="14"/>
      <c r="BN9" s="14"/>
      <c r="BO9" s="14"/>
      <c r="BP9" s="14"/>
      <c r="BQ9" s="14"/>
    </row>
    <row r="10" spans="1:69" x14ac:dyDescent="0.25">
      <c r="A10" s="21" t="s">
        <v>59</v>
      </c>
      <c r="B10" s="22" t="s">
        <v>85</v>
      </c>
      <c r="C10" s="23">
        <v>1</v>
      </c>
      <c r="D10" s="22" t="s">
        <v>86</v>
      </c>
      <c r="E10" s="22">
        <v>600</v>
      </c>
      <c r="F10" s="24">
        <v>2.6385000000000001</v>
      </c>
      <c r="G10" s="25"/>
      <c r="H10" s="22" t="s">
        <v>87</v>
      </c>
      <c r="I10" s="22">
        <v>1000</v>
      </c>
      <c r="J10" s="22">
        <v>20</v>
      </c>
      <c r="K10" s="22">
        <v>400</v>
      </c>
      <c r="L10" s="22">
        <v>111</v>
      </c>
      <c r="M10" s="22">
        <v>150</v>
      </c>
      <c r="N10" s="22">
        <v>50</v>
      </c>
      <c r="O10" s="22">
        <v>70</v>
      </c>
      <c r="P10" s="22">
        <v>60</v>
      </c>
      <c r="Q10" s="22"/>
      <c r="R10" s="22" t="s">
        <v>63</v>
      </c>
      <c r="S10" s="22">
        <v>200</v>
      </c>
      <c r="T10" s="22">
        <v>30</v>
      </c>
      <c r="U10" s="24">
        <v>0</v>
      </c>
      <c r="V10" s="24">
        <v>0</v>
      </c>
      <c r="W10" s="22" t="s">
        <v>64</v>
      </c>
      <c r="X10" s="24">
        <v>0.111998</v>
      </c>
      <c r="Y10" s="24">
        <v>6.5054000000000001E-2</v>
      </c>
      <c r="Z10" s="24">
        <v>5.3846679999999996</v>
      </c>
      <c r="AA10" s="24">
        <v>2.2160000000000001E-3</v>
      </c>
      <c r="AB10" s="24">
        <v>0.437608</v>
      </c>
      <c r="AC10" s="24">
        <v>1.596932</v>
      </c>
      <c r="AD10" s="24">
        <v>3.6327970000000001</v>
      </c>
      <c r="AE10" s="24">
        <v>0.48297000000000001</v>
      </c>
      <c r="AF10" s="24">
        <v>35.266955000000003</v>
      </c>
      <c r="AG10" s="24">
        <v>0.93156799999999995</v>
      </c>
      <c r="AH10" s="32">
        <v>2.014465</v>
      </c>
      <c r="AI10" s="32">
        <v>5.0054610000000004</v>
      </c>
      <c r="AJ10" s="24">
        <v>2.0973510000000002</v>
      </c>
      <c r="AK10" s="24">
        <v>0.51203900000000002</v>
      </c>
      <c r="AL10" s="24">
        <v>0.45683099999999999</v>
      </c>
      <c r="AM10" s="24">
        <v>6.9838999999999998E-2</v>
      </c>
      <c r="AN10" s="24">
        <v>8.4773000000000001E-2</v>
      </c>
      <c r="AO10" s="24">
        <v>0.100477</v>
      </c>
      <c r="AP10" s="24">
        <v>0.115009</v>
      </c>
      <c r="AQ10" s="24">
        <v>4.3778999999999998E-2</v>
      </c>
      <c r="AR10" s="24">
        <v>1.3132E-2</v>
      </c>
      <c r="AS10" s="24">
        <v>9.3449000000000004E-2</v>
      </c>
      <c r="AT10" s="24">
        <v>0.29609799999999997</v>
      </c>
      <c r="AU10" s="24">
        <v>6.1041999999999999E-2</v>
      </c>
      <c r="AV10" s="24">
        <v>6.8846000000000004E-2</v>
      </c>
      <c r="AW10" s="24">
        <v>0.11626599999999999</v>
      </c>
      <c r="AX10" s="24">
        <v>0.32851799999999998</v>
      </c>
      <c r="AY10" s="24">
        <v>6.7177000000000001E-2</v>
      </c>
      <c r="AZ10" s="24">
        <f t="shared" si="0"/>
        <v>59.457318000000015</v>
      </c>
      <c r="BA10" s="24">
        <f t="shared" si="1"/>
        <v>0.45683099999999999</v>
      </c>
      <c r="BB10" s="24">
        <f t="shared" si="2"/>
        <v>0.29609799999999997</v>
      </c>
      <c r="BC10" s="24">
        <f t="shared" si="3"/>
        <v>46.931377000000005</v>
      </c>
      <c r="BD10" s="24">
        <f t="shared" si="4"/>
        <v>0.30919999999999997</v>
      </c>
      <c r="BE10" s="24">
        <f t="shared" si="5"/>
        <v>7.6426699999999999</v>
      </c>
      <c r="BF10" s="24">
        <f t="shared" si="6"/>
        <v>1.0014069999999999</v>
      </c>
      <c r="BG10" s="24">
        <f t="shared" si="7"/>
        <v>2.8197350000000001</v>
      </c>
      <c r="BH10" s="24">
        <f t="shared" si="8"/>
        <v>3.821142</v>
      </c>
      <c r="BI10" s="24">
        <f t="shared" si="9"/>
        <v>0.35514223854369292</v>
      </c>
      <c r="BJ10" s="14"/>
      <c r="BK10" s="14"/>
      <c r="BL10" s="14"/>
      <c r="BM10" s="14"/>
      <c r="BN10" s="14"/>
      <c r="BO10" s="14"/>
      <c r="BP10" s="14"/>
      <c r="BQ10" s="14"/>
    </row>
    <row r="11" spans="1:69" x14ac:dyDescent="0.25">
      <c r="A11" s="21" t="s">
        <v>59</v>
      </c>
      <c r="B11" s="22" t="s">
        <v>85</v>
      </c>
      <c r="C11" s="23">
        <v>2</v>
      </c>
      <c r="D11" s="22" t="s">
        <v>88</v>
      </c>
      <c r="E11" s="22">
        <v>600</v>
      </c>
      <c r="F11" s="24">
        <v>3.1435</v>
      </c>
      <c r="G11" s="25"/>
      <c r="H11" s="22" t="s">
        <v>89</v>
      </c>
      <c r="I11" s="22">
        <v>1000</v>
      </c>
      <c r="J11" s="22">
        <v>20</v>
      </c>
      <c r="K11" s="22">
        <v>400</v>
      </c>
      <c r="L11" s="22">
        <v>111</v>
      </c>
      <c r="M11" s="22">
        <v>150</v>
      </c>
      <c r="N11" s="22">
        <v>50</v>
      </c>
      <c r="O11" s="22">
        <v>70</v>
      </c>
      <c r="P11" s="22">
        <v>60</v>
      </c>
      <c r="Q11" s="22"/>
      <c r="R11" s="22" t="s">
        <v>63</v>
      </c>
      <c r="S11" s="22">
        <v>200</v>
      </c>
      <c r="T11" s="22">
        <v>30</v>
      </c>
      <c r="U11" s="24">
        <v>0</v>
      </c>
      <c r="V11" s="24">
        <v>0</v>
      </c>
      <c r="W11" s="22" t="s">
        <v>64</v>
      </c>
      <c r="X11" s="24">
        <v>0.10900700000000001</v>
      </c>
      <c r="Y11" s="24">
        <v>5.6578999999999997E-2</v>
      </c>
      <c r="Z11" s="24">
        <v>5.508591</v>
      </c>
      <c r="AA11" s="24">
        <v>1.4083E-2</v>
      </c>
      <c r="AB11" s="24">
        <v>0.49090899999999998</v>
      </c>
      <c r="AC11" s="24">
        <v>1.777471</v>
      </c>
      <c r="AD11" s="24">
        <v>4.0594710000000003</v>
      </c>
      <c r="AE11" s="24">
        <v>0.13048599999999999</v>
      </c>
      <c r="AF11" s="24">
        <v>37.349428000000003</v>
      </c>
      <c r="AG11" s="24">
        <v>0.96282299999999998</v>
      </c>
      <c r="AH11" s="32">
        <v>1.8804420000000002</v>
      </c>
      <c r="AI11" s="32">
        <v>4.9556930000000001</v>
      </c>
      <c r="AJ11" s="24">
        <v>2.572702</v>
      </c>
      <c r="AK11" s="24">
        <v>0.42910999999999999</v>
      </c>
      <c r="AL11" s="24">
        <v>0.47266900000000001</v>
      </c>
      <c r="AM11" s="24">
        <v>9.8337999999999995E-2</v>
      </c>
      <c r="AN11" s="24">
        <v>0.108086</v>
      </c>
      <c r="AO11" s="24">
        <v>0.13675499999999999</v>
      </c>
      <c r="AP11" s="24">
        <v>0.14050000000000001</v>
      </c>
      <c r="AQ11" s="24">
        <v>6.0420000000000001E-2</v>
      </c>
      <c r="AR11" s="24">
        <v>1.4997999999999999E-2</v>
      </c>
      <c r="AS11" s="24">
        <v>5.6707E-2</v>
      </c>
      <c r="AT11" s="24">
        <v>0.36814799999999998</v>
      </c>
      <c r="AU11" s="24">
        <v>1.6427000000000001E-2</v>
      </c>
      <c r="AV11" s="24">
        <v>8.9597999999999997E-2</v>
      </c>
      <c r="AW11" s="24">
        <v>0.107489</v>
      </c>
      <c r="AX11" s="24">
        <v>0.26977800000000002</v>
      </c>
      <c r="AY11" s="24">
        <v>9.0699000000000002E-2</v>
      </c>
      <c r="AZ11" s="24">
        <f t="shared" si="0"/>
        <v>62.327407000000015</v>
      </c>
      <c r="BA11" s="24">
        <f t="shared" si="1"/>
        <v>0.47266900000000001</v>
      </c>
      <c r="BB11" s="24">
        <f t="shared" si="2"/>
        <v>0.36814799999999998</v>
      </c>
      <c r="BC11" s="24">
        <f t="shared" si="3"/>
        <v>50.090108000000008</v>
      </c>
      <c r="BD11" s="24">
        <f t="shared" si="4"/>
        <v>0.36320399999999997</v>
      </c>
      <c r="BE11" s="24">
        <f t="shared" si="5"/>
        <v>7.3572720000000009</v>
      </c>
      <c r="BF11" s="24">
        <f t="shared" si="6"/>
        <v>1.061161</v>
      </c>
      <c r="BG11" s="24">
        <f t="shared" si="7"/>
        <v>2.6148450000000003</v>
      </c>
      <c r="BH11" s="24">
        <f t="shared" si="8"/>
        <v>3.6760060000000001</v>
      </c>
      <c r="BI11" s="24">
        <f t="shared" si="9"/>
        <v>0.4058217599895978</v>
      </c>
      <c r="BJ11" s="14"/>
      <c r="BK11" s="14"/>
      <c r="BL11" s="14"/>
      <c r="BM11" s="14"/>
      <c r="BN11" s="14"/>
      <c r="BO11" s="14"/>
      <c r="BP11" s="14"/>
      <c r="BQ11" s="14"/>
    </row>
    <row r="12" spans="1:69" x14ac:dyDescent="0.25">
      <c r="A12" s="21" t="s">
        <v>59</v>
      </c>
      <c r="B12" s="22" t="s">
        <v>85</v>
      </c>
      <c r="C12" s="23">
        <v>3</v>
      </c>
      <c r="D12" s="22" t="s">
        <v>90</v>
      </c>
      <c r="E12" s="22">
        <v>600</v>
      </c>
      <c r="F12" s="24">
        <v>2.944</v>
      </c>
      <c r="G12" s="25">
        <v>401.27</v>
      </c>
      <c r="H12" s="22" t="s">
        <v>91</v>
      </c>
      <c r="I12" s="22">
        <v>1000</v>
      </c>
      <c r="J12" s="22">
        <v>20</v>
      </c>
      <c r="K12" s="22">
        <v>400</v>
      </c>
      <c r="L12" s="22">
        <v>111</v>
      </c>
      <c r="M12" s="22">
        <v>150</v>
      </c>
      <c r="N12" s="22">
        <v>50</v>
      </c>
      <c r="O12" s="22">
        <v>70</v>
      </c>
      <c r="P12" s="22">
        <v>60</v>
      </c>
      <c r="Q12" s="22"/>
      <c r="R12" s="22" t="s">
        <v>63</v>
      </c>
      <c r="S12" s="22">
        <v>200</v>
      </c>
      <c r="T12" s="22">
        <v>30</v>
      </c>
      <c r="U12" s="24">
        <v>0</v>
      </c>
      <c r="V12" s="24">
        <v>0</v>
      </c>
      <c r="W12" s="22" t="s">
        <v>64</v>
      </c>
      <c r="X12" s="24">
        <v>7.4697E-2</v>
      </c>
      <c r="Y12" s="24">
        <v>4.0557999999999997E-2</v>
      </c>
      <c r="Z12" s="24">
        <v>6.8028890000000004</v>
      </c>
      <c r="AA12" s="24">
        <v>2.2269999999999998E-3</v>
      </c>
      <c r="AB12" s="24">
        <v>0.72191300000000003</v>
      </c>
      <c r="AC12" s="24">
        <v>1.70513</v>
      </c>
      <c r="AD12" s="24">
        <v>5.227366</v>
      </c>
      <c r="AE12" s="24">
        <v>4.6906000000000003E-2</v>
      </c>
      <c r="AF12" s="24">
        <v>33.835490999999998</v>
      </c>
      <c r="AG12" s="24">
        <v>1.2277149999999999</v>
      </c>
      <c r="AH12" s="32">
        <v>2.756084</v>
      </c>
      <c r="AI12" s="32">
        <v>6.9022559999999995</v>
      </c>
      <c r="AJ12" s="24">
        <v>3.530637</v>
      </c>
      <c r="AK12" s="24">
        <v>1.0713680000000001</v>
      </c>
      <c r="AL12" s="24">
        <v>0.61391300000000004</v>
      </c>
      <c r="AM12" s="24">
        <v>8.9524000000000006E-2</v>
      </c>
      <c r="AN12" s="24">
        <v>7.4338000000000001E-2</v>
      </c>
      <c r="AO12" s="24">
        <v>0.17216600000000001</v>
      </c>
      <c r="AP12" s="24">
        <v>0.14730799999999999</v>
      </c>
      <c r="AQ12" s="24">
        <v>9.3018000000000003E-2</v>
      </c>
      <c r="AR12" s="24">
        <v>9.8019999999999999E-3</v>
      </c>
      <c r="AS12" s="24">
        <v>7.5824000000000003E-2</v>
      </c>
      <c r="AT12" s="24">
        <v>0.47559099999999999</v>
      </c>
      <c r="AU12" s="24">
        <v>7.0445999999999995E-2</v>
      </c>
      <c r="AV12" s="24">
        <v>0.14508699999999999</v>
      </c>
      <c r="AW12" s="24">
        <v>0.13340199999999999</v>
      </c>
      <c r="AX12" s="24">
        <v>0.32473600000000002</v>
      </c>
      <c r="AY12" s="24">
        <v>0.165071</v>
      </c>
      <c r="AZ12" s="24">
        <f t="shared" si="0"/>
        <v>66.535462999999993</v>
      </c>
      <c r="BA12" s="24">
        <f t="shared" si="1"/>
        <v>0.61391300000000004</v>
      </c>
      <c r="BB12" s="24">
        <f t="shared" si="2"/>
        <v>0.47559099999999999</v>
      </c>
      <c r="BC12" s="24">
        <f t="shared" si="3"/>
        <v>50.192992999999994</v>
      </c>
      <c r="BD12" s="24">
        <f t="shared" si="4"/>
        <v>0.54637999999999998</v>
      </c>
      <c r="BE12" s="24">
        <f t="shared" si="5"/>
        <v>9.2644249999999992</v>
      </c>
      <c r="BF12" s="24">
        <f t="shared" si="6"/>
        <v>1.3172389999999998</v>
      </c>
      <c r="BG12" s="24">
        <f t="shared" si="7"/>
        <v>4.1249219999999998</v>
      </c>
      <c r="BH12" s="24">
        <f t="shared" si="8"/>
        <v>5.4421609999999996</v>
      </c>
      <c r="BI12" s="24">
        <f t="shared" si="9"/>
        <v>0.31933670503345274</v>
      </c>
      <c r="BJ12" s="14"/>
      <c r="BK12" s="14"/>
      <c r="BL12" s="14"/>
      <c r="BM12" s="14"/>
      <c r="BN12" s="14"/>
      <c r="BO12" s="14"/>
      <c r="BP12" s="14"/>
      <c r="BQ12" s="14"/>
    </row>
    <row r="13" spans="1:69" x14ac:dyDescent="0.25">
      <c r="A13" s="21" t="s">
        <v>59</v>
      </c>
      <c r="B13" s="22" t="s">
        <v>85</v>
      </c>
      <c r="C13" s="23" t="s">
        <v>71</v>
      </c>
      <c r="D13" s="22" t="s">
        <v>92</v>
      </c>
      <c r="E13" s="22">
        <v>600</v>
      </c>
      <c r="F13" s="24">
        <v>0.3145</v>
      </c>
      <c r="G13" s="25"/>
      <c r="H13" s="22" t="s">
        <v>93</v>
      </c>
      <c r="I13" s="22">
        <v>1000</v>
      </c>
      <c r="J13" s="22">
        <v>20</v>
      </c>
      <c r="K13" s="22">
        <v>400</v>
      </c>
      <c r="L13" s="22">
        <v>111</v>
      </c>
      <c r="M13" s="22">
        <v>150</v>
      </c>
      <c r="N13" s="22">
        <v>50</v>
      </c>
      <c r="O13" s="22">
        <v>70</v>
      </c>
      <c r="P13" s="22">
        <v>60</v>
      </c>
      <c r="Q13" s="22" t="s">
        <v>74</v>
      </c>
      <c r="R13" s="22"/>
      <c r="S13" s="22">
        <v>200</v>
      </c>
      <c r="T13" s="22">
        <v>30</v>
      </c>
      <c r="U13" s="24">
        <v>0</v>
      </c>
      <c r="V13" s="24">
        <v>0</v>
      </c>
      <c r="W13" s="22" t="s">
        <v>74</v>
      </c>
      <c r="X13" s="24">
        <v>0.13564799999999999</v>
      </c>
      <c r="Y13" s="24">
        <v>0.72312299999999996</v>
      </c>
      <c r="Z13" s="24">
        <v>0</v>
      </c>
      <c r="AA13" s="24">
        <v>0.28532299999999999</v>
      </c>
      <c r="AB13" s="24">
        <v>0.72754700000000005</v>
      </c>
      <c r="AC13" s="24">
        <v>0.66503400000000001</v>
      </c>
      <c r="AD13" s="24">
        <v>2.8582329999999998</v>
      </c>
      <c r="AE13" s="24">
        <v>1.240019</v>
      </c>
      <c r="AF13" s="24">
        <v>18.463160999999999</v>
      </c>
      <c r="AG13" s="24">
        <v>0.46432400000000001</v>
      </c>
      <c r="AH13" s="32">
        <v>0.40297100000000002</v>
      </c>
      <c r="AI13" s="32">
        <v>3.419365</v>
      </c>
      <c r="AJ13" s="24">
        <v>1.823056</v>
      </c>
      <c r="AK13" s="24">
        <v>1.4289229999999999</v>
      </c>
      <c r="AL13" s="24">
        <v>0.177006</v>
      </c>
      <c r="AM13" s="24">
        <v>9.7612000000000004E-2</v>
      </c>
      <c r="AN13" s="24">
        <v>3.8275000000000003E-2</v>
      </c>
      <c r="AO13" s="24">
        <v>8.1500000000000003E-2</v>
      </c>
      <c r="AP13" s="24">
        <v>8.8403999999999996E-2</v>
      </c>
      <c r="AQ13" s="24">
        <v>2.1063999999999999E-2</v>
      </c>
      <c r="AR13" s="24">
        <v>1.6060000000000001E-2</v>
      </c>
      <c r="AS13" s="24">
        <v>6.1616999999999998E-2</v>
      </c>
      <c r="AT13" s="24">
        <v>0.27860600000000002</v>
      </c>
      <c r="AU13" s="24">
        <v>8.5980000000000001E-2</v>
      </c>
      <c r="AV13" s="24">
        <v>2.5156000000000001E-2</v>
      </c>
      <c r="AW13" s="24">
        <v>6.8590999999999999E-2</v>
      </c>
      <c r="AX13" s="24">
        <v>0.16958000000000001</v>
      </c>
      <c r="AY13" s="24">
        <v>2.7439000000000002E-2</v>
      </c>
      <c r="AZ13" s="24">
        <f t="shared" si="0"/>
        <v>33.873617000000003</v>
      </c>
      <c r="BA13" s="24">
        <f t="shared" si="1"/>
        <v>0.177006</v>
      </c>
      <c r="BB13" s="24">
        <f t="shared" si="2"/>
        <v>0.27860600000000002</v>
      </c>
      <c r="BC13" s="24">
        <f t="shared" si="3"/>
        <v>24.007645</v>
      </c>
      <c r="BD13" s="24">
        <f t="shared" si="4"/>
        <v>0.15831000000000001</v>
      </c>
      <c r="BE13" s="24">
        <f t="shared" si="5"/>
        <v>6.6699240000000009</v>
      </c>
      <c r="BF13" s="24">
        <f t="shared" si="6"/>
        <v>0.56193599999999999</v>
      </c>
      <c r="BG13" s="24">
        <f t="shared" si="7"/>
        <v>2.0201899999999999</v>
      </c>
      <c r="BH13" s="24">
        <f t="shared" si="8"/>
        <v>2.5821259999999997</v>
      </c>
      <c r="BI13" s="24">
        <f t="shared" si="9"/>
        <v>0.27815997505185158</v>
      </c>
      <c r="BJ13" s="14"/>
      <c r="BK13" s="14"/>
      <c r="BL13" s="14"/>
      <c r="BM13" s="14"/>
      <c r="BN13" s="14"/>
      <c r="BO13" s="14"/>
      <c r="BP13" s="14"/>
      <c r="BQ13" s="14"/>
    </row>
    <row r="14" spans="1:69" x14ac:dyDescent="0.25">
      <c r="A14" s="26" t="s">
        <v>94</v>
      </c>
      <c r="B14" s="22" t="s">
        <v>95</v>
      </c>
      <c r="C14" s="23" t="s">
        <v>71</v>
      </c>
      <c r="D14" s="22" t="s">
        <v>96</v>
      </c>
      <c r="E14" s="22">
        <v>1000</v>
      </c>
      <c r="F14" s="24">
        <v>0.113</v>
      </c>
      <c r="G14" s="25"/>
      <c r="H14" s="22" t="s">
        <v>97</v>
      </c>
      <c r="I14" s="22">
        <v>1000</v>
      </c>
      <c r="J14" s="22">
        <v>20</v>
      </c>
      <c r="K14" s="22">
        <v>400</v>
      </c>
      <c r="L14" s="22">
        <v>111</v>
      </c>
      <c r="M14" s="22">
        <v>150</v>
      </c>
      <c r="N14" s="22">
        <v>50</v>
      </c>
      <c r="O14" s="22">
        <v>70</v>
      </c>
      <c r="P14" s="22">
        <v>60</v>
      </c>
      <c r="Q14" s="22" t="s">
        <v>74</v>
      </c>
      <c r="R14" s="22"/>
      <c r="S14" s="22">
        <v>200</v>
      </c>
      <c r="T14" s="22">
        <v>30</v>
      </c>
      <c r="U14" s="24">
        <v>0</v>
      </c>
      <c r="V14" s="24">
        <v>0</v>
      </c>
      <c r="W14" s="22" t="s">
        <v>74</v>
      </c>
      <c r="X14" s="24">
        <v>0.17202100000000001</v>
      </c>
      <c r="Y14" s="24">
        <v>0.90419700000000003</v>
      </c>
      <c r="Z14" s="24">
        <v>0</v>
      </c>
      <c r="AA14" s="24">
        <v>0.309535</v>
      </c>
      <c r="AB14" s="24">
        <v>0.78186999999999995</v>
      </c>
      <c r="AC14" s="24">
        <v>0.67944199999999999</v>
      </c>
      <c r="AD14" s="24">
        <v>2.7125689999999998</v>
      </c>
      <c r="AE14" s="24">
        <v>1.503144</v>
      </c>
      <c r="AF14" s="24">
        <v>21.658911</v>
      </c>
      <c r="AG14" s="24">
        <v>0.57020499999999996</v>
      </c>
      <c r="AH14" s="32">
        <v>0.34435100000000002</v>
      </c>
      <c r="AI14" s="32">
        <v>2.5444179999999998</v>
      </c>
      <c r="AJ14" s="24">
        <v>1.6094029999999999</v>
      </c>
      <c r="AK14" s="24">
        <v>1.869826</v>
      </c>
      <c r="AL14" s="24">
        <v>0.26190099999999999</v>
      </c>
      <c r="AM14" s="24">
        <v>0.14352799999999999</v>
      </c>
      <c r="AN14" s="24">
        <v>5.5529000000000002E-2</v>
      </c>
      <c r="AO14" s="24">
        <v>0.137319</v>
      </c>
      <c r="AP14" s="24">
        <v>0.114541</v>
      </c>
      <c r="AQ14" s="24">
        <v>2.4590999999999998E-2</v>
      </c>
      <c r="AR14" s="24">
        <v>2.1964000000000001E-2</v>
      </c>
      <c r="AS14" s="24">
        <v>8.7408E-2</v>
      </c>
      <c r="AT14" s="24">
        <v>0.32390000000000002</v>
      </c>
      <c r="AU14" s="24">
        <v>9.3701999999999994E-2</v>
      </c>
      <c r="AV14" s="24">
        <v>2.6674E-2</v>
      </c>
      <c r="AW14" s="24">
        <v>8.8071999999999998E-2</v>
      </c>
      <c r="AX14" s="24">
        <v>0.21912799999999999</v>
      </c>
      <c r="AY14" s="24">
        <v>2.4514999999999999E-2</v>
      </c>
      <c r="AZ14" s="24">
        <f t="shared" si="0"/>
        <v>37.282664000000004</v>
      </c>
      <c r="BA14" s="24">
        <f t="shared" si="1"/>
        <v>0.26190099999999999</v>
      </c>
      <c r="BB14" s="24">
        <f t="shared" si="2"/>
        <v>0.32390000000000002</v>
      </c>
      <c r="BC14" s="24">
        <f t="shared" si="3"/>
        <v>26.934774000000001</v>
      </c>
      <c r="BD14" s="24">
        <f t="shared" si="4"/>
        <v>0.18581600000000001</v>
      </c>
      <c r="BE14" s="24">
        <f t="shared" si="5"/>
        <v>6.3908849999999999</v>
      </c>
      <c r="BF14" s="24">
        <f t="shared" si="6"/>
        <v>0.71373299999999995</v>
      </c>
      <c r="BG14" s="24">
        <f t="shared" si="7"/>
        <v>2.4716550000000002</v>
      </c>
      <c r="BH14" s="24">
        <f t="shared" si="8"/>
        <v>3.1853880000000001</v>
      </c>
      <c r="BI14" s="24">
        <f t="shared" si="9"/>
        <v>0.28876724300114698</v>
      </c>
      <c r="BJ14" s="14"/>
      <c r="BK14" s="14"/>
      <c r="BL14" s="14"/>
      <c r="BM14" s="14"/>
      <c r="BN14" s="14"/>
      <c r="BO14" s="14"/>
      <c r="BP14" s="14"/>
      <c r="BQ14" s="14"/>
    </row>
    <row r="15" spans="1:69" x14ac:dyDescent="0.25">
      <c r="A15" s="26" t="s">
        <v>94</v>
      </c>
      <c r="B15" s="22" t="s">
        <v>98</v>
      </c>
      <c r="C15" s="23">
        <v>0</v>
      </c>
      <c r="D15" s="22" t="s">
        <v>99</v>
      </c>
      <c r="E15" s="22">
        <v>1000</v>
      </c>
      <c r="F15" s="24">
        <v>3.4350000000000001</v>
      </c>
      <c r="G15" s="25"/>
      <c r="H15" s="22" t="s">
        <v>100</v>
      </c>
      <c r="I15" s="22">
        <v>1000</v>
      </c>
      <c r="J15" s="22">
        <v>20</v>
      </c>
      <c r="K15" s="22">
        <v>400</v>
      </c>
      <c r="L15" s="22">
        <v>111</v>
      </c>
      <c r="M15" s="22">
        <v>150</v>
      </c>
      <c r="N15" s="22">
        <v>50</v>
      </c>
      <c r="O15" s="22">
        <v>70</v>
      </c>
      <c r="P15" s="22">
        <v>60</v>
      </c>
      <c r="Q15" s="22"/>
      <c r="R15" s="22" t="s">
        <v>101</v>
      </c>
      <c r="S15" s="22">
        <v>200</v>
      </c>
      <c r="T15" s="22">
        <v>30</v>
      </c>
      <c r="U15" s="24">
        <v>0</v>
      </c>
      <c r="V15" s="24">
        <v>0</v>
      </c>
      <c r="W15" s="22" t="s">
        <v>64</v>
      </c>
      <c r="X15" s="24">
        <v>0.16334699999999999</v>
      </c>
      <c r="Y15" s="24">
        <v>7.1903999999999996E-2</v>
      </c>
      <c r="Z15" s="24">
        <v>4.4317339999999996</v>
      </c>
      <c r="AA15" s="24">
        <v>6.9100000000000003E-3</v>
      </c>
      <c r="AB15" s="24">
        <v>0.42689199999999999</v>
      </c>
      <c r="AC15" s="24">
        <v>1.2591490000000001</v>
      </c>
      <c r="AD15" s="24">
        <v>4.5896710000000001</v>
      </c>
      <c r="AE15" s="24">
        <v>3.9190999999999997E-2</v>
      </c>
      <c r="AF15" s="24">
        <v>46.750363999999998</v>
      </c>
      <c r="AG15" s="24">
        <v>2.59687</v>
      </c>
      <c r="AH15" s="32">
        <v>2.3512599999999999</v>
      </c>
      <c r="AI15" s="32">
        <v>4.7377060000000002</v>
      </c>
      <c r="AJ15" s="24">
        <v>2.0423659999999999</v>
      </c>
      <c r="AK15" s="24">
        <v>0.85386099999999998</v>
      </c>
      <c r="AL15" s="24">
        <v>1.147019</v>
      </c>
      <c r="AM15" s="24">
        <v>0.14615900000000001</v>
      </c>
      <c r="AN15" s="24">
        <v>9.5338999999999993E-2</v>
      </c>
      <c r="AO15" s="24">
        <v>0.16178500000000001</v>
      </c>
      <c r="AP15" s="24">
        <v>0.155829</v>
      </c>
      <c r="AQ15" s="24">
        <v>4.6353999999999999E-2</v>
      </c>
      <c r="AR15" s="24">
        <v>1.9979E-2</v>
      </c>
      <c r="AS15" s="24">
        <v>0.110761</v>
      </c>
      <c r="AT15" s="24">
        <v>0.75560899999999998</v>
      </c>
      <c r="AU15" s="24">
        <v>4.2526000000000001E-2</v>
      </c>
      <c r="AV15" s="24">
        <v>7.2063000000000002E-2</v>
      </c>
      <c r="AW15" s="24">
        <v>0.14515400000000001</v>
      </c>
      <c r="AX15" s="24">
        <v>0.41848099999999999</v>
      </c>
      <c r="AY15" s="24">
        <v>7.9429E-2</v>
      </c>
      <c r="AZ15" s="24">
        <f t="shared" si="0"/>
        <v>73.717711999999992</v>
      </c>
      <c r="BA15" s="24">
        <f t="shared" si="1"/>
        <v>1.147019</v>
      </c>
      <c r="BB15" s="24">
        <f t="shared" si="2"/>
        <v>0.75560899999999998</v>
      </c>
      <c r="BC15" s="24">
        <f t="shared" si="3"/>
        <v>58.404373999999997</v>
      </c>
      <c r="BD15" s="24">
        <f t="shared" si="4"/>
        <v>0.36297900000000005</v>
      </c>
      <c r="BE15" s="24">
        <f t="shared" si="5"/>
        <v>6.7376519999999998</v>
      </c>
      <c r="BF15" s="24">
        <f t="shared" si="6"/>
        <v>2.7430289999999999</v>
      </c>
      <c r="BG15" s="24">
        <f t="shared" si="7"/>
        <v>3.5670500000000001</v>
      </c>
      <c r="BH15" s="24">
        <f t="shared" si="8"/>
        <v>6.310079</v>
      </c>
      <c r="BI15" s="24">
        <f t="shared" si="9"/>
        <v>0.76899090284689031</v>
      </c>
      <c r="BJ15" s="14"/>
      <c r="BK15" s="14"/>
      <c r="BL15" s="14"/>
      <c r="BM15" s="14"/>
      <c r="BN15" s="14"/>
      <c r="BO15" s="14"/>
      <c r="BP15" s="14"/>
      <c r="BQ15" s="14"/>
    </row>
    <row r="16" spans="1:69" x14ac:dyDescent="0.25">
      <c r="A16" s="26" t="s">
        <v>94</v>
      </c>
      <c r="B16" s="22" t="s">
        <v>102</v>
      </c>
      <c r="C16" s="23">
        <v>0</v>
      </c>
      <c r="D16" s="22" t="s">
        <v>103</v>
      </c>
      <c r="E16" s="22">
        <v>1000</v>
      </c>
      <c r="F16" s="24">
        <v>3.5335000000000001</v>
      </c>
      <c r="G16" s="25"/>
      <c r="H16" s="22" t="s">
        <v>104</v>
      </c>
      <c r="I16" s="22">
        <v>1000</v>
      </c>
      <c r="J16" s="22">
        <v>20</v>
      </c>
      <c r="K16" s="22">
        <v>400</v>
      </c>
      <c r="L16" s="22">
        <v>111</v>
      </c>
      <c r="M16" s="22">
        <v>150</v>
      </c>
      <c r="N16" s="22">
        <v>50</v>
      </c>
      <c r="O16" s="22">
        <v>70</v>
      </c>
      <c r="P16" s="22">
        <v>60</v>
      </c>
      <c r="Q16" s="22"/>
      <c r="R16" s="22" t="s">
        <v>101</v>
      </c>
      <c r="S16" s="22">
        <v>200</v>
      </c>
      <c r="T16" s="22">
        <v>30</v>
      </c>
      <c r="U16" s="24">
        <v>0</v>
      </c>
      <c r="V16" s="24">
        <v>0</v>
      </c>
      <c r="W16" s="22" t="s">
        <v>64</v>
      </c>
      <c r="X16" s="24">
        <v>0.15104000000000001</v>
      </c>
      <c r="Y16" s="24">
        <v>0.14563699999999999</v>
      </c>
      <c r="Z16" s="24">
        <v>5.0931139999999999</v>
      </c>
      <c r="AA16" s="24">
        <v>4.7140000000000003E-3</v>
      </c>
      <c r="AB16" s="24">
        <v>0.47917900000000002</v>
      </c>
      <c r="AC16" s="24">
        <v>1.612255</v>
      </c>
      <c r="AD16" s="24">
        <v>6.0137039999999997</v>
      </c>
      <c r="AE16" s="24">
        <v>0.113923</v>
      </c>
      <c r="AF16" s="24">
        <v>39.824247999999997</v>
      </c>
      <c r="AG16" s="24">
        <v>3.1949139999999998</v>
      </c>
      <c r="AH16" s="32">
        <v>2.6680839999999999</v>
      </c>
      <c r="AI16" s="32">
        <v>4.8898330000000003</v>
      </c>
      <c r="AJ16" s="24">
        <v>2.235573</v>
      </c>
      <c r="AK16" s="24">
        <v>0.71348999999999996</v>
      </c>
      <c r="AL16" s="24">
        <v>1.3871720000000001</v>
      </c>
      <c r="AM16" s="24">
        <v>0.10648100000000001</v>
      </c>
      <c r="AN16" s="24">
        <v>9.2217999999999994E-2</v>
      </c>
      <c r="AO16" s="24">
        <v>0.20544299999999999</v>
      </c>
      <c r="AP16" s="24">
        <v>0.16325700000000001</v>
      </c>
      <c r="AQ16" s="24">
        <v>5.8012000000000001E-2</v>
      </c>
      <c r="AR16" s="24">
        <v>1.2803E-2</v>
      </c>
      <c r="AS16" s="24">
        <v>7.3385000000000006E-2</v>
      </c>
      <c r="AT16" s="24">
        <v>1.0603400000000001</v>
      </c>
      <c r="AU16" s="24">
        <v>3.0131000000000002E-2</v>
      </c>
      <c r="AV16" s="24">
        <v>5.9988E-2</v>
      </c>
      <c r="AW16" s="24">
        <v>0.120863</v>
      </c>
      <c r="AX16" s="24">
        <v>0.29410399999999998</v>
      </c>
      <c r="AY16" s="24">
        <v>8.9984999999999996E-2</v>
      </c>
      <c r="AZ16" s="24">
        <f t="shared" si="0"/>
        <v>70.893890000000013</v>
      </c>
      <c r="BA16" s="24">
        <f t="shared" si="1"/>
        <v>1.3871720000000001</v>
      </c>
      <c r="BB16" s="24">
        <f t="shared" si="2"/>
        <v>1.0603400000000001</v>
      </c>
      <c r="BC16" s="24">
        <f t="shared" si="3"/>
        <v>53.796858</v>
      </c>
      <c r="BD16" s="24">
        <f t="shared" si="4"/>
        <v>0.34165099999999998</v>
      </c>
      <c r="BE16" s="24">
        <f t="shared" si="5"/>
        <v>7.2960399999999996</v>
      </c>
      <c r="BF16" s="24">
        <f t="shared" si="6"/>
        <v>3.3013949999999999</v>
      </c>
      <c r="BG16" s="24">
        <f t="shared" si="7"/>
        <v>3.7104339999999998</v>
      </c>
      <c r="BH16" s="24">
        <f t="shared" si="8"/>
        <v>7.0118289999999996</v>
      </c>
      <c r="BI16" s="24">
        <f t="shared" si="9"/>
        <v>0.88975979629337165</v>
      </c>
      <c r="BJ16" s="14"/>
      <c r="BK16" s="14"/>
      <c r="BL16" s="14"/>
      <c r="BM16" s="14"/>
      <c r="BN16" s="14"/>
      <c r="BO16" s="14"/>
      <c r="BP16" s="14"/>
      <c r="BQ16" s="14"/>
    </row>
    <row r="17" spans="1:69" x14ac:dyDescent="0.25">
      <c r="A17" s="26" t="s">
        <v>94</v>
      </c>
      <c r="B17" s="22" t="s">
        <v>105</v>
      </c>
      <c r="C17" s="23">
        <v>1</v>
      </c>
      <c r="D17" s="22" t="s">
        <v>106</v>
      </c>
      <c r="E17" s="22">
        <v>961</v>
      </c>
      <c r="F17" s="24">
        <v>3.2974999999999999</v>
      </c>
      <c r="G17" s="25"/>
      <c r="H17" s="22" t="s">
        <v>107</v>
      </c>
      <c r="I17" s="22">
        <v>1000</v>
      </c>
      <c r="J17" s="22">
        <v>20</v>
      </c>
      <c r="K17" s="22">
        <v>400</v>
      </c>
      <c r="L17" s="22">
        <v>111</v>
      </c>
      <c r="M17" s="22">
        <v>150</v>
      </c>
      <c r="N17" s="22">
        <v>50</v>
      </c>
      <c r="O17" s="22">
        <v>70</v>
      </c>
      <c r="P17" s="22">
        <v>60</v>
      </c>
      <c r="Q17" s="22"/>
      <c r="R17" s="22" t="s">
        <v>63</v>
      </c>
      <c r="S17" s="22">
        <v>200</v>
      </c>
      <c r="T17" s="22">
        <v>30</v>
      </c>
      <c r="U17" s="24">
        <v>0</v>
      </c>
      <c r="V17" s="24">
        <v>0</v>
      </c>
      <c r="W17" s="22" t="s">
        <v>64</v>
      </c>
      <c r="X17" s="24">
        <v>0.11802799999999999</v>
      </c>
      <c r="Y17" s="24">
        <v>4.7356000000000002E-2</v>
      </c>
      <c r="Z17" s="24">
        <v>2.0911</v>
      </c>
      <c r="AA17" s="24">
        <v>0</v>
      </c>
      <c r="AB17" s="24">
        <v>0.37103399999999997</v>
      </c>
      <c r="AC17" s="24">
        <v>3.105591</v>
      </c>
      <c r="AD17" s="24">
        <v>3.1671670000000001</v>
      </c>
      <c r="AE17" s="24">
        <v>7.2315000000000004E-2</v>
      </c>
      <c r="AF17" s="24">
        <v>44.099657000000001</v>
      </c>
      <c r="AG17" s="24">
        <v>0.95046900000000001</v>
      </c>
      <c r="AH17" s="32">
        <v>0.6295329999999999</v>
      </c>
      <c r="AI17" s="32">
        <v>3.7657419999999999</v>
      </c>
      <c r="AJ17" s="24">
        <v>1.89388</v>
      </c>
      <c r="AK17" s="24">
        <v>0.90253899999999998</v>
      </c>
      <c r="AL17" s="24">
        <v>0.677589</v>
      </c>
      <c r="AM17" s="24">
        <v>0.10696600000000001</v>
      </c>
      <c r="AN17" s="24">
        <v>8.0602999999999994E-2</v>
      </c>
      <c r="AO17" s="24">
        <v>0.206096</v>
      </c>
      <c r="AP17" s="24">
        <v>0.16515299999999999</v>
      </c>
      <c r="AQ17" s="24">
        <v>3.4322999999999999E-2</v>
      </c>
      <c r="AR17" s="24">
        <v>1.1521E-2</v>
      </c>
      <c r="AS17" s="24">
        <v>9.9165000000000003E-2</v>
      </c>
      <c r="AT17" s="24">
        <v>0.30119099999999999</v>
      </c>
      <c r="AU17" s="24">
        <v>6.1288000000000002E-2</v>
      </c>
      <c r="AV17" s="24">
        <v>5.5417000000000001E-2</v>
      </c>
      <c r="AW17" s="24">
        <v>0.10402500000000001</v>
      </c>
      <c r="AX17" s="24">
        <v>0.42408200000000001</v>
      </c>
      <c r="AY17" s="24">
        <v>5.7858E-2</v>
      </c>
      <c r="AZ17" s="24">
        <f t="shared" si="0"/>
        <v>63.599688000000008</v>
      </c>
      <c r="BA17" s="24">
        <f t="shared" si="1"/>
        <v>0.677589</v>
      </c>
      <c r="BB17" s="24">
        <f t="shared" si="2"/>
        <v>0.30119099999999999</v>
      </c>
      <c r="BC17" s="24">
        <f t="shared" si="3"/>
        <v>51.740866000000004</v>
      </c>
      <c r="BD17" s="24">
        <f t="shared" si="4"/>
        <v>0.26314399999999999</v>
      </c>
      <c r="BE17" s="24">
        <f t="shared" si="5"/>
        <v>7.6824699999999995</v>
      </c>
      <c r="BF17" s="24">
        <f t="shared" si="6"/>
        <v>1.0574349999999999</v>
      </c>
      <c r="BG17" s="24">
        <f t="shared" si="7"/>
        <v>1.8769929999999999</v>
      </c>
      <c r="BH17" s="24">
        <f t="shared" si="8"/>
        <v>2.9344279999999996</v>
      </c>
      <c r="BI17" s="24">
        <f t="shared" si="9"/>
        <v>0.56336651228853807</v>
      </c>
      <c r="BJ17" s="14"/>
      <c r="BK17" s="14"/>
      <c r="BL17" s="14"/>
      <c r="BM17" s="14"/>
      <c r="BN17" s="14"/>
      <c r="BO17" s="14"/>
      <c r="BP17" s="14"/>
      <c r="BQ17" s="14"/>
    </row>
    <row r="18" spans="1:69" x14ac:dyDescent="0.25">
      <c r="A18" s="26" t="s">
        <v>94</v>
      </c>
      <c r="B18" s="22" t="s">
        <v>105</v>
      </c>
      <c r="C18" s="23">
        <v>2</v>
      </c>
      <c r="D18" s="22" t="s">
        <v>108</v>
      </c>
      <c r="E18" s="22">
        <v>957</v>
      </c>
      <c r="F18" s="24">
        <v>3.2269999999999999</v>
      </c>
      <c r="G18" s="25"/>
      <c r="H18" s="22" t="s">
        <v>109</v>
      </c>
      <c r="I18" s="22">
        <v>1000</v>
      </c>
      <c r="J18" s="22">
        <v>20</v>
      </c>
      <c r="K18" s="22">
        <v>400</v>
      </c>
      <c r="L18" s="22">
        <v>111</v>
      </c>
      <c r="M18" s="22">
        <v>150</v>
      </c>
      <c r="N18" s="22">
        <v>50</v>
      </c>
      <c r="O18" s="22">
        <v>70</v>
      </c>
      <c r="P18" s="22">
        <v>60</v>
      </c>
      <c r="Q18" s="22"/>
      <c r="R18" s="22" t="s">
        <v>63</v>
      </c>
      <c r="S18" s="22">
        <v>200</v>
      </c>
      <c r="T18" s="22">
        <v>30</v>
      </c>
      <c r="U18" s="24">
        <v>0</v>
      </c>
      <c r="V18" s="24">
        <v>0</v>
      </c>
      <c r="W18" s="22" t="s">
        <v>64</v>
      </c>
      <c r="X18" s="24">
        <v>0.14763399999999999</v>
      </c>
      <c r="Y18" s="24">
        <v>0.231213</v>
      </c>
      <c r="Z18" s="24">
        <v>5.0042730000000004</v>
      </c>
      <c r="AA18" s="24">
        <v>0</v>
      </c>
      <c r="AB18" s="24">
        <v>0.55669199999999996</v>
      </c>
      <c r="AC18" s="24">
        <v>3.71238</v>
      </c>
      <c r="AD18" s="24">
        <v>5.9411360000000002</v>
      </c>
      <c r="AE18" s="24">
        <v>7.9989999999999992E-3</v>
      </c>
      <c r="AF18" s="24">
        <v>60.889543000000003</v>
      </c>
      <c r="AG18" s="24">
        <v>2.2517119999999999</v>
      </c>
      <c r="AH18" s="32">
        <v>2.0992960000000003</v>
      </c>
      <c r="AI18" s="32">
        <v>7.0167470000000005</v>
      </c>
      <c r="AJ18" s="24">
        <v>3.1712500000000001</v>
      </c>
      <c r="AK18" s="24">
        <v>0.86801300000000003</v>
      </c>
      <c r="AL18" s="24">
        <v>1.3854029999999999</v>
      </c>
      <c r="AM18" s="24">
        <v>0.149779</v>
      </c>
      <c r="AN18" s="24">
        <v>9.1114000000000001E-2</v>
      </c>
      <c r="AO18" s="24">
        <v>0.26783099999999999</v>
      </c>
      <c r="AP18" s="24">
        <v>0.25515399999999999</v>
      </c>
      <c r="AQ18" s="24">
        <v>7.5079999999999994E-2</v>
      </c>
      <c r="AR18" s="24">
        <v>2.1309000000000002E-2</v>
      </c>
      <c r="AS18" s="24">
        <v>0.10845200000000001</v>
      </c>
      <c r="AT18" s="24">
        <v>0.63077099999999997</v>
      </c>
      <c r="AU18" s="24">
        <v>4.8737000000000003E-2</v>
      </c>
      <c r="AV18" s="24">
        <v>0.104839</v>
      </c>
      <c r="AW18" s="24">
        <v>0.176092</v>
      </c>
      <c r="AX18" s="24">
        <v>0.30915500000000001</v>
      </c>
      <c r="AY18" s="24">
        <v>9.8691000000000001E-2</v>
      </c>
      <c r="AZ18" s="24">
        <f t="shared" si="0"/>
        <v>95.620294999999999</v>
      </c>
      <c r="BA18" s="24">
        <f t="shared" si="1"/>
        <v>1.3854029999999999</v>
      </c>
      <c r="BB18" s="24">
        <f t="shared" si="2"/>
        <v>0.63077099999999997</v>
      </c>
      <c r="BC18" s="24">
        <f t="shared" si="3"/>
        <v>75.710527999999996</v>
      </c>
      <c r="BD18" s="24">
        <f t="shared" si="4"/>
        <v>0.47601100000000002</v>
      </c>
      <c r="BE18" s="24">
        <f t="shared" si="5"/>
        <v>11.594062000000001</v>
      </c>
      <c r="BF18" s="24">
        <f t="shared" si="6"/>
        <v>2.401491</v>
      </c>
      <c r="BG18" s="24">
        <f t="shared" si="7"/>
        <v>3.4220290000000002</v>
      </c>
      <c r="BH18" s="24">
        <f t="shared" si="8"/>
        <v>5.8235200000000003</v>
      </c>
      <c r="BI18" s="24">
        <f t="shared" si="9"/>
        <v>0.70177400600637807</v>
      </c>
      <c r="BJ18" s="14"/>
      <c r="BK18" s="14"/>
      <c r="BL18" s="14"/>
      <c r="BM18" s="14"/>
      <c r="BN18" s="14"/>
      <c r="BO18" s="14"/>
      <c r="BP18" s="14"/>
      <c r="BQ18" s="14"/>
    </row>
    <row r="19" spans="1:69" x14ac:dyDescent="0.25">
      <c r="A19" s="26" t="s">
        <v>94</v>
      </c>
      <c r="B19" s="22" t="s">
        <v>105</v>
      </c>
      <c r="C19" s="23">
        <v>3</v>
      </c>
      <c r="D19" s="22" t="s">
        <v>110</v>
      </c>
      <c r="E19" s="22">
        <v>969</v>
      </c>
      <c r="F19" s="24">
        <v>3.8504999999999998</v>
      </c>
      <c r="G19" s="25">
        <f>(493.98/990)*E19</f>
        <v>483.50163636363641</v>
      </c>
      <c r="H19" s="22" t="s">
        <v>111</v>
      </c>
      <c r="I19" s="22">
        <v>1000</v>
      </c>
      <c r="J19" s="22">
        <v>20</v>
      </c>
      <c r="K19" s="22">
        <v>400</v>
      </c>
      <c r="L19" s="22">
        <v>111</v>
      </c>
      <c r="M19" s="22">
        <v>150</v>
      </c>
      <c r="N19" s="22">
        <v>50</v>
      </c>
      <c r="O19" s="22">
        <v>70</v>
      </c>
      <c r="P19" s="22">
        <v>60</v>
      </c>
      <c r="Q19" s="22"/>
      <c r="R19" s="22" t="s">
        <v>63</v>
      </c>
      <c r="S19" s="22">
        <v>200</v>
      </c>
      <c r="T19" s="22">
        <v>30</v>
      </c>
      <c r="U19" s="24">
        <v>0</v>
      </c>
      <c r="V19" s="24">
        <v>0</v>
      </c>
      <c r="W19" s="22" t="s">
        <v>64</v>
      </c>
      <c r="X19" s="24">
        <v>0.14632100000000001</v>
      </c>
      <c r="Y19" s="24">
        <v>9.6590999999999996E-2</v>
      </c>
      <c r="Z19" s="24">
        <v>6.7370710000000003</v>
      </c>
      <c r="AA19" s="24">
        <v>0</v>
      </c>
      <c r="AB19" s="24">
        <v>0.47513699999999998</v>
      </c>
      <c r="AC19" s="24">
        <v>3.4547020000000002</v>
      </c>
      <c r="AD19" s="24">
        <v>7.9335019999999998</v>
      </c>
      <c r="AE19" s="24">
        <v>1.3469999999999999E-2</v>
      </c>
      <c r="AF19" s="24">
        <v>51.820647999999998</v>
      </c>
      <c r="AG19" s="24">
        <v>4.6654299999999997</v>
      </c>
      <c r="AH19" s="32">
        <v>4.6256970000000006</v>
      </c>
      <c r="AI19" s="32">
        <v>9.7486350000000002</v>
      </c>
      <c r="AJ19" s="24">
        <v>3.404881</v>
      </c>
      <c r="AK19" s="24">
        <v>1.30515</v>
      </c>
      <c r="AL19" s="24">
        <v>1.846857</v>
      </c>
      <c r="AM19" s="24">
        <v>9.2497999999999997E-2</v>
      </c>
      <c r="AN19" s="24">
        <v>0.13129099999999999</v>
      </c>
      <c r="AO19" s="24">
        <v>0.300458</v>
      </c>
      <c r="AP19" s="24">
        <v>0.24987999999999999</v>
      </c>
      <c r="AQ19" s="24">
        <v>7.1525000000000005E-2</v>
      </c>
      <c r="AR19" s="24">
        <v>6.5279999999999999E-3</v>
      </c>
      <c r="AS19" s="24">
        <v>0.11867999999999999</v>
      </c>
      <c r="AT19" s="24">
        <v>0.96167800000000003</v>
      </c>
      <c r="AU19" s="24">
        <v>0.118469</v>
      </c>
      <c r="AV19" s="24">
        <v>9.9054000000000003E-2</v>
      </c>
      <c r="AW19" s="24">
        <v>0.15640399999999999</v>
      </c>
      <c r="AX19" s="24">
        <v>0.39124100000000001</v>
      </c>
      <c r="AY19" s="24">
        <v>0.10502400000000001</v>
      </c>
      <c r="AZ19" s="24">
        <f t="shared" si="0"/>
        <v>99.076822000000021</v>
      </c>
      <c r="BA19" s="24">
        <f t="shared" si="1"/>
        <v>1.846857</v>
      </c>
      <c r="BB19" s="24">
        <f t="shared" si="2"/>
        <v>0.96167800000000003</v>
      </c>
      <c r="BC19" s="24">
        <f t="shared" si="3"/>
        <v>70.517560000000003</v>
      </c>
      <c r="BD19" s="24">
        <f t="shared" si="4"/>
        <v>0.43853499999999995</v>
      </c>
      <c r="BE19" s="24">
        <f t="shared" si="5"/>
        <v>14.123566</v>
      </c>
      <c r="BF19" s="24">
        <f t="shared" si="6"/>
        <v>4.7579279999999997</v>
      </c>
      <c r="BG19" s="24">
        <f t="shared" si="7"/>
        <v>6.4306980000000005</v>
      </c>
      <c r="BH19" s="24">
        <f t="shared" si="8"/>
        <v>11.188625999999999</v>
      </c>
      <c r="BI19" s="24">
        <f t="shared" si="9"/>
        <v>0.7398773818954022</v>
      </c>
      <c r="BJ19" s="14"/>
      <c r="BK19" s="14"/>
      <c r="BL19" s="14"/>
      <c r="BM19" s="14"/>
      <c r="BN19" s="14"/>
      <c r="BO19" s="14"/>
      <c r="BP19" s="14"/>
      <c r="BQ19" s="14"/>
    </row>
    <row r="20" spans="1:69" x14ac:dyDescent="0.25">
      <c r="A20" s="26" t="s">
        <v>94</v>
      </c>
      <c r="B20" s="22" t="s">
        <v>105</v>
      </c>
      <c r="C20" s="23" t="s">
        <v>71</v>
      </c>
      <c r="D20" s="22" t="s">
        <v>112</v>
      </c>
      <c r="E20" s="22">
        <v>1000</v>
      </c>
      <c r="F20" s="24">
        <v>7.0000000000000007E-2</v>
      </c>
      <c r="G20" s="25"/>
      <c r="H20" s="22" t="s">
        <v>113</v>
      </c>
      <c r="I20" s="22">
        <v>1000</v>
      </c>
      <c r="J20" s="22">
        <v>20</v>
      </c>
      <c r="K20" s="22">
        <v>400</v>
      </c>
      <c r="L20" s="22">
        <v>111</v>
      </c>
      <c r="M20" s="22">
        <v>150</v>
      </c>
      <c r="N20" s="22">
        <v>50</v>
      </c>
      <c r="O20" s="22">
        <v>70</v>
      </c>
      <c r="P20" s="22">
        <v>60</v>
      </c>
      <c r="Q20" s="22" t="s">
        <v>114</v>
      </c>
      <c r="R20" s="22"/>
      <c r="S20" s="22">
        <v>200</v>
      </c>
      <c r="T20" s="22">
        <v>30</v>
      </c>
      <c r="U20" s="24">
        <v>0</v>
      </c>
      <c r="V20" s="24">
        <v>0</v>
      </c>
      <c r="W20" s="22" t="s">
        <v>74</v>
      </c>
      <c r="X20" s="24">
        <v>0.11167299999999999</v>
      </c>
      <c r="Y20" s="24">
        <v>0.76403500000000002</v>
      </c>
      <c r="Z20" s="24">
        <v>0</v>
      </c>
      <c r="AA20" s="24">
        <v>0.25836999999999999</v>
      </c>
      <c r="AB20" s="24">
        <v>0.16061300000000001</v>
      </c>
      <c r="AC20" s="24">
        <v>0.49303999999999998</v>
      </c>
      <c r="AD20" s="24">
        <v>0.63486900000000002</v>
      </c>
      <c r="AE20" s="24">
        <v>1.0909390000000001</v>
      </c>
      <c r="AF20" s="24">
        <v>19.359922000000001</v>
      </c>
      <c r="AG20" s="24">
        <v>0.25231399999999998</v>
      </c>
      <c r="AH20" s="32">
        <v>0.17615900000000001</v>
      </c>
      <c r="AI20" s="32">
        <v>0.93306900000000004</v>
      </c>
      <c r="AJ20" s="24">
        <v>0.61011300000000002</v>
      </c>
      <c r="AK20" s="24">
        <v>0.91065600000000002</v>
      </c>
      <c r="AL20" s="24">
        <v>0.135459</v>
      </c>
      <c r="AM20" s="24">
        <v>5.6968999999999999E-2</v>
      </c>
      <c r="AN20" s="24">
        <v>3.7372000000000002E-2</v>
      </c>
      <c r="AO20" s="24">
        <v>7.7560000000000004E-2</v>
      </c>
      <c r="AP20" s="24">
        <v>6.5791000000000002E-2</v>
      </c>
      <c r="AQ20" s="24">
        <v>8.3879999999999996E-3</v>
      </c>
      <c r="AR20" s="24">
        <v>1.7985999999999999E-2</v>
      </c>
      <c r="AS20" s="24">
        <v>4.4179999999999997E-2</v>
      </c>
      <c r="AT20" s="24">
        <v>0.211119</v>
      </c>
      <c r="AU20" s="24">
        <v>4.8821000000000003E-2</v>
      </c>
      <c r="AV20" s="24">
        <v>1.3583E-2</v>
      </c>
      <c r="AW20" s="24">
        <v>6.0443999999999998E-2</v>
      </c>
      <c r="AX20" s="24">
        <v>0.17361299999999999</v>
      </c>
      <c r="AY20" s="24">
        <v>1.4234999999999999E-2</v>
      </c>
      <c r="AZ20" s="24">
        <f t="shared" si="0"/>
        <v>26.721291999999998</v>
      </c>
      <c r="BA20" s="24">
        <f t="shared" si="1"/>
        <v>0.135459</v>
      </c>
      <c r="BB20" s="24">
        <f t="shared" si="2"/>
        <v>0.211119</v>
      </c>
      <c r="BC20" s="24">
        <f t="shared" si="3"/>
        <v>20.877189999999999</v>
      </c>
      <c r="BD20" s="24">
        <f t="shared" si="4"/>
        <v>0.11463599999999999</v>
      </c>
      <c r="BE20" s="24">
        <f t="shared" si="5"/>
        <v>3.8394469999999998</v>
      </c>
      <c r="BF20" s="24">
        <f t="shared" si="6"/>
        <v>0.30928299999999997</v>
      </c>
      <c r="BG20" s="24">
        <f t="shared" si="7"/>
        <v>1.2341580000000001</v>
      </c>
      <c r="BH20" s="24">
        <f t="shared" si="8"/>
        <v>1.5434410000000001</v>
      </c>
      <c r="BI20" s="24">
        <f t="shared" si="9"/>
        <v>0.25060243502047547</v>
      </c>
      <c r="BJ20" s="14"/>
      <c r="BK20" s="14"/>
      <c r="BL20" s="14"/>
      <c r="BM20" s="14"/>
      <c r="BN20" s="14"/>
      <c r="BO20" s="14"/>
      <c r="BP20" s="14"/>
      <c r="BQ20" s="14"/>
    </row>
    <row r="21" spans="1:69" x14ac:dyDescent="0.25">
      <c r="A21" s="26" t="s">
        <v>94</v>
      </c>
      <c r="B21" s="22" t="s">
        <v>60</v>
      </c>
      <c r="C21" s="23">
        <v>1</v>
      </c>
      <c r="D21" s="22" t="s">
        <v>115</v>
      </c>
      <c r="E21" s="22">
        <v>940</v>
      </c>
      <c r="F21" s="24">
        <v>3.1320000000000001</v>
      </c>
      <c r="G21" s="25"/>
      <c r="H21" s="22" t="s">
        <v>116</v>
      </c>
      <c r="I21" s="22">
        <v>1000</v>
      </c>
      <c r="J21" s="22">
        <v>20</v>
      </c>
      <c r="K21" s="22">
        <v>400</v>
      </c>
      <c r="L21" s="22">
        <v>111</v>
      </c>
      <c r="M21" s="22">
        <v>150</v>
      </c>
      <c r="N21" s="22">
        <v>50</v>
      </c>
      <c r="O21" s="22">
        <v>70</v>
      </c>
      <c r="P21" s="22">
        <v>60</v>
      </c>
      <c r="Q21" s="22"/>
      <c r="R21" s="22" t="s">
        <v>63</v>
      </c>
      <c r="S21" s="22">
        <v>200</v>
      </c>
      <c r="T21" s="22">
        <v>30</v>
      </c>
      <c r="U21" s="24">
        <v>0</v>
      </c>
      <c r="V21" s="24">
        <v>0</v>
      </c>
      <c r="W21" s="22" t="s">
        <v>64</v>
      </c>
      <c r="X21" s="24">
        <v>0.122099</v>
      </c>
      <c r="Y21" s="24">
        <v>8.9855000000000004E-2</v>
      </c>
      <c r="Z21" s="24">
        <v>1.8033349999999999</v>
      </c>
      <c r="AA21" s="24">
        <v>0</v>
      </c>
      <c r="AB21" s="24">
        <v>0.35982700000000001</v>
      </c>
      <c r="AC21" s="24">
        <v>1.704758</v>
      </c>
      <c r="AD21" s="24">
        <v>2.575742</v>
      </c>
      <c r="AE21" s="24">
        <v>2.0584999999999999E-2</v>
      </c>
      <c r="AF21" s="24">
        <v>36.293945000000001</v>
      </c>
      <c r="AG21" s="24">
        <v>0.72339200000000003</v>
      </c>
      <c r="AH21" s="32">
        <v>0.52100199999999997</v>
      </c>
      <c r="AI21" s="32">
        <v>3.1449050000000001</v>
      </c>
      <c r="AJ21" s="24">
        <v>1.4888030000000001</v>
      </c>
      <c r="AK21" s="24">
        <v>0.71291000000000004</v>
      </c>
      <c r="AL21" s="24">
        <v>0.38111499999999998</v>
      </c>
      <c r="AM21" s="24">
        <v>7.281E-2</v>
      </c>
      <c r="AN21" s="24">
        <v>7.4650999999999995E-2</v>
      </c>
      <c r="AO21" s="24">
        <v>0.16807900000000001</v>
      </c>
      <c r="AP21" s="24">
        <v>0.137212</v>
      </c>
      <c r="AQ21" s="24">
        <v>4.3156E-2</v>
      </c>
      <c r="AR21" s="24">
        <v>9.3799999999999994E-3</v>
      </c>
      <c r="AS21" s="24">
        <v>6.4285999999999996E-2</v>
      </c>
      <c r="AT21" s="24">
        <v>0.137767</v>
      </c>
      <c r="AU21" s="24">
        <v>3.7137000000000003E-2</v>
      </c>
      <c r="AV21" s="24">
        <v>5.6611000000000002E-2</v>
      </c>
      <c r="AW21" s="24">
        <v>8.7131E-2</v>
      </c>
      <c r="AX21" s="24">
        <v>0.32580900000000002</v>
      </c>
      <c r="AY21" s="24">
        <v>7.1691000000000005E-2</v>
      </c>
      <c r="AZ21" s="24">
        <f t="shared" si="0"/>
        <v>51.227992999999998</v>
      </c>
      <c r="BA21" s="24">
        <f t="shared" si="1"/>
        <v>0.38111499999999998</v>
      </c>
      <c r="BB21" s="24">
        <f t="shared" si="2"/>
        <v>0.137767</v>
      </c>
      <c r="BC21" s="24">
        <f t="shared" si="3"/>
        <v>42.643751000000002</v>
      </c>
      <c r="BD21" s="24">
        <f t="shared" si="4"/>
        <v>0.26796900000000001</v>
      </c>
      <c r="BE21" s="24">
        <f t="shared" si="5"/>
        <v>5.4911279999999998</v>
      </c>
      <c r="BF21" s="24">
        <f t="shared" si="6"/>
        <v>0.79620200000000008</v>
      </c>
      <c r="BG21" s="24">
        <f t="shared" si="7"/>
        <v>1.5100609999999999</v>
      </c>
      <c r="BH21" s="24">
        <f t="shared" si="8"/>
        <v>2.306263</v>
      </c>
      <c r="BI21" s="24">
        <f t="shared" si="9"/>
        <v>0.52726479261433823</v>
      </c>
      <c r="BJ21" s="14"/>
      <c r="BK21" s="14"/>
      <c r="BL21" s="14"/>
      <c r="BM21" s="14"/>
      <c r="BN21" s="14"/>
      <c r="BO21" s="14"/>
      <c r="BP21" s="14"/>
      <c r="BQ21" s="14"/>
    </row>
    <row r="22" spans="1:69" x14ac:dyDescent="0.25">
      <c r="A22" s="26" t="s">
        <v>94</v>
      </c>
      <c r="B22" s="22" t="s">
        <v>60</v>
      </c>
      <c r="C22" s="23">
        <v>2</v>
      </c>
      <c r="D22" s="22" t="s">
        <v>117</v>
      </c>
      <c r="E22" s="22">
        <v>987</v>
      </c>
      <c r="F22" s="24">
        <v>3.6389999999999998</v>
      </c>
      <c r="G22" s="25"/>
      <c r="H22" s="22" t="s">
        <v>118</v>
      </c>
      <c r="I22" s="22">
        <v>1000</v>
      </c>
      <c r="J22" s="22">
        <v>20</v>
      </c>
      <c r="K22" s="22">
        <v>400</v>
      </c>
      <c r="L22" s="22">
        <v>111</v>
      </c>
      <c r="M22" s="22">
        <v>150</v>
      </c>
      <c r="N22" s="22">
        <v>50</v>
      </c>
      <c r="O22" s="22">
        <v>70</v>
      </c>
      <c r="P22" s="22">
        <v>60</v>
      </c>
      <c r="Q22" s="22"/>
      <c r="R22" s="22" t="s">
        <v>63</v>
      </c>
      <c r="S22" s="22">
        <v>200</v>
      </c>
      <c r="T22" s="22">
        <v>30</v>
      </c>
      <c r="U22" s="24">
        <v>0</v>
      </c>
      <c r="V22" s="24">
        <v>0</v>
      </c>
      <c r="W22" s="22" t="s">
        <v>64</v>
      </c>
      <c r="X22" s="24">
        <v>7.7424000000000007E-2</v>
      </c>
      <c r="Y22" s="24">
        <v>8.3398E-2</v>
      </c>
      <c r="Z22" s="24">
        <v>1.8971560000000001</v>
      </c>
      <c r="AA22" s="24">
        <v>4.9600000000000002E-4</v>
      </c>
      <c r="AB22" s="24">
        <v>0.30502200000000002</v>
      </c>
      <c r="AC22" s="24">
        <v>1.8210660000000001</v>
      </c>
      <c r="AD22" s="24">
        <v>2.8250250000000001</v>
      </c>
      <c r="AE22" s="24">
        <v>0</v>
      </c>
      <c r="AF22" s="24">
        <v>29.175986999999999</v>
      </c>
      <c r="AG22" s="24">
        <v>0.96781700000000004</v>
      </c>
      <c r="AH22" s="32">
        <v>0.78551000000000004</v>
      </c>
      <c r="AI22" s="32">
        <v>3.037712</v>
      </c>
      <c r="AJ22" s="24">
        <v>1.6069830000000001</v>
      </c>
      <c r="AK22" s="24">
        <v>0.20885600000000001</v>
      </c>
      <c r="AL22" s="24">
        <v>0.61934199999999995</v>
      </c>
      <c r="AM22" s="24">
        <v>4.1938000000000003E-2</v>
      </c>
      <c r="AN22" s="24">
        <v>6.6198000000000007E-2</v>
      </c>
      <c r="AO22" s="24">
        <v>0.17561499999999999</v>
      </c>
      <c r="AP22" s="24">
        <v>9.1162000000000007E-2</v>
      </c>
      <c r="AQ22" s="24">
        <v>4.1023999999999998E-2</v>
      </c>
      <c r="AR22" s="24">
        <v>7.5399999999999998E-3</v>
      </c>
      <c r="AS22" s="24">
        <v>4.8013E-2</v>
      </c>
      <c r="AT22" s="24">
        <v>0.28293800000000002</v>
      </c>
      <c r="AU22" s="24">
        <v>2.5506000000000001E-2</v>
      </c>
      <c r="AV22" s="24">
        <v>4.7639000000000001E-2</v>
      </c>
      <c r="AW22" s="24">
        <v>7.2042999999999996E-2</v>
      </c>
      <c r="AX22" s="24">
        <v>0.21590599999999999</v>
      </c>
      <c r="AY22" s="24">
        <v>5.0819000000000003E-2</v>
      </c>
      <c r="AZ22" s="24">
        <f t="shared" si="0"/>
        <v>44.578134999999989</v>
      </c>
      <c r="BA22" s="24">
        <f t="shared" si="1"/>
        <v>0.61934199999999995</v>
      </c>
      <c r="BB22" s="24">
        <f t="shared" si="2"/>
        <v>0.28293800000000002</v>
      </c>
      <c r="BC22" s="24">
        <f t="shared" si="3"/>
        <v>35.887597</v>
      </c>
      <c r="BD22" s="24">
        <f t="shared" si="4"/>
        <v>0.21906500000000001</v>
      </c>
      <c r="BE22" s="24">
        <f t="shared" si="5"/>
        <v>5.359699</v>
      </c>
      <c r="BF22" s="24">
        <f t="shared" si="6"/>
        <v>1.009755</v>
      </c>
      <c r="BG22" s="24">
        <f t="shared" si="7"/>
        <v>1.1997390000000001</v>
      </c>
      <c r="BH22" s="24">
        <f t="shared" si="8"/>
        <v>2.2094940000000003</v>
      </c>
      <c r="BI22" s="24">
        <f t="shared" si="9"/>
        <v>0.8416455579088451</v>
      </c>
      <c r="BJ22" s="14"/>
      <c r="BK22" s="14"/>
      <c r="BL22" s="14"/>
      <c r="BM22" s="14"/>
      <c r="BN22" s="14"/>
      <c r="BO22" s="14"/>
      <c r="BP22" s="14"/>
      <c r="BQ22" s="14"/>
    </row>
    <row r="23" spans="1:69" x14ac:dyDescent="0.25">
      <c r="A23" s="26" t="s">
        <v>94</v>
      </c>
      <c r="B23" s="22" t="s">
        <v>60</v>
      </c>
      <c r="C23" s="23">
        <v>3</v>
      </c>
      <c r="D23" s="22" t="s">
        <v>120</v>
      </c>
      <c r="E23" s="22">
        <v>990</v>
      </c>
      <c r="F23" s="24">
        <v>3.8174999999999999</v>
      </c>
      <c r="G23" s="25">
        <f>(391.83/1000)*E23</f>
        <v>387.9117</v>
      </c>
      <c r="H23" s="22" t="s">
        <v>121</v>
      </c>
      <c r="I23" s="22">
        <v>1000</v>
      </c>
      <c r="J23" s="22">
        <v>20</v>
      </c>
      <c r="K23" s="22">
        <v>400</v>
      </c>
      <c r="L23" s="22">
        <v>111</v>
      </c>
      <c r="M23" s="22">
        <v>150</v>
      </c>
      <c r="N23" s="22">
        <v>50</v>
      </c>
      <c r="O23" s="22">
        <v>70</v>
      </c>
      <c r="P23" s="22">
        <v>60</v>
      </c>
      <c r="Q23" s="22"/>
      <c r="R23" s="22" t="s">
        <v>63</v>
      </c>
      <c r="S23" s="22">
        <v>200</v>
      </c>
      <c r="T23" s="22">
        <v>30</v>
      </c>
      <c r="U23" s="24">
        <v>0</v>
      </c>
      <c r="V23" s="24">
        <v>0</v>
      </c>
      <c r="W23" s="22" t="s">
        <v>64</v>
      </c>
      <c r="X23" s="24">
        <v>6.2902E-2</v>
      </c>
      <c r="Y23" s="24">
        <v>9.4477000000000005E-2</v>
      </c>
      <c r="Z23" s="24">
        <v>1.7203870000000001</v>
      </c>
      <c r="AA23" s="24">
        <v>2.5699999999999998E-3</v>
      </c>
      <c r="AB23" s="24">
        <v>0.243782</v>
      </c>
      <c r="AC23" s="24">
        <v>1.1808590000000001</v>
      </c>
      <c r="AD23" s="24">
        <v>2.2709160000000002</v>
      </c>
      <c r="AE23" s="24">
        <v>0</v>
      </c>
      <c r="AF23" s="24">
        <v>30.322078999999999</v>
      </c>
      <c r="AG23" s="24">
        <v>0.71867199999999998</v>
      </c>
      <c r="AH23" s="32">
        <v>0.56935400000000003</v>
      </c>
      <c r="AI23" s="32">
        <v>2.143275</v>
      </c>
      <c r="AJ23" s="24">
        <v>1.176666</v>
      </c>
      <c r="AK23" s="24">
        <v>0.150035</v>
      </c>
      <c r="AL23" s="24">
        <v>0.42311399999999999</v>
      </c>
      <c r="AM23" s="24">
        <v>5.2437999999999999E-2</v>
      </c>
      <c r="AN23" s="24">
        <v>5.5994000000000002E-2</v>
      </c>
      <c r="AO23" s="24">
        <v>9.0565000000000007E-2</v>
      </c>
      <c r="AP23" s="24">
        <v>9.1652999999999998E-2</v>
      </c>
      <c r="AQ23" s="24">
        <v>2.0403999999999999E-2</v>
      </c>
      <c r="AR23" s="24">
        <v>9.4380000000000002E-3</v>
      </c>
      <c r="AS23" s="24">
        <v>4.2194000000000002E-2</v>
      </c>
      <c r="AT23" s="24">
        <v>0.17424799999999999</v>
      </c>
      <c r="AU23" s="24">
        <v>2.6273000000000001E-2</v>
      </c>
      <c r="AV23" s="24">
        <v>3.7848E-2</v>
      </c>
      <c r="AW23" s="24">
        <v>6.2993999999999994E-2</v>
      </c>
      <c r="AX23" s="24">
        <v>0.21036299999999999</v>
      </c>
      <c r="AY23" s="24">
        <v>4.1180000000000001E-2</v>
      </c>
      <c r="AZ23" s="24">
        <f t="shared" si="0"/>
        <v>41.994679999999995</v>
      </c>
      <c r="BA23" s="24">
        <f t="shared" si="1"/>
        <v>0.42311399999999999</v>
      </c>
      <c r="BB23" s="24">
        <f t="shared" si="2"/>
        <v>0.17424799999999999</v>
      </c>
      <c r="BC23" s="24">
        <f t="shared" si="3"/>
        <v>35.796731999999999</v>
      </c>
      <c r="BD23" s="24">
        <f t="shared" si="4"/>
        <v>0.17186399999999999</v>
      </c>
      <c r="BE23" s="24">
        <f t="shared" si="5"/>
        <v>3.7483820000000003</v>
      </c>
      <c r="BF23" s="24">
        <f t="shared" si="6"/>
        <v>0.77110999999999996</v>
      </c>
      <c r="BG23" s="24">
        <f t="shared" si="7"/>
        <v>0.90922999999999998</v>
      </c>
      <c r="BH23" s="24">
        <f t="shared" si="8"/>
        <v>1.6803399999999999</v>
      </c>
      <c r="BI23" s="24">
        <f t="shared" si="9"/>
        <v>0.84809124203996789</v>
      </c>
      <c r="BJ23" s="14"/>
      <c r="BK23" s="14"/>
      <c r="BL23" s="14"/>
      <c r="BM23" s="14"/>
      <c r="BN23" s="14"/>
      <c r="BO23" s="14"/>
      <c r="BP23" s="14"/>
      <c r="BQ23" s="14"/>
    </row>
    <row r="24" spans="1:69" x14ac:dyDescent="0.25">
      <c r="A24" s="26" t="s">
        <v>94</v>
      </c>
      <c r="B24" s="22" t="s">
        <v>60</v>
      </c>
      <c r="C24" s="23" t="s">
        <v>71</v>
      </c>
      <c r="D24" s="22" t="s">
        <v>122</v>
      </c>
      <c r="E24" s="22">
        <v>1000</v>
      </c>
      <c r="F24" s="24">
        <v>0.34749999999999998</v>
      </c>
      <c r="G24" s="25"/>
      <c r="H24" s="22" t="s">
        <v>123</v>
      </c>
      <c r="I24" s="22">
        <v>1000</v>
      </c>
      <c r="J24" s="22">
        <v>20</v>
      </c>
      <c r="K24" s="22">
        <v>400</v>
      </c>
      <c r="L24" s="22">
        <v>111</v>
      </c>
      <c r="M24" s="22">
        <v>150</v>
      </c>
      <c r="N24" s="22">
        <v>50</v>
      </c>
      <c r="O24" s="22">
        <v>70</v>
      </c>
      <c r="P24" s="22">
        <v>60</v>
      </c>
      <c r="Q24" s="22" t="s">
        <v>74</v>
      </c>
      <c r="R24" s="22"/>
      <c r="S24" s="22">
        <v>200</v>
      </c>
      <c r="T24" s="22">
        <v>30</v>
      </c>
      <c r="U24" s="24">
        <v>0</v>
      </c>
      <c r="V24" s="24">
        <v>0</v>
      </c>
      <c r="W24" s="22" t="s">
        <v>74</v>
      </c>
      <c r="X24" s="24">
        <v>0.11339299999999999</v>
      </c>
      <c r="Y24" s="24">
        <v>0.86968500000000004</v>
      </c>
      <c r="Z24" s="24">
        <v>0</v>
      </c>
      <c r="AA24" s="24">
        <v>0.26858300000000002</v>
      </c>
      <c r="AB24" s="24">
        <v>0.13683200000000001</v>
      </c>
      <c r="AC24" s="24">
        <v>0.497859</v>
      </c>
      <c r="AD24" s="24">
        <v>0.56101400000000001</v>
      </c>
      <c r="AE24" s="24">
        <v>1.1216109999999999</v>
      </c>
      <c r="AF24" s="24">
        <v>20.94378</v>
      </c>
      <c r="AG24" s="24">
        <v>0.25756800000000002</v>
      </c>
      <c r="AH24" s="32">
        <v>0.16536399999999998</v>
      </c>
      <c r="AI24" s="32">
        <v>0.93021200000000004</v>
      </c>
      <c r="AJ24" s="24">
        <v>0.56319399999999997</v>
      </c>
      <c r="AK24" s="24">
        <v>0.70645000000000002</v>
      </c>
      <c r="AL24" s="24">
        <v>0.114219</v>
      </c>
      <c r="AM24" s="24">
        <v>6.8267999999999995E-2</v>
      </c>
      <c r="AN24" s="24">
        <v>3.1746000000000003E-2</v>
      </c>
      <c r="AO24" s="24">
        <v>5.6556000000000002E-2</v>
      </c>
      <c r="AP24" s="24">
        <v>5.9168999999999999E-2</v>
      </c>
      <c r="AQ24" s="24">
        <v>8.4499999999999992E-3</v>
      </c>
      <c r="AR24" s="24">
        <v>1.2805E-2</v>
      </c>
      <c r="AS24" s="24">
        <v>4.2284000000000002E-2</v>
      </c>
      <c r="AT24" s="24">
        <v>0.198127</v>
      </c>
      <c r="AU24" s="24">
        <v>4.9041000000000001E-2</v>
      </c>
      <c r="AV24" s="24">
        <v>1.4437E-2</v>
      </c>
      <c r="AW24" s="24">
        <v>5.6392999999999999E-2</v>
      </c>
      <c r="AX24" s="24">
        <v>0.14391899999999999</v>
      </c>
      <c r="AY24" s="24">
        <v>1.3454000000000001E-2</v>
      </c>
      <c r="AZ24" s="24">
        <f t="shared" si="0"/>
        <v>28.004412999999996</v>
      </c>
      <c r="BA24" s="24">
        <f t="shared" si="1"/>
        <v>0.114219</v>
      </c>
      <c r="BB24" s="24">
        <f t="shared" si="2"/>
        <v>0.198127</v>
      </c>
      <c r="BC24" s="24">
        <f t="shared" si="3"/>
        <v>22.318213</v>
      </c>
      <c r="BD24" s="24">
        <f t="shared" si="4"/>
        <v>0.10553899999999999</v>
      </c>
      <c r="BE24" s="24">
        <f t="shared" si="5"/>
        <v>3.9374660000000001</v>
      </c>
      <c r="BF24" s="24">
        <f t="shared" si="6"/>
        <v>0.32583600000000001</v>
      </c>
      <c r="BG24" s="24">
        <f t="shared" si="7"/>
        <v>1.0050130000000002</v>
      </c>
      <c r="BH24" s="24">
        <f t="shared" si="8"/>
        <v>1.3308490000000002</v>
      </c>
      <c r="BI24" s="24">
        <f t="shared" si="9"/>
        <v>0.32421073160247676</v>
      </c>
      <c r="BJ24" s="14"/>
      <c r="BK24" s="14"/>
      <c r="BL24" s="14"/>
      <c r="BM24" s="14"/>
      <c r="BN24" s="14"/>
      <c r="BO24" s="14"/>
      <c r="BP24" s="14"/>
      <c r="BQ24" s="14"/>
    </row>
    <row r="25" spans="1:69" x14ac:dyDescent="0.25">
      <c r="A25" s="26" t="s">
        <v>94</v>
      </c>
      <c r="B25" s="22" t="s">
        <v>76</v>
      </c>
      <c r="C25" s="23">
        <v>1</v>
      </c>
      <c r="D25" s="22" t="s">
        <v>124</v>
      </c>
      <c r="E25" s="22">
        <v>1000</v>
      </c>
      <c r="F25" s="24">
        <v>3.3584999999999998</v>
      </c>
      <c r="G25" s="25"/>
      <c r="H25" s="22" t="s">
        <v>125</v>
      </c>
      <c r="I25" s="22">
        <v>1000</v>
      </c>
      <c r="J25" s="22">
        <v>20</v>
      </c>
      <c r="K25" s="22">
        <v>400</v>
      </c>
      <c r="L25" s="22">
        <v>111</v>
      </c>
      <c r="M25" s="22">
        <v>150</v>
      </c>
      <c r="N25" s="22">
        <v>50</v>
      </c>
      <c r="O25" s="22">
        <v>70</v>
      </c>
      <c r="P25" s="22">
        <v>60</v>
      </c>
      <c r="Q25" s="22"/>
      <c r="R25" s="22" t="s">
        <v>63</v>
      </c>
      <c r="S25" s="22">
        <v>200</v>
      </c>
      <c r="T25" s="22">
        <v>30</v>
      </c>
      <c r="U25" s="24">
        <v>0</v>
      </c>
      <c r="V25" s="24">
        <v>0</v>
      </c>
      <c r="W25" s="22" t="s">
        <v>64</v>
      </c>
      <c r="X25" s="24">
        <v>0.118175</v>
      </c>
      <c r="Y25" s="24">
        <v>0.12726100000000001</v>
      </c>
      <c r="Z25" s="24">
        <v>2.4053110000000002</v>
      </c>
      <c r="AA25" s="24">
        <v>0</v>
      </c>
      <c r="AB25" s="24">
        <v>0.43385400000000002</v>
      </c>
      <c r="AC25" s="24">
        <v>2.0918459999999999</v>
      </c>
      <c r="AD25" s="24">
        <v>5.440709</v>
      </c>
      <c r="AE25" s="24">
        <v>1.0909E-2</v>
      </c>
      <c r="AF25" s="24">
        <v>33.190871999999999</v>
      </c>
      <c r="AG25" s="24">
        <v>2.0603509999999998</v>
      </c>
      <c r="AH25" s="32">
        <v>2.1975799999999999</v>
      </c>
      <c r="AI25" s="32">
        <v>6.339378</v>
      </c>
      <c r="AJ25" s="24">
        <v>2.6266699999999998</v>
      </c>
      <c r="AK25" s="24">
        <v>0.61463999999999996</v>
      </c>
      <c r="AL25" s="24">
        <v>0.90870700000000004</v>
      </c>
      <c r="AM25" s="24">
        <v>0.11883100000000001</v>
      </c>
      <c r="AN25" s="24">
        <v>8.0020999999999995E-2</v>
      </c>
      <c r="AO25" s="24">
        <v>0.22290499999999999</v>
      </c>
      <c r="AP25" s="24">
        <v>0.11283700000000001</v>
      </c>
      <c r="AQ25" s="24">
        <v>6.2361E-2</v>
      </c>
      <c r="AR25" s="24">
        <v>1.1724E-2</v>
      </c>
      <c r="AS25" s="24">
        <v>7.0535E-2</v>
      </c>
      <c r="AT25" s="24">
        <v>0.50317800000000001</v>
      </c>
      <c r="AU25" s="24">
        <v>8.3100999999999994E-2</v>
      </c>
      <c r="AV25" s="24">
        <v>7.6236999999999999E-2</v>
      </c>
      <c r="AW25" s="24">
        <v>7.2466000000000003E-2</v>
      </c>
      <c r="AX25" s="24">
        <v>0.28456399999999998</v>
      </c>
      <c r="AY25" s="24">
        <v>0.12184399999999999</v>
      </c>
      <c r="AZ25" s="24">
        <f t="shared" si="0"/>
        <v>60.386867000000002</v>
      </c>
      <c r="BA25" s="24">
        <f t="shared" si="1"/>
        <v>0.90870700000000004</v>
      </c>
      <c r="BB25" s="24">
        <f t="shared" si="2"/>
        <v>0.50317800000000001</v>
      </c>
      <c r="BC25" s="24">
        <f t="shared" si="3"/>
        <v>44.215590999999996</v>
      </c>
      <c r="BD25" s="24">
        <f t="shared" si="4"/>
        <v>0.34463199999999999</v>
      </c>
      <c r="BE25" s="24">
        <f t="shared" si="5"/>
        <v>9.1599640000000004</v>
      </c>
      <c r="BF25" s="24">
        <f t="shared" si="6"/>
        <v>2.179182</v>
      </c>
      <c r="BG25" s="24">
        <f t="shared" si="7"/>
        <v>3.0756129999999997</v>
      </c>
      <c r="BH25" s="24">
        <f t="shared" si="8"/>
        <v>5.2547949999999997</v>
      </c>
      <c r="BI25" s="24">
        <f t="shared" si="9"/>
        <v>0.7085358268416736</v>
      </c>
      <c r="BJ25" s="14"/>
      <c r="BK25" s="14"/>
      <c r="BL25" s="14"/>
      <c r="BM25" s="14"/>
      <c r="BN25" s="14"/>
      <c r="BO25" s="14"/>
      <c r="BP25" s="14"/>
      <c r="BQ25" s="14"/>
    </row>
    <row r="26" spans="1:69" x14ac:dyDescent="0.25">
      <c r="A26" s="26" t="s">
        <v>94</v>
      </c>
      <c r="B26" s="22" t="s">
        <v>76</v>
      </c>
      <c r="C26" s="23">
        <v>2</v>
      </c>
      <c r="D26" s="22" t="s">
        <v>126</v>
      </c>
      <c r="E26" s="22">
        <v>1000</v>
      </c>
      <c r="F26" s="24">
        <v>3.508</v>
      </c>
      <c r="G26" s="25"/>
      <c r="H26" s="22" t="s">
        <v>127</v>
      </c>
      <c r="I26" s="22">
        <v>1000</v>
      </c>
      <c r="J26" s="22">
        <v>20</v>
      </c>
      <c r="K26" s="22">
        <v>400</v>
      </c>
      <c r="L26" s="22">
        <v>111</v>
      </c>
      <c r="M26" s="22">
        <v>150</v>
      </c>
      <c r="N26" s="22">
        <v>50</v>
      </c>
      <c r="O26" s="22">
        <v>70</v>
      </c>
      <c r="P26" s="22">
        <v>60</v>
      </c>
      <c r="Q26" s="22"/>
      <c r="R26" s="22" t="s">
        <v>63</v>
      </c>
      <c r="S26" s="22">
        <v>200</v>
      </c>
      <c r="T26" s="22">
        <v>30</v>
      </c>
      <c r="U26" s="24">
        <v>0</v>
      </c>
      <c r="V26" s="24">
        <v>0</v>
      </c>
      <c r="W26" s="22" t="s">
        <v>64</v>
      </c>
      <c r="X26" s="24">
        <v>7.3099999999999998E-2</v>
      </c>
      <c r="Y26" s="24">
        <v>6.8227999999999997E-2</v>
      </c>
      <c r="Z26" s="24">
        <v>1.786527</v>
      </c>
      <c r="AA26" s="24">
        <v>0</v>
      </c>
      <c r="AB26" s="24">
        <v>0.25066300000000002</v>
      </c>
      <c r="AC26" s="24">
        <v>0.74060199999999998</v>
      </c>
      <c r="AD26" s="24">
        <v>3.3574739999999998</v>
      </c>
      <c r="AE26" s="24">
        <v>6.2649999999999997E-3</v>
      </c>
      <c r="AF26" s="24">
        <v>33.963330999999997</v>
      </c>
      <c r="AG26" s="24">
        <v>1.6298859999999999</v>
      </c>
      <c r="AH26" s="32">
        <v>1.31795</v>
      </c>
      <c r="AI26" s="32">
        <v>3.7704909999999998</v>
      </c>
      <c r="AJ26" s="24">
        <v>1.6909270000000001</v>
      </c>
      <c r="AK26" s="24">
        <v>0.30383500000000002</v>
      </c>
      <c r="AL26" s="24">
        <v>0.40908499999999998</v>
      </c>
      <c r="AM26" s="24">
        <v>3.8958E-2</v>
      </c>
      <c r="AN26" s="24">
        <v>4.1507000000000002E-2</v>
      </c>
      <c r="AO26" s="24">
        <v>0.120213</v>
      </c>
      <c r="AP26" s="24">
        <v>9.9833000000000005E-2</v>
      </c>
      <c r="AQ26" s="24">
        <v>1.9921000000000001E-2</v>
      </c>
      <c r="AR26" s="24">
        <v>7.2040000000000003E-3</v>
      </c>
      <c r="AS26" s="24">
        <v>4.9725999999999999E-2</v>
      </c>
      <c r="AT26" s="24">
        <v>0.17752000000000001</v>
      </c>
      <c r="AU26" s="24">
        <v>2.3033999999999999E-2</v>
      </c>
      <c r="AV26" s="24">
        <v>4.444E-2</v>
      </c>
      <c r="AW26" s="24">
        <v>6.9782999999999998E-2</v>
      </c>
      <c r="AX26" s="24">
        <v>0.19608700000000001</v>
      </c>
      <c r="AY26" s="24">
        <v>2.3900000000000001E-2</v>
      </c>
      <c r="AZ26" s="24">
        <f t="shared" si="0"/>
        <v>50.28049</v>
      </c>
      <c r="BA26" s="24">
        <f t="shared" si="1"/>
        <v>0.40908499999999998</v>
      </c>
      <c r="BB26" s="24">
        <f t="shared" si="2"/>
        <v>0.17752000000000001</v>
      </c>
      <c r="BC26" s="24">
        <f t="shared" si="3"/>
        <v>41.122022000000001</v>
      </c>
      <c r="BD26" s="24">
        <f t="shared" si="4"/>
        <v>0.16524799999999998</v>
      </c>
      <c r="BE26" s="24">
        <f t="shared" si="5"/>
        <v>4.9249200000000002</v>
      </c>
      <c r="BF26" s="24">
        <f t="shared" si="6"/>
        <v>1.668844</v>
      </c>
      <c r="BG26" s="24">
        <f t="shared" si="7"/>
        <v>1.812851</v>
      </c>
      <c r="BH26" s="24">
        <f t="shared" si="8"/>
        <v>3.4816950000000002</v>
      </c>
      <c r="BI26" s="24">
        <f t="shared" si="9"/>
        <v>0.92056324540737211</v>
      </c>
      <c r="BJ26" s="14"/>
      <c r="BK26" s="14"/>
      <c r="BL26" s="14"/>
      <c r="BM26" s="14"/>
      <c r="BN26" s="14"/>
      <c r="BO26" s="14"/>
      <c r="BP26" s="14"/>
      <c r="BQ26" s="14"/>
    </row>
    <row r="27" spans="1:69" x14ac:dyDescent="0.25">
      <c r="A27" s="26" t="s">
        <v>94</v>
      </c>
      <c r="B27" s="22" t="s">
        <v>76</v>
      </c>
      <c r="C27" s="23">
        <v>3</v>
      </c>
      <c r="D27" s="22" t="s">
        <v>128</v>
      </c>
      <c r="E27" s="22">
        <v>1000</v>
      </c>
      <c r="F27" s="24">
        <v>2.8105000000000002</v>
      </c>
      <c r="G27" s="25">
        <v>344.46</v>
      </c>
      <c r="H27" s="22" t="s">
        <v>129</v>
      </c>
      <c r="I27" s="22">
        <v>1000</v>
      </c>
      <c r="J27" s="22">
        <v>20</v>
      </c>
      <c r="K27" s="22">
        <v>400</v>
      </c>
      <c r="L27" s="22">
        <v>111</v>
      </c>
      <c r="M27" s="22">
        <v>150</v>
      </c>
      <c r="N27" s="22">
        <v>50</v>
      </c>
      <c r="O27" s="22">
        <v>70</v>
      </c>
      <c r="P27" s="22">
        <v>60</v>
      </c>
      <c r="Q27" s="22"/>
      <c r="R27" s="22" t="s">
        <v>63</v>
      </c>
      <c r="S27" s="22">
        <v>200</v>
      </c>
      <c r="T27" s="22">
        <v>30</v>
      </c>
      <c r="U27" s="24">
        <v>0</v>
      </c>
      <c r="V27" s="24">
        <v>0</v>
      </c>
      <c r="W27" s="22" t="s">
        <v>64</v>
      </c>
      <c r="X27" s="24">
        <v>3.9654000000000002E-2</v>
      </c>
      <c r="Y27" s="24">
        <v>6.7252999999999993E-2</v>
      </c>
      <c r="Z27" s="24">
        <v>1.3189709999999999</v>
      </c>
      <c r="AA27" s="24">
        <v>0</v>
      </c>
      <c r="AB27" s="24">
        <v>0.19911499999999999</v>
      </c>
      <c r="AC27" s="24">
        <v>0.464362</v>
      </c>
      <c r="AD27" s="24">
        <v>2.2291110000000001</v>
      </c>
      <c r="AE27" s="24">
        <v>0</v>
      </c>
      <c r="AF27" s="24">
        <v>26.546932999999999</v>
      </c>
      <c r="AG27" s="24">
        <v>1.1836169999999999</v>
      </c>
      <c r="AH27" s="32">
        <v>0.87249200000000005</v>
      </c>
      <c r="AI27" s="32">
        <v>2.5681699999999998</v>
      </c>
      <c r="AJ27" s="24">
        <v>1.0801320000000001</v>
      </c>
      <c r="AK27" s="24">
        <v>7.8452999999999995E-2</v>
      </c>
      <c r="AL27" s="24">
        <v>0.30518600000000001</v>
      </c>
      <c r="AM27" s="24">
        <v>3.1886999999999999E-2</v>
      </c>
      <c r="AN27" s="24">
        <v>3.7860999999999999E-2</v>
      </c>
      <c r="AO27" s="24">
        <v>8.1443000000000002E-2</v>
      </c>
      <c r="AP27" s="24">
        <v>8.0399999999999999E-2</v>
      </c>
      <c r="AQ27" s="24">
        <v>1.5171E-2</v>
      </c>
      <c r="AR27" s="24">
        <v>7.509E-3</v>
      </c>
      <c r="AS27" s="24">
        <v>3.0630000000000001E-2</v>
      </c>
      <c r="AT27" s="24">
        <v>0.143322</v>
      </c>
      <c r="AU27" s="24">
        <v>1.354E-2</v>
      </c>
      <c r="AV27" s="24">
        <v>2.8056999999999999E-2</v>
      </c>
      <c r="AW27" s="24">
        <v>4.7800000000000002E-2</v>
      </c>
      <c r="AX27" s="24">
        <v>0.138933</v>
      </c>
      <c r="AY27" s="24">
        <v>1.9691E-2</v>
      </c>
      <c r="AZ27" s="24">
        <f t="shared" si="0"/>
        <v>37.629693000000003</v>
      </c>
      <c r="BA27" s="24">
        <f t="shared" si="1"/>
        <v>0.30518600000000001</v>
      </c>
      <c r="BB27" s="24">
        <f t="shared" si="2"/>
        <v>0.143322</v>
      </c>
      <c r="BC27" s="24">
        <f t="shared" si="3"/>
        <v>31.413915999999997</v>
      </c>
      <c r="BD27" s="24">
        <f t="shared" si="4"/>
        <v>0.118228</v>
      </c>
      <c r="BE27" s="24">
        <f t="shared" si="5"/>
        <v>3.333701</v>
      </c>
      <c r="BF27" s="24">
        <f t="shared" si="6"/>
        <v>1.2155039999999999</v>
      </c>
      <c r="BG27" s="24">
        <f t="shared" si="7"/>
        <v>1.099836</v>
      </c>
      <c r="BH27" s="24">
        <f t="shared" si="8"/>
        <v>2.31534</v>
      </c>
      <c r="BI27" s="24">
        <f t="shared" si="9"/>
        <v>1.1051684069261234</v>
      </c>
      <c r="BJ27" s="14"/>
      <c r="BK27" s="14"/>
      <c r="BL27" s="14"/>
      <c r="BM27" s="14"/>
      <c r="BN27" s="14"/>
      <c r="BO27" s="14"/>
      <c r="BP27" s="14"/>
      <c r="BQ27" s="14"/>
    </row>
    <row r="28" spans="1:69" x14ac:dyDescent="0.25">
      <c r="A28" s="26" t="s">
        <v>94</v>
      </c>
      <c r="B28" s="22" t="s">
        <v>76</v>
      </c>
      <c r="C28" s="23" t="s">
        <v>71</v>
      </c>
      <c r="D28" s="22" t="s">
        <v>131</v>
      </c>
      <c r="E28" s="22">
        <v>1000</v>
      </c>
      <c r="F28" s="24">
        <v>0.40799999999999997</v>
      </c>
      <c r="G28" s="25"/>
      <c r="H28" s="22" t="s">
        <v>132</v>
      </c>
      <c r="I28" s="22">
        <v>1000</v>
      </c>
      <c r="J28" s="22">
        <v>20</v>
      </c>
      <c r="K28" s="22">
        <v>400</v>
      </c>
      <c r="L28" s="22">
        <v>111</v>
      </c>
      <c r="M28" s="22">
        <v>150</v>
      </c>
      <c r="N28" s="22">
        <v>50</v>
      </c>
      <c r="O28" s="22">
        <v>70</v>
      </c>
      <c r="P28" s="22">
        <v>60</v>
      </c>
      <c r="Q28" s="22" t="s">
        <v>74</v>
      </c>
      <c r="R28" s="22"/>
      <c r="S28" s="22">
        <v>200</v>
      </c>
      <c r="T28" s="22">
        <v>30</v>
      </c>
      <c r="U28" s="24">
        <v>0</v>
      </c>
      <c r="V28" s="24">
        <v>0</v>
      </c>
      <c r="W28" s="22" t="s">
        <v>74</v>
      </c>
      <c r="X28" s="24">
        <v>0.110568</v>
      </c>
      <c r="Y28" s="24">
        <v>1.024597</v>
      </c>
      <c r="Z28" s="24">
        <v>0</v>
      </c>
      <c r="AA28" s="24">
        <v>0.368645</v>
      </c>
      <c r="AB28" s="24">
        <v>0.13864000000000001</v>
      </c>
      <c r="AC28" s="24">
        <v>0.57873699999999995</v>
      </c>
      <c r="AD28" s="24">
        <v>0.55122700000000002</v>
      </c>
      <c r="AE28" s="24">
        <v>1.42727</v>
      </c>
      <c r="AF28" s="24">
        <v>26.329668999999999</v>
      </c>
      <c r="AG28" s="24">
        <v>0.31447799999999998</v>
      </c>
      <c r="AH28" s="32">
        <v>0.20832400000000001</v>
      </c>
      <c r="AI28" s="32">
        <v>1.05257</v>
      </c>
      <c r="AJ28" s="24">
        <v>0.57328599999999996</v>
      </c>
      <c r="AK28" s="24">
        <v>0.90938699999999995</v>
      </c>
      <c r="AL28" s="24">
        <v>0.13880700000000001</v>
      </c>
      <c r="AM28" s="24">
        <v>8.0422999999999994E-2</v>
      </c>
      <c r="AN28" s="24">
        <v>4.4257999999999999E-2</v>
      </c>
      <c r="AO28" s="24">
        <v>7.0280999999999996E-2</v>
      </c>
      <c r="AP28" s="24">
        <v>6.9961999999999996E-2</v>
      </c>
      <c r="AQ28" s="24">
        <v>8.4250000000000002E-3</v>
      </c>
      <c r="AR28" s="24">
        <v>1.4537E-2</v>
      </c>
      <c r="AS28" s="24">
        <v>5.2061000000000003E-2</v>
      </c>
      <c r="AT28" s="24">
        <v>0.23281499999999999</v>
      </c>
      <c r="AU28" s="24">
        <v>5.5363999999999997E-2</v>
      </c>
      <c r="AV28" s="24">
        <v>1.3818E-2</v>
      </c>
      <c r="AW28" s="24">
        <v>7.0789000000000005E-2</v>
      </c>
      <c r="AX28" s="24">
        <v>0.17686099999999999</v>
      </c>
      <c r="AY28" s="24">
        <v>1.4314E-2</v>
      </c>
      <c r="AZ28" s="24">
        <f t="shared" si="0"/>
        <v>34.630113000000009</v>
      </c>
      <c r="BA28" s="24">
        <f t="shared" si="1"/>
        <v>0.13880700000000001</v>
      </c>
      <c r="BB28" s="24">
        <f t="shared" si="2"/>
        <v>0.23281499999999999</v>
      </c>
      <c r="BC28" s="24">
        <f t="shared" si="3"/>
        <v>27.703389999999999</v>
      </c>
      <c r="BD28" s="24">
        <f t="shared" si="4"/>
        <v>0.12188300000000001</v>
      </c>
      <c r="BE28" s="24">
        <f t="shared" si="5"/>
        <v>4.7543249999999997</v>
      </c>
      <c r="BF28" s="24">
        <f t="shared" si="6"/>
        <v>0.39490099999999995</v>
      </c>
      <c r="BG28" s="24">
        <f t="shared" si="7"/>
        <v>1.2839919999999998</v>
      </c>
      <c r="BH28" s="24">
        <f t="shared" si="8"/>
        <v>1.6788929999999997</v>
      </c>
      <c r="BI28" s="24">
        <f t="shared" si="9"/>
        <v>0.30755721219446852</v>
      </c>
      <c r="BJ28" s="14"/>
      <c r="BK28" s="14"/>
      <c r="BL28" s="14"/>
      <c r="BM28" s="14"/>
      <c r="BN28" s="14"/>
      <c r="BO28" s="14"/>
      <c r="BP28" s="14"/>
      <c r="BQ28" s="14"/>
    </row>
    <row r="29" spans="1:69" x14ac:dyDescent="0.25">
      <c r="A29" s="26" t="s">
        <v>94</v>
      </c>
      <c r="B29" s="22" t="s">
        <v>85</v>
      </c>
      <c r="C29" s="23">
        <v>1</v>
      </c>
      <c r="D29" s="22" t="s">
        <v>133</v>
      </c>
      <c r="E29" s="22">
        <v>1000</v>
      </c>
      <c r="F29" s="24">
        <v>3.4609999999999999</v>
      </c>
      <c r="G29" s="25"/>
      <c r="H29" s="22" t="s">
        <v>134</v>
      </c>
      <c r="I29" s="22">
        <v>1000</v>
      </c>
      <c r="J29" s="22">
        <v>20</v>
      </c>
      <c r="K29" s="22">
        <v>400</v>
      </c>
      <c r="L29" s="22">
        <v>111</v>
      </c>
      <c r="M29" s="22">
        <v>150</v>
      </c>
      <c r="N29" s="22">
        <v>50</v>
      </c>
      <c r="O29" s="22">
        <v>70</v>
      </c>
      <c r="P29" s="22">
        <v>60</v>
      </c>
      <c r="Q29" s="22"/>
      <c r="R29" s="22" t="s">
        <v>63</v>
      </c>
      <c r="S29" s="22">
        <v>200</v>
      </c>
      <c r="T29" s="22">
        <v>30</v>
      </c>
      <c r="U29" s="24">
        <v>0</v>
      </c>
      <c r="V29" s="24">
        <v>0</v>
      </c>
      <c r="W29" s="22" t="s">
        <v>64</v>
      </c>
      <c r="X29" s="24">
        <v>9.7059000000000006E-2</v>
      </c>
      <c r="Y29" s="24">
        <v>0.13062599999999999</v>
      </c>
      <c r="Z29" s="24">
        <v>3.7684679999999999</v>
      </c>
      <c r="AA29" s="24">
        <v>0</v>
      </c>
      <c r="AB29" s="24">
        <v>0.50236800000000004</v>
      </c>
      <c r="AC29" s="24">
        <v>2.3646829999999999</v>
      </c>
      <c r="AD29" s="24">
        <v>9.4268169999999998</v>
      </c>
      <c r="AE29" s="24">
        <v>0</v>
      </c>
      <c r="AF29" s="24">
        <v>55.216797</v>
      </c>
      <c r="AG29" s="24">
        <v>3.016743</v>
      </c>
      <c r="AH29" s="32">
        <v>4.2645279999999994</v>
      </c>
      <c r="AI29" s="32">
        <v>10.078908</v>
      </c>
      <c r="AJ29" s="24">
        <v>3.039056</v>
      </c>
      <c r="AK29" s="24">
        <v>0.55966300000000002</v>
      </c>
      <c r="AL29" s="24">
        <v>1.6763030000000001</v>
      </c>
      <c r="AM29" s="24">
        <v>0.11306099999999999</v>
      </c>
      <c r="AN29" s="24">
        <v>0.130246</v>
      </c>
      <c r="AO29" s="24">
        <v>0.24951899999999999</v>
      </c>
      <c r="AP29" s="24">
        <v>0.17685400000000001</v>
      </c>
      <c r="AQ29" s="24">
        <v>5.6010999999999998E-2</v>
      </c>
      <c r="AR29" s="24">
        <v>8.5629999999999994E-3</v>
      </c>
      <c r="AS29" s="24">
        <v>0.113244</v>
      </c>
      <c r="AT29" s="24">
        <v>0.60993299999999995</v>
      </c>
      <c r="AU29" s="24">
        <v>1.3036000000000001E-2</v>
      </c>
      <c r="AV29" s="24">
        <v>9.0593999999999994E-2</v>
      </c>
      <c r="AW29" s="24">
        <v>0.11392099999999999</v>
      </c>
      <c r="AX29" s="24">
        <v>0.350387</v>
      </c>
      <c r="AY29" s="24">
        <v>7.3594999999999994E-2</v>
      </c>
      <c r="AZ29" s="24">
        <f t="shared" si="0"/>
        <v>96.240983</v>
      </c>
      <c r="BA29" s="24">
        <f t="shared" si="1"/>
        <v>1.6763030000000001</v>
      </c>
      <c r="BB29" s="24">
        <f t="shared" si="2"/>
        <v>0.60993299999999995</v>
      </c>
      <c r="BC29" s="24">
        <f t="shared" si="3"/>
        <v>72.050565000000006</v>
      </c>
      <c r="BD29" s="24">
        <f t="shared" si="4"/>
        <v>0.34268399999999993</v>
      </c>
      <c r="BE29" s="24">
        <f t="shared" si="5"/>
        <v>13.187158999999999</v>
      </c>
      <c r="BF29" s="24">
        <f t="shared" si="6"/>
        <v>3.129804</v>
      </c>
      <c r="BG29" s="24">
        <f t="shared" si="7"/>
        <v>5.2445349999999991</v>
      </c>
      <c r="BH29" s="24">
        <f t="shared" si="8"/>
        <v>8.3743389999999991</v>
      </c>
      <c r="BI29" s="24">
        <f t="shared" si="9"/>
        <v>0.5967743565444793</v>
      </c>
      <c r="BJ29" s="14"/>
      <c r="BK29" s="14"/>
      <c r="BL29" s="14"/>
      <c r="BM29" s="14"/>
      <c r="BN29" s="14"/>
      <c r="BO29" s="14"/>
      <c r="BP29" s="14"/>
      <c r="BQ29" s="14"/>
    </row>
    <row r="30" spans="1:69" x14ac:dyDescent="0.25">
      <c r="A30" s="26" t="s">
        <v>94</v>
      </c>
      <c r="B30" s="22" t="s">
        <v>85</v>
      </c>
      <c r="C30" s="23">
        <v>2</v>
      </c>
      <c r="D30" s="22" t="s">
        <v>135</v>
      </c>
      <c r="E30" s="22">
        <v>1000</v>
      </c>
      <c r="F30" s="24">
        <v>3.2530000000000001</v>
      </c>
      <c r="G30" s="25"/>
      <c r="H30" s="22" t="s">
        <v>136</v>
      </c>
      <c r="I30" s="22">
        <v>1000</v>
      </c>
      <c r="J30" s="22">
        <v>20</v>
      </c>
      <c r="K30" s="22">
        <v>400</v>
      </c>
      <c r="L30" s="22">
        <v>111</v>
      </c>
      <c r="M30" s="22">
        <v>150</v>
      </c>
      <c r="N30" s="22">
        <v>50</v>
      </c>
      <c r="O30" s="22">
        <v>70</v>
      </c>
      <c r="P30" s="22">
        <v>60</v>
      </c>
      <c r="Q30" s="22"/>
      <c r="R30" s="22" t="s">
        <v>63</v>
      </c>
      <c r="S30" s="22">
        <v>200</v>
      </c>
      <c r="T30" s="22">
        <v>30</v>
      </c>
      <c r="U30" s="24">
        <v>0</v>
      </c>
      <c r="V30" s="24">
        <v>0</v>
      </c>
      <c r="W30" s="22" t="s">
        <v>64</v>
      </c>
      <c r="X30" s="24">
        <v>5.6535000000000002E-2</v>
      </c>
      <c r="Y30" s="24">
        <v>0.103681</v>
      </c>
      <c r="Z30" s="24">
        <v>2.2916150000000002</v>
      </c>
      <c r="AA30" s="24">
        <v>0</v>
      </c>
      <c r="AB30" s="24">
        <v>0.28336899999999998</v>
      </c>
      <c r="AC30" s="24">
        <v>1.3599049999999999</v>
      </c>
      <c r="AD30" s="24">
        <v>6.1714039999999999</v>
      </c>
      <c r="AE30" s="24">
        <v>0</v>
      </c>
      <c r="AF30" s="24">
        <v>40.236677</v>
      </c>
      <c r="AG30" s="24">
        <v>2.2420629999999999</v>
      </c>
      <c r="AH30" s="32">
        <v>3.0866560000000001</v>
      </c>
      <c r="AI30" s="32">
        <v>7.385859</v>
      </c>
      <c r="AJ30" s="24">
        <v>1.9146399999999999</v>
      </c>
      <c r="AK30" s="24">
        <v>0.164216</v>
      </c>
      <c r="AL30" s="24">
        <v>0.85231100000000004</v>
      </c>
      <c r="AM30" s="24">
        <v>5.2239000000000001E-2</v>
      </c>
      <c r="AN30" s="24">
        <v>8.6911000000000002E-2</v>
      </c>
      <c r="AO30" s="24">
        <v>0.132718</v>
      </c>
      <c r="AP30" s="24">
        <v>0.106113</v>
      </c>
      <c r="AQ30" s="24">
        <v>2.8031E-2</v>
      </c>
      <c r="AR30" s="24">
        <v>7.1199999999999996E-3</v>
      </c>
      <c r="AS30" s="24">
        <v>8.3083000000000004E-2</v>
      </c>
      <c r="AT30" s="24">
        <v>0.315886</v>
      </c>
      <c r="AU30" s="24">
        <v>8.5299999999999994E-3</v>
      </c>
      <c r="AV30" s="24">
        <v>4.6032000000000003E-2</v>
      </c>
      <c r="AW30" s="24">
        <v>6.3034999999999994E-2</v>
      </c>
      <c r="AX30" s="24">
        <v>0.14429900000000001</v>
      </c>
      <c r="AY30" s="24">
        <v>2.4885999999999998E-2</v>
      </c>
      <c r="AZ30" s="24">
        <f t="shared" si="0"/>
        <v>67.247813999999991</v>
      </c>
      <c r="BA30" s="24">
        <f t="shared" si="1"/>
        <v>0.85231100000000004</v>
      </c>
      <c r="BB30" s="24">
        <f t="shared" si="2"/>
        <v>0.315886</v>
      </c>
      <c r="BC30" s="24">
        <f t="shared" si="3"/>
        <v>50.954239999999999</v>
      </c>
      <c r="BD30" s="24">
        <f t="shared" si="4"/>
        <v>0.16910399999999998</v>
      </c>
      <c r="BE30" s="24">
        <f t="shared" si="5"/>
        <v>9.1349920000000004</v>
      </c>
      <c r="BF30" s="24">
        <f t="shared" si="6"/>
        <v>2.2943020000000001</v>
      </c>
      <c r="BG30" s="24">
        <f t="shared" si="7"/>
        <v>3.5269789999999999</v>
      </c>
      <c r="BH30" s="24">
        <f t="shared" si="8"/>
        <v>5.8212809999999999</v>
      </c>
      <c r="BI30" s="24">
        <f t="shared" si="9"/>
        <v>0.6505006125638968</v>
      </c>
      <c r="BJ30" s="14"/>
      <c r="BK30" s="14"/>
      <c r="BL30" s="14"/>
      <c r="BM30" s="14"/>
      <c r="BN30" s="14"/>
      <c r="BO30" s="14"/>
      <c r="BP30" s="14"/>
      <c r="BQ30" s="14"/>
    </row>
    <row r="31" spans="1:69" x14ac:dyDescent="0.25">
      <c r="A31" s="26" t="s">
        <v>94</v>
      </c>
      <c r="B31" s="22" t="s">
        <v>85</v>
      </c>
      <c r="C31" s="23">
        <v>3</v>
      </c>
      <c r="D31" s="22" t="s">
        <v>137</v>
      </c>
      <c r="E31" s="22">
        <v>1000</v>
      </c>
      <c r="F31" s="24">
        <v>3.3620000000000001</v>
      </c>
      <c r="G31" s="25">
        <f>(317.27/800)*1000</f>
        <v>396.58749999999998</v>
      </c>
      <c r="H31" s="22" t="s">
        <v>138</v>
      </c>
      <c r="I31" s="22">
        <v>1000</v>
      </c>
      <c r="J31" s="22">
        <v>20</v>
      </c>
      <c r="K31" s="22">
        <v>400</v>
      </c>
      <c r="L31" s="22">
        <v>111</v>
      </c>
      <c r="M31" s="22">
        <v>150</v>
      </c>
      <c r="N31" s="22">
        <v>50</v>
      </c>
      <c r="O31" s="22">
        <v>70</v>
      </c>
      <c r="P31" s="22">
        <v>60</v>
      </c>
      <c r="Q31" s="22"/>
      <c r="R31" s="22" t="s">
        <v>63</v>
      </c>
      <c r="S31" s="22">
        <v>200</v>
      </c>
      <c r="T31" s="22">
        <v>30</v>
      </c>
      <c r="U31" s="24">
        <v>0</v>
      </c>
      <c r="V31" s="24">
        <v>0</v>
      </c>
      <c r="W31" s="22" t="s">
        <v>64</v>
      </c>
      <c r="X31" s="24">
        <v>5.6369000000000002E-2</v>
      </c>
      <c r="Y31" s="24">
        <v>0.175594</v>
      </c>
      <c r="Z31" s="24">
        <v>2.057633</v>
      </c>
      <c r="AA31" s="24">
        <v>1.5138E-2</v>
      </c>
      <c r="AB31" s="24">
        <v>0.259154</v>
      </c>
      <c r="AC31" s="24">
        <v>1.3800110000000001</v>
      </c>
      <c r="AD31" s="24">
        <v>5.1470880000000001</v>
      </c>
      <c r="AE31" s="24">
        <v>0</v>
      </c>
      <c r="AF31" s="24">
        <v>36.676541999999998</v>
      </c>
      <c r="AG31" s="24">
        <v>2.3104550000000001</v>
      </c>
      <c r="AH31" s="32">
        <v>2.788262</v>
      </c>
      <c r="AI31" s="32">
        <v>6.1583630000000005</v>
      </c>
      <c r="AJ31" s="24">
        <v>1.6785730000000001</v>
      </c>
      <c r="AK31" s="24">
        <v>0.57779400000000003</v>
      </c>
      <c r="AL31" s="24">
        <v>0.81623699999999999</v>
      </c>
      <c r="AM31" s="24">
        <v>5.8328999999999999E-2</v>
      </c>
      <c r="AN31" s="24">
        <v>6.5615999999999994E-2</v>
      </c>
      <c r="AO31" s="24">
        <v>0.123284</v>
      </c>
      <c r="AP31" s="24">
        <v>0.14316799999999999</v>
      </c>
      <c r="AQ31" s="24">
        <v>2.1607000000000001E-2</v>
      </c>
      <c r="AR31" s="24">
        <v>9.2540000000000001E-3</v>
      </c>
      <c r="AS31" s="24">
        <v>5.6919999999999998E-2</v>
      </c>
      <c r="AT31" s="24">
        <v>0.31081799999999998</v>
      </c>
      <c r="AU31" s="24">
        <v>2.3619000000000001E-2</v>
      </c>
      <c r="AV31" s="24">
        <v>4.3978000000000003E-2</v>
      </c>
      <c r="AW31" s="24">
        <v>5.4212999999999997E-2</v>
      </c>
      <c r="AX31" s="24">
        <v>0.19478400000000001</v>
      </c>
      <c r="AY31" s="24">
        <v>2.3746E-2</v>
      </c>
      <c r="AZ31" s="24">
        <f t="shared" si="0"/>
        <v>61.226548999999991</v>
      </c>
      <c r="BA31" s="24">
        <f t="shared" si="1"/>
        <v>0.81623699999999999</v>
      </c>
      <c r="BB31" s="24">
        <f t="shared" si="2"/>
        <v>0.31081799999999998</v>
      </c>
      <c r="BC31" s="24">
        <f t="shared" si="3"/>
        <v>45.875358999999996</v>
      </c>
      <c r="BD31" s="24">
        <f t="shared" si="4"/>
        <v>0.15279799999999999</v>
      </c>
      <c r="BE31" s="24">
        <f t="shared" si="5"/>
        <v>8.0707930000000019</v>
      </c>
      <c r="BF31" s="24">
        <f t="shared" si="6"/>
        <v>2.3687840000000002</v>
      </c>
      <c r="BG31" s="24">
        <f t="shared" si="7"/>
        <v>3.6317599999999999</v>
      </c>
      <c r="BH31" s="24">
        <f t="shared" si="8"/>
        <v>6.0005439999999997</v>
      </c>
      <c r="BI31" s="24">
        <f t="shared" si="9"/>
        <v>0.65224133753331726</v>
      </c>
      <c r="BJ31" s="14"/>
      <c r="BK31" s="14"/>
      <c r="BL31" s="14"/>
      <c r="BM31" s="14"/>
      <c r="BN31" s="14"/>
      <c r="BO31" s="14"/>
      <c r="BP31" s="14"/>
      <c r="BQ31" s="14"/>
    </row>
    <row r="32" spans="1:69" x14ac:dyDescent="0.25">
      <c r="A32" s="26" t="s">
        <v>94</v>
      </c>
      <c r="B32" s="22" t="s">
        <v>85</v>
      </c>
      <c r="C32" s="23" t="s">
        <v>71</v>
      </c>
      <c r="D32" s="22" t="s">
        <v>139</v>
      </c>
      <c r="E32" s="22">
        <v>1000</v>
      </c>
      <c r="F32" s="24">
        <v>0.32450000000000001</v>
      </c>
      <c r="G32" s="25"/>
      <c r="H32" s="22" t="s">
        <v>140</v>
      </c>
      <c r="I32" s="22">
        <v>1000</v>
      </c>
      <c r="J32" s="22">
        <v>20</v>
      </c>
      <c r="K32" s="22">
        <v>400</v>
      </c>
      <c r="L32" s="22">
        <v>111</v>
      </c>
      <c r="M32" s="22">
        <v>150</v>
      </c>
      <c r="N32" s="22">
        <v>50</v>
      </c>
      <c r="O32" s="22">
        <v>70</v>
      </c>
      <c r="P32" s="22">
        <v>60</v>
      </c>
      <c r="Q32" s="22" t="s">
        <v>74</v>
      </c>
      <c r="R32" s="22"/>
      <c r="S32" s="22">
        <v>200</v>
      </c>
      <c r="T32" s="22">
        <v>30</v>
      </c>
      <c r="U32" s="24">
        <v>0</v>
      </c>
      <c r="V32" s="24">
        <v>0</v>
      </c>
      <c r="W32" s="22" t="s">
        <v>74</v>
      </c>
      <c r="X32" s="24">
        <v>8.1416000000000002E-2</v>
      </c>
      <c r="Y32" s="24">
        <v>0.76099600000000001</v>
      </c>
      <c r="Z32" s="24">
        <v>0</v>
      </c>
      <c r="AA32" s="24">
        <v>0.249088</v>
      </c>
      <c r="AB32" s="24">
        <v>0.13145299999999999</v>
      </c>
      <c r="AC32" s="24">
        <v>0.42644300000000002</v>
      </c>
      <c r="AD32" s="24">
        <v>0.55398499999999995</v>
      </c>
      <c r="AE32" s="24">
        <v>0.86263100000000004</v>
      </c>
      <c r="AF32" s="24">
        <v>17.844238000000001</v>
      </c>
      <c r="AG32" s="24">
        <v>0.23565</v>
      </c>
      <c r="AH32" s="32">
        <v>0.15268399999999999</v>
      </c>
      <c r="AI32" s="32">
        <v>0.81692000000000009</v>
      </c>
      <c r="AJ32" s="24">
        <v>0.490338</v>
      </c>
      <c r="AK32" s="24">
        <v>0.65420500000000004</v>
      </c>
      <c r="AL32" s="24">
        <v>0.10635799999999999</v>
      </c>
      <c r="AM32" s="24">
        <v>6.1898000000000002E-2</v>
      </c>
      <c r="AN32" s="24">
        <v>2.5267999999999999E-2</v>
      </c>
      <c r="AO32" s="24">
        <v>3.3466000000000003E-2</v>
      </c>
      <c r="AP32" s="24">
        <v>5.0659000000000003E-2</v>
      </c>
      <c r="AQ32" s="24">
        <v>5.7299999999999999E-3</v>
      </c>
      <c r="AR32" s="24">
        <v>1.4944000000000001E-2</v>
      </c>
      <c r="AS32" s="24">
        <v>4.2078999999999998E-2</v>
      </c>
      <c r="AT32" s="24">
        <v>0.16436000000000001</v>
      </c>
      <c r="AU32" s="24">
        <v>5.7322999999999999E-2</v>
      </c>
      <c r="AV32" s="24">
        <v>1.0073E-2</v>
      </c>
      <c r="AW32" s="24">
        <v>4.6004999999999997E-2</v>
      </c>
      <c r="AX32" s="24">
        <v>0.142709</v>
      </c>
      <c r="AY32" s="24">
        <v>1.302E-2</v>
      </c>
      <c r="AZ32" s="24">
        <f t="shared" si="0"/>
        <v>24.033939000000004</v>
      </c>
      <c r="BA32" s="24">
        <f t="shared" si="1"/>
        <v>0.10635799999999999</v>
      </c>
      <c r="BB32" s="24">
        <f t="shared" si="2"/>
        <v>0.16436000000000001</v>
      </c>
      <c r="BC32" s="24">
        <f t="shared" si="3"/>
        <v>19.101430000000001</v>
      </c>
      <c r="BD32" s="24">
        <f t="shared" si="4"/>
        <v>8.9771999999999991E-2</v>
      </c>
      <c r="BE32" s="24">
        <f t="shared" si="5"/>
        <v>3.3495759999999999</v>
      </c>
      <c r="BF32" s="24">
        <f t="shared" si="6"/>
        <v>0.29754799999999998</v>
      </c>
      <c r="BG32" s="24">
        <f t="shared" si="7"/>
        <v>0.92489500000000002</v>
      </c>
      <c r="BH32" s="24">
        <f t="shared" si="8"/>
        <v>1.2224429999999999</v>
      </c>
      <c r="BI32" s="24">
        <f t="shared" si="9"/>
        <v>0.32171003194957265</v>
      </c>
      <c r="BJ32" s="14"/>
      <c r="BK32" s="14"/>
      <c r="BL32" s="14"/>
      <c r="BM32" s="14"/>
      <c r="BN32" s="14"/>
      <c r="BO32" s="14"/>
      <c r="BP32" s="14"/>
      <c r="BQ32" s="14"/>
    </row>
    <row r="33" spans="1:69" x14ac:dyDescent="0.25">
      <c r="A33" s="27" t="s">
        <v>141</v>
      </c>
      <c r="B33" s="22" t="s">
        <v>105</v>
      </c>
      <c r="C33" s="23">
        <v>1</v>
      </c>
      <c r="D33" s="22" t="s">
        <v>142</v>
      </c>
      <c r="E33" s="22">
        <v>1000</v>
      </c>
      <c r="F33" s="24">
        <v>3.3260000000000001</v>
      </c>
      <c r="G33" s="25"/>
      <c r="H33" s="22" t="s">
        <v>143</v>
      </c>
      <c r="I33" s="22">
        <v>1000</v>
      </c>
      <c r="J33" s="22">
        <v>20</v>
      </c>
      <c r="K33" s="22">
        <v>400</v>
      </c>
      <c r="L33" s="22">
        <v>111</v>
      </c>
      <c r="M33" s="22">
        <v>150</v>
      </c>
      <c r="N33" s="22">
        <v>50</v>
      </c>
      <c r="O33" s="22">
        <v>70</v>
      </c>
      <c r="P33" s="22">
        <v>60</v>
      </c>
      <c r="Q33" s="22"/>
      <c r="R33" s="22" t="s">
        <v>63</v>
      </c>
      <c r="S33" s="22">
        <v>200</v>
      </c>
      <c r="T33" s="22">
        <v>30</v>
      </c>
      <c r="U33" s="24">
        <v>0</v>
      </c>
      <c r="V33" s="24">
        <v>0</v>
      </c>
      <c r="W33" s="22" t="s">
        <v>64</v>
      </c>
      <c r="X33" s="24">
        <v>6.7766999999999994E-2</v>
      </c>
      <c r="Y33" s="24">
        <v>9.3958E-2</v>
      </c>
      <c r="Z33" s="24">
        <v>2.2627470000000001</v>
      </c>
      <c r="AA33" s="24">
        <v>3.0000000000000001E-6</v>
      </c>
      <c r="AB33" s="24">
        <v>0.24355599999999999</v>
      </c>
      <c r="AC33" s="24">
        <v>1.7652000000000001</v>
      </c>
      <c r="AD33" s="24">
        <v>2.2217790000000002</v>
      </c>
      <c r="AE33" s="24">
        <v>0</v>
      </c>
      <c r="AF33" s="24">
        <v>27.566327999999999</v>
      </c>
      <c r="AG33" s="24">
        <v>0.82905899999999999</v>
      </c>
      <c r="AH33" s="32">
        <v>0.34074500000000002</v>
      </c>
      <c r="AI33" s="32">
        <v>1.9847440000000001</v>
      </c>
      <c r="AJ33" s="24">
        <v>1.625461</v>
      </c>
      <c r="AK33" s="24">
        <v>0.194739</v>
      </c>
      <c r="AL33" s="24">
        <v>0.71205300000000005</v>
      </c>
      <c r="AM33" s="24">
        <v>5.5510999999999998E-2</v>
      </c>
      <c r="AN33" s="24">
        <v>3.4930000000000003E-2</v>
      </c>
      <c r="AO33" s="24">
        <v>7.5148000000000006E-2</v>
      </c>
      <c r="AP33" s="24">
        <v>9.7466999999999998E-2</v>
      </c>
      <c r="AQ33" s="24">
        <v>2.3178000000000001E-2</v>
      </c>
      <c r="AR33" s="24">
        <v>3.1280000000000001E-3</v>
      </c>
      <c r="AS33" s="24">
        <v>2.9049999999999999E-2</v>
      </c>
      <c r="AT33" s="24">
        <v>0.27651300000000001</v>
      </c>
      <c r="AU33" s="24">
        <v>1.3421000000000001E-2</v>
      </c>
      <c r="AV33" s="24">
        <v>3.6228999999999997E-2</v>
      </c>
      <c r="AW33" s="24">
        <v>4.3958999999999998E-2</v>
      </c>
      <c r="AX33" s="24">
        <v>0.19064600000000001</v>
      </c>
      <c r="AY33" s="24">
        <v>2.9935E-2</v>
      </c>
      <c r="AZ33" s="24">
        <f t="shared" si="0"/>
        <v>40.817254000000005</v>
      </c>
      <c r="BA33" s="24">
        <f t="shared" si="1"/>
        <v>0.71205300000000005</v>
      </c>
      <c r="BB33" s="24">
        <f t="shared" si="2"/>
        <v>0.27651300000000001</v>
      </c>
      <c r="BC33" s="24">
        <f t="shared" si="3"/>
        <v>33.987638000000004</v>
      </c>
      <c r="BD33" s="24">
        <f t="shared" si="4"/>
        <v>0.13642899999999999</v>
      </c>
      <c r="BE33" s="24">
        <f t="shared" si="5"/>
        <v>4.1231200000000001</v>
      </c>
      <c r="BF33" s="24">
        <f t="shared" si="6"/>
        <v>0.88456999999999997</v>
      </c>
      <c r="BG33" s="24">
        <f t="shared" si="7"/>
        <v>0.69693099999999997</v>
      </c>
      <c r="BH33" s="24">
        <f t="shared" si="8"/>
        <v>1.5815009999999998</v>
      </c>
      <c r="BI33" s="24">
        <f t="shared" si="9"/>
        <v>1.2692361223707942</v>
      </c>
      <c r="BJ33" s="14"/>
      <c r="BK33" s="14"/>
      <c r="BL33" s="14"/>
      <c r="BM33" s="14"/>
      <c r="BN33" s="14"/>
      <c r="BO33" s="14"/>
      <c r="BP33" s="14"/>
      <c r="BQ33" s="14"/>
    </row>
    <row r="34" spans="1:69" x14ac:dyDescent="0.25">
      <c r="A34" s="27" t="s">
        <v>141</v>
      </c>
      <c r="B34" s="22" t="s">
        <v>105</v>
      </c>
      <c r="C34" s="23">
        <v>2</v>
      </c>
      <c r="D34" s="22" t="s">
        <v>144</v>
      </c>
      <c r="E34" s="22">
        <v>1000</v>
      </c>
      <c r="F34" s="24">
        <v>3.8595000000000002</v>
      </c>
      <c r="G34" s="25"/>
      <c r="H34" s="22" t="s">
        <v>145</v>
      </c>
      <c r="I34" s="22">
        <v>1000</v>
      </c>
      <c r="J34" s="22">
        <v>20</v>
      </c>
      <c r="K34" s="22">
        <v>400</v>
      </c>
      <c r="L34" s="22">
        <v>111</v>
      </c>
      <c r="M34" s="22">
        <v>150</v>
      </c>
      <c r="N34" s="22">
        <v>50</v>
      </c>
      <c r="O34" s="22">
        <v>70</v>
      </c>
      <c r="P34" s="22">
        <v>60</v>
      </c>
      <c r="Q34" s="22"/>
      <c r="R34" s="22" t="s">
        <v>63</v>
      </c>
      <c r="S34" s="22">
        <v>200</v>
      </c>
      <c r="T34" s="22">
        <v>30</v>
      </c>
      <c r="U34" s="24">
        <v>0</v>
      </c>
      <c r="V34" s="24">
        <v>0</v>
      </c>
      <c r="W34" s="22" t="s">
        <v>64</v>
      </c>
      <c r="X34" s="24">
        <v>9.0409000000000003E-2</v>
      </c>
      <c r="Y34" s="24">
        <v>0.100684</v>
      </c>
      <c r="Z34" s="24">
        <v>3.1120420000000002</v>
      </c>
      <c r="AA34" s="24">
        <v>0</v>
      </c>
      <c r="AB34" s="24">
        <v>0.321546</v>
      </c>
      <c r="AC34" s="24">
        <v>3.2453569999999998</v>
      </c>
      <c r="AD34" s="24">
        <v>3.5337800000000001</v>
      </c>
      <c r="AE34" s="24">
        <v>0</v>
      </c>
      <c r="AF34" s="24">
        <v>35.426813000000003</v>
      </c>
      <c r="AG34" s="24">
        <v>1.576856</v>
      </c>
      <c r="AH34" s="32">
        <v>0.92366700000000002</v>
      </c>
      <c r="AI34" s="32">
        <v>3.5377070000000002</v>
      </c>
      <c r="AJ34" s="24">
        <v>1.436723</v>
      </c>
      <c r="AK34" s="24">
        <v>0.249419</v>
      </c>
      <c r="AL34" s="24">
        <v>1.029806</v>
      </c>
      <c r="AM34" s="24">
        <v>3.1548E-2</v>
      </c>
      <c r="AN34" s="24">
        <v>5.1187000000000003E-2</v>
      </c>
      <c r="AO34" s="24">
        <v>0.12801799999999999</v>
      </c>
      <c r="AP34" s="24">
        <v>0.105298</v>
      </c>
      <c r="AQ34" s="24">
        <v>2.2988999999999999E-2</v>
      </c>
      <c r="AR34" s="24">
        <v>6.6649999999999999E-3</v>
      </c>
      <c r="AS34" s="24">
        <v>5.595E-2</v>
      </c>
      <c r="AT34" s="24">
        <v>0.35036499999999998</v>
      </c>
      <c r="AU34" s="24">
        <v>2.3248000000000001E-2</v>
      </c>
      <c r="AV34" s="24">
        <v>6.2711000000000003E-2</v>
      </c>
      <c r="AW34" s="24">
        <v>5.6576000000000001E-2</v>
      </c>
      <c r="AX34" s="24">
        <v>0.14515900000000001</v>
      </c>
      <c r="AY34" s="24">
        <v>6.3395000000000007E-2</v>
      </c>
      <c r="AZ34" s="24">
        <f t="shared" ref="AZ34:AZ65" si="10">SUM(X34:AY34)</f>
        <v>55.687918000000003</v>
      </c>
      <c r="BA34" s="24">
        <f t="shared" si="1"/>
        <v>1.029806</v>
      </c>
      <c r="BB34" s="24">
        <f t="shared" si="2"/>
        <v>0.35036499999999998</v>
      </c>
      <c r="BC34" s="24">
        <f t="shared" si="3"/>
        <v>43.921313000000005</v>
      </c>
      <c r="BD34" s="24">
        <f t="shared" si="4"/>
        <v>0.21233600000000002</v>
      </c>
      <c r="BE34" s="24">
        <f t="shared" si="5"/>
        <v>7.1801730000000008</v>
      </c>
      <c r="BF34" s="24">
        <f t="shared" si="6"/>
        <v>1.6084039999999999</v>
      </c>
      <c r="BG34" s="24">
        <f t="shared" si="7"/>
        <v>1.385521</v>
      </c>
      <c r="BH34" s="24">
        <f t="shared" si="8"/>
        <v>2.9939249999999999</v>
      </c>
      <c r="BI34" s="24">
        <f t="shared" si="9"/>
        <v>1.1608658403589696</v>
      </c>
      <c r="BJ34" s="14"/>
      <c r="BK34" s="14"/>
      <c r="BL34" s="14"/>
      <c r="BM34" s="14"/>
      <c r="BN34" s="14"/>
      <c r="BO34" s="14"/>
      <c r="BP34" s="14"/>
      <c r="BQ34" s="14"/>
    </row>
    <row r="35" spans="1:69" x14ac:dyDescent="0.25">
      <c r="A35" s="27" t="s">
        <v>141</v>
      </c>
      <c r="B35" s="22" t="s">
        <v>105</v>
      </c>
      <c r="C35" s="23">
        <v>3</v>
      </c>
      <c r="D35" s="22" t="s">
        <v>146</v>
      </c>
      <c r="E35" s="22">
        <v>1000</v>
      </c>
      <c r="F35" s="24">
        <v>4.1425000000000001</v>
      </c>
      <c r="G35" s="25">
        <v>502.27</v>
      </c>
      <c r="H35" s="22" t="s">
        <v>147</v>
      </c>
      <c r="I35" s="22">
        <v>1000</v>
      </c>
      <c r="J35" s="22">
        <v>20</v>
      </c>
      <c r="K35" s="22">
        <v>400</v>
      </c>
      <c r="L35" s="22">
        <v>111</v>
      </c>
      <c r="M35" s="22">
        <v>150</v>
      </c>
      <c r="N35" s="22">
        <v>50</v>
      </c>
      <c r="O35" s="22">
        <v>70</v>
      </c>
      <c r="P35" s="22">
        <v>60</v>
      </c>
      <c r="Q35" s="22"/>
      <c r="R35" s="22" t="s">
        <v>63</v>
      </c>
      <c r="S35" s="22">
        <v>200</v>
      </c>
      <c r="T35" s="22">
        <v>30</v>
      </c>
      <c r="U35" s="24">
        <v>0</v>
      </c>
      <c r="V35" s="24">
        <v>0</v>
      </c>
      <c r="W35" s="22" t="s">
        <v>64</v>
      </c>
      <c r="X35" s="24">
        <v>6.8209000000000006E-2</v>
      </c>
      <c r="Y35" s="24">
        <v>0.10489900000000001</v>
      </c>
      <c r="Z35" s="24">
        <v>3.1921360000000001</v>
      </c>
      <c r="AA35" s="24">
        <v>0</v>
      </c>
      <c r="AB35" s="24">
        <v>0.31635600000000003</v>
      </c>
      <c r="AC35" s="24">
        <v>1.8765289999999999</v>
      </c>
      <c r="AD35" s="24">
        <v>4.6098540000000003</v>
      </c>
      <c r="AE35" s="24">
        <v>3.0200000000000001E-3</v>
      </c>
      <c r="AF35" s="24">
        <v>30.699532999999999</v>
      </c>
      <c r="AG35" s="24">
        <v>2.9131999999999998</v>
      </c>
      <c r="AH35" s="32">
        <v>1.567242</v>
      </c>
      <c r="AI35" s="32">
        <v>4.5760670000000001</v>
      </c>
      <c r="AJ35" s="24">
        <v>1.7036279999999999</v>
      </c>
      <c r="AK35" s="24">
        <v>0.26385999999999998</v>
      </c>
      <c r="AL35" s="24">
        <v>0.83000099999999999</v>
      </c>
      <c r="AM35" s="24">
        <v>3.1562E-2</v>
      </c>
      <c r="AN35" s="24">
        <v>4.6514E-2</v>
      </c>
      <c r="AO35" s="24">
        <v>0.12450700000000001</v>
      </c>
      <c r="AP35" s="24">
        <v>9.2050999999999994E-2</v>
      </c>
      <c r="AQ35" s="24">
        <v>3.2307000000000002E-2</v>
      </c>
      <c r="AR35" s="24">
        <v>4.5279999999999999E-3</v>
      </c>
      <c r="AS35" s="24">
        <v>6.2914999999999999E-2</v>
      </c>
      <c r="AT35" s="24">
        <v>0.55983300000000003</v>
      </c>
      <c r="AU35" s="24">
        <v>2.283E-2</v>
      </c>
      <c r="AV35" s="24">
        <v>4.8164999999999999E-2</v>
      </c>
      <c r="AW35" s="24">
        <v>4.8806000000000002E-2</v>
      </c>
      <c r="AX35" s="24">
        <v>0.19144900000000001</v>
      </c>
      <c r="AY35" s="24">
        <v>3.8448999999999997E-2</v>
      </c>
      <c r="AZ35" s="24">
        <f t="shared" si="10"/>
        <v>54.028450000000007</v>
      </c>
      <c r="BA35" s="24">
        <f t="shared" si="1"/>
        <v>0.83000099999999999</v>
      </c>
      <c r="BB35" s="24">
        <f t="shared" si="2"/>
        <v>0.55983300000000003</v>
      </c>
      <c r="BC35" s="24">
        <f t="shared" si="3"/>
        <v>40.589716000000003</v>
      </c>
      <c r="BD35" s="24">
        <f t="shared" si="4"/>
        <v>0.17225499999999999</v>
      </c>
      <c r="BE35" s="24">
        <f t="shared" si="5"/>
        <v>6.8993009999999995</v>
      </c>
      <c r="BF35" s="24">
        <f t="shared" si="6"/>
        <v>2.9447619999999999</v>
      </c>
      <c r="BG35" s="24">
        <f t="shared" si="7"/>
        <v>2.0325820000000001</v>
      </c>
      <c r="BH35" s="24">
        <f t="shared" si="8"/>
        <v>4.9773440000000004</v>
      </c>
      <c r="BI35" s="24">
        <f t="shared" si="9"/>
        <v>1.4487789422517763</v>
      </c>
      <c r="BJ35" s="14"/>
      <c r="BK35" s="14"/>
      <c r="BL35" s="14"/>
      <c r="BM35" s="14"/>
      <c r="BN35" s="14"/>
      <c r="BO35" s="14"/>
      <c r="BP35" s="14"/>
      <c r="BQ35" s="14"/>
    </row>
    <row r="36" spans="1:69" x14ac:dyDescent="0.25">
      <c r="A36" s="27" t="s">
        <v>141</v>
      </c>
      <c r="B36" s="22" t="s">
        <v>105</v>
      </c>
      <c r="C36" s="23" t="s">
        <v>71</v>
      </c>
      <c r="D36" s="22" t="s">
        <v>148</v>
      </c>
      <c r="E36" s="22">
        <v>1000</v>
      </c>
      <c r="F36" s="24">
        <v>0.23549999999999999</v>
      </c>
      <c r="G36" s="25"/>
      <c r="H36" s="22" t="s">
        <v>149</v>
      </c>
      <c r="I36" s="22">
        <v>1000</v>
      </c>
      <c r="J36" s="22">
        <v>20</v>
      </c>
      <c r="K36" s="22">
        <v>400</v>
      </c>
      <c r="L36" s="22">
        <v>111</v>
      </c>
      <c r="M36" s="22">
        <v>150</v>
      </c>
      <c r="N36" s="22">
        <v>50</v>
      </c>
      <c r="O36" s="22">
        <v>70</v>
      </c>
      <c r="P36" s="22">
        <v>60</v>
      </c>
      <c r="Q36" s="22" t="s">
        <v>74</v>
      </c>
      <c r="R36" s="22"/>
      <c r="S36" s="22">
        <v>200</v>
      </c>
      <c r="T36" s="22">
        <v>30</v>
      </c>
      <c r="U36" s="24">
        <v>0</v>
      </c>
      <c r="V36" s="24">
        <v>0</v>
      </c>
      <c r="W36" s="22" t="s">
        <v>74</v>
      </c>
      <c r="X36" s="24">
        <v>0.112887</v>
      </c>
      <c r="Y36" s="24">
        <v>0.95015099999999997</v>
      </c>
      <c r="Z36" s="24">
        <v>0</v>
      </c>
      <c r="AA36" s="24">
        <v>0.31192700000000001</v>
      </c>
      <c r="AB36" s="24">
        <v>0.21813099999999999</v>
      </c>
      <c r="AC36" s="24">
        <v>0.52257500000000001</v>
      </c>
      <c r="AD36" s="24">
        <v>0.908578</v>
      </c>
      <c r="AE36" s="24">
        <v>1.0415239999999999</v>
      </c>
      <c r="AF36" s="24">
        <v>23.149882999999999</v>
      </c>
      <c r="AG36" s="24">
        <v>0.40388200000000002</v>
      </c>
      <c r="AH36" s="32">
        <v>0.21698000000000001</v>
      </c>
      <c r="AI36" s="32">
        <v>1.4604980000000001</v>
      </c>
      <c r="AJ36" s="24">
        <v>0.69203199999999998</v>
      </c>
      <c r="AK36" s="24">
        <v>1.20835</v>
      </c>
      <c r="AL36" s="24">
        <v>0.14604800000000001</v>
      </c>
      <c r="AM36" s="24">
        <v>7.4432999999999999E-2</v>
      </c>
      <c r="AN36" s="24">
        <v>3.2042000000000001E-2</v>
      </c>
      <c r="AO36" s="24">
        <v>7.6973E-2</v>
      </c>
      <c r="AP36" s="24">
        <v>7.0832999999999993E-2</v>
      </c>
      <c r="AQ36" s="24">
        <v>7.0939999999999996E-3</v>
      </c>
      <c r="AR36" s="24">
        <v>1.536E-2</v>
      </c>
      <c r="AS36" s="24">
        <v>4.8120999999999997E-2</v>
      </c>
      <c r="AT36" s="24">
        <v>0.239618</v>
      </c>
      <c r="AU36" s="24">
        <v>5.6800000000000003E-2</v>
      </c>
      <c r="AV36" s="24">
        <v>1.6383000000000002E-2</v>
      </c>
      <c r="AW36" s="24">
        <v>5.9031E-2</v>
      </c>
      <c r="AX36" s="24">
        <v>0.16972599999999999</v>
      </c>
      <c r="AY36" s="24">
        <v>1.7378000000000001E-2</v>
      </c>
      <c r="AZ36" s="24">
        <f t="shared" si="10"/>
        <v>32.227237999999993</v>
      </c>
      <c r="BA36" s="24">
        <f t="shared" si="1"/>
        <v>0.14604800000000001</v>
      </c>
      <c r="BB36" s="24">
        <f t="shared" si="2"/>
        <v>0.239618</v>
      </c>
      <c r="BC36" s="24">
        <f t="shared" si="3"/>
        <v>25.081510999999999</v>
      </c>
      <c r="BD36" s="24">
        <f t="shared" si="4"/>
        <v>0.11524600000000002</v>
      </c>
      <c r="BE36" s="24">
        <f t="shared" si="5"/>
        <v>4.5901739999999993</v>
      </c>
      <c r="BF36" s="24">
        <f t="shared" si="6"/>
        <v>0.47831500000000005</v>
      </c>
      <c r="BG36" s="24">
        <f t="shared" si="7"/>
        <v>1.5763259999999999</v>
      </c>
      <c r="BH36" s="24">
        <f t="shared" si="8"/>
        <v>2.0546410000000002</v>
      </c>
      <c r="BI36" s="24">
        <f t="shared" si="9"/>
        <v>0.30343659877461898</v>
      </c>
      <c r="BJ36" s="14"/>
      <c r="BK36" s="14"/>
      <c r="BL36" s="14"/>
      <c r="BM36" s="14"/>
      <c r="BN36" s="14"/>
      <c r="BO36" s="14"/>
      <c r="BP36" s="14"/>
      <c r="BQ36" s="14"/>
    </row>
    <row r="37" spans="1:69" x14ac:dyDescent="0.25">
      <c r="A37" s="27" t="s">
        <v>141</v>
      </c>
      <c r="B37" s="22" t="s">
        <v>98</v>
      </c>
      <c r="C37" s="23">
        <v>0</v>
      </c>
      <c r="D37" s="22" t="s">
        <v>150</v>
      </c>
      <c r="E37" s="22">
        <v>1000</v>
      </c>
      <c r="F37" s="24">
        <v>3.8845000000000001</v>
      </c>
      <c r="G37" s="25"/>
      <c r="H37" s="22" t="s">
        <v>151</v>
      </c>
      <c r="I37" s="22">
        <v>1000</v>
      </c>
      <c r="J37" s="22">
        <v>20</v>
      </c>
      <c r="K37" s="22">
        <v>400</v>
      </c>
      <c r="L37" s="22">
        <v>111</v>
      </c>
      <c r="M37" s="22">
        <v>150</v>
      </c>
      <c r="N37" s="22">
        <v>50</v>
      </c>
      <c r="O37" s="22">
        <v>70</v>
      </c>
      <c r="P37" s="22">
        <v>60</v>
      </c>
      <c r="Q37" s="22"/>
      <c r="R37" s="22" t="s">
        <v>101</v>
      </c>
      <c r="S37" s="22">
        <v>200</v>
      </c>
      <c r="T37" s="22">
        <v>30</v>
      </c>
      <c r="U37" s="24">
        <v>0</v>
      </c>
      <c r="V37" s="24">
        <v>0</v>
      </c>
      <c r="W37" s="22" t="s">
        <v>64</v>
      </c>
      <c r="X37" s="24">
        <v>0.108276</v>
      </c>
      <c r="Y37" s="24">
        <v>0.17208200000000001</v>
      </c>
      <c r="Z37" s="24">
        <v>2.742918</v>
      </c>
      <c r="AA37" s="24">
        <v>2.1957000000000001E-2</v>
      </c>
      <c r="AB37" s="24">
        <v>0.51238399999999995</v>
      </c>
      <c r="AC37" s="24">
        <v>1.2651650000000001</v>
      </c>
      <c r="AD37" s="24">
        <v>5.1281699999999999</v>
      </c>
      <c r="AE37" s="24">
        <v>0</v>
      </c>
      <c r="AF37" s="24">
        <v>37.603082000000001</v>
      </c>
      <c r="AG37" s="24">
        <v>2.6187390000000001</v>
      </c>
      <c r="AH37" s="32">
        <v>1.145257</v>
      </c>
      <c r="AI37" s="32">
        <v>6.6864419999999996</v>
      </c>
      <c r="AJ37" s="24">
        <v>2.7101670000000002</v>
      </c>
      <c r="AK37" s="24">
        <v>1.9625520000000001</v>
      </c>
      <c r="AL37" s="24">
        <v>2.3815249999999999</v>
      </c>
      <c r="AM37" s="24">
        <v>0.172871</v>
      </c>
      <c r="AN37" s="24">
        <v>6.7415000000000003E-2</v>
      </c>
      <c r="AO37" s="24">
        <v>0.20797299999999999</v>
      </c>
      <c r="AP37" s="24">
        <v>0.228184</v>
      </c>
      <c r="AQ37" s="24">
        <v>6.2991000000000005E-2</v>
      </c>
      <c r="AR37" s="24">
        <v>2.1337999999999999E-2</v>
      </c>
      <c r="AS37" s="24">
        <v>0.12525600000000001</v>
      </c>
      <c r="AT37" s="24">
        <v>1.0020530000000001</v>
      </c>
      <c r="AU37" s="24">
        <v>0.12281599999999999</v>
      </c>
      <c r="AV37" s="24">
        <v>0.12646399999999999</v>
      </c>
      <c r="AW37" s="24">
        <v>0.15280199999999999</v>
      </c>
      <c r="AX37" s="24">
        <v>0.652536</v>
      </c>
      <c r="AY37" s="24">
        <v>0.16550500000000001</v>
      </c>
      <c r="AZ37" s="24">
        <f t="shared" si="10"/>
        <v>68.166919999999976</v>
      </c>
      <c r="BA37" s="24">
        <f t="shared" si="1"/>
        <v>2.3815249999999999</v>
      </c>
      <c r="BB37" s="24">
        <f t="shared" si="2"/>
        <v>1.0020530000000001</v>
      </c>
      <c r="BC37" s="24">
        <f t="shared" si="3"/>
        <v>48.804997</v>
      </c>
      <c r="BD37" s="24">
        <f t="shared" si="4"/>
        <v>0.52910000000000001</v>
      </c>
      <c r="BE37" s="24">
        <f t="shared" si="5"/>
        <v>9.1289709999999999</v>
      </c>
      <c r="BF37" s="24">
        <f t="shared" si="6"/>
        <v>2.7916100000000004</v>
      </c>
      <c r="BG37" s="24">
        <f t="shared" si="7"/>
        <v>3.528664</v>
      </c>
      <c r="BH37" s="24">
        <f t="shared" si="8"/>
        <v>6.3202740000000004</v>
      </c>
      <c r="BI37" s="24">
        <f t="shared" si="9"/>
        <v>0.79112377942473422</v>
      </c>
      <c r="BJ37" s="14"/>
      <c r="BK37" s="14"/>
      <c r="BL37" s="14"/>
      <c r="BM37" s="14"/>
      <c r="BN37" s="14"/>
      <c r="BO37" s="14"/>
      <c r="BP37" s="14"/>
      <c r="BQ37" s="14"/>
    </row>
    <row r="38" spans="1:69" x14ac:dyDescent="0.25">
      <c r="A38" s="27" t="s">
        <v>141</v>
      </c>
      <c r="B38" s="22" t="s">
        <v>102</v>
      </c>
      <c r="C38" s="23">
        <v>0</v>
      </c>
      <c r="D38" s="22" t="s">
        <v>152</v>
      </c>
      <c r="E38" s="22">
        <v>1000</v>
      </c>
      <c r="F38" s="24">
        <v>2.6909999999999998</v>
      </c>
      <c r="G38" s="25"/>
      <c r="H38" s="22" t="s">
        <v>153</v>
      </c>
      <c r="I38" s="22">
        <v>1000</v>
      </c>
      <c r="J38" s="22">
        <v>20</v>
      </c>
      <c r="K38" s="22">
        <v>400</v>
      </c>
      <c r="L38" s="22">
        <v>111</v>
      </c>
      <c r="M38" s="22">
        <v>150</v>
      </c>
      <c r="N38" s="22">
        <v>50</v>
      </c>
      <c r="O38" s="22">
        <v>70</v>
      </c>
      <c r="P38" s="22">
        <v>60</v>
      </c>
      <c r="Q38" s="22"/>
      <c r="R38" s="22" t="s">
        <v>101</v>
      </c>
      <c r="S38" s="22">
        <v>200</v>
      </c>
      <c r="T38" s="22">
        <v>30</v>
      </c>
      <c r="U38" s="24">
        <v>0</v>
      </c>
      <c r="V38" s="24">
        <v>0</v>
      </c>
      <c r="W38" s="22" t="s">
        <v>64</v>
      </c>
      <c r="X38" s="24">
        <v>6.1142000000000002E-2</v>
      </c>
      <c r="Y38" s="24">
        <v>0.17794699999999999</v>
      </c>
      <c r="Z38" s="24">
        <v>1.9400299999999999</v>
      </c>
      <c r="AA38" s="24">
        <v>0</v>
      </c>
      <c r="AB38" s="24">
        <v>0.30316399999999999</v>
      </c>
      <c r="AC38" s="24">
        <v>0.62939299999999998</v>
      </c>
      <c r="AD38" s="24">
        <v>3.1847539999999999</v>
      </c>
      <c r="AE38" s="24">
        <v>0</v>
      </c>
      <c r="AF38" s="24">
        <v>34.781101</v>
      </c>
      <c r="AG38" s="24">
        <v>1.2673129999999999</v>
      </c>
      <c r="AH38" s="32">
        <v>0.70742400000000005</v>
      </c>
      <c r="AI38" s="32">
        <v>3.2780499999999999</v>
      </c>
      <c r="AJ38" s="24">
        <v>1.410981</v>
      </c>
      <c r="AK38" s="24">
        <v>0.260986</v>
      </c>
      <c r="AL38" s="24">
        <v>0.98083600000000004</v>
      </c>
      <c r="AM38" s="24">
        <v>2.7234999999999999E-2</v>
      </c>
      <c r="AN38" s="24">
        <v>3.9181000000000001E-2</v>
      </c>
      <c r="AO38" s="24">
        <v>7.6168E-2</v>
      </c>
      <c r="AP38" s="24">
        <v>9.7344E-2</v>
      </c>
      <c r="AQ38" s="24">
        <v>1.5014E-2</v>
      </c>
      <c r="AR38" s="24">
        <v>3.1589999999999999E-3</v>
      </c>
      <c r="AS38" s="24">
        <v>4.1140000000000003E-2</v>
      </c>
      <c r="AT38" s="24">
        <v>0.26094600000000001</v>
      </c>
      <c r="AU38" s="24">
        <v>1.567E-2</v>
      </c>
      <c r="AV38" s="24">
        <v>3.9534E-2</v>
      </c>
      <c r="AW38" s="24">
        <v>5.1229999999999998E-2</v>
      </c>
      <c r="AX38" s="24">
        <v>0.21876599999999999</v>
      </c>
      <c r="AY38" s="24">
        <v>2.6280999999999999E-2</v>
      </c>
      <c r="AZ38" s="24">
        <f t="shared" si="10"/>
        <v>49.894789000000003</v>
      </c>
      <c r="BA38" s="24">
        <f t="shared" si="1"/>
        <v>0.98083600000000004</v>
      </c>
      <c r="BB38" s="24">
        <f t="shared" si="2"/>
        <v>0.26094600000000001</v>
      </c>
      <c r="BC38" s="24">
        <f t="shared" si="3"/>
        <v>41.681171999999997</v>
      </c>
      <c r="BD38" s="24">
        <f t="shared" si="4"/>
        <v>0.135218</v>
      </c>
      <c r="BE38" s="24">
        <f t="shared" si="5"/>
        <v>4.395994</v>
      </c>
      <c r="BF38" s="24">
        <f t="shared" si="6"/>
        <v>1.2945479999999998</v>
      </c>
      <c r="BG38" s="24">
        <f t="shared" si="7"/>
        <v>1.1460750000000002</v>
      </c>
      <c r="BH38" s="24">
        <f t="shared" si="8"/>
        <v>2.440623</v>
      </c>
      <c r="BI38" s="24">
        <f t="shared" si="9"/>
        <v>1.1295491132779265</v>
      </c>
      <c r="BJ38" s="14"/>
      <c r="BK38" s="14"/>
      <c r="BL38" s="14"/>
      <c r="BM38" s="14"/>
      <c r="BN38" s="14"/>
      <c r="BO38" s="14"/>
      <c r="BP38" s="14"/>
      <c r="BQ38" s="14"/>
    </row>
    <row r="39" spans="1:69" x14ac:dyDescent="0.25">
      <c r="A39" s="27" t="s">
        <v>141</v>
      </c>
      <c r="B39" s="22" t="s">
        <v>95</v>
      </c>
      <c r="C39" s="23" t="s">
        <v>71</v>
      </c>
      <c r="D39" s="22" t="s">
        <v>154</v>
      </c>
      <c r="E39" s="22">
        <v>1000</v>
      </c>
      <c r="F39" s="24">
        <v>-4.4999999999999997E-3</v>
      </c>
      <c r="G39" s="25"/>
      <c r="H39" s="22" t="s">
        <v>155</v>
      </c>
      <c r="I39" s="22">
        <v>1000</v>
      </c>
      <c r="J39" s="22">
        <v>20</v>
      </c>
      <c r="K39" s="22">
        <v>400</v>
      </c>
      <c r="L39" s="22">
        <v>111</v>
      </c>
      <c r="M39" s="22">
        <v>150</v>
      </c>
      <c r="N39" s="22">
        <v>50</v>
      </c>
      <c r="O39" s="22">
        <v>70</v>
      </c>
      <c r="P39" s="22">
        <v>60</v>
      </c>
      <c r="Q39" s="22" t="s">
        <v>74</v>
      </c>
      <c r="R39" s="22"/>
      <c r="S39" s="22">
        <v>200</v>
      </c>
      <c r="T39" s="22">
        <v>30</v>
      </c>
      <c r="U39" s="24">
        <v>0</v>
      </c>
      <c r="V39" s="24">
        <v>0</v>
      </c>
      <c r="W39" s="22" t="s">
        <v>74</v>
      </c>
      <c r="X39" s="24">
        <v>0.13980799999999999</v>
      </c>
      <c r="Y39" s="24">
        <v>0.77488900000000005</v>
      </c>
      <c r="Z39" s="24">
        <v>0</v>
      </c>
      <c r="AA39" s="24">
        <v>0.24326400000000001</v>
      </c>
      <c r="AB39" s="24">
        <v>1.4825699999999999</v>
      </c>
      <c r="AC39" s="24">
        <v>0.52586699999999997</v>
      </c>
      <c r="AD39" s="24">
        <v>5.2687939999999998</v>
      </c>
      <c r="AE39" s="24">
        <v>0.85067000000000004</v>
      </c>
      <c r="AF39" s="24">
        <v>18.088625</v>
      </c>
      <c r="AG39" s="24">
        <v>0.58150900000000005</v>
      </c>
      <c r="AH39" s="32">
        <v>0.422823</v>
      </c>
      <c r="AI39" s="32">
        <v>4.0268389999999998</v>
      </c>
      <c r="AJ39" s="24">
        <v>2.8318439999999998</v>
      </c>
      <c r="AK39" s="24">
        <v>1.53226</v>
      </c>
      <c r="AL39" s="24">
        <v>0.18718099999999999</v>
      </c>
      <c r="AM39" s="24">
        <v>0.107782</v>
      </c>
      <c r="AN39" s="24">
        <v>3.8579000000000002E-2</v>
      </c>
      <c r="AO39" s="24">
        <v>9.0199000000000001E-2</v>
      </c>
      <c r="AP39" s="24">
        <v>9.0628E-2</v>
      </c>
      <c r="AQ39" s="24">
        <v>2.8479000000000001E-2</v>
      </c>
      <c r="AR39" s="24">
        <v>1.7333999999999999E-2</v>
      </c>
      <c r="AS39" s="24">
        <v>4.7169000000000003E-2</v>
      </c>
      <c r="AT39" s="24">
        <v>0.28886200000000001</v>
      </c>
      <c r="AU39" s="24">
        <v>7.3150999999999994E-2</v>
      </c>
      <c r="AV39" s="24">
        <v>2.1395999999999998E-2</v>
      </c>
      <c r="AW39" s="24">
        <v>5.5760999999999998E-2</v>
      </c>
      <c r="AX39" s="24">
        <v>0.17352699999999999</v>
      </c>
      <c r="AY39" s="24">
        <v>1.8727000000000001E-2</v>
      </c>
      <c r="AZ39" s="24">
        <f t="shared" si="10"/>
        <v>38.008536999999997</v>
      </c>
      <c r="BA39" s="24">
        <f t="shared" si="1"/>
        <v>0.18718099999999999</v>
      </c>
      <c r="BB39" s="24">
        <f t="shared" si="2"/>
        <v>0.28886200000000001</v>
      </c>
      <c r="BC39" s="24">
        <f t="shared" si="3"/>
        <v>27.811640999999998</v>
      </c>
      <c r="BD39" s="24">
        <f t="shared" si="4"/>
        <v>0.14169699999999999</v>
      </c>
      <c r="BE39" s="24">
        <f t="shared" si="5"/>
        <v>6.7584059999999999</v>
      </c>
      <c r="BF39" s="24">
        <f t="shared" si="6"/>
        <v>0.6892910000000001</v>
      </c>
      <c r="BG39" s="24">
        <f t="shared" si="7"/>
        <v>2.131459</v>
      </c>
      <c r="BH39" s="24">
        <f t="shared" si="8"/>
        <v>2.8207500000000003</v>
      </c>
      <c r="BI39" s="24">
        <f t="shared" si="9"/>
        <v>0.3233892840537867</v>
      </c>
      <c r="BJ39" s="14"/>
      <c r="BK39" s="14"/>
      <c r="BL39" s="14"/>
      <c r="BM39" s="14"/>
      <c r="BN39" s="14"/>
      <c r="BO39" s="14"/>
      <c r="BP39" s="14"/>
      <c r="BQ39" s="14"/>
    </row>
    <row r="40" spans="1:69" x14ac:dyDescent="0.25">
      <c r="A40" s="27" t="s">
        <v>141</v>
      </c>
      <c r="B40" s="22" t="s">
        <v>60</v>
      </c>
      <c r="C40" s="23">
        <v>1</v>
      </c>
      <c r="D40" s="22" t="s">
        <v>156</v>
      </c>
      <c r="E40" s="22">
        <v>1000</v>
      </c>
      <c r="F40" s="24">
        <v>3.129</v>
      </c>
      <c r="G40" s="25"/>
      <c r="H40" s="22" t="s">
        <v>157</v>
      </c>
      <c r="I40" s="22">
        <v>1000</v>
      </c>
      <c r="J40" s="22">
        <v>20</v>
      </c>
      <c r="K40" s="22">
        <v>400</v>
      </c>
      <c r="L40" s="22">
        <v>111</v>
      </c>
      <c r="M40" s="22">
        <v>150</v>
      </c>
      <c r="N40" s="22">
        <v>50</v>
      </c>
      <c r="O40" s="22">
        <v>70</v>
      </c>
      <c r="P40" s="22">
        <v>60</v>
      </c>
      <c r="Q40" s="22"/>
      <c r="R40" s="22" t="s">
        <v>63</v>
      </c>
      <c r="S40" s="22">
        <v>200</v>
      </c>
      <c r="T40" s="22">
        <v>30</v>
      </c>
      <c r="U40" s="24">
        <v>0</v>
      </c>
      <c r="V40" s="24">
        <v>0</v>
      </c>
      <c r="W40" s="22" t="s">
        <v>64</v>
      </c>
      <c r="X40" s="24">
        <v>7.5747999999999996E-2</v>
      </c>
      <c r="Y40" s="24">
        <v>0.15628800000000001</v>
      </c>
      <c r="Z40" s="24">
        <v>3.3342710000000002</v>
      </c>
      <c r="AA40" s="24">
        <v>2.2599999999999999E-3</v>
      </c>
      <c r="AB40" s="24">
        <v>0.317496</v>
      </c>
      <c r="AC40" s="24">
        <v>2.66242</v>
      </c>
      <c r="AD40" s="24">
        <v>3.9692020000000001</v>
      </c>
      <c r="AE40" s="24">
        <v>0</v>
      </c>
      <c r="AF40" s="24">
        <v>35.666313000000002</v>
      </c>
      <c r="AG40" s="24">
        <v>2.171189</v>
      </c>
      <c r="AH40" s="32">
        <v>1.0340510000000001</v>
      </c>
      <c r="AI40" s="32">
        <v>3.8761579999999998</v>
      </c>
      <c r="AJ40" s="24">
        <v>2.0366879999999998</v>
      </c>
      <c r="AK40" s="24">
        <v>0.57639799999999997</v>
      </c>
      <c r="AL40" s="24">
        <v>0.90085000000000004</v>
      </c>
      <c r="AM40" s="24">
        <v>0.10706400000000001</v>
      </c>
      <c r="AN40" s="24">
        <v>4.8396000000000002E-2</v>
      </c>
      <c r="AO40" s="24">
        <v>7.2343000000000005E-2</v>
      </c>
      <c r="AP40" s="24">
        <v>0.10499799999999999</v>
      </c>
      <c r="AQ40" s="24">
        <v>2.8205999999999998E-2</v>
      </c>
      <c r="AR40" s="24">
        <v>9.0130000000000002E-3</v>
      </c>
      <c r="AS40" s="24">
        <v>5.6919999999999998E-2</v>
      </c>
      <c r="AT40" s="24">
        <v>0.32988899999999999</v>
      </c>
      <c r="AU40" s="24">
        <v>3.2981999999999997E-2</v>
      </c>
      <c r="AV40" s="24">
        <v>5.2345000000000003E-2</v>
      </c>
      <c r="AW40" s="24">
        <v>5.6727E-2</v>
      </c>
      <c r="AX40" s="24">
        <v>0.20289199999999999</v>
      </c>
      <c r="AY40" s="24">
        <v>5.0960999999999999E-2</v>
      </c>
      <c r="AZ40" s="24">
        <f t="shared" si="10"/>
        <v>57.932067999999987</v>
      </c>
      <c r="BA40" s="24">
        <f t="shared" si="1"/>
        <v>0.90085000000000004</v>
      </c>
      <c r="BB40" s="24">
        <f t="shared" si="2"/>
        <v>0.32988899999999999</v>
      </c>
      <c r="BC40" s="24">
        <f t="shared" si="3"/>
        <v>45.399718</v>
      </c>
      <c r="BD40" s="24">
        <f t="shared" si="4"/>
        <v>0.19725200000000001</v>
      </c>
      <c r="BE40" s="24">
        <f t="shared" si="5"/>
        <v>7.005342999999999</v>
      </c>
      <c r="BF40" s="24">
        <f t="shared" si="6"/>
        <v>2.2782529999999999</v>
      </c>
      <c r="BG40" s="24">
        <f t="shared" si="7"/>
        <v>1.8207629999999999</v>
      </c>
      <c r="BH40" s="24">
        <f t="shared" si="8"/>
        <v>4.0990159999999998</v>
      </c>
      <c r="BI40" s="24">
        <f t="shared" si="9"/>
        <v>1.2512627947733999</v>
      </c>
      <c r="BJ40" s="14"/>
      <c r="BK40" s="14"/>
      <c r="BL40" s="14"/>
      <c r="BM40" s="14"/>
      <c r="BN40" s="14"/>
      <c r="BO40" s="14"/>
      <c r="BP40" s="14"/>
      <c r="BQ40" s="14"/>
    </row>
    <row r="41" spans="1:69" x14ac:dyDescent="0.25">
      <c r="A41" s="27" t="s">
        <v>141</v>
      </c>
      <c r="B41" s="22" t="s">
        <v>60</v>
      </c>
      <c r="C41" s="23">
        <v>2</v>
      </c>
      <c r="D41" s="22" t="s">
        <v>158</v>
      </c>
      <c r="E41" s="22">
        <v>1000</v>
      </c>
      <c r="F41" s="24">
        <v>3.0985</v>
      </c>
      <c r="G41" s="25"/>
      <c r="H41" s="22" t="s">
        <v>159</v>
      </c>
      <c r="I41" s="22">
        <v>1000</v>
      </c>
      <c r="J41" s="22">
        <v>20</v>
      </c>
      <c r="K41" s="22">
        <v>400</v>
      </c>
      <c r="L41" s="22">
        <v>111</v>
      </c>
      <c r="M41" s="22">
        <v>150</v>
      </c>
      <c r="N41" s="22">
        <v>50</v>
      </c>
      <c r="O41" s="22">
        <v>70</v>
      </c>
      <c r="P41" s="22">
        <v>60</v>
      </c>
      <c r="Q41" s="22"/>
      <c r="R41" s="22" t="s">
        <v>63</v>
      </c>
      <c r="S41" s="22">
        <v>200</v>
      </c>
      <c r="T41" s="22">
        <v>30</v>
      </c>
      <c r="U41" s="24">
        <v>0</v>
      </c>
      <c r="V41" s="24">
        <v>0</v>
      </c>
      <c r="W41" s="22" t="s">
        <v>64</v>
      </c>
      <c r="X41" s="24">
        <v>3.4037999999999999E-2</v>
      </c>
      <c r="Y41" s="24">
        <v>0.12604799999999999</v>
      </c>
      <c r="Z41" s="24">
        <v>1.839823</v>
      </c>
      <c r="AA41" s="24">
        <v>0</v>
      </c>
      <c r="AB41" s="24">
        <v>0.17771300000000001</v>
      </c>
      <c r="AC41" s="24">
        <v>1.1978899999999999</v>
      </c>
      <c r="AD41" s="24">
        <v>2.333885</v>
      </c>
      <c r="AE41" s="24">
        <v>0</v>
      </c>
      <c r="AF41" s="24">
        <v>44.952604999999998</v>
      </c>
      <c r="AG41" s="24">
        <v>1.080508</v>
      </c>
      <c r="AH41" s="32">
        <v>0.72268100000000002</v>
      </c>
      <c r="AI41" s="32">
        <v>2.786689</v>
      </c>
      <c r="AJ41" s="24">
        <v>1.2199580000000001</v>
      </c>
      <c r="AK41" s="24">
        <v>0.37609399999999998</v>
      </c>
      <c r="AL41" s="24">
        <v>0.46647899999999998</v>
      </c>
      <c r="AM41" s="24">
        <v>4.9646999999999997E-2</v>
      </c>
      <c r="AN41" s="24">
        <v>4.3762000000000002E-2</v>
      </c>
      <c r="AO41" s="24">
        <v>9.2399999999999996E-2</v>
      </c>
      <c r="AP41" s="24">
        <v>0.12698999999999999</v>
      </c>
      <c r="AQ41" s="24">
        <v>9.1719999999999996E-3</v>
      </c>
      <c r="AR41" s="24">
        <v>1.0522E-2</v>
      </c>
      <c r="AS41" s="24">
        <v>5.5166E-2</v>
      </c>
      <c r="AT41" s="24">
        <v>0.17564199999999999</v>
      </c>
      <c r="AU41" s="24">
        <v>4.6713999999999999E-2</v>
      </c>
      <c r="AV41" s="24">
        <v>4.7662000000000003E-2</v>
      </c>
      <c r="AW41" s="24">
        <v>5.2505999999999997E-2</v>
      </c>
      <c r="AX41" s="24">
        <v>0.201512</v>
      </c>
      <c r="AY41" s="24">
        <v>3.0224000000000001E-2</v>
      </c>
      <c r="AZ41" s="24">
        <f t="shared" si="10"/>
        <v>58.256330000000013</v>
      </c>
      <c r="BA41" s="24">
        <f t="shared" si="1"/>
        <v>0.46647899999999998</v>
      </c>
      <c r="BB41" s="24">
        <f t="shared" si="2"/>
        <v>0.17564199999999999</v>
      </c>
      <c r="BC41" s="24">
        <f t="shared" si="3"/>
        <v>50.558021999999994</v>
      </c>
      <c r="BD41" s="24">
        <f t="shared" si="4"/>
        <v>0.150086</v>
      </c>
      <c r="BE41" s="24">
        <f t="shared" si="5"/>
        <v>4.4512529999999995</v>
      </c>
      <c r="BF41" s="24">
        <f t="shared" si="6"/>
        <v>1.130155</v>
      </c>
      <c r="BG41" s="24">
        <f t="shared" si="7"/>
        <v>1.3246929999999999</v>
      </c>
      <c r="BH41" s="24">
        <f t="shared" si="8"/>
        <v>2.4548480000000001</v>
      </c>
      <c r="BI41" s="24">
        <f t="shared" si="9"/>
        <v>0.85314484186147288</v>
      </c>
      <c r="BJ41" s="14"/>
      <c r="BK41" s="14"/>
      <c r="BL41" s="14"/>
      <c r="BM41" s="14"/>
      <c r="BN41" s="14"/>
      <c r="BO41" s="14"/>
      <c r="BP41" s="14"/>
      <c r="BQ41" s="14"/>
    </row>
    <row r="42" spans="1:69" x14ac:dyDescent="0.25">
      <c r="A42" s="27" t="s">
        <v>141</v>
      </c>
      <c r="B42" s="22" t="s">
        <v>60</v>
      </c>
      <c r="C42" s="23">
        <v>3</v>
      </c>
      <c r="D42" s="22" t="s">
        <v>160</v>
      </c>
      <c r="E42" s="22">
        <v>1000</v>
      </c>
      <c r="F42" s="24">
        <v>3.2645</v>
      </c>
      <c r="G42" s="25">
        <v>334.01</v>
      </c>
      <c r="H42" s="22" t="s">
        <v>161</v>
      </c>
      <c r="I42" s="22">
        <v>1000</v>
      </c>
      <c r="J42" s="22">
        <v>20</v>
      </c>
      <c r="K42" s="22">
        <v>400</v>
      </c>
      <c r="L42" s="22">
        <v>111</v>
      </c>
      <c r="M42" s="22">
        <v>150</v>
      </c>
      <c r="N42" s="22">
        <v>50</v>
      </c>
      <c r="O42" s="22">
        <v>70</v>
      </c>
      <c r="P42" s="22">
        <v>60</v>
      </c>
      <c r="Q42" s="22"/>
      <c r="R42" s="22" t="s">
        <v>63</v>
      </c>
      <c r="S42" s="22">
        <v>200</v>
      </c>
      <c r="T42" s="22">
        <v>30</v>
      </c>
      <c r="U42" s="24">
        <v>0</v>
      </c>
      <c r="V42" s="24">
        <v>0</v>
      </c>
      <c r="W42" s="22" t="s">
        <v>64</v>
      </c>
      <c r="X42" s="24">
        <v>3.0568999999999999E-2</v>
      </c>
      <c r="Y42" s="24">
        <v>6.4384999999999998E-2</v>
      </c>
      <c r="Z42" s="24">
        <v>1.683373</v>
      </c>
      <c r="AA42" s="24">
        <v>6.5510000000000004E-3</v>
      </c>
      <c r="AB42" s="24">
        <v>0.18116499999999999</v>
      </c>
      <c r="AC42" s="24">
        <v>0.92491000000000001</v>
      </c>
      <c r="AD42" s="24">
        <v>2.0770219999999999</v>
      </c>
      <c r="AE42" s="24">
        <v>0</v>
      </c>
      <c r="AF42" s="24">
        <v>28.255618999999999</v>
      </c>
      <c r="AG42" s="24">
        <v>0.95653100000000002</v>
      </c>
      <c r="AH42" s="32">
        <v>0.523814</v>
      </c>
      <c r="AI42" s="32">
        <v>2.236993</v>
      </c>
      <c r="AJ42" s="24">
        <v>1.068451</v>
      </c>
      <c r="AK42" s="24">
        <v>0.18376600000000001</v>
      </c>
      <c r="AL42" s="24">
        <v>0.42610799999999999</v>
      </c>
      <c r="AM42" s="24">
        <v>3.1439000000000002E-2</v>
      </c>
      <c r="AN42" s="24">
        <v>3.2517999999999998E-2</v>
      </c>
      <c r="AO42" s="24">
        <v>8.4699999999999998E-2</v>
      </c>
      <c r="AP42" s="24">
        <v>7.3949000000000001E-2</v>
      </c>
      <c r="AQ42" s="24">
        <v>1.174E-2</v>
      </c>
      <c r="AR42" s="24">
        <v>2.7859999999999998E-3</v>
      </c>
      <c r="AS42" s="24">
        <v>4.9057000000000003E-2</v>
      </c>
      <c r="AT42" s="24">
        <v>0.147507</v>
      </c>
      <c r="AU42" s="24">
        <v>3.1600000000000003E-2</v>
      </c>
      <c r="AV42" s="24">
        <v>4.0239999999999998E-2</v>
      </c>
      <c r="AW42" s="24">
        <v>3.6796000000000002E-2</v>
      </c>
      <c r="AX42" s="24">
        <v>0.18243200000000001</v>
      </c>
      <c r="AY42" s="24">
        <v>2.3675000000000002E-2</v>
      </c>
      <c r="AZ42" s="24">
        <f t="shared" si="10"/>
        <v>39.367695999999988</v>
      </c>
      <c r="BA42" s="24">
        <f t="shared" si="1"/>
        <v>0.42610799999999999</v>
      </c>
      <c r="BB42" s="24">
        <f t="shared" si="2"/>
        <v>0.147507</v>
      </c>
      <c r="BC42" s="24">
        <f t="shared" si="3"/>
        <v>33.296199000000001</v>
      </c>
      <c r="BD42" s="24">
        <f t="shared" si="4"/>
        <v>0.11523699999999999</v>
      </c>
      <c r="BE42" s="24">
        <f t="shared" si="5"/>
        <v>3.5315710000000005</v>
      </c>
      <c r="BF42" s="24">
        <f t="shared" si="6"/>
        <v>0.98797000000000001</v>
      </c>
      <c r="BG42" s="24">
        <f t="shared" si="7"/>
        <v>0.86310399999999998</v>
      </c>
      <c r="BH42" s="24">
        <f t="shared" si="8"/>
        <v>1.8510740000000001</v>
      </c>
      <c r="BI42" s="24">
        <f t="shared" si="9"/>
        <v>1.1446708623757971</v>
      </c>
      <c r="BJ42" s="14"/>
      <c r="BK42" s="14"/>
      <c r="BL42" s="14"/>
      <c r="BM42" s="14"/>
      <c r="BN42" s="14"/>
      <c r="BO42" s="14"/>
      <c r="BP42" s="14"/>
      <c r="BQ42" s="14"/>
    </row>
    <row r="43" spans="1:69" x14ac:dyDescent="0.25">
      <c r="A43" s="27" t="s">
        <v>141</v>
      </c>
      <c r="B43" s="22" t="s">
        <v>60</v>
      </c>
      <c r="C43" s="23" t="s">
        <v>71</v>
      </c>
      <c r="D43" s="22" t="s">
        <v>162</v>
      </c>
      <c r="E43" s="22">
        <v>1000</v>
      </c>
      <c r="F43" s="24">
        <v>-0.10100000000000001</v>
      </c>
      <c r="G43" s="25"/>
      <c r="H43" s="22" t="s">
        <v>163</v>
      </c>
      <c r="I43" s="22">
        <v>1000</v>
      </c>
      <c r="J43" s="22">
        <v>20</v>
      </c>
      <c r="K43" s="22">
        <v>400</v>
      </c>
      <c r="L43" s="22">
        <v>111</v>
      </c>
      <c r="M43" s="22">
        <v>150</v>
      </c>
      <c r="N43" s="22">
        <v>50</v>
      </c>
      <c r="O43" s="22">
        <v>70</v>
      </c>
      <c r="P43" s="22">
        <v>60</v>
      </c>
      <c r="Q43" s="22" t="s">
        <v>74</v>
      </c>
      <c r="R43" s="22"/>
      <c r="S43" s="22">
        <v>200</v>
      </c>
      <c r="T43" s="22">
        <v>30</v>
      </c>
      <c r="U43" s="24">
        <v>0</v>
      </c>
      <c r="V43" s="24">
        <v>0</v>
      </c>
      <c r="W43" s="22" t="s">
        <v>74</v>
      </c>
      <c r="X43" s="24">
        <v>9.4666E-2</v>
      </c>
      <c r="Y43" s="24">
        <v>1.128277</v>
      </c>
      <c r="Z43" s="24">
        <v>0</v>
      </c>
      <c r="AA43" s="24">
        <v>0.34470699999999999</v>
      </c>
      <c r="AB43" s="24">
        <v>0.21929000000000001</v>
      </c>
      <c r="AC43" s="24">
        <v>0.56604699999999997</v>
      </c>
      <c r="AD43" s="24">
        <v>0.86571799999999999</v>
      </c>
      <c r="AE43" s="24">
        <v>1.1354789999999999</v>
      </c>
      <c r="AF43" s="24">
        <v>18.903517999999998</v>
      </c>
      <c r="AG43" s="24">
        <v>0.31396499999999999</v>
      </c>
      <c r="AH43" s="32">
        <v>0.186473</v>
      </c>
      <c r="AI43" s="32">
        <v>1.1666340000000002</v>
      </c>
      <c r="AJ43" s="24">
        <v>0.61715100000000001</v>
      </c>
      <c r="AK43" s="24">
        <v>0.91721900000000001</v>
      </c>
      <c r="AL43" s="24">
        <v>0.113857</v>
      </c>
      <c r="AM43" s="24">
        <v>7.1492E-2</v>
      </c>
      <c r="AN43" s="24">
        <v>3.4124000000000002E-2</v>
      </c>
      <c r="AO43" s="24">
        <v>4.0846E-2</v>
      </c>
      <c r="AP43" s="24">
        <v>7.0711999999999997E-2</v>
      </c>
      <c r="AQ43" s="24">
        <v>5.084E-3</v>
      </c>
      <c r="AR43" s="24">
        <v>1.3696E-2</v>
      </c>
      <c r="AS43" s="24">
        <v>4.5130999999999998E-2</v>
      </c>
      <c r="AT43" s="24">
        <v>0.21315500000000001</v>
      </c>
      <c r="AU43" s="24">
        <v>3.8032000000000003E-2</v>
      </c>
      <c r="AV43" s="24">
        <v>1.3390000000000001E-2</v>
      </c>
      <c r="AW43" s="24">
        <v>6.0932E-2</v>
      </c>
      <c r="AX43" s="24">
        <v>0.17269499999999999</v>
      </c>
      <c r="AY43" s="24">
        <v>1.4749E-2</v>
      </c>
      <c r="AZ43" s="24">
        <f t="shared" si="10"/>
        <v>27.367038999999998</v>
      </c>
      <c r="BA43" s="24">
        <f t="shared" si="1"/>
        <v>0.113857</v>
      </c>
      <c r="BB43" s="24">
        <f t="shared" si="2"/>
        <v>0.21315500000000001</v>
      </c>
      <c r="BC43" s="24">
        <f t="shared" si="3"/>
        <v>20.700342999999997</v>
      </c>
      <c r="BD43" s="24">
        <f t="shared" si="4"/>
        <v>0.107851</v>
      </c>
      <c r="BE43" s="24">
        <f t="shared" si="5"/>
        <v>4.5927170000000004</v>
      </c>
      <c r="BF43" s="24">
        <f t="shared" si="6"/>
        <v>0.38545699999999999</v>
      </c>
      <c r="BG43" s="24">
        <f t="shared" si="7"/>
        <v>1.2536589999999999</v>
      </c>
      <c r="BH43" s="24">
        <f t="shared" si="8"/>
        <v>1.6391159999999998</v>
      </c>
      <c r="BI43" s="24">
        <f t="shared" si="9"/>
        <v>0.30746558673451074</v>
      </c>
      <c r="BJ43" s="14"/>
      <c r="BK43" s="14"/>
      <c r="BL43" s="14"/>
      <c r="BM43" s="14"/>
      <c r="BN43" s="14"/>
      <c r="BO43" s="14"/>
      <c r="BP43" s="14"/>
      <c r="BQ43" s="14"/>
    </row>
    <row r="44" spans="1:69" x14ac:dyDescent="0.25">
      <c r="A44" s="27" t="s">
        <v>141</v>
      </c>
      <c r="B44" s="22" t="s">
        <v>76</v>
      </c>
      <c r="C44" s="23">
        <v>1</v>
      </c>
      <c r="D44" s="22" t="s">
        <v>164</v>
      </c>
      <c r="E44" s="22">
        <v>1000</v>
      </c>
      <c r="F44" s="24">
        <v>3.5750000000000002</v>
      </c>
      <c r="G44" s="25"/>
      <c r="H44" s="22" t="s">
        <v>165</v>
      </c>
      <c r="I44" s="22">
        <v>1000</v>
      </c>
      <c r="J44" s="22">
        <v>20</v>
      </c>
      <c r="K44" s="22">
        <v>400</v>
      </c>
      <c r="L44" s="22">
        <v>111</v>
      </c>
      <c r="M44" s="22">
        <v>150</v>
      </c>
      <c r="N44" s="22">
        <v>50</v>
      </c>
      <c r="O44" s="22">
        <v>70</v>
      </c>
      <c r="P44" s="22">
        <v>60</v>
      </c>
      <c r="Q44" s="22"/>
      <c r="R44" s="22" t="s">
        <v>63</v>
      </c>
      <c r="S44" s="22">
        <v>200</v>
      </c>
      <c r="T44" s="22">
        <v>30</v>
      </c>
      <c r="U44" s="24">
        <v>0</v>
      </c>
      <c r="V44" s="24">
        <v>0</v>
      </c>
      <c r="W44" s="22" t="s">
        <v>64</v>
      </c>
      <c r="X44" s="24">
        <v>3.5825999999999997E-2</v>
      </c>
      <c r="Y44" s="24">
        <v>8.0504000000000006E-2</v>
      </c>
      <c r="Z44" s="24">
        <v>2.0861809999999998</v>
      </c>
      <c r="AA44" s="24">
        <v>0</v>
      </c>
      <c r="AB44" s="24">
        <v>0.31702799999999998</v>
      </c>
      <c r="AC44" s="24">
        <v>0.696936</v>
      </c>
      <c r="AD44" s="24">
        <v>3.8250190000000002</v>
      </c>
      <c r="AE44" s="24">
        <v>0</v>
      </c>
      <c r="AF44" s="24">
        <v>32.670943000000001</v>
      </c>
      <c r="AG44" s="24">
        <v>1.540416</v>
      </c>
      <c r="AH44" s="32">
        <v>1.0851040000000001</v>
      </c>
      <c r="AI44" s="32">
        <v>3.2013240000000001</v>
      </c>
      <c r="AJ44" s="24">
        <v>1.660504</v>
      </c>
      <c r="AK44" s="24">
        <v>0.171099</v>
      </c>
      <c r="AL44" s="24">
        <v>0.302925</v>
      </c>
      <c r="AM44" s="24">
        <v>5.2875999999999999E-2</v>
      </c>
      <c r="AN44" s="24">
        <v>4.0680000000000001E-2</v>
      </c>
      <c r="AO44" s="24">
        <v>0.11146</v>
      </c>
      <c r="AP44" s="24">
        <v>8.387E-2</v>
      </c>
      <c r="AQ44" s="24">
        <v>2.6366000000000001E-2</v>
      </c>
      <c r="AR44" s="24">
        <v>4.7600000000000003E-3</v>
      </c>
      <c r="AS44" s="24">
        <v>4.5046000000000003E-2</v>
      </c>
      <c r="AT44" s="24">
        <v>0.28423300000000001</v>
      </c>
      <c r="AU44" s="24">
        <v>2.3049E-2</v>
      </c>
      <c r="AV44" s="24">
        <v>3.7794000000000001E-2</v>
      </c>
      <c r="AW44" s="24">
        <v>4.6622999999999998E-2</v>
      </c>
      <c r="AX44" s="24">
        <v>0.20105600000000001</v>
      </c>
      <c r="AY44" s="24">
        <v>4.1286000000000003E-2</v>
      </c>
      <c r="AZ44" s="24">
        <f t="shared" si="10"/>
        <v>48.672908</v>
      </c>
      <c r="BA44" s="24">
        <f t="shared" si="1"/>
        <v>0.302925</v>
      </c>
      <c r="BB44" s="24">
        <f t="shared" si="2"/>
        <v>0.28423300000000001</v>
      </c>
      <c r="BC44" s="24">
        <f t="shared" si="3"/>
        <v>40.595501000000006</v>
      </c>
      <c r="BD44" s="24">
        <f t="shared" si="4"/>
        <v>0.156829</v>
      </c>
      <c r="BE44" s="24">
        <f t="shared" si="5"/>
        <v>4.3143289999999999</v>
      </c>
      <c r="BF44" s="24">
        <f t="shared" si="6"/>
        <v>1.5932919999999999</v>
      </c>
      <c r="BG44" s="24">
        <f t="shared" si="7"/>
        <v>1.425799</v>
      </c>
      <c r="BH44" s="24">
        <f t="shared" si="8"/>
        <v>3.019091</v>
      </c>
      <c r="BI44" s="24">
        <f t="shared" si="9"/>
        <v>1.1174730800063684</v>
      </c>
      <c r="BJ44" s="14"/>
      <c r="BK44" s="14"/>
      <c r="BL44" s="14"/>
      <c r="BM44" s="14"/>
      <c r="BN44" s="14"/>
      <c r="BO44" s="14"/>
      <c r="BP44" s="14"/>
      <c r="BQ44" s="14"/>
    </row>
    <row r="45" spans="1:69" x14ac:dyDescent="0.25">
      <c r="A45" s="27" t="s">
        <v>141</v>
      </c>
      <c r="B45" s="22" t="s">
        <v>76</v>
      </c>
      <c r="C45" s="23">
        <v>2</v>
      </c>
      <c r="D45" s="22" t="s">
        <v>166</v>
      </c>
      <c r="E45" s="22">
        <v>1000</v>
      </c>
      <c r="F45" s="24">
        <v>3.464</v>
      </c>
      <c r="G45" s="25"/>
      <c r="H45" s="22" t="s">
        <v>167</v>
      </c>
      <c r="I45" s="22">
        <v>1000</v>
      </c>
      <c r="J45" s="22">
        <v>20</v>
      </c>
      <c r="K45" s="22">
        <v>400</v>
      </c>
      <c r="L45" s="22">
        <v>111</v>
      </c>
      <c r="M45" s="22">
        <v>150</v>
      </c>
      <c r="N45" s="22">
        <v>50</v>
      </c>
      <c r="O45" s="22">
        <v>70</v>
      </c>
      <c r="P45" s="22">
        <v>60</v>
      </c>
      <c r="Q45" s="22"/>
      <c r="R45" s="22" t="s">
        <v>63</v>
      </c>
      <c r="S45" s="22">
        <v>200</v>
      </c>
      <c r="T45" s="22">
        <v>30</v>
      </c>
      <c r="U45" s="24">
        <v>0</v>
      </c>
      <c r="V45" s="24">
        <v>0</v>
      </c>
      <c r="W45" s="22" t="s">
        <v>64</v>
      </c>
      <c r="X45" s="24">
        <v>5.9615000000000001E-2</v>
      </c>
      <c r="Y45" s="24">
        <v>9.9832000000000004E-2</v>
      </c>
      <c r="Z45" s="24">
        <v>1.6375459999999999</v>
      </c>
      <c r="AA45" s="24">
        <v>0</v>
      </c>
      <c r="AB45" s="24">
        <v>0.26301999999999998</v>
      </c>
      <c r="AC45" s="24">
        <v>0.51865099999999997</v>
      </c>
      <c r="AD45" s="24">
        <v>2.8190770000000001</v>
      </c>
      <c r="AE45" s="24">
        <v>0</v>
      </c>
      <c r="AF45" s="24">
        <v>34.947431000000002</v>
      </c>
      <c r="AG45" s="24">
        <v>1.1816439999999999</v>
      </c>
      <c r="AH45" s="32">
        <v>0.80764999999999998</v>
      </c>
      <c r="AI45" s="32">
        <v>2.905125</v>
      </c>
      <c r="AJ45" s="24">
        <v>1.198348</v>
      </c>
      <c r="AK45" s="24">
        <v>7.528E-2</v>
      </c>
      <c r="AL45" s="24">
        <v>0.387623</v>
      </c>
      <c r="AM45" s="24">
        <v>2.877E-2</v>
      </c>
      <c r="AN45" s="24">
        <v>3.8941999999999997E-2</v>
      </c>
      <c r="AO45" s="24">
        <v>0.105535</v>
      </c>
      <c r="AP45" s="24">
        <v>0.11396000000000001</v>
      </c>
      <c r="AQ45" s="24">
        <v>1.3209E-2</v>
      </c>
      <c r="AR45" s="24">
        <v>6.0759999999999998E-3</v>
      </c>
      <c r="AS45" s="24">
        <v>5.3336000000000001E-2</v>
      </c>
      <c r="AT45" s="24">
        <v>0.19647100000000001</v>
      </c>
      <c r="AU45" s="24">
        <v>2.0257000000000001E-2</v>
      </c>
      <c r="AV45" s="24">
        <v>4.1709999999999997E-2</v>
      </c>
      <c r="AW45" s="24">
        <v>5.1369999999999999E-2</v>
      </c>
      <c r="AX45" s="24">
        <v>0.13977999999999999</v>
      </c>
      <c r="AY45" s="24">
        <v>3.9316999999999998E-2</v>
      </c>
      <c r="AZ45" s="24">
        <f t="shared" si="10"/>
        <v>47.749575000000014</v>
      </c>
      <c r="BA45" s="24">
        <f t="shared" si="1"/>
        <v>0.387623</v>
      </c>
      <c r="BB45" s="24">
        <f t="shared" si="2"/>
        <v>0.19647100000000001</v>
      </c>
      <c r="BC45" s="24">
        <f t="shared" si="3"/>
        <v>40.925037000000003</v>
      </c>
      <c r="BD45" s="24">
        <f t="shared" si="4"/>
        <v>0.15168199999999998</v>
      </c>
      <c r="BE45" s="24">
        <f t="shared" si="5"/>
        <v>3.78918</v>
      </c>
      <c r="BF45" s="24">
        <f t="shared" si="6"/>
        <v>1.2104139999999999</v>
      </c>
      <c r="BG45" s="24">
        <f t="shared" si="7"/>
        <v>1.0891679999999999</v>
      </c>
      <c r="BH45" s="24">
        <f t="shared" si="8"/>
        <v>2.299582</v>
      </c>
      <c r="BI45" s="24">
        <f t="shared" si="9"/>
        <v>1.1113198331203267</v>
      </c>
      <c r="BJ45" s="14"/>
      <c r="BK45" s="14"/>
      <c r="BL45" s="14"/>
      <c r="BM45" s="14"/>
      <c r="BN45" s="14"/>
      <c r="BO45" s="14"/>
      <c r="BP45" s="14"/>
      <c r="BQ45" s="14"/>
    </row>
    <row r="46" spans="1:69" x14ac:dyDescent="0.25">
      <c r="A46" s="27" t="s">
        <v>141</v>
      </c>
      <c r="B46" s="22" t="s">
        <v>76</v>
      </c>
      <c r="C46" s="23">
        <v>3</v>
      </c>
      <c r="D46" s="22" t="s">
        <v>169</v>
      </c>
      <c r="E46" s="22">
        <v>1000</v>
      </c>
      <c r="F46" s="24">
        <v>3.7084999999999999</v>
      </c>
      <c r="G46" s="25">
        <v>316.77</v>
      </c>
      <c r="H46" s="22" t="s">
        <v>170</v>
      </c>
      <c r="I46" s="22">
        <v>1000</v>
      </c>
      <c r="J46" s="22">
        <v>20</v>
      </c>
      <c r="K46" s="22">
        <v>400</v>
      </c>
      <c r="L46" s="22">
        <v>111</v>
      </c>
      <c r="M46" s="22">
        <v>150</v>
      </c>
      <c r="N46" s="22">
        <v>50</v>
      </c>
      <c r="O46" s="22">
        <v>70</v>
      </c>
      <c r="P46" s="22">
        <v>60</v>
      </c>
      <c r="Q46" s="22"/>
      <c r="R46" s="22" t="s">
        <v>63</v>
      </c>
      <c r="S46" s="22">
        <v>200</v>
      </c>
      <c r="T46" s="22">
        <v>30</v>
      </c>
      <c r="U46" s="24">
        <v>0</v>
      </c>
      <c r="V46" s="24">
        <v>0</v>
      </c>
      <c r="W46" s="22" t="s">
        <v>64</v>
      </c>
      <c r="X46" s="24">
        <v>1.3577000000000001E-2</v>
      </c>
      <c r="Y46" s="24">
        <v>0.14222099999999999</v>
      </c>
      <c r="Z46" s="24">
        <v>1.7421759999999999</v>
      </c>
      <c r="AA46" s="24">
        <v>0</v>
      </c>
      <c r="AB46" s="24">
        <v>0.238841</v>
      </c>
      <c r="AC46" s="24">
        <v>0.57359300000000002</v>
      </c>
      <c r="AD46" s="24">
        <v>2.7836080000000001</v>
      </c>
      <c r="AE46" s="24">
        <v>2.14E-3</v>
      </c>
      <c r="AF46" s="24">
        <v>35.175021000000001</v>
      </c>
      <c r="AG46" s="24">
        <v>1.0268489999999999</v>
      </c>
      <c r="AH46" s="32">
        <v>0.62252799999999997</v>
      </c>
      <c r="AI46" s="32">
        <v>2.6093580000000003</v>
      </c>
      <c r="AJ46" s="24">
        <v>1.8091079999999999</v>
      </c>
      <c r="AK46" s="24">
        <v>0.263042</v>
      </c>
      <c r="AL46" s="24">
        <v>0.32497300000000001</v>
      </c>
      <c r="AM46" s="24">
        <v>3.2640000000000002E-2</v>
      </c>
      <c r="AN46" s="24">
        <v>4.0691999999999999E-2</v>
      </c>
      <c r="AO46" s="24">
        <v>4.4214000000000003E-2</v>
      </c>
      <c r="AP46" s="24">
        <v>9.9794999999999995E-2</v>
      </c>
      <c r="AQ46" s="24">
        <v>2.7934E-2</v>
      </c>
      <c r="AR46" s="24">
        <v>5.594E-3</v>
      </c>
      <c r="AS46" s="24">
        <v>5.074E-2</v>
      </c>
      <c r="AT46" s="24">
        <v>0.14621500000000001</v>
      </c>
      <c r="AU46" s="24">
        <v>2.1970000000000002E-3</v>
      </c>
      <c r="AV46" s="24">
        <v>4.6970999999999999E-2</v>
      </c>
      <c r="AW46" s="24">
        <v>5.8416000000000003E-2</v>
      </c>
      <c r="AX46" s="24">
        <v>0.166625</v>
      </c>
      <c r="AY46" s="24">
        <v>3.7232000000000001E-2</v>
      </c>
      <c r="AZ46" s="24">
        <f t="shared" si="10"/>
        <v>48.086300000000008</v>
      </c>
      <c r="BA46" s="24">
        <f t="shared" si="1"/>
        <v>0.32497300000000001</v>
      </c>
      <c r="BB46" s="24">
        <f t="shared" si="2"/>
        <v>0.14621500000000001</v>
      </c>
      <c r="BC46" s="24">
        <f t="shared" si="3"/>
        <v>41.762331000000003</v>
      </c>
      <c r="BD46" s="24">
        <f t="shared" si="4"/>
        <v>0.176147</v>
      </c>
      <c r="BE46" s="24">
        <f t="shared" si="5"/>
        <v>3.5403479999999998</v>
      </c>
      <c r="BF46" s="24">
        <f t="shared" si="6"/>
        <v>1.0594889999999999</v>
      </c>
      <c r="BG46" s="24">
        <f t="shared" si="7"/>
        <v>1.076797</v>
      </c>
      <c r="BH46" s="24">
        <f t="shared" si="8"/>
        <v>2.1362860000000001</v>
      </c>
      <c r="BI46" s="24">
        <f t="shared" si="9"/>
        <v>0.9839264039554344</v>
      </c>
      <c r="BJ46" s="14"/>
      <c r="BK46" s="14"/>
      <c r="BL46" s="14"/>
      <c r="BM46" s="14"/>
      <c r="BN46" s="14"/>
      <c r="BO46" s="14"/>
      <c r="BP46" s="14"/>
      <c r="BQ46" s="14"/>
    </row>
    <row r="47" spans="1:69" x14ac:dyDescent="0.25">
      <c r="A47" s="27" t="s">
        <v>141</v>
      </c>
      <c r="B47" s="22" t="s">
        <v>76</v>
      </c>
      <c r="C47" s="23" t="s">
        <v>71</v>
      </c>
      <c r="D47" s="22" t="s">
        <v>172</v>
      </c>
      <c r="E47" s="22">
        <v>1000</v>
      </c>
      <c r="F47" s="24">
        <v>0.252</v>
      </c>
      <c r="G47" s="25"/>
      <c r="H47" s="22" t="s">
        <v>173</v>
      </c>
      <c r="I47" s="22">
        <v>1000</v>
      </c>
      <c r="J47" s="22">
        <v>20</v>
      </c>
      <c r="K47" s="22">
        <v>400</v>
      </c>
      <c r="L47" s="22">
        <v>111</v>
      </c>
      <c r="M47" s="22">
        <v>150</v>
      </c>
      <c r="N47" s="22">
        <v>50</v>
      </c>
      <c r="O47" s="22">
        <v>70</v>
      </c>
      <c r="P47" s="22">
        <v>60</v>
      </c>
      <c r="Q47" s="22" t="s">
        <v>74</v>
      </c>
      <c r="R47" s="22"/>
      <c r="S47" s="22">
        <v>200</v>
      </c>
      <c r="T47" s="22">
        <v>30</v>
      </c>
      <c r="U47" s="24">
        <v>0</v>
      </c>
      <c r="V47" s="24">
        <v>0</v>
      </c>
      <c r="W47" s="22" t="s">
        <v>74</v>
      </c>
      <c r="X47" s="24">
        <v>8.1972000000000003E-2</v>
      </c>
      <c r="Y47" s="24">
        <v>0.86672000000000005</v>
      </c>
      <c r="Z47" s="24">
        <v>0</v>
      </c>
      <c r="AA47" s="24">
        <v>0.27648400000000001</v>
      </c>
      <c r="AB47" s="24">
        <v>0.15137</v>
      </c>
      <c r="AC47" s="24">
        <v>0.41047400000000001</v>
      </c>
      <c r="AD47" s="24">
        <v>0.64353199999999999</v>
      </c>
      <c r="AE47" s="24">
        <v>0.88303799999999999</v>
      </c>
      <c r="AF47" s="24">
        <v>21.098499</v>
      </c>
      <c r="AG47" s="24">
        <v>0.25872200000000001</v>
      </c>
      <c r="AH47" s="32">
        <v>0.16089700000000001</v>
      </c>
      <c r="AI47" s="32">
        <v>0.95972299999999999</v>
      </c>
      <c r="AJ47" s="24">
        <v>0.60933000000000004</v>
      </c>
      <c r="AK47" s="24">
        <v>0.61257899999999998</v>
      </c>
      <c r="AL47" s="24">
        <v>8.7305999999999995E-2</v>
      </c>
      <c r="AM47" s="24">
        <v>5.8215000000000003E-2</v>
      </c>
      <c r="AN47" s="24">
        <v>2.6627999999999999E-2</v>
      </c>
      <c r="AO47" s="24">
        <v>2.6009999999999998E-2</v>
      </c>
      <c r="AP47" s="24">
        <v>5.5347E-2</v>
      </c>
      <c r="AQ47" s="24">
        <v>4.3689999999999996E-3</v>
      </c>
      <c r="AR47" s="24">
        <v>1.1682E-2</v>
      </c>
      <c r="AS47" s="24">
        <v>4.4098999999999999E-2</v>
      </c>
      <c r="AT47" s="24">
        <v>0.170793</v>
      </c>
      <c r="AU47" s="24">
        <v>4.7572000000000003E-2</v>
      </c>
      <c r="AV47" s="24">
        <v>1.1383000000000001E-2</v>
      </c>
      <c r="AW47" s="24">
        <v>4.8259999999999997E-2</v>
      </c>
      <c r="AX47" s="24">
        <v>0.13536999999999999</v>
      </c>
      <c r="AY47" s="24">
        <v>1.108E-2</v>
      </c>
      <c r="AZ47" s="24">
        <f t="shared" si="10"/>
        <v>27.751453999999995</v>
      </c>
      <c r="BA47" s="24">
        <f t="shared" si="1"/>
        <v>8.7305999999999995E-2</v>
      </c>
      <c r="BB47" s="24">
        <f t="shared" si="2"/>
        <v>0.170793</v>
      </c>
      <c r="BC47" s="24">
        <f t="shared" si="3"/>
        <v>22.584703000000001</v>
      </c>
      <c r="BD47" s="24">
        <f t="shared" si="4"/>
        <v>8.677399999999999E-2</v>
      </c>
      <c r="BE47" s="24">
        <f t="shared" si="5"/>
        <v>3.605391</v>
      </c>
      <c r="BF47" s="24">
        <f t="shared" si="6"/>
        <v>0.31693700000000002</v>
      </c>
      <c r="BG47" s="24">
        <f t="shared" si="7"/>
        <v>0.89955000000000007</v>
      </c>
      <c r="BH47" s="24">
        <f t="shared" si="8"/>
        <v>1.2164870000000001</v>
      </c>
      <c r="BI47" s="24">
        <f t="shared" si="9"/>
        <v>0.35232838641542996</v>
      </c>
      <c r="BJ47" s="14"/>
      <c r="BK47" s="14"/>
      <c r="BL47" s="14"/>
      <c r="BM47" s="14"/>
      <c r="BN47" s="14"/>
      <c r="BO47" s="14"/>
      <c r="BP47" s="14"/>
      <c r="BQ47" s="14"/>
    </row>
    <row r="48" spans="1:69" x14ac:dyDescent="0.25">
      <c r="A48" s="27" t="s">
        <v>141</v>
      </c>
      <c r="B48" s="22" t="s">
        <v>85</v>
      </c>
      <c r="C48" s="23">
        <v>1</v>
      </c>
      <c r="D48" s="22" t="s">
        <v>174</v>
      </c>
      <c r="E48" s="22">
        <v>1000</v>
      </c>
      <c r="F48" s="24">
        <v>2.9175</v>
      </c>
      <c r="G48" s="25"/>
      <c r="H48" s="22" t="s">
        <v>175</v>
      </c>
      <c r="I48" s="22">
        <v>1000</v>
      </c>
      <c r="J48" s="22">
        <v>20</v>
      </c>
      <c r="K48" s="22">
        <v>400</v>
      </c>
      <c r="L48" s="22">
        <v>111</v>
      </c>
      <c r="M48" s="22">
        <v>150</v>
      </c>
      <c r="N48" s="22">
        <v>50</v>
      </c>
      <c r="O48" s="22">
        <v>70</v>
      </c>
      <c r="P48" s="22">
        <v>60</v>
      </c>
      <c r="Q48" s="22"/>
      <c r="R48" s="22" t="s">
        <v>63</v>
      </c>
      <c r="S48" s="22">
        <v>200</v>
      </c>
      <c r="T48" s="22">
        <v>30</v>
      </c>
      <c r="U48" s="24">
        <v>0</v>
      </c>
      <c r="V48" s="24">
        <v>0</v>
      </c>
      <c r="W48" s="22" t="s">
        <v>64</v>
      </c>
      <c r="X48" s="24">
        <v>3.0568000000000001E-2</v>
      </c>
      <c r="Y48" s="24">
        <v>0.14464399999999999</v>
      </c>
      <c r="Z48" s="24">
        <v>1.47732</v>
      </c>
      <c r="AA48" s="24">
        <v>0</v>
      </c>
      <c r="AB48" s="24">
        <v>0.281219</v>
      </c>
      <c r="AC48" s="24">
        <v>0.70820399999999994</v>
      </c>
      <c r="AD48" s="24">
        <v>2.495339</v>
      </c>
      <c r="AE48" s="24">
        <v>0</v>
      </c>
      <c r="AF48" s="24">
        <v>29.971374999999998</v>
      </c>
      <c r="AG48" s="24">
        <v>0.66125500000000004</v>
      </c>
      <c r="AH48" s="32">
        <v>0.361981</v>
      </c>
      <c r="AI48" s="32">
        <v>2.3169960000000001</v>
      </c>
      <c r="AJ48" s="24">
        <v>2.5345460000000002</v>
      </c>
      <c r="AK48" s="24">
        <v>0.29283799999999999</v>
      </c>
      <c r="AL48" s="24">
        <v>0.15472900000000001</v>
      </c>
      <c r="AM48" s="24">
        <v>5.6064000000000003E-2</v>
      </c>
      <c r="AN48" s="24">
        <v>4.9049000000000002E-2</v>
      </c>
      <c r="AO48" s="24">
        <v>7.6379000000000002E-2</v>
      </c>
      <c r="AP48" s="24">
        <v>8.6363999999999996E-2</v>
      </c>
      <c r="AQ48" s="24">
        <v>2.9158E-2</v>
      </c>
      <c r="AR48" s="24">
        <v>6.7390000000000002E-3</v>
      </c>
      <c r="AS48" s="24">
        <v>4.854E-2</v>
      </c>
      <c r="AT48" s="24">
        <v>5.3541999999999999E-2</v>
      </c>
      <c r="AU48" s="24">
        <v>1.573E-3</v>
      </c>
      <c r="AV48" s="24">
        <v>6.0060000000000002E-2</v>
      </c>
      <c r="AW48" s="24">
        <v>4.4567000000000002E-2</v>
      </c>
      <c r="AX48" s="24">
        <v>0.18732199999999999</v>
      </c>
      <c r="AY48" s="24">
        <v>4.5454000000000001E-2</v>
      </c>
      <c r="AZ48" s="24">
        <f t="shared" si="10"/>
        <v>42.175825000000017</v>
      </c>
      <c r="BA48" s="24">
        <f t="shared" si="1"/>
        <v>0.15472900000000001</v>
      </c>
      <c r="BB48" s="24">
        <f t="shared" si="2"/>
        <v>5.3541999999999999E-2</v>
      </c>
      <c r="BC48" s="24">
        <f t="shared" si="3"/>
        <v>36.790366999999996</v>
      </c>
      <c r="BD48" s="24">
        <f t="shared" si="4"/>
        <v>0.185978</v>
      </c>
      <c r="BE48" s="24">
        <f t="shared" si="5"/>
        <v>3.4351180000000001</v>
      </c>
      <c r="BF48" s="24">
        <f t="shared" si="6"/>
        <v>0.71731900000000004</v>
      </c>
      <c r="BG48" s="24">
        <f t="shared" si="7"/>
        <v>0.83877199999999996</v>
      </c>
      <c r="BH48" s="24">
        <f t="shared" si="8"/>
        <v>1.5560909999999999</v>
      </c>
      <c r="BI48" s="24">
        <f t="shared" si="9"/>
        <v>0.85520141349496659</v>
      </c>
      <c r="BJ48" s="14"/>
      <c r="BK48" s="14"/>
      <c r="BL48" s="14"/>
      <c r="BM48" s="14"/>
      <c r="BN48" s="14"/>
      <c r="BO48" s="14"/>
      <c r="BP48" s="14"/>
      <c r="BQ48" s="14"/>
    </row>
    <row r="49" spans="1:69" x14ac:dyDescent="0.25">
      <c r="A49" s="27" t="s">
        <v>141</v>
      </c>
      <c r="B49" s="22" t="s">
        <v>85</v>
      </c>
      <c r="C49" s="23">
        <v>2</v>
      </c>
      <c r="D49" s="22" t="s">
        <v>176</v>
      </c>
      <c r="E49" s="22">
        <v>1000</v>
      </c>
      <c r="F49" s="24">
        <v>2.9780000000000002</v>
      </c>
      <c r="G49" s="25"/>
      <c r="H49" s="22" t="s">
        <v>177</v>
      </c>
      <c r="I49" s="22">
        <v>1000</v>
      </c>
      <c r="J49" s="22">
        <v>20</v>
      </c>
      <c r="K49" s="22">
        <v>400</v>
      </c>
      <c r="L49" s="22">
        <v>111</v>
      </c>
      <c r="M49" s="22">
        <v>150</v>
      </c>
      <c r="N49" s="22">
        <v>50</v>
      </c>
      <c r="O49" s="22">
        <v>70</v>
      </c>
      <c r="P49" s="22">
        <v>60</v>
      </c>
      <c r="Q49" s="22"/>
      <c r="R49" s="22" t="s">
        <v>63</v>
      </c>
      <c r="S49" s="22">
        <v>200</v>
      </c>
      <c r="T49" s="22">
        <v>30</v>
      </c>
      <c r="U49" s="24">
        <v>0</v>
      </c>
      <c r="V49" s="24">
        <v>0</v>
      </c>
      <c r="W49" s="22" t="s">
        <v>64</v>
      </c>
      <c r="X49" s="24">
        <v>2.9391E-2</v>
      </c>
      <c r="Y49" s="24">
        <v>9.6304000000000001E-2</v>
      </c>
      <c r="Z49" s="24">
        <v>1.4067080000000001</v>
      </c>
      <c r="AA49" s="24">
        <v>0</v>
      </c>
      <c r="AB49" s="24">
        <v>0.24734800000000001</v>
      </c>
      <c r="AC49" s="24">
        <v>0.49275000000000002</v>
      </c>
      <c r="AD49" s="24">
        <v>2.4011279999999999</v>
      </c>
      <c r="AE49" s="24">
        <v>0</v>
      </c>
      <c r="AF49" s="24">
        <v>32.161524999999997</v>
      </c>
      <c r="AG49" s="24">
        <v>0.58572400000000002</v>
      </c>
      <c r="AH49" s="32">
        <v>0.365398</v>
      </c>
      <c r="AI49" s="32">
        <v>1.9362030000000001</v>
      </c>
      <c r="AJ49" s="24">
        <v>1.759217</v>
      </c>
      <c r="AK49" s="24">
        <v>0.155972</v>
      </c>
      <c r="AL49" s="24">
        <v>0.15664500000000001</v>
      </c>
      <c r="AM49" s="24">
        <v>5.7849999999999999E-2</v>
      </c>
      <c r="AN49" s="24">
        <v>2.5250000000000002E-2</v>
      </c>
      <c r="AO49" s="24">
        <v>9.4191999999999998E-2</v>
      </c>
      <c r="AP49" s="24">
        <v>7.6740000000000003E-2</v>
      </c>
      <c r="AQ49" s="24">
        <v>2.2509999999999999E-2</v>
      </c>
      <c r="AR49" s="24">
        <v>5.3350000000000003E-3</v>
      </c>
      <c r="AS49" s="24">
        <v>4.8541000000000001E-2</v>
      </c>
      <c r="AT49" s="24">
        <v>8.8466000000000003E-2</v>
      </c>
      <c r="AU49" s="24">
        <v>1.4014E-2</v>
      </c>
      <c r="AV49" s="24">
        <v>4.607E-2</v>
      </c>
      <c r="AW49" s="24">
        <v>4.6967000000000002E-2</v>
      </c>
      <c r="AX49" s="24">
        <v>0.17931900000000001</v>
      </c>
      <c r="AY49" s="24">
        <v>4.8190999999999998E-2</v>
      </c>
      <c r="AZ49" s="24">
        <f t="shared" si="10"/>
        <v>42.547757999999995</v>
      </c>
      <c r="BA49" s="24">
        <f t="shared" si="1"/>
        <v>0.15664500000000001</v>
      </c>
      <c r="BB49" s="24">
        <f t="shared" si="2"/>
        <v>8.8466000000000003E-2</v>
      </c>
      <c r="BC49" s="24">
        <f t="shared" si="3"/>
        <v>38.005316999999998</v>
      </c>
      <c r="BD49" s="24">
        <f t="shared" si="4"/>
        <v>0.169073</v>
      </c>
      <c r="BE49" s="24">
        <f t="shared" si="5"/>
        <v>2.8127820000000003</v>
      </c>
      <c r="BF49" s="24">
        <f t="shared" si="6"/>
        <v>0.64357399999999998</v>
      </c>
      <c r="BG49" s="24">
        <f t="shared" si="7"/>
        <v>0.67190099999999997</v>
      </c>
      <c r="BH49" s="24">
        <f t="shared" si="8"/>
        <v>1.3154749999999999</v>
      </c>
      <c r="BI49" s="24">
        <f t="shared" si="9"/>
        <v>0.95784051519494684</v>
      </c>
      <c r="BJ49" s="14"/>
      <c r="BK49" s="14"/>
      <c r="BL49" s="14"/>
      <c r="BM49" s="14"/>
      <c r="BN49" s="14"/>
      <c r="BO49" s="14"/>
      <c r="BP49" s="14"/>
      <c r="BQ49" s="14"/>
    </row>
    <row r="50" spans="1:69" x14ac:dyDescent="0.25">
      <c r="A50" s="27" t="s">
        <v>141</v>
      </c>
      <c r="B50" s="22" t="s">
        <v>85</v>
      </c>
      <c r="C50" s="23">
        <v>3</v>
      </c>
      <c r="D50" s="22" t="s">
        <v>178</v>
      </c>
      <c r="E50" s="22">
        <v>1000</v>
      </c>
      <c r="F50" s="24">
        <v>3.2454999999999998</v>
      </c>
      <c r="G50" s="25">
        <v>346.35</v>
      </c>
      <c r="H50" s="22" t="s">
        <v>179</v>
      </c>
      <c r="I50" s="22">
        <v>1000</v>
      </c>
      <c r="J50" s="22">
        <v>20</v>
      </c>
      <c r="K50" s="22">
        <v>400</v>
      </c>
      <c r="L50" s="22">
        <v>111</v>
      </c>
      <c r="M50" s="22">
        <v>150</v>
      </c>
      <c r="N50" s="22">
        <v>50</v>
      </c>
      <c r="O50" s="22">
        <v>70</v>
      </c>
      <c r="P50" s="22">
        <v>60</v>
      </c>
      <c r="Q50" s="22"/>
      <c r="R50" s="22" t="s">
        <v>63</v>
      </c>
      <c r="S50" s="22">
        <v>200</v>
      </c>
      <c r="T50" s="22">
        <v>30</v>
      </c>
      <c r="U50" s="24">
        <v>0</v>
      </c>
      <c r="V50" s="24">
        <v>0</v>
      </c>
      <c r="W50" s="22" t="s">
        <v>64</v>
      </c>
      <c r="X50" s="24">
        <v>1.9705E-2</v>
      </c>
      <c r="Y50" s="24">
        <v>7.2405999999999998E-2</v>
      </c>
      <c r="Z50" s="24">
        <v>1.6319539999999999</v>
      </c>
      <c r="AA50" s="24">
        <v>0</v>
      </c>
      <c r="AB50" s="24">
        <v>0.294655</v>
      </c>
      <c r="AC50" s="24">
        <v>0.49336000000000002</v>
      </c>
      <c r="AD50" s="24">
        <v>2.829313</v>
      </c>
      <c r="AE50" s="24">
        <v>0</v>
      </c>
      <c r="AF50" s="24">
        <v>31.039552</v>
      </c>
      <c r="AG50" s="24">
        <v>0.64056999999999997</v>
      </c>
      <c r="AH50" s="32">
        <v>0.43991999999999998</v>
      </c>
      <c r="AI50" s="32">
        <v>2.3305879999999997</v>
      </c>
      <c r="AJ50" s="24">
        <v>2.3968479999999999</v>
      </c>
      <c r="AK50" s="24">
        <v>0.25161499999999998</v>
      </c>
      <c r="AL50" s="24">
        <v>0.1905</v>
      </c>
      <c r="AM50" s="24">
        <v>4.6209E-2</v>
      </c>
      <c r="AN50" s="24">
        <v>4.3844000000000001E-2</v>
      </c>
      <c r="AO50" s="24">
        <v>0.100273</v>
      </c>
      <c r="AP50" s="24">
        <v>0.10315100000000001</v>
      </c>
      <c r="AQ50" s="24">
        <v>2.9100000000000001E-2</v>
      </c>
      <c r="AR50" s="24">
        <v>4.1650000000000003E-3</v>
      </c>
      <c r="AS50" s="24">
        <v>6.4579999999999999E-2</v>
      </c>
      <c r="AT50" s="24">
        <v>8.6043999999999995E-2</v>
      </c>
      <c r="AU50" s="24">
        <v>7.4489999999999999E-3</v>
      </c>
      <c r="AV50" s="24">
        <v>5.6652000000000001E-2</v>
      </c>
      <c r="AW50" s="24">
        <v>6.1241999999999998E-2</v>
      </c>
      <c r="AX50" s="24">
        <v>0.121853</v>
      </c>
      <c r="AY50" s="24">
        <v>4.4589999999999998E-2</v>
      </c>
      <c r="AZ50" s="24">
        <f t="shared" si="10"/>
        <v>43.400137999999991</v>
      </c>
      <c r="BA50" s="24">
        <f t="shared" si="1"/>
        <v>0.1905</v>
      </c>
      <c r="BB50" s="24">
        <f t="shared" si="2"/>
        <v>8.6043999999999995E-2</v>
      </c>
      <c r="BC50" s="24">
        <f t="shared" si="3"/>
        <v>38.212026999999999</v>
      </c>
      <c r="BD50" s="24">
        <f t="shared" si="4"/>
        <v>0.19574900000000001</v>
      </c>
      <c r="BE50" s="24">
        <f t="shared" si="5"/>
        <v>3.1259289999999997</v>
      </c>
      <c r="BF50" s="24">
        <f t="shared" si="6"/>
        <v>0.68677900000000003</v>
      </c>
      <c r="BG50" s="24">
        <f t="shared" si="7"/>
        <v>0.90310999999999997</v>
      </c>
      <c r="BH50" s="24">
        <f t="shared" si="8"/>
        <v>1.5898889999999999</v>
      </c>
      <c r="BI50" s="24">
        <f t="shared" si="9"/>
        <v>0.76045996611708433</v>
      </c>
      <c r="BJ50" s="14"/>
      <c r="BK50" s="14"/>
      <c r="BL50" s="14"/>
      <c r="BM50" s="14"/>
      <c r="BN50" s="14"/>
      <c r="BO50" s="14"/>
      <c r="BP50" s="14"/>
      <c r="BQ50" s="14"/>
    </row>
    <row r="51" spans="1:69" x14ac:dyDescent="0.25">
      <c r="A51" s="27" t="s">
        <v>141</v>
      </c>
      <c r="B51" s="22" t="s">
        <v>85</v>
      </c>
      <c r="C51" s="23" t="s">
        <v>71</v>
      </c>
      <c r="D51" s="22" t="s">
        <v>180</v>
      </c>
      <c r="E51" s="22">
        <v>1000</v>
      </c>
      <c r="F51" s="24">
        <v>4.2500000000000003E-2</v>
      </c>
      <c r="G51" s="25"/>
      <c r="H51" s="22" t="s">
        <v>181</v>
      </c>
      <c r="I51" s="22">
        <v>1000</v>
      </c>
      <c r="J51" s="22">
        <v>20</v>
      </c>
      <c r="K51" s="22">
        <v>400</v>
      </c>
      <c r="L51" s="22">
        <v>111</v>
      </c>
      <c r="M51" s="22">
        <v>150</v>
      </c>
      <c r="N51" s="22">
        <v>50</v>
      </c>
      <c r="O51" s="22">
        <v>70</v>
      </c>
      <c r="P51" s="22">
        <v>60</v>
      </c>
      <c r="Q51" s="22" t="s">
        <v>74</v>
      </c>
      <c r="R51" s="22"/>
      <c r="S51" s="22">
        <v>200</v>
      </c>
      <c r="T51" s="22">
        <v>30</v>
      </c>
      <c r="U51" s="24">
        <v>0</v>
      </c>
      <c r="V51" s="24">
        <v>0</v>
      </c>
      <c r="W51" s="22" t="s">
        <v>74</v>
      </c>
      <c r="X51" s="24">
        <v>9.4154000000000002E-2</v>
      </c>
      <c r="Y51" s="24">
        <v>0.97346600000000005</v>
      </c>
      <c r="Z51" s="24">
        <v>0</v>
      </c>
      <c r="AA51" s="24">
        <v>0.27713300000000002</v>
      </c>
      <c r="AB51" s="24">
        <v>0.27084999999999998</v>
      </c>
      <c r="AC51" s="24">
        <v>0.48901800000000001</v>
      </c>
      <c r="AD51" s="24">
        <v>1.1753279999999999</v>
      </c>
      <c r="AE51" s="24">
        <v>0.89963000000000004</v>
      </c>
      <c r="AF51" s="24">
        <v>21.832128999999998</v>
      </c>
      <c r="AG51" s="24">
        <v>0.31720500000000001</v>
      </c>
      <c r="AH51" s="32">
        <v>0.18210299999999999</v>
      </c>
      <c r="AI51" s="32">
        <v>1.1209560000000001</v>
      </c>
      <c r="AJ51" s="24">
        <v>0.91159000000000001</v>
      </c>
      <c r="AK51" s="24">
        <v>0.78856899999999996</v>
      </c>
      <c r="AL51" s="24">
        <v>0.10834100000000001</v>
      </c>
      <c r="AM51" s="24">
        <v>5.9332000000000003E-2</v>
      </c>
      <c r="AN51" s="24">
        <v>2.6557999999999998E-2</v>
      </c>
      <c r="AO51" s="24">
        <v>3.9830999999999998E-2</v>
      </c>
      <c r="AP51" s="24">
        <v>5.4504999999999998E-2</v>
      </c>
      <c r="AQ51" s="24">
        <v>5.0179999999999999E-3</v>
      </c>
      <c r="AR51" s="24">
        <v>1.2854000000000001E-2</v>
      </c>
      <c r="AS51" s="24">
        <v>3.7028999999999999E-2</v>
      </c>
      <c r="AT51" s="24">
        <v>0.18663399999999999</v>
      </c>
      <c r="AU51" s="24">
        <v>5.1653999999999999E-2</v>
      </c>
      <c r="AV51" s="24">
        <v>1.2754E-2</v>
      </c>
      <c r="AW51" s="24">
        <v>5.1657000000000002E-2</v>
      </c>
      <c r="AX51" s="24">
        <v>0.14377699999999999</v>
      </c>
      <c r="AY51" s="24">
        <v>1.3384999999999999E-2</v>
      </c>
      <c r="AZ51" s="24">
        <f t="shared" si="10"/>
        <v>30.135460000000002</v>
      </c>
      <c r="BA51" s="24">
        <f t="shared" si="1"/>
        <v>0.10834100000000001</v>
      </c>
      <c r="BB51" s="24">
        <f t="shared" si="2"/>
        <v>0.18663399999999999</v>
      </c>
      <c r="BC51" s="24">
        <f t="shared" si="3"/>
        <v>24.284050999999998</v>
      </c>
      <c r="BD51" s="24">
        <f t="shared" si="4"/>
        <v>9.5668000000000003E-2</v>
      </c>
      <c r="BE51" s="24">
        <f t="shared" si="5"/>
        <v>3.9954650000000007</v>
      </c>
      <c r="BF51" s="24">
        <f t="shared" si="6"/>
        <v>0.37653700000000001</v>
      </c>
      <c r="BG51" s="24">
        <f t="shared" si="7"/>
        <v>1.0887639999999998</v>
      </c>
      <c r="BH51" s="24">
        <f t="shared" si="8"/>
        <v>1.4653009999999997</v>
      </c>
      <c r="BI51" s="24">
        <f t="shared" si="9"/>
        <v>0.34583895132462139</v>
      </c>
      <c r="BJ51" s="14"/>
      <c r="BK51" s="14"/>
      <c r="BL51" s="14"/>
      <c r="BM51" s="14"/>
      <c r="BN51" s="14"/>
      <c r="BO51" s="14"/>
      <c r="BP51" s="14"/>
      <c r="BQ51" s="14"/>
    </row>
    <row r="52" spans="1:69" x14ac:dyDescent="0.25">
      <c r="A52" s="28" t="s">
        <v>182</v>
      </c>
      <c r="B52" s="22" t="s">
        <v>183</v>
      </c>
      <c r="C52" s="23">
        <v>0</v>
      </c>
      <c r="D52" s="22" t="s">
        <v>184</v>
      </c>
      <c r="E52" s="22">
        <v>400</v>
      </c>
      <c r="F52" s="24">
        <v>2.7094999999999998</v>
      </c>
      <c r="G52" s="25"/>
      <c r="H52" s="22" t="s">
        <v>185</v>
      </c>
      <c r="I52" s="22">
        <v>1000</v>
      </c>
      <c r="J52" s="22">
        <v>20</v>
      </c>
      <c r="K52" s="22">
        <v>400</v>
      </c>
      <c r="L52" s="22">
        <v>111</v>
      </c>
      <c r="M52" s="22">
        <v>150</v>
      </c>
      <c r="N52" s="22">
        <v>50</v>
      </c>
      <c r="O52" s="22">
        <v>70</v>
      </c>
      <c r="P52" s="22">
        <v>60</v>
      </c>
      <c r="Q52" s="22"/>
      <c r="R52" s="22" t="s">
        <v>101</v>
      </c>
      <c r="S52" s="22">
        <v>200</v>
      </c>
      <c r="T52" s="22">
        <v>30</v>
      </c>
      <c r="U52" s="24">
        <v>0</v>
      </c>
      <c r="V52" s="24">
        <v>0</v>
      </c>
      <c r="W52" s="22" t="s">
        <v>64</v>
      </c>
      <c r="X52" s="24">
        <v>0.159218</v>
      </c>
      <c r="Y52" s="24">
        <v>0.13395299999999999</v>
      </c>
      <c r="Z52" s="24">
        <v>6.175897</v>
      </c>
      <c r="AA52" s="24">
        <v>1.1906999999999999E-2</v>
      </c>
      <c r="AB52" s="24">
        <v>0.57302799999999998</v>
      </c>
      <c r="AC52" s="24">
        <v>4.1564199999999998</v>
      </c>
      <c r="AD52" s="24">
        <v>5.5804130000000001</v>
      </c>
      <c r="AE52" s="24">
        <v>0</v>
      </c>
      <c r="AF52" s="24">
        <v>33.296681</v>
      </c>
      <c r="AG52" s="24">
        <v>1.6299509999999999</v>
      </c>
      <c r="AH52" s="32">
        <v>2.1550099999999999</v>
      </c>
      <c r="AI52" s="32">
        <v>16.538146000000001</v>
      </c>
      <c r="AJ52" s="24">
        <v>2.3951340000000001</v>
      </c>
      <c r="AK52" s="24">
        <v>1.7340340000000001</v>
      </c>
      <c r="AL52" s="24">
        <v>1.376231</v>
      </c>
      <c r="AM52" s="24">
        <v>0.25052000000000002</v>
      </c>
      <c r="AN52" s="24">
        <v>0.15611800000000001</v>
      </c>
      <c r="AO52" s="24">
        <v>0.38479099999999999</v>
      </c>
      <c r="AP52" s="24">
        <v>0.275613</v>
      </c>
      <c r="AQ52" s="24">
        <v>7.2843000000000005E-2</v>
      </c>
      <c r="AR52" s="24">
        <v>2.8013E-2</v>
      </c>
      <c r="AS52" s="24">
        <v>0.185945</v>
      </c>
      <c r="AT52" s="24">
        <v>2.2574939999999999</v>
      </c>
      <c r="AU52" s="24">
        <v>0.23691999999999999</v>
      </c>
      <c r="AV52" s="24">
        <v>0.104641</v>
      </c>
      <c r="AW52" s="24">
        <v>0.36616100000000001</v>
      </c>
      <c r="AX52" s="24">
        <v>0.72984099999999996</v>
      </c>
      <c r="AY52" s="24">
        <v>9.4808000000000003E-2</v>
      </c>
      <c r="AZ52" s="24">
        <f t="shared" si="10"/>
        <v>81.059731000000014</v>
      </c>
      <c r="BA52" s="24">
        <f t="shared" si="1"/>
        <v>1.376231</v>
      </c>
      <c r="BB52" s="24">
        <f t="shared" si="2"/>
        <v>2.2574939999999999</v>
      </c>
      <c r="BC52" s="24">
        <f t="shared" si="3"/>
        <v>48.180370999999994</v>
      </c>
      <c r="BD52" s="24">
        <f t="shared" si="4"/>
        <v>0.666466</v>
      </c>
      <c r="BE52" s="24">
        <f t="shared" si="5"/>
        <v>22.191978000000006</v>
      </c>
      <c r="BF52" s="24">
        <f t="shared" si="6"/>
        <v>1.880471</v>
      </c>
      <c r="BG52" s="24">
        <f t="shared" si="7"/>
        <v>4.5067199999999996</v>
      </c>
      <c r="BH52" s="24">
        <f t="shared" si="8"/>
        <v>6.3871909999999996</v>
      </c>
      <c r="BI52" s="24">
        <f t="shared" si="9"/>
        <v>0.41725933716760755</v>
      </c>
      <c r="BJ52" s="14"/>
      <c r="BK52" s="14"/>
      <c r="BL52" s="14"/>
      <c r="BM52" s="14"/>
    </row>
    <row r="53" spans="1:69" x14ac:dyDescent="0.25">
      <c r="A53" s="28" t="s">
        <v>182</v>
      </c>
      <c r="B53" s="22" t="s">
        <v>183</v>
      </c>
      <c r="C53" s="23">
        <v>0</v>
      </c>
      <c r="D53" s="22" t="s">
        <v>186</v>
      </c>
      <c r="E53" s="22">
        <v>400</v>
      </c>
      <c r="F53" s="24">
        <v>0.27500000000000002</v>
      </c>
      <c r="G53" s="25"/>
      <c r="H53" s="22" t="s">
        <v>187</v>
      </c>
      <c r="I53" s="22">
        <v>1000</v>
      </c>
      <c r="J53" s="22">
        <v>20</v>
      </c>
      <c r="K53" s="22">
        <v>400</v>
      </c>
      <c r="L53" s="22">
        <v>111</v>
      </c>
      <c r="M53" s="22">
        <v>150</v>
      </c>
      <c r="N53" s="22">
        <v>50</v>
      </c>
      <c r="O53" s="22">
        <v>70</v>
      </c>
      <c r="P53" s="22">
        <v>60</v>
      </c>
      <c r="Q53" s="22" t="s">
        <v>188</v>
      </c>
      <c r="R53" s="22"/>
      <c r="S53" s="22">
        <v>200</v>
      </c>
      <c r="T53" s="22">
        <v>30</v>
      </c>
      <c r="U53" s="24">
        <v>0</v>
      </c>
      <c r="V53" s="24">
        <v>0</v>
      </c>
      <c r="W53" s="22" t="s">
        <v>74</v>
      </c>
      <c r="X53" s="24">
        <v>0.151231</v>
      </c>
      <c r="Y53" s="24">
        <v>0.779358</v>
      </c>
      <c r="Z53" s="24">
        <v>0</v>
      </c>
      <c r="AA53" s="24">
        <v>0.33091500000000001</v>
      </c>
      <c r="AB53" s="24">
        <v>0.74187400000000003</v>
      </c>
      <c r="AC53" s="24">
        <v>0.576824</v>
      </c>
      <c r="AD53" s="24">
        <v>2.7264780000000002</v>
      </c>
      <c r="AE53" s="24">
        <v>0.70290600000000003</v>
      </c>
      <c r="AF53" s="24">
        <v>17.233238</v>
      </c>
      <c r="AG53" s="24">
        <v>0.72648000000000001</v>
      </c>
      <c r="AH53" s="32">
        <v>0.49712699999999999</v>
      </c>
      <c r="AI53" s="32">
        <v>4.4273199999999999</v>
      </c>
      <c r="AJ53" s="24">
        <v>1.4848129999999999</v>
      </c>
      <c r="AK53" s="24">
        <v>1.5166809999999999</v>
      </c>
      <c r="AL53" s="24">
        <v>0.246313</v>
      </c>
      <c r="AM53" s="24">
        <v>0.11620800000000001</v>
      </c>
      <c r="AN53" s="24">
        <v>5.8681999999999998E-2</v>
      </c>
      <c r="AO53" s="24">
        <v>0.14616100000000001</v>
      </c>
      <c r="AP53" s="24">
        <v>0.12787799999999999</v>
      </c>
      <c r="AQ53" s="24">
        <v>3.678E-2</v>
      </c>
      <c r="AR53" s="24">
        <v>2.2169000000000001E-2</v>
      </c>
      <c r="AS53" s="24">
        <v>6.9213999999999998E-2</v>
      </c>
      <c r="AT53" s="24">
        <v>0.38632100000000003</v>
      </c>
      <c r="AU53" s="24">
        <v>0.1173</v>
      </c>
      <c r="AV53" s="24">
        <v>3.0782E-2</v>
      </c>
      <c r="AW53" s="24">
        <v>0.13698099999999999</v>
      </c>
      <c r="AX53" s="24">
        <v>0.26967999999999998</v>
      </c>
      <c r="AY53" s="24">
        <v>3.3933999999999999E-2</v>
      </c>
      <c r="AZ53" s="24">
        <f t="shared" si="10"/>
        <v>33.693647999999996</v>
      </c>
      <c r="BA53" s="24">
        <f t="shared" si="1"/>
        <v>0.246313</v>
      </c>
      <c r="BB53" s="24">
        <f t="shared" si="2"/>
        <v>0.38632100000000003</v>
      </c>
      <c r="BC53" s="24">
        <f t="shared" si="3"/>
        <v>22.337633999999998</v>
      </c>
      <c r="BD53" s="24">
        <f t="shared" si="4"/>
        <v>0.26064599999999999</v>
      </c>
      <c r="BE53" s="24">
        <f t="shared" si="5"/>
        <v>7.3504639999999997</v>
      </c>
      <c r="BF53" s="24">
        <f t="shared" si="6"/>
        <v>0.84268799999999999</v>
      </c>
      <c r="BG53" s="24">
        <f t="shared" si="7"/>
        <v>2.2695819999999998</v>
      </c>
      <c r="BH53" s="24">
        <f t="shared" si="8"/>
        <v>3.1122699999999996</v>
      </c>
      <c r="BI53" s="24">
        <f t="shared" si="9"/>
        <v>0.37129656474187761</v>
      </c>
      <c r="BJ53" s="14"/>
      <c r="BK53" s="14"/>
      <c r="BL53" s="14"/>
      <c r="BM53" s="14"/>
    </row>
    <row r="54" spans="1:69" x14ac:dyDescent="0.25">
      <c r="A54" s="28" t="s">
        <v>182</v>
      </c>
      <c r="B54" s="22" t="s">
        <v>76</v>
      </c>
      <c r="C54" s="23">
        <v>1</v>
      </c>
      <c r="D54" s="22" t="s">
        <v>189</v>
      </c>
      <c r="E54" s="22">
        <v>814</v>
      </c>
      <c r="F54" s="24">
        <v>3.1139999999999999</v>
      </c>
      <c r="G54" s="25"/>
      <c r="H54" s="22" t="s">
        <v>190</v>
      </c>
      <c r="I54" s="22">
        <v>1000</v>
      </c>
      <c r="J54" s="22">
        <v>20</v>
      </c>
      <c r="K54" s="22">
        <v>400</v>
      </c>
      <c r="L54" s="22">
        <v>111</v>
      </c>
      <c r="M54" s="22">
        <v>150</v>
      </c>
      <c r="N54" s="22">
        <v>50</v>
      </c>
      <c r="O54" s="22">
        <v>70</v>
      </c>
      <c r="P54" s="22">
        <v>60</v>
      </c>
      <c r="Q54" s="22"/>
      <c r="R54" s="22" t="s">
        <v>63</v>
      </c>
      <c r="S54" s="22">
        <v>200</v>
      </c>
      <c r="T54" s="22">
        <v>30</v>
      </c>
      <c r="U54" s="24">
        <v>0</v>
      </c>
      <c r="V54" s="24">
        <v>0</v>
      </c>
      <c r="W54" s="22" t="s">
        <v>64</v>
      </c>
      <c r="X54" s="24">
        <v>0.18071599999999999</v>
      </c>
      <c r="Y54" s="24">
        <v>0.22833700000000001</v>
      </c>
      <c r="Z54" s="24">
        <v>3.783598</v>
      </c>
      <c r="AA54" s="24">
        <v>9.128E-2</v>
      </c>
      <c r="AB54" s="24">
        <v>0.51660700000000004</v>
      </c>
      <c r="AC54" s="24">
        <v>1.8916360000000001</v>
      </c>
      <c r="AD54" s="24">
        <v>4.6589159999999996</v>
      </c>
      <c r="AE54" s="24">
        <v>0</v>
      </c>
      <c r="AF54" s="24">
        <v>27.604209000000001</v>
      </c>
      <c r="AG54" s="24">
        <v>2.2378740000000001</v>
      </c>
      <c r="AH54" s="32">
        <v>1.707659</v>
      </c>
      <c r="AI54" s="32">
        <v>10.521348</v>
      </c>
      <c r="AJ54" s="24">
        <v>2.2133850000000002</v>
      </c>
      <c r="AK54" s="24">
        <v>0.81843900000000003</v>
      </c>
      <c r="AL54" s="24">
        <v>0.32209500000000002</v>
      </c>
      <c r="AM54" s="24">
        <v>0.14255300000000001</v>
      </c>
      <c r="AN54" s="24">
        <v>8.2718E-2</v>
      </c>
      <c r="AO54" s="24">
        <v>0.26901599999999998</v>
      </c>
      <c r="AP54" s="24">
        <v>0.16650300000000001</v>
      </c>
      <c r="AQ54" s="24">
        <v>5.4954999999999997E-2</v>
      </c>
      <c r="AR54" s="24">
        <v>2.529E-2</v>
      </c>
      <c r="AS54" s="24">
        <v>8.8617000000000001E-2</v>
      </c>
      <c r="AT54" s="24">
        <v>0.42864999999999998</v>
      </c>
      <c r="AU54" s="24">
        <v>5.7789E-2</v>
      </c>
      <c r="AV54" s="24">
        <v>9.2651999999999998E-2</v>
      </c>
      <c r="AW54" s="24">
        <v>0.21984300000000001</v>
      </c>
      <c r="AX54" s="24">
        <v>0.47336</v>
      </c>
      <c r="AY54" s="24">
        <v>9.4509999999999997E-2</v>
      </c>
      <c r="AZ54" s="24">
        <f t="shared" si="10"/>
        <v>58.972554999999986</v>
      </c>
      <c r="BA54" s="24">
        <f t="shared" si="1"/>
        <v>0.32209500000000002</v>
      </c>
      <c r="BB54" s="24">
        <f t="shared" si="2"/>
        <v>0.42864999999999998</v>
      </c>
      <c r="BC54" s="24">
        <f t="shared" si="3"/>
        <v>38.957431</v>
      </c>
      <c r="BD54" s="24">
        <f t="shared" si="4"/>
        <v>0.48724999999999996</v>
      </c>
      <c r="BE54" s="24">
        <f t="shared" si="5"/>
        <v>13.532765999999999</v>
      </c>
      <c r="BF54" s="24">
        <f t="shared" si="6"/>
        <v>2.3804270000000001</v>
      </c>
      <c r="BG54" s="24">
        <f t="shared" si="7"/>
        <v>2.8639359999999998</v>
      </c>
      <c r="BH54" s="24">
        <f t="shared" si="8"/>
        <v>5.2443629999999999</v>
      </c>
      <c r="BI54" s="24">
        <f t="shared" si="9"/>
        <v>0.83117325247491569</v>
      </c>
      <c r="BJ54" s="14"/>
      <c r="BK54" s="14"/>
      <c r="BL54" s="14"/>
      <c r="BM54" s="14"/>
    </row>
    <row r="55" spans="1:69" x14ac:dyDescent="0.25">
      <c r="A55" s="28" t="s">
        <v>182</v>
      </c>
      <c r="B55" s="22" t="s">
        <v>76</v>
      </c>
      <c r="C55" s="23">
        <v>2</v>
      </c>
      <c r="D55" s="22" t="s">
        <v>191</v>
      </c>
      <c r="E55" s="22">
        <f>449+405</f>
        <v>854</v>
      </c>
      <c r="F55" s="24">
        <v>3.0335000000000001</v>
      </c>
      <c r="G55" s="25"/>
      <c r="H55" s="22" t="s">
        <v>192</v>
      </c>
      <c r="I55" s="22">
        <v>1000</v>
      </c>
      <c r="J55" s="22">
        <v>20</v>
      </c>
      <c r="K55" s="22">
        <v>400</v>
      </c>
      <c r="L55" s="22">
        <v>111</v>
      </c>
      <c r="M55" s="22">
        <v>150</v>
      </c>
      <c r="N55" s="22">
        <v>50</v>
      </c>
      <c r="O55" s="22">
        <v>70</v>
      </c>
      <c r="P55" s="22">
        <v>60</v>
      </c>
      <c r="Q55" s="22"/>
      <c r="R55" s="22" t="s">
        <v>63</v>
      </c>
      <c r="S55" s="22">
        <v>200</v>
      </c>
      <c r="T55" s="22">
        <v>30</v>
      </c>
      <c r="U55" s="24">
        <v>0</v>
      </c>
      <c r="V55" s="24">
        <v>0</v>
      </c>
      <c r="W55" s="22" t="s">
        <v>64</v>
      </c>
      <c r="X55" s="24">
        <v>0.22520799999999999</v>
      </c>
      <c r="Y55" s="24">
        <v>0.34592899999999999</v>
      </c>
      <c r="Z55" s="24">
        <v>6.2504229999999996</v>
      </c>
      <c r="AA55" s="24">
        <v>3.7357000000000001E-2</v>
      </c>
      <c r="AB55" s="24">
        <v>0.51936899999999997</v>
      </c>
      <c r="AC55" s="24">
        <v>2.4848340000000002</v>
      </c>
      <c r="AD55" s="24">
        <v>5.4320769999999996</v>
      </c>
      <c r="AE55" s="24">
        <v>0</v>
      </c>
      <c r="AF55" s="24">
        <v>34.032308</v>
      </c>
      <c r="AG55" s="24">
        <v>2.2988439999999999</v>
      </c>
      <c r="AH55" s="32">
        <v>1.6537230000000001</v>
      </c>
      <c r="AI55" s="32">
        <v>17.946655</v>
      </c>
      <c r="AJ55" s="24">
        <v>2.047498</v>
      </c>
      <c r="AK55" s="24">
        <v>0.87646100000000005</v>
      </c>
      <c r="AL55" s="24">
        <v>0.36044300000000001</v>
      </c>
      <c r="AM55" s="24">
        <v>0.161137</v>
      </c>
      <c r="AN55" s="24">
        <v>0.1227</v>
      </c>
      <c r="AO55" s="24">
        <v>0.257322</v>
      </c>
      <c r="AP55" s="24">
        <v>0.21057699999999999</v>
      </c>
      <c r="AQ55" s="24">
        <v>5.8688999999999998E-2</v>
      </c>
      <c r="AR55" s="24">
        <v>2.6037000000000001E-2</v>
      </c>
      <c r="AS55" s="24">
        <v>0.13131000000000001</v>
      </c>
      <c r="AT55" s="24">
        <v>0.58123400000000003</v>
      </c>
      <c r="AU55" s="24">
        <v>7.4933E-2</v>
      </c>
      <c r="AV55" s="24">
        <v>0.101788</v>
      </c>
      <c r="AW55" s="24">
        <v>0.32031500000000002</v>
      </c>
      <c r="AX55" s="24">
        <v>0.61682800000000004</v>
      </c>
      <c r="AY55" s="24">
        <v>0.13808999999999999</v>
      </c>
      <c r="AZ55" s="24">
        <f t="shared" si="10"/>
        <v>77.312089000000014</v>
      </c>
      <c r="BA55" s="24">
        <f t="shared" si="1"/>
        <v>0.36044300000000001</v>
      </c>
      <c r="BB55" s="24">
        <f t="shared" si="2"/>
        <v>0.58123400000000003</v>
      </c>
      <c r="BC55" s="24">
        <f t="shared" si="3"/>
        <v>48.506882999999995</v>
      </c>
      <c r="BD55" s="24">
        <f t="shared" si="4"/>
        <v>0.64491900000000002</v>
      </c>
      <c r="BE55" s="24">
        <f t="shared" si="5"/>
        <v>21.763858000000003</v>
      </c>
      <c r="BF55" s="24">
        <f t="shared" si="6"/>
        <v>2.459981</v>
      </c>
      <c r="BG55" s="24">
        <f t="shared" si="7"/>
        <v>2.9947710000000001</v>
      </c>
      <c r="BH55" s="24">
        <f t="shared" si="8"/>
        <v>5.454752</v>
      </c>
      <c r="BI55" s="24">
        <f t="shared" si="9"/>
        <v>0.82142541115831558</v>
      </c>
      <c r="BJ55" s="14"/>
      <c r="BK55" s="14"/>
      <c r="BL55" s="14"/>
      <c r="BM55" s="14"/>
    </row>
    <row r="56" spans="1:69" x14ac:dyDescent="0.25">
      <c r="A56" s="28" t="s">
        <v>182</v>
      </c>
      <c r="B56" s="22" t="s">
        <v>76</v>
      </c>
      <c r="C56" s="23">
        <v>3</v>
      </c>
      <c r="D56" s="22" t="s">
        <v>193</v>
      </c>
      <c r="E56" s="22">
        <v>900</v>
      </c>
      <c r="F56" s="24">
        <v>3.625</v>
      </c>
      <c r="G56" s="25">
        <f>(805.75/600)*900</f>
        <v>1208.625</v>
      </c>
      <c r="H56" s="22" t="s">
        <v>194</v>
      </c>
      <c r="I56" s="22">
        <v>1000</v>
      </c>
      <c r="J56" s="22">
        <v>20</v>
      </c>
      <c r="K56" s="22">
        <v>400</v>
      </c>
      <c r="L56" s="22">
        <v>111</v>
      </c>
      <c r="M56" s="22">
        <v>150</v>
      </c>
      <c r="N56" s="22">
        <v>50</v>
      </c>
      <c r="O56" s="22">
        <v>70</v>
      </c>
      <c r="P56" s="22">
        <v>60</v>
      </c>
      <c r="Q56" s="22"/>
      <c r="R56" s="22" t="s">
        <v>63</v>
      </c>
      <c r="S56" s="22">
        <v>200</v>
      </c>
      <c r="T56" s="22">
        <v>30</v>
      </c>
      <c r="U56" s="24">
        <v>0</v>
      </c>
      <c r="V56" s="24">
        <v>0</v>
      </c>
      <c r="W56" s="22" t="s">
        <v>64</v>
      </c>
      <c r="X56" s="24">
        <v>0.354356</v>
      </c>
      <c r="Y56" s="24">
        <v>0.240227</v>
      </c>
      <c r="Z56" s="24">
        <v>8.2961039999999997</v>
      </c>
      <c r="AA56" s="24">
        <v>9.8319000000000004E-2</v>
      </c>
      <c r="AB56" s="24">
        <v>0.59531999999999996</v>
      </c>
      <c r="AC56" s="24">
        <v>2.2827920000000002</v>
      </c>
      <c r="AD56" s="24">
        <v>7.1435839999999997</v>
      </c>
      <c r="AE56" s="24">
        <v>0</v>
      </c>
      <c r="AF56" s="24">
        <v>49.793467999999997</v>
      </c>
      <c r="AG56" s="24">
        <v>2.541337</v>
      </c>
      <c r="AH56" s="32">
        <v>1.955314</v>
      </c>
      <c r="AI56" s="32">
        <v>27.431127</v>
      </c>
      <c r="AJ56" s="24">
        <v>2.677022</v>
      </c>
      <c r="AK56" s="24">
        <v>0.92535299999999998</v>
      </c>
      <c r="AL56" s="24">
        <v>0.43176599999999998</v>
      </c>
      <c r="AM56" s="24">
        <v>0.15298700000000001</v>
      </c>
      <c r="AN56" s="24">
        <v>0.11372400000000001</v>
      </c>
      <c r="AO56" s="24">
        <v>0.35823300000000002</v>
      </c>
      <c r="AP56" s="24">
        <v>0.31484499999999999</v>
      </c>
      <c r="AQ56" s="24">
        <v>8.0753000000000005E-2</v>
      </c>
      <c r="AR56" s="24">
        <v>3.3922000000000001E-2</v>
      </c>
      <c r="AS56" s="24">
        <v>0.22248000000000001</v>
      </c>
      <c r="AT56" s="24">
        <v>0.83015099999999997</v>
      </c>
      <c r="AU56" s="24">
        <v>0.109554</v>
      </c>
      <c r="AV56" s="24">
        <v>0.12945000000000001</v>
      </c>
      <c r="AW56" s="24">
        <v>0.44484800000000002</v>
      </c>
      <c r="AX56" s="24">
        <v>1.0255240000000001</v>
      </c>
      <c r="AY56" s="24">
        <v>0.15481600000000001</v>
      </c>
      <c r="AZ56" s="24">
        <f t="shared" si="10"/>
        <v>108.73737600000001</v>
      </c>
      <c r="BA56" s="24">
        <f t="shared" si="1"/>
        <v>0.43176599999999998</v>
      </c>
      <c r="BB56" s="24">
        <f t="shared" si="2"/>
        <v>0.83015099999999997</v>
      </c>
      <c r="BC56" s="24">
        <f t="shared" si="3"/>
        <v>68.859853999999984</v>
      </c>
      <c r="BD56" s="24">
        <f t="shared" si="4"/>
        <v>0.84378900000000001</v>
      </c>
      <c r="BE56" s="24">
        <f t="shared" si="5"/>
        <v>31.545776</v>
      </c>
      <c r="BF56" s="24">
        <f t="shared" si="6"/>
        <v>2.6943239999999999</v>
      </c>
      <c r="BG56" s="24">
        <f t="shared" si="7"/>
        <v>3.5317160000000003</v>
      </c>
      <c r="BH56" s="24">
        <f t="shared" si="8"/>
        <v>6.2260400000000002</v>
      </c>
      <c r="BI56" s="24">
        <f t="shared" si="9"/>
        <v>0.76289373211209499</v>
      </c>
      <c r="BJ56" s="14"/>
      <c r="BK56" s="14"/>
      <c r="BL56" s="14"/>
      <c r="BM56" s="14"/>
    </row>
    <row r="57" spans="1:69" x14ac:dyDescent="0.25">
      <c r="A57" s="28" t="s">
        <v>182</v>
      </c>
      <c r="B57" s="22" t="s">
        <v>76</v>
      </c>
      <c r="C57" s="23" t="s">
        <v>71</v>
      </c>
      <c r="D57" s="22" t="s">
        <v>195</v>
      </c>
      <c r="E57" s="22">
        <v>600</v>
      </c>
      <c r="F57" s="24">
        <v>0.217</v>
      </c>
      <c r="G57" s="25"/>
      <c r="H57" s="22" t="s">
        <v>196</v>
      </c>
      <c r="I57" s="22">
        <v>1000</v>
      </c>
      <c r="J57" s="22">
        <v>20</v>
      </c>
      <c r="K57" s="22">
        <v>400</v>
      </c>
      <c r="L57" s="22">
        <v>111</v>
      </c>
      <c r="M57" s="22">
        <v>150</v>
      </c>
      <c r="N57" s="22">
        <v>50</v>
      </c>
      <c r="O57" s="22">
        <v>70</v>
      </c>
      <c r="P57" s="22">
        <v>60</v>
      </c>
      <c r="Q57" s="22" t="s">
        <v>197</v>
      </c>
      <c r="R57" s="22"/>
      <c r="S57" s="22">
        <v>200</v>
      </c>
      <c r="T57" s="22">
        <v>30</v>
      </c>
      <c r="U57" s="24">
        <v>0</v>
      </c>
      <c r="V57" s="24">
        <v>0</v>
      </c>
      <c r="W57" s="22" t="s">
        <v>74</v>
      </c>
      <c r="X57" s="24">
        <v>0.157306</v>
      </c>
      <c r="Y57" s="24">
        <v>0.67639199999999999</v>
      </c>
      <c r="Z57" s="24">
        <v>0</v>
      </c>
      <c r="AA57" s="24">
        <v>0.25414100000000001</v>
      </c>
      <c r="AB57" s="24">
        <v>0.99858100000000005</v>
      </c>
      <c r="AC57" s="24">
        <v>0.69691599999999998</v>
      </c>
      <c r="AD57" s="24">
        <v>3.7695430000000001</v>
      </c>
      <c r="AE57" s="24">
        <v>0.72519</v>
      </c>
      <c r="AF57" s="24">
        <v>14.743634999999999</v>
      </c>
      <c r="AG57" s="24">
        <v>0.56768099999999999</v>
      </c>
      <c r="AH57" s="32">
        <v>0.57410000000000005</v>
      </c>
      <c r="AI57" s="32">
        <v>5.157705</v>
      </c>
      <c r="AJ57" s="24">
        <v>1.9030940000000001</v>
      </c>
      <c r="AK57" s="24">
        <v>1.2214160000000001</v>
      </c>
      <c r="AL57" s="24">
        <v>0.221687</v>
      </c>
      <c r="AM57" s="24">
        <v>0.110693</v>
      </c>
      <c r="AN57" s="24">
        <v>4.7349000000000002E-2</v>
      </c>
      <c r="AO57" s="24">
        <v>0.13348199999999999</v>
      </c>
      <c r="AP57" s="24">
        <v>8.9293999999999998E-2</v>
      </c>
      <c r="AQ57" s="24">
        <v>2.9425E-2</v>
      </c>
      <c r="AR57" s="24">
        <v>1.9483E-2</v>
      </c>
      <c r="AS57" s="24">
        <v>6.6683999999999993E-2</v>
      </c>
      <c r="AT57" s="24">
        <v>0.37441200000000002</v>
      </c>
      <c r="AU57" s="24">
        <v>8.3292000000000005E-2</v>
      </c>
      <c r="AV57" s="24">
        <v>2.2364999999999999E-2</v>
      </c>
      <c r="AW57" s="24">
        <v>0.10366499999999999</v>
      </c>
      <c r="AX57" s="24">
        <v>0.25496999999999997</v>
      </c>
      <c r="AY57" s="24">
        <v>2.9276E-2</v>
      </c>
      <c r="AZ57" s="24">
        <f t="shared" si="10"/>
        <v>33.031777000000012</v>
      </c>
      <c r="BA57" s="24">
        <f t="shared" si="1"/>
        <v>0.221687</v>
      </c>
      <c r="BB57" s="24">
        <f t="shared" si="2"/>
        <v>0.37441200000000002</v>
      </c>
      <c r="BC57" s="24">
        <f t="shared" si="3"/>
        <v>21.572158999999999</v>
      </c>
      <c r="BD57" s="24">
        <f t="shared" si="4"/>
        <v>0.20421400000000001</v>
      </c>
      <c r="BE57" s="24">
        <f t="shared" si="5"/>
        <v>7.9820880000000001</v>
      </c>
      <c r="BF57" s="24">
        <f t="shared" si="6"/>
        <v>0.67837400000000003</v>
      </c>
      <c r="BG57" s="24">
        <f t="shared" si="7"/>
        <v>1.9988430000000001</v>
      </c>
      <c r="BH57" s="24">
        <f t="shared" si="8"/>
        <v>2.6772170000000002</v>
      </c>
      <c r="BI57" s="24">
        <f t="shared" si="9"/>
        <v>0.3393833332582899</v>
      </c>
      <c r="BJ57" s="14"/>
      <c r="BK57" s="14"/>
      <c r="BL57" s="14"/>
      <c r="BM57" s="14"/>
    </row>
    <row r="58" spans="1:69" x14ac:dyDescent="0.25">
      <c r="A58" s="28" t="s">
        <v>182</v>
      </c>
      <c r="B58" s="22" t="s">
        <v>85</v>
      </c>
      <c r="C58" s="23">
        <v>1</v>
      </c>
      <c r="D58" s="22" t="s">
        <v>198</v>
      </c>
      <c r="E58" s="22">
        <v>321</v>
      </c>
      <c r="F58" s="24">
        <v>1.5089999999999999</v>
      </c>
      <c r="G58" s="25"/>
      <c r="H58" s="22" t="s">
        <v>199</v>
      </c>
      <c r="I58" s="22">
        <v>1000</v>
      </c>
      <c r="J58" s="22">
        <v>20</v>
      </c>
      <c r="K58" s="22">
        <v>400</v>
      </c>
      <c r="L58" s="22">
        <v>111</v>
      </c>
      <c r="M58" s="22">
        <v>150</v>
      </c>
      <c r="N58" s="22">
        <v>50</v>
      </c>
      <c r="O58" s="22">
        <v>70</v>
      </c>
      <c r="P58" s="22">
        <v>60</v>
      </c>
      <c r="Q58" s="22"/>
      <c r="R58" s="22" t="s">
        <v>63</v>
      </c>
      <c r="S58" s="22">
        <v>200</v>
      </c>
      <c r="T58" s="22">
        <v>30</v>
      </c>
      <c r="U58" s="24">
        <v>0</v>
      </c>
      <c r="V58" s="24">
        <v>0</v>
      </c>
      <c r="W58" s="22" t="s">
        <v>64</v>
      </c>
      <c r="X58" s="24">
        <v>0.115775</v>
      </c>
      <c r="Y58" s="24">
        <v>0.109099</v>
      </c>
      <c r="Z58" s="24">
        <v>1.513493</v>
      </c>
      <c r="AA58" s="24">
        <v>4.9771999999999997E-2</v>
      </c>
      <c r="AB58" s="24">
        <v>0.39698899999999998</v>
      </c>
      <c r="AC58" s="24">
        <v>0.162434</v>
      </c>
      <c r="AD58" s="24">
        <v>2.0110709999999998</v>
      </c>
      <c r="AE58" s="24">
        <v>0</v>
      </c>
      <c r="AF58" s="24">
        <v>19.142430000000001</v>
      </c>
      <c r="AG58" s="24">
        <v>0.57004200000000005</v>
      </c>
      <c r="AH58" s="32">
        <v>0.445357</v>
      </c>
      <c r="AI58" s="32">
        <v>4.9376309999999997</v>
      </c>
      <c r="AJ58" s="24">
        <v>1.073056</v>
      </c>
      <c r="AK58" s="24">
        <v>0.51322199999999996</v>
      </c>
      <c r="AL58" s="24">
        <v>0.105985</v>
      </c>
      <c r="AM58" s="24">
        <v>8.3865999999999996E-2</v>
      </c>
      <c r="AN58" s="24">
        <v>5.2699000000000003E-2</v>
      </c>
      <c r="AO58" s="24">
        <v>0.107042</v>
      </c>
      <c r="AP58" s="24">
        <v>0.116621</v>
      </c>
      <c r="AQ58" s="24">
        <v>2.1866E-2</v>
      </c>
      <c r="AR58" s="24">
        <v>1.2107E-2</v>
      </c>
      <c r="AS58" s="24">
        <v>8.795E-2</v>
      </c>
      <c r="AT58" s="24">
        <v>0.19561899999999999</v>
      </c>
      <c r="AU58" s="24">
        <v>4.4088000000000002E-2</v>
      </c>
      <c r="AV58" s="24">
        <v>2.9447999999999998E-2</v>
      </c>
      <c r="AW58" s="24">
        <v>0.14496600000000001</v>
      </c>
      <c r="AX58" s="24">
        <v>0.353462</v>
      </c>
      <c r="AY58" s="24">
        <v>2.8202000000000001E-2</v>
      </c>
      <c r="AZ58" s="24">
        <f t="shared" si="10"/>
        <v>32.424292000000001</v>
      </c>
      <c r="BA58" s="24">
        <f t="shared" si="1"/>
        <v>0.105985</v>
      </c>
      <c r="BB58" s="24">
        <f t="shared" si="2"/>
        <v>0.19561899999999999</v>
      </c>
      <c r="BC58" s="24">
        <f t="shared" si="3"/>
        <v>24.252814000000001</v>
      </c>
      <c r="BD58" s="24">
        <f t="shared" si="4"/>
        <v>0.23658900000000002</v>
      </c>
      <c r="BE58" s="24">
        <f t="shared" si="5"/>
        <v>5.7635279999999991</v>
      </c>
      <c r="BF58" s="24">
        <f t="shared" si="6"/>
        <v>0.65390800000000004</v>
      </c>
      <c r="BG58" s="24">
        <f t="shared" si="7"/>
        <v>1.215849</v>
      </c>
      <c r="BH58" s="24">
        <f t="shared" si="8"/>
        <v>1.8697569999999999</v>
      </c>
      <c r="BI58" s="24">
        <f t="shared" si="9"/>
        <v>0.53782007469677573</v>
      </c>
      <c r="BJ58" s="14"/>
      <c r="BK58" s="14"/>
      <c r="BL58" s="14"/>
      <c r="BM58" s="14"/>
    </row>
    <row r="59" spans="1:69" x14ac:dyDescent="0.25">
      <c r="A59" s="28" t="s">
        <v>182</v>
      </c>
      <c r="B59" s="22" t="s">
        <v>85</v>
      </c>
      <c r="C59" s="23">
        <v>2</v>
      </c>
      <c r="D59" s="22" t="s">
        <v>200</v>
      </c>
      <c r="E59" s="22">
        <f>163+291</f>
        <v>454</v>
      </c>
      <c r="F59" s="24">
        <v>2.0015000000000001</v>
      </c>
      <c r="G59" s="25"/>
      <c r="H59" s="22" t="s">
        <v>201</v>
      </c>
      <c r="I59" s="22">
        <v>1000</v>
      </c>
      <c r="J59" s="22">
        <v>20</v>
      </c>
      <c r="K59" s="22">
        <v>400</v>
      </c>
      <c r="L59" s="22">
        <v>111</v>
      </c>
      <c r="M59" s="22">
        <v>150</v>
      </c>
      <c r="N59" s="22">
        <v>50</v>
      </c>
      <c r="O59" s="22">
        <v>70</v>
      </c>
      <c r="P59" s="22">
        <v>60</v>
      </c>
      <c r="Q59" s="22"/>
      <c r="R59" s="22" t="s">
        <v>63</v>
      </c>
      <c r="S59" s="22">
        <v>200</v>
      </c>
      <c r="T59" s="22">
        <v>30</v>
      </c>
      <c r="U59" s="24">
        <v>0</v>
      </c>
      <c r="V59" s="24">
        <v>0</v>
      </c>
      <c r="W59" s="22" t="s">
        <v>64</v>
      </c>
      <c r="X59" s="24">
        <v>0.21094499999999999</v>
      </c>
      <c r="Y59" s="24">
        <v>0.182063</v>
      </c>
      <c r="Z59" s="24">
        <v>3.374206</v>
      </c>
      <c r="AA59" s="24">
        <v>5.4330999999999997E-2</v>
      </c>
      <c r="AB59" s="24">
        <v>0.86107199999999995</v>
      </c>
      <c r="AC59" s="24">
        <v>0.37612200000000001</v>
      </c>
      <c r="AD59" s="24">
        <v>5.6544059999999998</v>
      </c>
      <c r="AE59" s="24">
        <v>0</v>
      </c>
      <c r="AF59" s="24">
        <v>35.447574000000003</v>
      </c>
      <c r="AG59" s="24">
        <v>2.1631680000000002</v>
      </c>
      <c r="AH59" s="32">
        <v>1.9782839999999999</v>
      </c>
      <c r="AI59" s="32">
        <v>14.564624999999999</v>
      </c>
      <c r="AJ59" s="24">
        <v>2.8980990000000002</v>
      </c>
      <c r="AK59" s="24">
        <v>1.746035</v>
      </c>
      <c r="AL59" s="24">
        <v>0.411746</v>
      </c>
      <c r="AM59" s="24">
        <v>0.14974599999999999</v>
      </c>
      <c r="AN59" s="24">
        <v>0.12356499999999999</v>
      </c>
      <c r="AO59" s="24">
        <v>0.34772199999999998</v>
      </c>
      <c r="AP59" s="24">
        <v>0.26552399999999998</v>
      </c>
      <c r="AQ59" s="24">
        <v>5.9173000000000003E-2</v>
      </c>
      <c r="AR59" s="24">
        <v>2.2950000000000002E-2</v>
      </c>
      <c r="AS59" s="24">
        <v>0.228849</v>
      </c>
      <c r="AT59" s="24">
        <v>0.59549200000000002</v>
      </c>
      <c r="AU59" s="24">
        <v>5.2796999999999997E-2</v>
      </c>
      <c r="AV59" s="24">
        <v>6.8166000000000004E-2</v>
      </c>
      <c r="AW59" s="24">
        <v>0.28757300000000002</v>
      </c>
      <c r="AX59" s="24">
        <v>0.69997399999999999</v>
      </c>
      <c r="AY59" s="24">
        <v>7.7679999999999999E-2</v>
      </c>
      <c r="AZ59" s="24">
        <f t="shared" si="10"/>
        <v>72.901886999999974</v>
      </c>
      <c r="BA59" s="24">
        <f t="shared" si="1"/>
        <v>0.411746</v>
      </c>
      <c r="BB59" s="24">
        <f t="shared" si="2"/>
        <v>0.59549200000000002</v>
      </c>
      <c r="BC59" s="24">
        <f t="shared" si="3"/>
        <v>48.446302000000003</v>
      </c>
      <c r="BD59" s="24">
        <f t="shared" si="4"/>
        <v>0.51554200000000006</v>
      </c>
      <c r="BE59" s="24">
        <f t="shared" si="5"/>
        <v>16.277633999999999</v>
      </c>
      <c r="BF59" s="24">
        <f t="shared" si="6"/>
        <v>2.3129140000000001</v>
      </c>
      <c r="BG59" s="24">
        <f t="shared" si="7"/>
        <v>4.342257</v>
      </c>
      <c r="BH59" s="24">
        <f t="shared" si="8"/>
        <v>6.6551710000000002</v>
      </c>
      <c r="BI59" s="24">
        <f t="shared" si="9"/>
        <v>0.53265248924695152</v>
      </c>
      <c r="BJ59" s="14"/>
      <c r="BK59" s="14"/>
      <c r="BL59" s="14"/>
      <c r="BM59" s="14"/>
    </row>
    <row r="60" spans="1:69" x14ac:dyDescent="0.25">
      <c r="A60" s="28" t="s">
        <v>182</v>
      </c>
      <c r="B60" s="22" t="s">
        <v>85</v>
      </c>
      <c r="C60" s="23">
        <v>3</v>
      </c>
      <c r="D60" s="22" t="s">
        <v>202</v>
      </c>
      <c r="E60" s="22">
        <v>600</v>
      </c>
      <c r="F60" s="24">
        <v>2.6274999999999999</v>
      </c>
      <c r="G60" s="25">
        <f>(429.96/470)*E60</f>
        <v>548.88510638297873</v>
      </c>
      <c r="H60" s="22" t="s">
        <v>203</v>
      </c>
      <c r="I60" s="22">
        <v>1000</v>
      </c>
      <c r="J60" s="22">
        <v>20</v>
      </c>
      <c r="K60" s="22">
        <v>400</v>
      </c>
      <c r="L60" s="22">
        <v>111</v>
      </c>
      <c r="M60" s="22">
        <v>150</v>
      </c>
      <c r="N60" s="22">
        <v>50</v>
      </c>
      <c r="O60" s="22">
        <v>70</v>
      </c>
      <c r="P60" s="22">
        <v>60</v>
      </c>
      <c r="Q60" s="22"/>
      <c r="R60" s="22" t="s">
        <v>63</v>
      </c>
      <c r="S60" s="22">
        <v>200</v>
      </c>
      <c r="T60" s="22">
        <v>30</v>
      </c>
      <c r="U60" s="24">
        <v>0</v>
      </c>
      <c r="V60" s="24">
        <v>0</v>
      </c>
      <c r="W60" s="22" t="s">
        <v>64</v>
      </c>
      <c r="X60" s="24">
        <v>0.39361800000000002</v>
      </c>
      <c r="Y60" s="24">
        <v>0.330314</v>
      </c>
      <c r="Z60" s="24">
        <v>10.473751</v>
      </c>
      <c r="AA60" s="24">
        <v>3.0248000000000001E-2</v>
      </c>
      <c r="AB60" s="24">
        <v>0.84574099999999997</v>
      </c>
      <c r="AC60" s="24">
        <v>2.548861</v>
      </c>
      <c r="AD60" s="24">
        <v>15.077394</v>
      </c>
      <c r="AE60" s="24">
        <v>0</v>
      </c>
      <c r="AF60" s="24">
        <v>63.745966000000003</v>
      </c>
      <c r="AG60" s="24">
        <v>9.7927429999999998</v>
      </c>
      <c r="AH60" s="32">
        <v>9.5242319999999996</v>
      </c>
      <c r="AI60" s="32">
        <v>43.967821999999998</v>
      </c>
      <c r="AJ60" s="24">
        <v>4.1964600000000001</v>
      </c>
      <c r="AK60" s="24">
        <v>0.93929300000000004</v>
      </c>
      <c r="AL60" s="24">
        <v>1.347289</v>
      </c>
      <c r="AM60" s="24">
        <v>0.29003200000000001</v>
      </c>
      <c r="AN60" s="24">
        <v>0.20372699999999999</v>
      </c>
      <c r="AO60" s="24">
        <v>0.51209199999999999</v>
      </c>
      <c r="AP60" s="24">
        <v>0.38932299999999997</v>
      </c>
      <c r="AQ60" s="24">
        <v>0.107504</v>
      </c>
      <c r="AR60" s="24">
        <v>3.0828000000000001E-2</v>
      </c>
      <c r="AS60" s="24">
        <v>0.24169299999999999</v>
      </c>
      <c r="AT60" s="24">
        <v>1.510707</v>
      </c>
      <c r="AU60" s="24">
        <v>0.10811999999999999</v>
      </c>
      <c r="AV60" s="24">
        <v>0.13423399999999999</v>
      </c>
      <c r="AW60" s="24">
        <v>0.484734</v>
      </c>
      <c r="AX60" s="24">
        <v>0.95414299999999996</v>
      </c>
      <c r="AY60" s="24">
        <v>0.165163</v>
      </c>
      <c r="AZ60" s="24">
        <f t="shared" si="10"/>
        <v>168.34603199999998</v>
      </c>
      <c r="BA60" s="24">
        <f t="shared" si="1"/>
        <v>1.347289</v>
      </c>
      <c r="BB60" s="24">
        <f t="shared" si="2"/>
        <v>1.510707</v>
      </c>
      <c r="BC60" s="24">
        <f t="shared" si="3"/>
        <v>94.73293000000001</v>
      </c>
      <c r="BD60" s="24">
        <f t="shared" si="4"/>
        <v>0.92246299999999992</v>
      </c>
      <c r="BE60" s="24">
        <f t="shared" si="5"/>
        <v>48.451599999999999</v>
      </c>
      <c r="BF60" s="24">
        <f t="shared" si="6"/>
        <v>10.082775</v>
      </c>
      <c r="BG60" s="24">
        <f t="shared" si="7"/>
        <v>11.298268</v>
      </c>
      <c r="BH60" s="24">
        <f t="shared" si="8"/>
        <v>21.381042999999998</v>
      </c>
      <c r="BI60" s="24">
        <f t="shared" si="9"/>
        <v>0.89241775819090141</v>
      </c>
      <c r="BJ60" s="14"/>
      <c r="BK60" s="14"/>
      <c r="BL60" s="14"/>
      <c r="BM60" s="14"/>
    </row>
    <row r="61" spans="1:69" x14ac:dyDescent="0.25">
      <c r="A61" s="28" t="s">
        <v>182</v>
      </c>
      <c r="B61" s="22" t="s">
        <v>85</v>
      </c>
      <c r="C61" s="23" t="s">
        <v>71</v>
      </c>
      <c r="D61" s="22" t="s">
        <v>204</v>
      </c>
      <c r="E61" s="22">
        <v>600</v>
      </c>
      <c r="F61" s="24">
        <v>9.35E-2</v>
      </c>
      <c r="G61" s="25"/>
      <c r="H61" s="22" t="s">
        <v>205</v>
      </c>
      <c r="I61" s="22">
        <v>1000</v>
      </c>
      <c r="J61" s="22">
        <v>20</v>
      </c>
      <c r="K61" s="22">
        <v>400</v>
      </c>
      <c r="L61" s="22">
        <v>111</v>
      </c>
      <c r="M61" s="22">
        <v>150</v>
      </c>
      <c r="N61" s="22">
        <v>50</v>
      </c>
      <c r="O61" s="22">
        <v>70</v>
      </c>
      <c r="P61" s="22">
        <v>60</v>
      </c>
      <c r="Q61" s="22" t="s">
        <v>74</v>
      </c>
      <c r="R61" s="22"/>
      <c r="S61" s="22">
        <v>200</v>
      </c>
      <c r="T61" s="22">
        <v>30</v>
      </c>
      <c r="U61" s="24">
        <v>0</v>
      </c>
      <c r="V61" s="24">
        <v>0</v>
      </c>
      <c r="W61" s="22" t="s">
        <v>74</v>
      </c>
      <c r="X61" s="24">
        <v>0.126667</v>
      </c>
      <c r="Y61" s="24">
        <v>0.66870099999999999</v>
      </c>
      <c r="Z61" s="24">
        <v>0</v>
      </c>
      <c r="AA61" s="24">
        <v>0.24742800000000001</v>
      </c>
      <c r="AB61" s="24">
        <v>0.49732500000000002</v>
      </c>
      <c r="AC61" s="24">
        <v>0.59405300000000005</v>
      </c>
      <c r="AD61" s="24">
        <v>1.8277969999999999</v>
      </c>
      <c r="AE61" s="24">
        <v>0.97352700000000003</v>
      </c>
      <c r="AF61" s="24">
        <v>14.970717</v>
      </c>
      <c r="AG61" s="24">
        <v>0.42364200000000002</v>
      </c>
      <c r="AH61" s="32">
        <v>0.33038100000000004</v>
      </c>
      <c r="AI61" s="32">
        <v>3.0042789999999999</v>
      </c>
      <c r="AJ61" s="24">
        <v>1.144549</v>
      </c>
      <c r="AK61" s="24">
        <v>0.84966399999999997</v>
      </c>
      <c r="AL61" s="24">
        <v>0.13961399999999999</v>
      </c>
      <c r="AM61" s="24">
        <v>8.1147999999999998E-2</v>
      </c>
      <c r="AN61" s="24">
        <v>3.6940000000000001E-2</v>
      </c>
      <c r="AO61" s="24">
        <v>6.7794999999999994E-2</v>
      </c>
      <c r="AP61" s="24">
        <v>6.5762000000000001E-2</v>
      </c>
      <c r="AQ61" s="24">
        <v>1.9172000000000002E-2</v>
      </c>
      <c r="AR61" s="24">
        <v>1.5596E-2</v>
      </c>
      <c r="AS61" s="24">
        <v>5.6263000000000001E-2</v>
      </c>
      <c r="AT61" s="24">
        <v>0.275088</v>
      </c>
      <c r="AU61" s="24">
        <v>5.0478000000000002E-2</v>
      </c>
      <c r="AV61" s="24">
        <v>1.7571E-2</v>
      </c>
      <c r="AW61" s="24">
        <v>8.8542999999999997E-2</v>
      </c>
      <c r="AX61" s="24">
        <v>0.21887000000000001</v>
      </c>
      <c r="AY61" s="24">
        <v>2.1897E-2</v>
      </c>
      <c r="AZ61" s="24">
        <f t="shared" si="10"/>
        <v>26.813467000000003</v>
      </c>
      <c r="BA61" s="24">
        <f t="shared" si="1"/>
        <v>0.13961399999999999</v>
      </c>
      <c r="BB61" s="24">
        <f t="shared" si="2"/>
        <v>0.275088</v>
      </c>
      <c r="BC61" s="24">
        <f t="shared" si="3"/>
        <v>18.567055</v>
      </c>
      <c r="BD61" s="24">
        <f t="shared" si="4"/>
        <v>0.16277899999999998</v>
      </c>
      <c r="BE61" s="24">
        <f t="shared" si="5"/>
        <v>5.8251310000000007</v>
      </c>
      <c r="BF61" s="24">
        <f t="shared" si="6"/>
        <v>0.50479000000000007</v>
      </c>
      <c r="BG61" s="24">
        <f t="shared" si="7"/>
        <v>1.33901</v>
      </c>
      <c r="BH61" s="24">
        <f t="shared" si="8"/>
        <v>1.8438000000000001</v>
      </c>
      <c r="BI61" s="24">
        <f t="shared" si="9"/>
        <v>0.37698747582168918</v>
      </c>
      <c r="BJ61" s="14"/>
      <c r="BK61" s="14"/>
      <c r="BL61" s="14"/>
      <c r="BM61" s="14"/>
    </row>
    <row r="62" spans="1:69" x14ac:dyDescent="0.25">
      <c r="A62" s="29" t="s">
        <v>206</v>
      </c>
      <c r="B62" s="22" t="s">
        <v>105</v>
      </c>
      <c r="C62" s="23">
        <v>1</v>
      </c>
      <c r="D62" s="22" t="s">
        <v>207</v>
      </c>
      <c r="E62" s="22">
        <v>600</v>
      </c>
      <c r="F62" s="24">
        <v>4.8014999999999999</v>
      </c>
      <c r="G62" s="25"/>
      <c r="H62" s="22" t="s">
        <v>208</v>
      </c>
      <c r="I62" s="22">
        <v>1000</v>
      </c>
      <c r="J62" s="22">
        <v>20</v>
      </c>
      <c r="K62" s="22">
        <v>400</v>
      </c>
      <c r="L62" s="22">
        <v>111</v>
      </c>
      <c r="M62" s="22">
        <v>150</v>
      </c>
      <c r="N62" s="22">
        <v>50</v>
      </c>
      <c r="O62" s="22">
        <v>70</v>
      </c>
      <c r="P62" s="22">
        <v>60</v>
      </c>
      <c r="Q62" s="22"/>
      <c r="R62" s="22" t="s">
        <v>63</v>
      </c>
      <c r="S62" s="22">
        <v>200</v>
      </c>
      <c r="T62" s="22">
        <v>30</v>
      </c>
      <c r="U62" s="24">
        <v>0</v>
      </c>
      <c r="V62" s="24">
        <v>0</v>
      </c>
      <c r="W62" s="22" t="s">
        <v>64</v>
      </c>
      <c r="X62" s="24">
        <v>0.34595399999999998</v>
      </c>
      <c r="Y62" s="24">
        <v>0.25178899999999999</v>
      </c>
      <c r="Z62" s="24">
        <v>15.15409</v>
      </c>
      <c r="AA62" s="24">
        <v>1.9466000000000001E-2</v>
      </c>
      <c r="AB62" s="24">
        <v>0.871471</v>
      </c>
      <c r="AC62" s="24">
        <v>17.125164000000002</v>
      </c>
      <c r="AD62" s="24">
        <v>18.39922</v>
      </c>
      <c r="AE62" s="24">
        <v>0.106977</v>
      </c>
      <c r="AF62" s="24">
        <v>51.392394000000003</v>
      </c>
      <c r="AG62" s="24">
        <v>8.8956649999999993</v>
      </c>
      <c r="AH62" s="32">
        <v>10.01629</v>
      </c>
      <c r="AI62" s="32">
        <v>21.676110000000001</v>
      </c>
      <c r="AJ62" s="24">
        <v>3.9518179999999998</v>
      </c>
      <c r="AK62" s="24">
        <v>1.883969</v>
      </c>
      <c r="AL62" s="24">
        <v>4.4540329999999999</v>
      </c>
      <c r="AM62" s="24">
        <v>0.27896799999999999</v>
      </c>
      <c r="AN62" s="24">
        <v>0.21132699999999999</v>
      </c>
      <c r="AO62" s="24">
        <v>0.66332899999999995</v>
      </c>
      <c r="AP62" s="24">
        <v>0.34902499999999997</v>
      </c>
      <c r="AQ62" s="24">
        <v>0.120741</v>
      </c>
      <c r="AR62" s="24">
        <v>4.4853999999999998E-2</v>
      </c>
      <c r="AS62" s="24">
        <v>0.23686099999999999</v>
      </c>
      <c r="AT62" s="24">
        <v>1.4070940000000001</v>
      </c>
      <c r="AU62" s="24">
        <v>0.293466</v>
      </c>
      <c r="AV62" s="24">
        <v>0.15035000000000001</v>
      </c>
      <c r="AW62" s="24">
        <v>0.35796800000000001</v>
      </c>
      <c r="AX62" s="24">
        <v>0.916242</v>
      </c>
      <c r="AY62" s="24">
        <v>0.202954</v>
      </c>
      <c r="AZ62" s="24">
        <f t="shared" si="10"/>
        <v>159.77758900000006</v>
      </c>
      <c r="BA62" s="24">
        <f t="shared" si="1"/>
        <v>4.4540329999999999</v>
      </c>
      <c r="BB62" s="24">
        <f t="shared" si="2"/>
        <v>1.4070940000000001</v>
      </c>
      <c r="BC62" s="24">
        <f t="shared" si="3"/>
        <v>90.114947000000001</v>
      </c>
      <c r="BD62" s="24">
        <f t="shared" si="4"/>
        <v>0.87686699999999995</v>
      </c>
      <c r="BE62" s="24">
        <f t="shared" si="5"/>
        <v>41.052543000000007</v>
      </c>
      <c r="BF62" s="24">
        <f t="shared" si="6"/>
        <v>9.174633</v>
      </c>
      <c r="BG62" s="24">
        <f t="shared" si="7"/>
        <v>12.697471999999999</v>
      </c>
      <c r="BH62" s="24">
        <f t="shared" si="8"/>
        <v>21.872104999999998</v>
      </c>
      <c r="BI62" s="24">
        <f t="shared" si="9"/>
        <v>0.72255587568927104</v>
      </c>
      <c r="BJ62" s="14"/>
      <c r="BK62" s="14"/>
      <c r="BL62" s="14"/>
      <c r="BM62" s="14"/>
    </row>
    <row r="63" spans="1:69" x14ac:dyDescent="0.25">
      <c r="A63" s="29" t="s">
        <v>206</v>
      </c>
      <c r="B63" s="22" t="s">
        <v>105</v>
      </c>
      <c r="C63" s="23">
        <v>2</v>
      </c>
      <c r="D63" s="22" t="s">
        <v>209</v>
      </c>
      <c r="E63" s="22">
        <v>600</v>
      </c>
      <c r="F63" s="24">
        <v>4.6704999999999997</v>
      </c>
      <c r="G63" s="25"/>
      <c r="H63" s="22" t="s">
        <v>210</v>
      </c>
      <c r="I63" s="22">
        <v>1000</v>
      </c>
      <c r="J63" s="22">
        <v>20</v>
      </c>
      <c r="K63" s="22">
        <v>400</v>
      </c>
      <c r="L63" s="22">
        <v>111</v>
      </c>
      <c r="M63" s="22">
        <v>150</v>
      </c>
      <c r="N63" s="22">
        <v>50</v>
      </c>
      <c r="O63" s="22">
        <v>70</v>
      </c>
      <c r="P63" s="22">
        <v>60</v>
      </c>
      <c r="Q63" s="22"/>
      <c r="R63" s="22" t="s">
        <v>63</v>
      </c>
      <c r="S63" s="22">
        <v>200</v>
      </c>
      <c r="T63" s="22">
        <v>30</v>
      </c>
      <c r="U63" s="24">
        <v>0</v>
      </c>
      <c r="V63" s="24">
        <v>0</v>
      </c>
      <c r="W63" s="22" t="s">
        <v>64</v>
      </c>
      <c r="X63" s="24">
        <v>0.28789199999999998</v>
      </c>
      <c r="Y63" s="24">
        <v>0.16570599999999999</v>
      </c>
      <c r="Z63" s="24">
        <v>13.391844000000001</v>
      </c>
      <c r="AA63" s="24">
        <v>2.0604000000000001E-2</v>
      </c>
      <c r="AB63" s="24">
        <v>0.79015999999999997</v>
      </c>
      <c r="AC63" s="24">
        <v>12.638071999999999</v>
      </c>
      <c r="AD63" s="24">
        <v>23.927918999999999</v>
      </c>
      <c r="AE63" s="24">
        <v>2.6653E-2</v>
      </c>
      <c r="AF63" s="24">
        <v>55.147767000000002</v>
      </c>
      <c r="AG63" s="24">
        <v>8.5495599999999996</v>
      </c>
      <c r="AH63" s="32">
        <v>9.6697790000000001</v>
      </c>
      <c r="AI63" s="32">
        <v>21.356546999999999</v>
      </c>
      <c r="AJ63" s="24">
        <v>3.699084</v>
      </c>
      <c r="AK63" s="24">
        <v>1.561939</v>
      </c>
      <c r="AL63" s="24">
        <v>2.2805230000000001</v>
      </c>
      <c r="AM63" s="24">
        <v>0.282698</v>
      </c>
      <c r="AN63" s="24">
        <v>0.21060799999999999</v>
      </c>
      <c r="AO63" s="24">
        <v>0.71901000000000004</v>
      </c>
      <c r="AP63" s="24">
        <v>0.35174</v>
      </c>
      <c r="AQ63" s="24">
        <v>8.6461999999999997E-2</v>
      </c>
      <c r="AR63" s="24">
        <v>4.1903999999999997E-2</v>
      </c>
      <c r="AS63" s="24">
        <v>0.19966200000000001</v>
      </c>
      <c r="AT63" s="24">
        <v>0.65549599999999997</v>
      </c>
      <c r="AU63" s="24">
        <v>0.15670200000000001</v>
      </c>
      <c r="AV63" s="24">
        <v>0.13560900000000001</v>
      </c>
      <c r="AW63" s="24">
        <v>0.38749</v>
      </c>
      <c r="AX63" s="24">
        <v>1.093143</v>
      </c>
      <c r="AY63" s="24">
        <v>0.16258700000000001</v>
      </c>
      <c r="AZ63" s="24">
        <f t="shared" si="10"/>
        <v>157.99715999999998</v>
      </c>
      <c r="BA63" s="24">
        <f t="shared" si="1"/>
        <v>2.2805230000000001</v>
      </c>
      <c r="BB63" s="24">
        <f t="shared" si="2"/>
        <v>0.65549599999999997</v>
      </c>
      <c r="BC63" s="24">
        <f t="shared" si="3"/>
        <v>97.244665999999995</v>
      </c>
      <c r="BD63" s="24">
        <f t="shared" si="4"/>
        <v>0.814052</v>
      </c>
      <c r="BE63" s="24">
        <f t="shared" si="5"/>
        <v>36.176437</v>
      </c>
      <c r="BF63" s="24">
        <f t="shared" si="6"/>
        <v>8.8322579999999995</v>
      </c>
      <c r="BG63" s="24">
        <f t="shared" si="7"/>
        <v>11.993728000000001</v>
      </c>
      <c r="BH63" s="24">
        <f t="shared" si="8"/>
        <v>20.825986</v>
      </c>
      <c r="BI63" s="24">
        <f t="shared" si="9"/>
        <v>0.73640639507582617</v>
      </c>
      <c r="BJ63" s="14"/>
      <c r="BK63" s="14"/>
      <c r="BL63" s="14"/>
      <c r="BM63" s="14"/>
    </row>
    <row r="64" spans="1:69" x14ac:dyDescent="0.25">
      <c r="A64" s="29" t="s">
        <v>206</v>
      </c>
      <c r="B64" s="22" t="s">
        <v>105</v>
      </c>
      <c r="C64" s="23">
        <v>3</v>
      </c>
      <c r="D64" s="22" t="s">
        <v>211</v>
      </c>
      <c r="E64" s="22">
        <v>600</v>
      </c>
      <c r="F64" s="24">
        <v>3.8875000000000002</v>
      </c>
      <c r="G64" s="25">
        <v>450.63</v>
      </c>
      <c r="H64" s="22" t="s">
        <v>212</v>
      </c>
      <c r="I64" s="22">
        <v>1000</v>
      </c>
      <c r="J64" s="22">
        <v>20</v>
      </c>
      <c r="K64" s="22">
        <v>400</v>
      </c>
      <c r="L64" s="22">
        <v>111</v>
      </c>
      <c r="M64" s="22">
        <v>150</v>
      </c>
      <c r="N64" s="22">
        <v>50</v>
      </c>
      <c r="O64" s="22">
        <v>70</v>
      </c>
      <c r="P64" s="22">
        <v>60</v>
      </c>
      <c r="Q64" s="22"/>
      <c r="R64" s="22" t="s">
        <v>63</v>
      </c>
      <c r="S64" s="22">
        <v>200</v>
      </c>
      <c r="T64" s="22">
        <v>30</v>
      </c>
      <c r="U64" s="24">
        <v>0</v>
      </c>
      <c r="V64" s="24">
        <v>0</v>
      </c>
      <c r="W64" s="22" t="s">
        <v>64</v>
      </c>
      <c r="X64" s="24">
        <v>0.26936199999999999</v>
      </c>
      <c r="Y64" s="24">
        <v>0.115965</v>
      </c>
      <c r="Z64" s="24">
        <v>8.7865479999999998</v>
      </c>
      <c r="AA64" s="24">
        <v>2.3081999999999998E-2</v>
      </c>
      <c r="AB64" s="24">
        <v>0.64959</v>
      </c>
      <c r="AC64" s="24">
        <v>7.5232549999999998</v>
      </c>
      <c r="AD64" s="24">
        <v>11.757809</v>
      </c>
      <c r="AE64" s="24">
        <v>2.146E-2</v>
      </c>
      <c r="AF64" s="24">
        <v>37.479379999999999</v>
      </c>
      <c r="AG64" s="24">
        <v>3.4832709999999998</v>
      </c>
      <c r="AH64" s="32">
        <v>4.1853230000000003</v>
      </c>
      <c r="AI64" s="32">
        <v>10.341077</v>
      </c>
      <c r="AJ64" s="24">
        <v>2.1635970000000002</v>
      </c>
      <c r="AK64" s="24">
        <v>1.8398950000000001</v>
      </c>
      <c r="AL64" s="24">
        <v>1.941019</v>
      </c>
      <c r="AM64" s="24">
        <v>0.205487</v>
      </c>
      <c r="AN64" s="24">
        <v>0.14374500000000001</v>
      </c>
      <c r="AO64" s="24">
        <v>0.466229</v>
      </c>
      <c r="AP64" s="24">
        <v>0.30033599999999999</v>
      </c>
      <c r="AQ64" s="24">
        <v>6.7327999999999999E-2</v>
      </c>
      <c r="AR64" s="24">
        <v>2.8032999999999999E-2</v>
      </c>
      <c r="AS64" s="24">
        <v>0.15862799999999999</v>
      </c>
      <c r="AT64" s="24">
        <v>0.62356699999999998</v>
      </c>
      <c r="AU64" s="24">
        <v>0.13724700000000001</v>
      </c>
      <c r="AV64" s="24">
        <v>0.11730599999999999</v>
      </c>
      <c r="AW64" s="24">
        <v>0.27529799999999999</v>
      </c>
      <c r="AX64" s="24">
        <v>0.70366899999999999</v>
      </c>
      <c r="AY64" s="24">
        <v>0.13921500000000001</v>
      </c>
      <c r="AZ64" s="24">
        <f t="shared" si="10"/>
        <v>93.946720999999982</v>
      </c>
      <c r="BA64" s="24">
        <f t="shared" si="1"/>
        <v>1.941019</v>
      </c>
      <c r="BB64" s="24">
        <f t="shared" si="2"/>
        <v>0.62356699999999998</v>
      </c>
      <c r="BC64" s="24">
        <f t="shared" si="3"/>
        <v>61.106286000000004</v>
      </c>
      <c r="BD64" s="24">
        <f t="shared" si="4"/>
        <v>0.62718000000000007</v>
      </c>
      <c r="BE64" s="24">
        <f t="shared" si="5"/>
        <v>19.331983999999999</v>
      </c>
      <c r="BF64" s="24">
        <f t="shared" si="6"/>
        <v>3.688758</v>
      </c>
      <c r="BG64" s="24">
        <f t="shared" si="7"/>
        <v>6.6279270000000006</v>
      </c>
      <c r="BH64" s="24">
        <f t="shared" si="8"/>
        <v>10.316685</v>
      </c>
      <c r="BI64" s="24">
        <f t="shared" si="9"/>
        <v>0.55654777127146993</v>
      </c>
      <c r="BJ64" s="14"/>
      <c r="BK64" s="14"/>
      <c r="BL64" s="14"/>
      <c r="BM64" s="14"/>
    </row>
    <row r="65" spans="1:65" x14ac:dyDescent="0.25">
      <c r="A65" s="29" t="s">
        <v>206</v>
      </c>
      <c r="B65" s="22" t="s">
        <v>105</v>
      </c>
      <c r="C65" s="23" t="s">
        <v>71</v>
      </c>
      <c r="D65" s="22" t="s">
        <v>213</v>
      </c>
      <c r="E65" s="22">
        <v>400</v>
      </c>
      <c r="F65" s="30">
        <v>0.13949999999999108</v>
      </c>
      <c r="G65" s="31"/>
      <c r="H65" s="22" t="s">
        <v>214</v>
      </c>
      <c r="I65" s="22">
        <v>1000</v>
      </c>
      <c r="J65" s="22">
        <v>20</v>
      </c>
      <c r="K65" s="22">
        <v>400</v>
      </c>
      <c r="L65" s="22">
        <v>111</v>
      </c>
      <c r="M65" s="22">
        <v>150</v>
      </c>
      <c r="N65" s="22">
        <v>50</v>
      </c>
      <c r="O65" s="22">
        <v>70</v>
      </c>
      <c r="P65" s="22">
        <v>60</v>
      </c>
      <c r="Q65" s="22" t="s">
        <v>74</v>
      </c>
      <c r="R65" s="22"/>
      <c r="S65" s="22">
        <v>200</v>
      </c>
      <c r="T65" s="22">
        <v>30</v>
      </c>
      <c r="U65" s="24">
        <v>0</v>
      </c>
      <c r="V65" s="24">
        <v>0</v>
      </c>
      <c r="W65" s="22" t="s">
        <v>74</v>
      </c>
      <c r="X65" s="24">
        <v>0.11637599999999999</v>
      </c>
      <c r="Y65" s="24">
        <v>0.73976200000000003</v>
      </c>
      <c r="Z65" s="24">
        <v>0</v>
      </c>
      <c r="AA65" s="24">
        <v>0.28937299999999999</v>
      </c>
      <c r="AB65" s="24">
        <v>0.163489</v>
      </c>
      <c r="AC65" s="24">
        <v>0.63423799999999997</v>
      </c>
      <c r="AD65" s="24">
        <v>0.89447699999999997</v>
      </c>
      <c r="AE65" s="24">
        <v>1.2289019999999999</v>
      </c>
      <c r="AF65" s="24">
        <v>16.584091999999998</v>
      </c>
      <c r="AG65" s="24">
        <v>0.38465500000000002</v>
      </c>
      <c r="AH65" s="32">
        <v>0.226189</v>
      </c>
      <c r="AI65" s="32">
        <v>1.243228</v>
      </c>
      <c r="AJ65" s="24">
        <v>1.267827</v>
      </c>
      <c r="AK65" s="24">
        <v>1.613707</v>
      </c>
      <c r="AL65" s="24">
        <v>0.27199000000000001</v>
      </c>
      <c r="AM65" s="24">
        <v>0.14352100000000001</v>
      </c>
      <c r="AN65" s="24">
        <v>7.3443999999999995E-2</v>
      </c>
      <c r="AO65" s="24">
        <v>0.14565700000000001</v>
      </c>
      <c r="AP65" s="24">
        <v>0.111664</v>
      </c>
      <c r="AQ65" s="24">
        <v>2.444E-2</v>
      </c>
      <c r="AR65" s="24">
        <v>2.4333E-2</v>
      </c>
      <c r="AS65" s="24">
        <v>8.1172999999999995E-2</v>
      </c>
      <c r="AT65" s="24">
        <v>0.30602800000000002</v>
      </c>
      <c r="AU65" s="24">
        <v>9.8609000000000002E-2</v>
      </c>
      <c r="AV65" s="24">
        <v>2.1776E-2</v>
      </c>
      <c r="AW65" s="24">
        <v>9.9464999999999998E-2</v>
      </c>
      <c r="AX65" s="24">
        <v>0.23921600000000001</v>
      </c>
      <c r="AY65" s="24">
        <v>2.8504999999999999E-2</v>
      </c>
      <c r="AZ65" s="24">
        <f t="shared" si="10"/>
        <v>27.056135999999992</v>
      </c>
      <c r="BA65" s="24">
        <f t="shared" si="1"/>
        <v>0.27199000000000001</v>
      </c>
      <c r="BB65" s="24">
        <f t="shared" si="2"/>
        <v>0.30602800000000002</v>
      </c>
      <c r="BC65" s="24">
        <f t="shared" si="3"/>
        <v>19.026260999999998</v>
      </c>
      <c r="BD65" s="24">
        <f t="shared" si="4"/>
        <v>0.19851899999999997</v>
      </c>
      <c r="BE65" s="24">
        <f t="shared" si="5"/>
        <v>4.6189850000000003</v>
      </c>
      <c r="BF65" s="24">
        <f t="shared" si="6"/>
        <v>0.52817599999999998</v>
      </c>
      <c r="BG65" s="24">
        <f t="shared" si="7"/>
        <v>2.1061770000000002</v>
      </c>
      <c r="BH65" s="24">
        <f t="shared" si="8"/>
        <v>2.6343529999999999</v>
      </c>
      <c r="BI65" s="24">
        <f t="shared" si="9"/>
        <v>0.25077474495258467</v>
      </c>
      <c r="BJ65" s="14"/>
      <c r="BK65" s="14"/>
      <c r="BL65" s="14"/>
      <c r="BM65" s="14"/>
    </row>
    <row r="66" spans="1:65" x14ac:dyDescent="0.25">
      <c r="A66" s="29" t="s">
        <v>206</v>
      </c>
      <c r="B66" s="22" t="s">
        <v>60</v>
      </c>
      <c r="C66" s="23" t="s">
        <v>71</v>
      </c>
      <c r="D66" s="22" t="s">
        <v>215</v>
      </c>
      <c r="E66" s="22">
        <v>500</v>
      </c>
      <c r="F66" s="24">
        <v>-0.191</v>
      </c>
      <c r="G66" s="25"/>
      <c r="H66" s="22" t="s">
        <v>216</v>
      </c>
      <c r="I66" s="22">
        <v>1000</v>
      </c>
      <c r="J66" s="22">
        <v>20</v>
      </c>
      <c r="K66" s="22">
        <v>400</v>
      </c>
      <c r="L66" s="22">
        <v>111</v>
      </c>
      <c r="M66" s="22">
        <v>150</v>
      </c>
      <c r="N66" s="22">
        <v>50</v>
      </c>
      <c r="O66" s="22">
        <v>70</v>
      </c>
      <c r="P66" s="22">
        <v>60</v>
      </c>
      <c r="Q66" s="22" t="s">
        <v>74</v>
      </c>
      <c r="R66" s="22"/>
      <c r="S66" s="22">
        <v>200</v>
      </c>
      <c r="T66" s="22">
        <v>30</v>
      </c>
      <c r="U66" s="24">
        <v>0</v>
      </c>
      <c r="V66" s="24">
        <v>0</v>
      </c>
      <c r="W66" s="22" t="s">
        <v>74</v>
      </c>
      <c r="X66" s="24">
        <v>0.117246</v>
      </c>
      <c r="Y66" s="24">
        <v>0.78045900000000001</v>
      </c>
      <c r="Z66" s="24">
        <v>0</v>
      </c>
      <c r="AA66" s="24">
        <v>0.29033700000000001</v>
      </c>
      <c r="AB66" s="24">
        <v>0.200294</v>
      </c>
      <c r="AC66" s="24">
        <v>0.58065299999999997</v>
      </c>
      <c r="AD66" s="24">
        <v>0.71220399999999995</v>
      </c>
      <c r="AE66" s="24">
        <v>1.1621330000000001</v>
      </c>
      <c r="AF66" s="24">
        <v>17.061060999999999</v>
      </c>
      <c r="AG66" s="24">
        <v>0.36033799999999999</v>
      </c>
      <c r="AH66" s="32">
        <v>0.24967600000000001</v>
      </c>
      <c r="AI66" s="32">
        <v>1.3014480000000002</v>
      </c>
      <c r="AJ66" s="24">
        <v>0.65185700000000002</v>
      </c>
      <c r="AK66" s="24">
        <v>1.4922329999999999</v>
      </c>
      <c r="AL66" s="24">
        <v>0.24979999999999999</v>
      </c>
      <c r="AM66" s="24">
        <v>0.129825</v>
      </c>
      <c r="AN66" s="24">
        <v>7.0260000000000003E-2</v>
      </c>
      <c r="AO66" s="24">
        <v>0.14948800000000001</v>
      </c>
      <c r="AP66" s="24">
        <v>0.110966</v>
      </c>
      <c r="AQ66" s="24">
        <v>1.9203000000000001E-2</v>
      </c>
      <c r="AR66" s="24">
        <v>2.0747999999999999E-2</v>
      </c>
      <c r="AS66" s="24">
        <v>8.0362000000000003E-2</v>
      </c>
      <c r="AT66" s="24">
        <v>0.29022500000000001</v>
      </c>
      <c r="AU66" s="24">
        <v>9.8974999999999994E-2</v>
      </c>
      <c r="AV66" s="24">
        <v>2.0958999999999998E-2</v>
      </c>
      <c r="AW66" s="24">
        <v>9.7539000000000001E-2</v>
      </c>
      <c r="AX66" s="24">
        <v>0.218335</v>
      </c>
      <c r="AY66" s="24">
        <v>2.4834999999999999E-2</v>
      </c>
      <c r="AZ66" s="24">
        <f t="shared" ref="AZ66:AZ87" si="11">SUM(X66:AY66)</f>
        <v>26.541459000000007</v>
      </c>
      <c r="BA66" s="24">
        <f t="shared" si="1"/>
        <v>0.24979999999999999</v>
      </c>
      <c r="BB66" s="24">
        <f t="shared" si="2"/>
        <v>0.29022500000000001</v>
      </c>
      <c r="BC66" s="24">
        <f t="shared" si="3"/>
        <v>18.742661999999999</v>
      </c>
      <c r="BD66" s="24">
        <f t="shared" si="4"/>
        <v>0.18328399999999997</v>
      </c>
      <c r="BE66" s="24">
        <f t="shared" si="5"/>
        <v>4.5818279999999998</v>
      </c>
      <c r="BF66" s="24">
        <f t="shared" si="6"/>
        <v>0.49016300000000002</v>
      </c>
      <c r="BG66" s="24">
        <f t="shared" si="7"/>
        <v>2.0034969999999999</v>
      </c>
      <c r="BH66" s="24">
        <f t="shared" si="8"/>
        <v>2.4936599999999998</v>
      </c>
      <c r="BI66" s="24">
        <f t="shared" si="9"/>
        <v>0.24465372296539503</v>
      </c>
      <c r="BJ66" s="14"/>
      <c r="BK66" s="14"/>
      <c r="BL66" s="14"/>
      <c r="BM66" s="14"/>
    </row>
    <row r="67" spans="1:65" x14ac:dyDescent="0.25">
      <c r="A67" s="29" t="s">
        <v>206</v>
      </c>
      <c r="B67" s="22" t="s">
        <v>60</v>
      </c>
      <c r="C67" s="23">
        <v>2</v>
      </c>
      <c r="D67" s="22" t="s">
        <v>217</v>
      </c>
      <c r="E67" s="22">
        <v>800</v>
      </c>
      <c r="F67" s="24">
        <v>3.3214999999999999</v>
      </c>
      <c r="G67" s="25"/>
      <c r="H67" s="22" t="s">
        <v>218</v>
      </c>
      <c r="I67" s="22">
        <v>1000</v>
      </c>
      <c r="J67" s="22">
        <v>20</v>
      </c>
      <c r="K67" s="22">
        <v>400</v>
      </c>
      <c r="L67" s="22">
        <v>111</v>
      </c>
      <c r="M67" s="22">
        <v>150</v>
      </c>
      <c r="N67" s="22">
        <v>50</v>
      </c>
      <c r="O67" s="22">
        <v>70</v>
      </c>
      <c r="P67" s="22">
        <v>60</v>
      </c>
      <c r="Q67" s="22"/>
      <c r="R67" s="22" t="s">
        <v>63</v>
      </c>
      <c r="S67" s="22">
        <v>200</v>
      </c>
      <c r="T67" s="22">
        <v>30</v>
      </c>
      <c r="U67" s="24">
        <v>0</v>
      </c>
      <c r="V67" s="24">
        <v>0</v>
      </c>
      <c r="W67" s="22" t="s">
        <v>64</v>
      </c>
      <c r="X67" s="24">
        <v>0.29549199999999998</v>
      </c>
      <c r="Y67" s="24">
        <v>0.143179</v>
      </c>
      <c r="Z67" s="24">
        <v>15.294874999999999</v>
      </c>
      <c r="AA67" s="24">
        <v>4.4269000000000003E-2</v>
      </c>
      <c r="AB67" s="24">
        <v>0.824519</v>
      </c>
      <c r="AC67" s="24">
        <v>18.501604</v>
      </c>
      <c r="AD67" s="24">
        <v>16.155051</v>
      </c>
      <c r="AE67" s="24">
        <v>0.25192799999999999</v>
      </c>
      <c r="AF67" s="24">
        <v>44.093645000000002</v>
      </c>
      <c r="AG67" s="24">
        <v>4.1362439999999996</v>
      </c>
      <c r="AH67" s="32">
        <v>5.4619600000000004</v>
      </c>
      <c r="AI67" s="32">
        <v>15.711665</v>
      </c>
      <c r="AJ67" s="24">
        <v>3.0147780000000002</v>
      </c>
      <c r="AK67" s="24">
        <v>1.5425990000000001</v>
      </c>
      <c r="AL67" s="24">
        <v>1.6983299999999999</v>
      </c>
      <c r="AM67" s="24">
        <v>0.198157</v>
      </c>
      <c r="AN67" s="24">
        <v>0.17800199999999999</v>
      </c>
      <c r="AO67" s="24">
        <v>0.55702200000000002</v>
      </c>
      <c r="AP67" s="24">
        <v>0.30286099999999999</v>
      </c>
      <c r="AQ67" s="24">
        <v>9.5401E-2</v>
      </c>
      <c r="AR67" s="24">
        <v>3.5410999999999998E-2</v>
      </c>
      <c r="AS67" s="24">
        <v>0.17880699999999999</v>
      </c>
      <c r="AT67" s="24">
        <v>0.51426000000000005</v>
      </c>
      <c r="AU67" s="24">
        <v>0.175596</v>
      </c>
      <c r="AV67" s="24">
        <v>0.16272200000000001</v>
      </c>
      <c r="AW67" s="24">
        <v>0.26282100000000003</v>
      </c>
      <c r="AX67" s="24">
        <v>0.69112099999999999</v>
      </c>
      <c r="AY67" s="24">
        <v>0.15351200000000001</v>
      </c>
      <c r="AZ67" s="24">
        <f t="shared" si="11"/>
        <v>130.67583100000007</v>
      </c>
      <c r="BA67" s="24">
        <f t="shared" ref="BA67:BA87" si="12">AL67</f>
        <v>1.6983299999999999</v>
      </c>
      <c r="BB67" s="24">
        <f t="shared" ref="BB67:BB87" si="13">AT67</f>
        <v>0.51426000000000005</v>
      </c>
      <c r="BC67" s="24">
        <f t="shared" ref="BC67:BC87" si="14">SUM(X67,Z67,AB67,AD67,AF67,AJ67)</f>
        <v>79.678359999999998</v>
      </c>
      <c r="BD67" s="24">
        <f t="shared" ref="BD67:BD87" si="15">SUM(AY67,AW67,AV67,AR67,AQ67)</f>
        <v>0.70986700000000003</v>
      </c>
      <c r="BE67" s="24">
        <f t="shared" ref="BE67:BE87" si="16">SUM(AX67,AU67,AO67,AI67,AE67,AC67,AA67,Y67)</f>
        <v>36.076384000000004</v>
      </c>
      <c r="BF67" s="24">
        <f t="shared" ref="BF67:BF87" si="17">SUM(AM67,AG67)</f>
        <v>4.3344009999999997</v>
      </c>
      <c r="BG67" s="24">
        <f t="shared" ref="BG67:BG87" si="18">SUM(AS67,AP67,AN67,AK67,AH67)</f>
        <v>7.6642290000000006</v>
      </c>
      <c r="BH67" s="24">
        <f t="shared" ref="BH67:BH87" si="19">SUM(BF67:BG67)</f>
        <v>11.99863</v>
      </c>
      <c r="BI67" s="24">
        <f t="shared" ref="BI67:BI87" si="20">BF67/BG67</f>
        <v>0.56553646818225278</v>
      </c>
      <c r="BJ67" s="14"/>
      <c r="BK67" s="14"/>
      <c r="BL67" s="14"/>
      <c r="BM67" s="14"/>
    </row>
    <row r="68" spans="1:65" x14ac:dyDescent="0.25">
      <c r="A68" s="29" t="s">
        <v>206</v>
      </c>
      <c r="B68" s="22" t="s">
        <v>60</v>
      </c>
      <c r="C68" s="23">
        <v>3</v>
      </c>
      <c r="D68" s="22" t="s">
        <v>219</v>
      </c>
      <c r="E68" s="22">
        <v>800</v>
      </c>
      <c r="F68" s="24">
        <v>3.6339999999999999</v>
      </c>
      <c r="G68" s="25">
        <f>(426.89/600)*800</f>
        <v>569.18666666666672</v>
      </c>
      <c r="H68" s="22" t="s">
        <v>220</v>
      </c>
      <c r="I68" s="22">
        <v>1000</v>
      </c>
      <c r="J68" s="22">
        <v>20</v>
      </c>
      <c r="K68" s="22">
        <v>400</v>
      </c>
      <c r="L68" s="22">
        <v>111</v>
      </c>
      <c r="M68" s="22">
        <v>150</v>
      </c>
      <c r="N68" s="22">
        <v>50</v>
      </c>
      <c r="O68" s="22">
        <v>70</v>
      </c>
      <c r="P68" s="22">
        <v>60</v>
      </c>
      <c r="Q68" s="22"/>
      <c r="R68" s="22" t="s">
        <v>63</v>
      </c>
      <c r="S68" s="22">
        <v>200</v>
      </c>
      <c r="T68" s="22">
        <v>30</v>
      </c>
      <c r="U68" s="24">
        <v>0</v>
      </c>
      <c r="V68" s="24">
        <v>0</v>
      </c>
      <c r="W68" s="22" t="s">
        <v>64</v>
      </c>
      <c r="X68" s="24">
        <v>0.24566099999999999</v>
      </c>
      <c r="Y68" s="24">
        <v>4.9266999999999998E-2</v>
      </c>
      <c r="Z68" s="24">
        <v>11.771243999999999</v>
      </c>
      <c r="AA68" s="24">
        <v>6.842E-3</v>
      </c>
      <c r="AB68" s="24">
        <v>0.76644299999999999</v>
      </c>
      <c r="AC68" s="24">
        <v>15.815471000000001</v>
      </c>
      <c r="AD68" s="24">
        <v>8.9635239999999996</v>
      </c>
      <c r="AE68" s="24">
        <v>0.20441400000000001</v>
      </c>
      <c r="AF68" s="24">
        <v>35.697426999999998</v>
      </c>
      <c r="AG68" s="24">
        <v>1.566694</v>
      </c>
      <c r="AH68" s="32">
        <v>2.0688059999999999</v>
      </c>
      <c r="AI68" s="32">
        <v>8.6486210000000003</v>
      </c>
      <c r="AJ68" s="24">
        <v>2.995803</v>
      </c>
      <c r="AK68" s="24">
        <v>1.417254</v>
      </c>
      <c r="AL68" s="24">
        <v>1.419559</v>
      </c>
      <c r="AM68" s="24">
        <v>0.203648</v>
      </c>
      <c r="AN68" s="24">
        <v>0.136183</v>
      </c>
      <c r="AO68" s="24">
        <v>0.48576999999999998</v>
      </c>
      <c r="AP68" s="24">
        <v>0.22872100000000001</v>
      </c>
      <c r="AQ68" s="24">
        <v>0.124685</v>
      </c>
      <c r="AR68" s="24">
        <v>2.7989E-2</v>
      </c>
      <c r="AS68" s="24">
        <v>0.142458</v>
      </c>
      <c r="AT68" s="24">
        <v>0.38283400000000001</v>
      </c>
      <c r="AU68" s="24">
        <v>0.11717</v>
      </c>
      <c r="AV68" s="24">
        <v>0.15096599999999999</v>
      </c>
      <c r="AW68" s="24">
        <v>0.22237299999999999</v>
      </c>
      <c r="AX68" s="24">
        <v>0.49853399999999998</v>
      </c>
      <c r="AY68" s="24">
        <v>0.21693999999999999</v>
      </c>
      <c r="AZ68" s="24">
        <f t="shared" si="11"/>
        <v>94.575301000000024</v>
      </c>
      <c r="BA68" s="24">
        <f t="shared" si="12"/>
        <v>1.419559</v>
      </c>
      <c r="BB68" s="24">
        <f t="shared" si="13"/>
        <v>0.38283400000000001</v>
      </c>
      <c r="BC68" s="24">
        <f t="shared" si="14"/>
        <v>60.440102000000003</v>
      </c>
      <c r="BD68" s="24">
        <f t="shared" si="15"/>
        <v>0.74295300000000009</v>
      </c>
      <c r="BE68" s="24">
        <f t="shared" si="16"/>
        <v>25.826089</v>
      </c>
      <c r="BF68" s="24">
        <f t="shared" si="17"/>
        <v>1.7703420000000001</v>
      </c>
      <c r="BG68" s="24">
        <f t="shared" si="18"/>
        <v>3.9934219999999998</v>
      </c>
      <c r="BH68" s="24">
        <f t="shared" si="19"/>
        <v>5.7637640000000001</v>
      </c>
      <c r="BI68" s="24">
        <f t="shared" si="20"/>
        <v>0.44331453074581151</v>
      </c>
      <c r="BJ68" s="14"/>
      <c r="BK68" s="14"/>
      <c r="BL68" s="14"/>
      <c r="BM68" s="14"/>
    </row>
    <row r="69" spans="1:65" x14ac:dyDescent="0.25">
      <c r="A69" s="29" t="s">
        <v>206</v>
      </c>
      <c r="B69" s="22" t="s">
        <v>60</v>
      </c>
      <c r="C69" s="23">
        <v>1</v>
      </c>
      <c r="D69" s="22" t="s">
        <v>221</v>
      </c>
      <c r="E69" s="22">
        <v>700</v>
      </c>
      <c r="F69" s="24">
        <v>3.5305</v>
      </c>
      <c r="G69" s="25"/>
      <c r="H69" s="22" t="s">
        <v>222</v>
      </c>
      <c r="I69" s="22">
        <v>1000</v>
      </c>
      <c r="J69" s="22">
        <v>20</v>
      </c>
      <c r="K69" s="22">
        <v>400</v>
      </c>
      <c r="L69" s="22">
        <v>111</v>
      </c>
      <c r="M69" s="22">
        <v>150</v>
      </c>
      <c r="N69" s="22">
        <v>50</v>
      </c>
      <c r="O69" s="22">
        <v>70</v>
      </c>
      <c r="P69" s="22">
        <v>60</v>
      </c>
      <c r="Q69" s="22"/>
      <c r="R69" s="22" t="s">
        <v>63</v>
      </c>
      <c r="S69" s="22">
        <v>200</v>
      </c>
      <c r="T69" s="22">
        <v>30</v>
      </c>
      <c r="U69" s="24">
        <v>0</v>
      </c>
      <c r="V69" s="24">
        <v>0</v>
      </c>
      <c r="W69" s="22" t="s">
        <v>64</v>
      </c>
      <c r="X69" s="24">
        <v>0.23347699999999999</v>
      </c>
      <c r="Y69" s="24">
        <v>9.9374000000000004E-2</v>
      </c>
      <c r="Z69" s="24">
        <v>11.514881000000001</v>
      </c>
      <c r="AA69" s="24">
        <v>1.1247E-2</v>
      </c>
      <c r="AB69" s="24">
        <v>0.62960400000000005</v>
      </c>
      <c r="AC69" s="24">
        <v>12.968462000000001</v>
      </c>
      <c r="AD69" s="24">
        <v>9.804551</v>
      </c>
      <c r="AE69" s="24">
        <v>0.62522500000000003</v>
      </c>
      <c r="AF69" s="24">
        <v>41.097054</v>
      </c>
      <c r="AG69" s="24">
        <v>3.3182149999999999</v>
      </c>
      <c r="AH69" s="32">
        <v>3.4586290000000002</v>
      </c>
      <c r="AI69" s="32">
        <v>9.9984129999999993</v>
      </c>
      <c r="AJ69" s="24">
        <v>2.8491070000000001</v>
      </c>
      <c r="AK69" s="24">
        <v>2.0453730000000001</v>
      </c>
      <c r="AL69" s="24">
        <v>1.839264</v>
      </c>
      <c r="AM69" s="24">
        <v>0.221829</v>
      </c>
      <c r="AN69" s="24">
        <v>0.18584999999999999</v>
      </c>
      <c r="AO69" s="24">
        <v>0.47757500000000003</v>
      </c>
      <c r="AP69" s="24">
        <v>0.25834699999999999</v>
      </c>
      <c r="AQ69" s="24">
        <v>9.2365000000000003E-2</v>
      </c>
      <c r="AR69" s="24">
        <v>3.3854000000000002E-2</v>
      </c>
      <c r="AS69" s="24">
        <v>0.15365100000000001</v>
      </c>
      <c r="AT69" s="24">
        <v>0.50903799999999999</v>
      </c>
      <c r="AU69" s="24">
        <v>0.14596999999999999</v>
      </c>
      <c r="AV69" s="24">
        <v>0.12171999999999999</v>
      </c>
      <c r="AW69" s="24">
        <v>0.25012800000000002</v>
      </c>
      <c r="AX69" s="24">
        <v>0.64174399999999998</v>
      </c>
      <c r="AY69" s="24">
        <v>0.152112</v>
      </c>
      <c r="AZ69" s="24">
        <f t="shared" si="11"/>
        <v>103.73705900000002</v>
      </c>
      <c r="BA69" s="24">
        <f t="shared" si="12"/>
        <v>1.839264</v>
      </c>
      <c r="BB69" s="24">
        <f t="shared" si="13"/>
        <v>0.50903799999999999</v>
      </c>
      <c r="BC69" s="24">
        <f t="shared" si="14"/>
        <v>66.128674000000004</v>
      </c>
      <c r="BD69" s="24">
        <f t="shared" si="15"/>
        <v>0.65017900000000006</v>
      </c>
      <c r="BE69" s="24">
        <f t="shared" si="16"/>
        <v>24.96801</v>
      </c>
      <c r="BF69" s="24">
        <f t="shared" si="17"/>
        <v>3.540044</v>
      </c>
      <c r="BG69" s="24">
        <f t="shared" si="18"/>
        <v>6.1018500000000007</v>
      </c>
      <c r="BH69" s="24">
        <f t="shared" si="19"/>
        <v>9.6418940000000006</v>
      </c>
      <c r="BI69" s="24">
        <f t="shared" si="20"/>
        <v>0.58015913206650438</v>
      </c>
      <c r="BJ69" s="14"/>
      <c r="BK69" s="14"/>
      <c r="BL69" s="14"/>
      <c r="BM69" s="14"/>
    </row>
    <row r="70" spans="1:65" x14ac:dyDescent="0.25">
      <c r="A70" s="29" t="s">
        <v>206</v>
      </c>
      <c r="B70" s="22" t="s">
        <v>95</v>
      </c>
      <c r="C70" s="23" t="s">
        <v>71</v>
      </c>
      <c r="D70" s="22" t="s">
        <v>223</v>
      </c>
      <c r="E70" s="22">
        <v>600</v>
      </c>
      <c r="F70" s="24">
        <v>0.17150000000000001</v>
      </c>
      <c r="G70" s="25"/>
      <c r="H70" s="22" t="s">
        <v>224</v>
      </c>
      <c r="I70" s="22">
        <v>1000</v>
      </c>
      <c r="J70" s="22">
        <v>20</v>
      </c>
      <c r="K70" s="22">
        <v>400</v>
      </c>
      <c r="L70" s="22">
        <v>111</v>
      </c>
      <c r="M70" s="22">
        <v>150</v>
      </c>
      <c r="N70" s="22">
        <v>50</v>
      </c>
      <c r="O70" s="22">
        <v>70</v>
      </c>
      <c r="P70" s="22">
        <v>60</v>
      </c>
      <c r="Q70" s="22" t="s">
        <v>74</v>
      </c>
      <c r="R70" s="22"/>
      <c r="S70" s="22">
        <v>200</v>
      </c>
      <c r="T70" s="22">
        <v>30</v>
      </c>
      <c r="U70" s="24">
        <v>0</v>
      </c>
      <c r="V70" s="24">
        <v>0</v>
      </c>
      <c r="W70" s="22" t="s">
        <v>74</v>
      </c>
      <c r="X70" s="24">
        <v>0.12733900000000001</v>
      </c>
      <c r="Y70" s="24">
        <v>0.721584</v>
      </c>
      <c r="Z70" s="24">
        <v>0</v>
      </c>
      <c r="AA70" s="24">
        <v>0.281302</v>
      </c>
      <c r="AB70" s="24">
        <v>0.465638</v>
      </c>
      <c r="AC70" s="24">
        <v>0.72057199999999999</v>
      </c>
      <c r="AD70" s="24">
        <v>1.3034030000000001</v>
      </c>
      <c r="AE70" s="24">
        <v>1.5468</v>
      </c>
      <c r="AF70" s="24">
        <v>16.890042000000001</v>
      </c>
      <c r="AG70" s="24">
        <v>0.63602199999999998</v>
      </c>
      <c r="AH70" s="32">
        <v>0.28772799999999998</v>
      </c>
      <c r="AI70" s="32">
        <v>2.1002100000000001</v>
      </c>
      <c r="AJ70" s="24">
        <v>0.67811999999999995</v>
      </c>
      <c r="AK70" s="24">
        <v>1.539283</v>
      </c>
      <c r="AL70" s="24">
        <v>0.30184699999999998</v>
      </c>
      <c r="AM70" s="24">
        <v>0.14644399999999999</v>
      </c>
      <c r="AN70" s="24">
        <v>8.3296999999999996E-2</v>
      </c>
      <c r="AO70" s="24">
        <v>0.181395</v>
      </c>
      <c r="AP70" s="24">
        <v>0.115754</v>
      </c>
      <c r="AQ70" s="24">
        <v>2.9222999999999999E-2</v>
      </c>
      <c r="AR70" s="24">
        <v>2.2860999999999999E-2</v>
      </c>
      <c r="AS70" s="24">
        <v>8.2334000000000004E-2</v>
      </c>
      <c r="AT70" s="24">
        <v>0.33643099999999998</v>
      </c>
      <c r="AU70" s="24">
        <v>7.9940999999999998E-2</v>
      </c>
      <c r="AV70" s="24">
        <v>2.3115E-2</v>
      </c>
      <c r="AW70" s="24">
        <v>9.5614000000000005E-2</v>
      </c>
      <c r="AX70" s="24">
        <v>0.24784500000000001</v>
      </c>
      <c r="AY70" s="24">
        <v>3.9495000000000002E-2</v>
      </c>
      <c r="AZ70" s="24">
        <f t="shared" si="11"/>
        <v>29.083639000000002</v>
      </c>
      <c r="BA70" s="24">
        <f t="shared" si="12"/>
        <v>0.30184699999999998</v>
      </c>
      <c r="BB70" s="24">
        <f t="shared" si="13"/>
        <v>0.33643099999999998</v>
      </c>
      <c r="BC70" s="24">
        <f t="shared" si="14"/>
        <v>19.464542000000002</v>
      </c>
      <c r="BD70" s="24">
        <f t="shared" si="15"/>
        <v>0.21030799999999999</v>
      </c>
      <c r="BE70" s="24">
        <f t="shared" si="16"/>
        <v>5.8796489999999997</v>
      </c>
      <c r="BF70" s="24">
        <f t="shared" si="17"/>
        <v>0.78246599999999999</v>
      </c>
      <c r="BG70" s="24">
        <f t="shared" si="18"/>
        <v>2.1083959999999999</v>
      </c>
      <c r="BH70" s="24">
        <f t="shared" si="19"/>
        <v>2.8908619999999998</v>
      </c>
      <c r="BI70" s="24">
        <f t="shared" si="20"/>
        <v>0.37111908768561502</v>
      </c>
      <c r="BJ70" s="14"/>
      <c r="BK70" s="14"/>
      <c r="BL70" s="14"/>
      <c r="BM70" s="14"/>
    </row>
    <row r="71" spans="1:65" x14ac:dyDescent="0.25">
      <c r="A71" s="29" t="s">
        <v>206</v>
      </c>
      <c r="B71" s="22" t="s">
        <v>98</v>
      </c>
      <c r="C71" s="23">
        <v>0</v>
      </c>
      <c r="D71" s="22" t="s">
        <v>225</v>
      </c>
      <c r="E71" s="22">
        <v>1000</v>
      </c>
      <c r="F71" s="24">
        <v>3.8239999999999998</v>
      </c>
      <c r="G71" s="25"/>
      <c r="H71" s="22" t="s">
        <v>226</v>
      </c>
      <c r="I71" s="22">
        <v>1000</v>
      </c>
      <c r="J71" s="22">
        <v>20</v>
      </c>
      <c r="K71" s="22">
        <v>400</v>
      </c>
      <c r="L71" s="22">
        <v>111</v>
      </c>
      <c r="M71" s="22">
        <v>150</v>
      </c>
      <c r="N71" s="22">
        <v>50</v>
      </c>
      <c r="O71" s="22">
        <v>70</v>
      </c>
      <c r="P71" s="22">
        <v>60</v>
      </c>
      <c r="Q71" s="22"/>
      <c r="R71" s="22" t="s">
        <v>101</v>
      </c>
      <c r="S71" s="22">
        <v>200</v>
      </c>
      <c r="T71" s="22">
        <v>30</v>
      </c>
      <c r="U71" s="24">
        <v>0</v>
      </c>
      <c r="V71" s="24">
        <v>0</v>
      </c>
      <c r="W71" s="22" t="s">
        <v>64</v>
      </c>
      <c r="X71" s="24">
        <v>0.426429</v>
      </c>
      <c r="Y71" s="24">
        <v>8.7473999999999996E-2</v>
      </c>
      <c r="Z71" s="24">
        <v>19.438490999999999</v>
      </c>
      <c r="AA71" s="24">
        <v>5.0900000000000001E-4</v>
      </c>
      <c r="AB71" s="24">
        <v>1.137977</v>
      </c>
      <c r="AC71" s="24">
        <v>30.311316999999999</v>
      </c>
      <c r="AD71" s="24">
        <v>11.342727999999999</v>
      </c>
      <c r="AE71" s="24">
        <v>0.86718700000000004</v>
      </c>
      <c r="AF71" s="24">
        <v>45.686163000000001</v>
      </c>
      <c r="AG71" s="24">
        <v>2.545998</v>
      </c>
      <c r="AH71" s="32">
        <v>2.9731480000000001</v>
      </c>
      <c r="AI71" s="32">
        <v>10.416445</v>
      </c>
      <c r="AJ71" s="24">
        <v>2.2067770000000002</v>
      </c>
      <c r="AK71" s="24">
        <v>3.1179429999999999</v>
      </c>
      <c r="AL71" s="24">
        <v>3.2573509999999999</v>
      </c>
      <c r="AM71" s="24">
        <v>0.21059900000000001</v>
      </c>
      <c r="AN71" s="24">
        <v>0.22756599999999999</v>
      </c>
      <c r="AO71" s="24">
        <v>0.47370000000000001</v>
      </c>
      <c r="AP71" s="24">
        <v>0.34776200000000002</v>
      </c>
      <c r="AQ71" s="24">
        <v>9.9815000000000001E-2</v>
      </c>
      <c r="AR71" s="24">
        <v>6.5851000000000007E-2</v>
      </c>
      <c r="AS71" s="24">
        <v>0.17311199999999999</v>
      </c>
      <c r="AT71" s="24">
        <v>0.73030399999999995</v>
      </c>
      <c r="AU71" s="24">
        <v>0.23075999999999999</v>
      </c>
      <c r="AV71" s="24">
        <v>0.145146</v>
      </c>
      <c r="AW71" s="24">
        <v>0.29357499999999997</v>
      </c>
      <c r="AX71" s="24">
        <v>0.85791600000000001</v>
      </c>
      <c r="AY71" s="24">
        <v>0.15323000000000001</v>
      </c>
      <c r="AZ71" s="24">
        <f t="shared" si="11"/>
        <v>137.82527300000001</v>
      </c>
      <c r="BA71" s="24">
        <f t="shared" si="12"/>
        <v>3.2573509999999999</v>
      </c>
      <c r="BB71" s="24">
        <f t="shared" si="13"/>
        <v>0.73030399999999995</v>
      </c>
      <c r="BC71" s="24">
        <f t="shared" si="14"/>
        <v>80.238565000000008</v>
      </c>
      <c r="BD71" s="24">
        <f t="shared" si="15"/>
        <v>0.75761699999999998</v>
      </c>
      <c r="BE71" s="24">
        <f t="shared" si="16"/>
        <v>43.245308000000001</v>
      </c>
      <c r="BF71" s="24">
        <f t="shared" si="17"/>
        <v>2.7565970000000002</v>
      </c>
      <c r="BG71" s="24">
        <f t="shared" si="18"/>
        <v>6.839531</v>
      </c>
      <c r="BH71" s="24">
        <f t="shared" si="19"/>
        <v>9.5961280000000002</v>
      </c>
      <c r="BI71" s="24">
        <f t="shared" si="20"/>
        <v>0.40303889257903797</v>
      </c>
      <c r="BJ71" s="14"/>
      <c r="BK71" s="14"/>
      <c r="BL71" s="14"/>
      <c r="BM71" s="14"/>
    </row>
    <row r="72" spans="1:65" x14ac:dyDescent="0.25">
      <c r="A72" s="29" t="s">
        <v>206</v>
      </c>
      <c r="B72" s="22" t="s">
        <v>102</v>
      </c>
      <c r="C72" s="23">
        <v>0</v>
      </c>
      <c r="D72" s="22" t="s">
        <v>227</v>
      </c>
      <c r="E72" s="22">
        <v>1000</v>
      </c>
      <c r="F72" s="24">
        <v>2.855</v>
      </c>
      <c r="G72" s="25"/>
      <c r="H72" s="22" t="s">
        <v>228</v>
      </c>
      <c r="I72" s="22">
        <v>1000</v>
      </c>
      <c r="J72" s="22">
        <v>20</v>
      </c>
      <c r="K72" s="22">
        <v>400</v>
      </c>
      <c r="L72" s="22">
        <v>111</v>
      </c>
      <c r="M72" s="22">
        <v>150</v>
      </c>
      <c r="N72" s="22">
        <v>50</v>
      </c>
      <c r="O72" s="22">
        <v>70</v>
      </c>
      <c r="P72" s="22">
        <v>60</v>
      </c>
      <c r="Q72" s="22"/>
      <c r="R72" s="22" t="s">
        <v>101</v>
      </c>
      <c r="S72" s="22">
        <v>200</v>
      </c>
      <c r="T72" s="22">
        <v>30</v>
      </c>
      <c r="U72" s="24">
        <v>0</v>
      </c>
      <c r="V72" s="24">
        <v>0</v>
      </c>
      <c r="W72" s="22" t="s">
        <v>64</v>
      </c>
      <c r="X72" s="24">
        <v>0.33802399999999999</v>
      </c>
      <c r="Y72" s="24">
        <v>0.10492</v>
      </c>
      <c r="Z72" s="24">
        <v>12.453173</v>
      </c>
      <c r="AA72" s="24">
        <v>1.2577E-2</v>
      </c>
      <c r="AB72" s="24">
        <v>0.666821</v>
      </c>
      <c r="AC72" s="24">
        <v>13.453545999999999</v>
      </c>
      <c r="AD72" s="24">
        <v>7.4866960000000002</v>
      </c>
      <c r="AE72" s="24">
        <v>1.1657299999999999</v>
      </c>
      <c r="AF72" s="24">
        <v>37.674621000000002</v>
      </c>
      <c r="AG72" s="24">
        <v>2.4308239999999999</v>
      </c>
      <c r="AH72" s="32">
        <v>3.3363650000000002</v>
      </c>
      <c r="AI72" s="32">
        <v>8.3979280000000003</v>
      </c>
      <c r="AJ72" s="24">
        <v>1.7968740000000001</v>
      </c>
      <c r="AK72" s="24">
        <v>1.182877</v>
      </c>
      <c r="AL72" s="24">
        <v>1.7224969999999999</v>
      </c>
      <c r="AM72" s="24">
        <v>0.20026099999999999</v>
      </c>
      <c r="AN72" s="24">
        <v>0.17623</v>
      </c>
      <c r="AO72" s="24">
        <v>0.39538899999999999</v>
      </c>
      <c r="AP72" s="24">
        <v>0.24967500000000001</v>
      </c>
      <c r="AQ72" s="24">
        <v>5.6075E-2</v>
      </c>
      <c r="AR72" s="24">
        <v>3.1301000000000002E-2</v>
      </c>
      <c r="AS72" s="24">
        <v>0.14256099999999999</v>
      </c>
      <c r="AT72" s="24">
        <v>0.58224699999999996</v>
      </c>
      <c r="AU72" s="24">
        <v>0.11282</v>
      </c>
      <c r="AV72" s="24">
        <v>0.10996599999999999</v>
      </c>
      <c r="AW72" s="24">
        <v>0.20325799999999999</v>
      </c>
      <c r="AX72" s="24">
        <v>0.56780200000000003</v>
      </c>
      <c r="AY72" s="24">
        <v>8.6033999999999999E-2</v>
      </c>
      <c r="AZ72" s="24">
        <f t="shared" si="11"/>
        <v>95.137092000000024</v>
      </c>
      <c r="BA72" s="24">
        <f t="shared" si="12"/>
        <v>1.7224969999999999</v>
      </c>
      <c r="BB72" s="24">
        <f t="shared" si="13"/>
        <v>0.58224699999999996</v>
      </c>
      <c r="BC72" s="24">
        <f t="shared" si="14"/>
        <v>60.416209000000009</v>
      </c>
      <c r="BD72" s="24">
        <f t="shared" si="15"/>
        <v>0.48663400000000001</v>
      </c>
      <c r="BE72" s="24">
        <f t="shared" si="16"/>
        <v>24.210712000000001</v>
      </c>
      <c r="BF72" s="24">
        <f t="shared" si="17"/>
        <v>2.6310849999999997</v>
      </c>
      <c r="BG72" s="24">
        <f t="shared" si="18"/>
        <v>5.0877080000000001</v>
      </c>
      <c r="BH72" s="24">
        <f t="shared" si="19"/>
        <v>7.7187929999999998</v>
      </c>
      <c r="BI72" s="24">
        <f t="shared" si="20"/>
        <v>0.51714544152298036</v>
      </c>
      <c r="BJ72" s="14"/>
      <c r="BK72" s="14"/>
      <c r="BL72" s="14"/>
      <c r="BM72" s="14"/>
    </row>
    <row r="73" spans="1:65" x14ac:dyDescent="0.25">
      <c r="A73" s="29" t="s">
        <v>206</v>
      </c>
      <c r="B73" s="22" t="s">
        <v>85</v>
      </c>
      <c r="C73" s="23">
        <v>1</v>
      </c>
      <c r="D73" s="22" t="s">
        <v>229</v>
      </c>
      <c r="E73" s="22">
        <v>400</v>
      </c>
      <c r="F73" s="24">
        <v>4.17</v>
      </c>
      <c r="G73" s="25"/>
      <c r="H73" s="22" t="s">
        <v>230</v>
      </c>
      <c r="I73" s="22">
        <v>1000</v>
      </c>
      <c r="J73" s="22">
        <v>20</v>
      </c>
      <c r="K73" s="22">
        <v>400</v>
      </c>
      <c r="L73" s="22">
        <v>111</v>
      </c>
      <c r="M73" s="22">
        <v>150</v>
      </c>
      <c r="N73" s="22">
        <v>50</v>
      </c>
      <c r="O73" s="22">
        <v>70</v>
      </c>
      <c r="P73" s="22">
        <v>60</v>
      </c>
      <c r="Q73" s="22"/>
      <c r="R73" s="22" t="s">
        <v>63</v>
      </c>
      <c r="S73" s="22">
        <v>200</v>
      </c>
      <c r="T73" s="22">
        <v>30</v>
      </c>
      <c r="U73" s="24">
        <v>0</v>
      </c>
      <c r="V73" s="24">
        <v>0</v>
      </c>
      <c r="W73" s="22" t="s">
        <v>64</v>
      </c>
      <c r="X73" s="24">
        <v>0.22406000000000001</v>
      </c>
      <c r="Y73" s="24">
        <v>9.0267E-2</v>
      </c>
      <c r="Z73" s="24">
        <v>9.8348270000000007</v>
      </c>
      <c r="AA73" s="24">
        <v>2.4157000000000001E-2</v>
      </c>
      <c r="AB73" s="24">
        <v>0.68210199999999999</v>
      </c>
      <c r="AC73" s="24">
        <v>14.277331999999999</v>
      </c>
      <c r="AD73" s="24">
        <v>7.6937610000000003</v>
      </c>
      <c r="AE73" s="24">
        <v>1.3344180000000001</v>
      </c>
      <c r="AF73" s="24">
        <v>38.108888999999998</v>
      </c>
      <c r="AG73" s="24">
        <v>3.5257000000000001</v>
      </c>
      <c r="AH73" s="32">
        <v>3.6723210000000002</v>
      </c>
      <c r="AI73" s="32">
        <v>9.6560210000000009</v>
      </c>
      <c r="AJ73" s="24">
        <v>2.0324279999999999</v>
      </c>
      <c r="AK73" s="24">
        <v>2.4605610000000002</v>
      </c>
      <c r="AL73" s="24">
        <v>2.7987799999999998</v>
      </c>
      <c r="AM73" s="24">
        <v>0.19803200000000001</v>
      </c>
      <c r="AN73" s="24">
        <v>0.14224700000000001</v>
      </c>
      <c r="AO73" s="24">
        <v>0.50071500000000002</v>
      </c>
      <c r="AP73" s="24">
        <v>0.27515099999999998</v>
      </c>
      <c r="AQ73" s="24">
        <v>8.9056999999999997E-2</v>
      </c>
      <c r="AR73" s="24">
        <v>2.7893000000000001E-2</v>
      </c>
      <c r="AS73" s="24">
        <v>0.155468</v>
      </c>
      <c r="AT73" s="24">
        <v>0.64095999999999997</v>
      </c>
      <c r="AU73" s="24">
        <v>0.131273</v>
      </c>
      <c r="AV73" s="24">
        <v>0.123261</v>
      </c>
      <c r="AW73" s="24">
        <v>0.248581</v>
      </c>
      <c r="AX73" s="24">
        <v>0.50572799999999996</v>
      </c>
      <c r="AY73" s="24">
        <v>0.151195</v>
      </c>
      <c r="AZ73" s="24">
        <f t="shared" si="11"/>
        <v>99.605184999999977</v>
      </c>
      <c r="BA73" s="24">
        <f t="shared" si="12"/>
        <v>2.7987799999999998</v>
      </c>
      <c r="BB73" s="24">
        <f t="shared" si="13"/>
        <v>0.64095999999999997</v>
      </c>
      <c r="BC73" s="24">
        <f t="shared" si="14"/>
        <v>58.576067000000002</v>
      </c>
      <c r="BD73" s="24">
        <f t="shared" si="15"/>
        <v>0.63998699999999986</v>
      </c>
      <c r="BE73" s="24">
        <f t="shared" si="16"/>
        <v>26.519911</v>
      </c>
      <c r="BF73" s="24">
        <f t="shared" si="17"/>
        <v>3.723732</v>
      </c>
      <c r="BG73" s="24">
        <f t="shared" si="18"/>
        <v>6.7057479999999998</v>
      </c>
      <c r="BH73" s="24">
        <f t="shared" si="19"/>
        <v>10.42948</v>
      </c>
      <c r="BI73" s="24">
        <f t="shared" si="20"/>
        <v>0.5553044939953008</v>
      </c>
      <c r="BJ73" s="14"/>
      <c r="BK73" s="14"/>
      <c r="BL73" s="14"/>
      <c r="BM73" s="14"/>
    </row>
    <row r="74" spans="1:65" x14ac:dyDescent="0.25">
      <c r="A74" s="29" t="s">
        <v>206</v>
      </c>
      <c r="B74" s="22" t="s">
        <v>85</v>
      </c>
      <c r="C74" s="23">
        <v>2</v>
      </c>
      <c r="D74" s="22" t="s">
        <v>231</v>
      </c>
      <c r="E74" s="22">
        <v>600</v>
      </c>
      <c r="F74" s="24">
        <v>3.3805000000000001</v>
      </c>
      <c r="G74" s="25"/>
      <c r="H74" s="22" t="s">
        <v>232</v>
      </c>
      <c r="I74" s="22">
        <v>1000</v>
      </c>
      <c r="J74" s="22">
        <v>20</v>
      </c>
      <c r="K74" s="22">
        <v>400</v>
      </c>
      <c r="L74" s="22">
        <v>111</v>
      </c>
      <c r="M74" s="22">
        <v>150</v>
      </c>
      <c r="N74" s="22">
        <v>50</v>
      </c>
      <c r="O74" s="22">
        <v>70</v>
      </c>
      <c r="P74" s="22">
        <v>60</v>
      </c>
      <c r="Q74" s="22"/>
      <c r="R74" s="22" t="s">
        <v>63</v>
      </c>
      <c r="S74" s="22">
        <v>200</v>
      </c>
      <c r="T74" s="22">
        <v>30</v>
      </c>
      <c r="U74" s="24">
        <v>0</v>
      </c>
      <c r="V74" s="24">
        <v>0</v>
      </c>
      <c r="W74" s="22" t="s">
        <v>64</v>
      </c>
      <c r="X74" s="24">
        <v>0.26280300000000001</v>
      </c>
      <c r="Y74" s="24">
        <v>7.0071999999999995E-2</v>
      </c>
      <c r="Z74" s="24">
        <v>12.995371</v>
      </c>
      <c r="AA74" s="24">
        <v>0</v>
      </c>
      <c r="AB74" s="24">
        <v>0.65605500000000005</v>
      </c>
      <c r="AC74" s="24">
        <v>16.157519000000001</v>
      </c>
      <c r="AD74" s="24">
        <v>9.9850829999999995</v>
      </c>
      <c r="AE74" s="24">
        <v>1.105205</v>
      </c>
      <c r="AF74" s="24">
        <v>48.167582000000003</v>
      </c>
      <c r="AG74" s="24">
        <v>5.4207159999999996</v>
      </c>
      <c r="AH74" s="32">
        <v>5.025722</v>
      </c>
      <c r="AI74" s="32">
        <v>11.541775999999999</v>
      </c>
      <c r="AJ74" s="24">
        <v>2.2881209999999998</v>
      </c>
      <c r="AK74" s="24">
        <v>1.2926569999999999</v>
      </c>
      <c r="AL74" s="24">
        <v>2.790359</v>
      </c>
      <c r="AM74" s="24">
        <v>0.174786</v>
      </c>
      <c r="AN74" s="24">
        <v>0.21723200000000001</v>
      </c>
      <c r="AO74" s="24">
        <v>0.469524</v>
      </c>
      <c r="AP74" s="24">
        <v>0.29785200000000001</v>
      </c>
      <c r="AQ74" s="24">
        <v>8.7716000000000002E-2</v>
      </c>
      <c r="AR74" s="24">
        <v>2.1204000000000001E-2</v>
      </c>
      <c r="AS74" s="24">
        <v>0.19123299999999999</v>
      </c>
      <c r="AT74" s="24">
        <v>0.59664899999999998</v>
      </c>
      <c r="AU74" s="24">
        <v>0.114065</v>
      </c>
      <c r="AV74" s="24">
        <v>0.12700800000000001</v>
      </c>
      <c r="AW74" s="24">
        <v>0.24025199999999999</v>
      </c>
      <c r="AX74" s="24">
        <v>0.65532500000000005</v>
      </c>
      <c r="AY74" s="24">
        <v>0.144901</v>
      </c>
      <c r="AZ74" s="24">
        <f t="shared" si="11"/>
        <v>121.096788</v>
      </c>
      <c r="BA74" s="24">
        <f t="shared" si="12"/>
        <v>2.790359</v>
      </c>
      <c r="BB74" s="24">
        <f t="shared" si="13"/>
        <v>0.59664899999999998</v>
      </c>
      <c r="BC74" s="24">
        <f t="shared" si="14"/>
        <v>74.355015000000009</v>
      </c>
      <c r="BD74" s="24">
        <f t="shared" si="15"/>
        <v>0.62108099999999999</v>
      </c>
      <c r="BE74" s="24">
        <f t="shared" si="16"/>
        <v>30.113485999999998</v>
      </c>
      <c r="BF74" s="24">
        <f t="shared" si="17"/>
        <v>5.5955019999999998</v>
      </c>
      <c r="BG74" s="24">
        <f t="shared" si="18"/>
        <v>7.0246960000000005</v>
      </c>
      <c r="BH74" s="24">
        <f t="shared" si="19"/>
        <v>12.620198</v>
      </c>
      <c r="BI74" s="24">
        <f t="shared" si="20"/>
        <v>0.79654721001449735</v>
      </c>
      <c r="BJ74" s="14"/>
      <c r="BK74" s="14"/>
      <c r="BL74" s="14"/>
      <c r="BM74" s="14"/>
    </row>
    <row r="75" spans="1:65" x14ac:dyDescent="0.25">
      <c r="A75" s="29" t="s">
        <v>206</v>
      </c>
      <c r="B75" s="22" t="s">
        <v>85</v>
      </c>
      <c r="C75" s="23">
        <v>3</v>
      </c>
      <c r="D75" s="22" t="s">
        <v>233</v>
      </c>
      <c r="E75" s="22">
        <v>600</v>
      </c>
      <c r="F75" s="24">
        <v>4.1364999999999998</v>
      </c>
      <c r="G75" s="25">
        <v>456.46</v>
      </c>
      <c r="H75" s="22" t="s">
        <v>234</v>
      </c>
      <c r="I75" s="22">
        <v>1000</v>
      </c>
      <c r="J75" s="22">
        <v>20</v>
      </c>
      <c r="K75" s="22">
        <v>400</v>
      </c>
      <c r="L75" s="22">
        <v>111</v>
      </c>
      <c r="M75" s="22">
        <v>150</v>
      </c>
      <c r="N75" s="22">
        <v>50</v>
      </c>
      <c r="O75" s="22">
        <v>70</v>
      </c>
      <c r="P75" s="22">
        <v>60</v>
      </c>
      <c r="Q75" s="22"/>
      <c r="R75" s="22" t="s">
        <v>63</v>
      </c>
      <c r="S75" s="22">
        <v>200</v>
      </c>
      <c r="T75" s="22">
        <v>30</v>
      </c>
      <c r="U75" s="24">
        <v>0</v>
      </c>
      <c r="V75" s="24">
        <v>0</v>
      </c>
      <c r="W75" s="22" t="s">
        <v>64</v>
      </c>
      <c r="X75" s="24">
        <v>0.176453</v>
      </c>
      <c r="Y75" s="24">
        <v>0.12448099999999999</v>
      </c>
      <c r="Z75" s="24">
        <v>12.185147000000001</v>
      </c>
      <c r="AA75" s="24">
        <v>0</v>
      </c>
      <c r="AB75" s="24">
        <v>0.58069800000000005</v>
      </c>
      <c r="AC75" s="24">
        <v>16.439599000000001</v>
      </c>
      <c r="AD75" s="24">
        <v>8.9093280000000004</v>
      </c>
      <c r="AE75" s="24">
        <v>0.82280299999999995</v>
      </c>
      <c r="AF75" s="24">
        <v>42.727027</v>
      </c>
      <c r="AG75" s="24">
        <v>3.6432009999999999</v>
      </c>
      <c r="AH75" s="32">
        <v>3.814228</v>
      </c>
      <c r="AI75" s="32">
        <v>8.8316489999999988</v>
      </c>
      <c r="AJ75" s="24">
        <v>1.9002520000000001</v>
      </c>
      <c r="AK75" s="24">
        <v>1.2635270000000001</v>
      </c>
      <c r="AL75" s="24">
        <v>2.218229</v>
      </c>
      <c r="AM75" s="24">
        <v>0.13810800000000001</v>
      </c>
      <c r="AN75" s="24">
        <v>0.119098</v>
      </c>
      <c r="AO75" s="24">
        <v>0.37082100000000001</v>
      </c>
      <c r="AP75" s="24">
        <v>0.235594</v>
      </c>
      <c r="AQ75" s="24">
        <v>7.8104000000000007E-2</v>
      </c>
      <c r="AR75" s="24">
        <v>2.3236E-2</v>
      </c>
      <c r="AS75" s="24">
        <v>0.14394699999999999</v>
      </c>
      <c r="AT75" s="24">
        <v>0.46533200000000002</v>
      </c>
      <c r="AU75" s="24">
        <v>7.1481000000000003E-2</v>
      </c>
      <c r="AV75" s="24">
        <v>0.115354</v>
      </c>
      <c r="AW75" s="24">
        <v>0.24417900000000001</v>
      </c>
      <c r="AX75" s="24">
        <v>0.71160100000000004</v>
      </c>
      <c r="AY75" s="24">
        <v>0.14938499999999999</v>
      </c>
      <c r="AZ75" s="24">
        <f t="shared" si="11"/>
        <v>106.50286199999999</v>
      </c>
      <c r="BA75" s="24">
        <f t="shared" si="12"/>
        <v>2.218229</v>
      </c>
      <c r="BB75" s="24">
        <f t="shared" si="13"/>
        <v>0.46533200000000002</v>
      </c>
      <c r="BC75" s="24">
        <f t="shared" si="14"/>
        <v>66.478904999999997</v>
      </c>
      <c r="BD75" s="24">
        <f t="shared" si="15"/>
        <v>0.61025799999999997</v>
      </c>
      <c r="BE75" s="24">
        <f t="shared" si="16"/>
        <v>27.372434999999999</v>
      </c>
      <c r="BF75" s="24">
        <f t="shared" si="17"/>
        <v>3.7813089999999998</v>
      </c>
      <c r="BG75" s="24">
        <f t="shared" si="18"/>
        <v>5.5763940000000005</v>
      </c>
      <c r="BH75" s="24">
        <f t="shared" si="19"/>
        <v>9.3577030000000008</v>
      </c>
      <c r="BI75" s="24">
        <f t="shared" si="20"/>
        <v>0.67809215059050698</v>
      </c>
      <c r="BJ75" s="14"/>
      <c r="BK75" s="14"/>
      <c r="BL75" s="14"/>
      <c r="BM75" s="14"/>
    </row>
    <row r="76" spans="1:65" x14ac:dyDescent="0.25">
      <c r="A76" s="29" t="s">
        <v>206</v>
      </c>
      <c r="B76" s="22" t="s">
        <v>85</v>
      </c>
      <c r="C76" s="23" t="s">
        <v>71</v>
      </c>
      <c r="D76" s="22" t="s">
        <v>235</v>
      </c>
      <c r="E76" s="22">
        <v>600</v>
      </c>
      <c r="F76" s="24">
        <v>5.9499999999999997E-2</v>
      </c>
      <c r="G76" s="25"/>
      <c r="H76" s="22" t="s">
        <v>236</v>
      </c>
      <c r="I76" s="22">
        <v>1000</v>
      </c>
      <c r="J76" s="22">
        <v>20</v>
      </c>
      <c r="K76" s="22">
        <v>400</v>
      </c>
      <c r="L76" s="22">
        <v>111</v>
      </c>
      <c r="M76" s="22">
        <v>150</v>
      </c>
      <c r="N76" s="22">
        <v>50</v>
      </c>
      <c r="O76" s="22">
        <v>70</v>
      </c>
      <c r="P76" s="22">
        <v>60</v>
      </c>
      <c r="Q76" s="22" t="s">
        <v>74</v>
      </c>
      <c r="R76" s="22"/>
      <c r="S76" s="22">
        <v>200</v>
      </c>
      <c r="T76" s="22">
        <v>30</v>
      </c>
      <c r="U76" s="24">
        <v>0</v>
      </c>
      <c r="V76" s="24">
        <v>0</v>
      </c>
      <c r="W76" s="22" t="s">
        <v>74</v>
      </c>
      <c r="X76" s="24">
        <v>4.8079999999999998E-2</v>
      </c>
      <c r="Y76" s="24">
        <v>0.51922299999999999</v>
      </c>
      <c r="Z76" s="24">
        <v>0</v>
      </c>
      <c r="AA76" s="24">
        <v>0.215859</v>
      </c>
      <c r="AB76" s="24">
        <v>0.454011</v>
      </c>
      <c r="AC76" s="24">
        <v>0.61848199999999998</v>
      </c>
      <c r="AD76" s="24">
        <v>1.365005</v>
      </c>
      <c r="AE76" s="24">
        <v>1.2716240000000001</v>
      </c>
      <c r="AF76" s="24">
        <v>15.514113</v>
      </c>
      <c r="AG76" s="24">
        <v>0.43457400000000002</v>
      </c>
      <c r="AH76" s="32">
        <v>0.22692599999999999</v>
      </c>
      <c r="AI76" s="32">
        <v>1.7107920000000001</v>
      </c>
      <c r="AJ76" s="24">
        <v>0.67335400000000001</v>
      </c>
      <c r="AK76" s="24">
        <v>1.3400380000000001</v>
      </c>
      <c r="AL76" s="24">
        <v>0.22642100000000001</v>
      </c>
      <c r="AM76" s="24">
        <v>0.107297</v>
      </c>
      <c r="AN76" s="24">
        <v>5.1798999999999998E-2</v>
      </c>
      <c r="AO76" s="24">
        <v>0.14676800000000001</v>
      </c>
      <c r="AP76" s="24">
        <v>7.8977000000000006E-2</v>
      </c>
      <c r="AQ76" s="24">
        <v>1.8818000000000001E-2</v>
      </c>
      <c r="AR76" s="24">
        <v>1.7427000000000002E-2</v>
      </c>
      <c r="AS76" s="24">
        <v>6.0093000000000001E-2</v>
      </c>
      <c r="AT76" s="24">
        <v>0.26407000000000003</v>
      </c>
      <c r="AU76" s="24">
        <v>7.9225000000000004E-2</v>
      </c>
      <c r="AV76" s="24">
        <v>1.7007999999999999E-2</v>
      </c>
      <c r="AW76" s="24">
        <v>7.5519000000000003E-2</v>
      </c>
      <c r="AX76" s="24">
        <v>0.19488900000000001</v>
      </c>
      <c r="AY76" s="24">
        <v>1.9776999999999999E-2</v>
      </c>
      <c r="AZ76" s="24">
        <f t="shared" si="11"/>
        <v>25.750169</v>
      </c>
      <c r="BA76" s="24">
        <f t="shared" si="12"/>
        <v>0.22642100000000001</v>
      </c>
      <c r="BB76" s="24">
        <f t="shared" si="13"/>
        <v>0.26407000000000003</v>
      </c>
      <c r="BC76" s="24">
        <f t="shared" si="14"/>
        <v>18.054562999999998</v>
      </c>
      <c r="BD76" s="24">
        <f t="shared" si="15"/>
        <v>0.14854900000000001</v>
      </c>
      <c r="BE76" s="24">
        <f t="shared" si="16"/>
        <v>4.7568620000000008</v>
      </c>
      <c r="BF76" s="24">
        <f t="shared" si="17"/>
        <v>0.54187099999999999</v>
      </c>
      <c r="BG76" s="24">
        <f t="shared" si="18"/>
        <v>1.757833</v>
      </c>
      <c r="BH76" s="24">
        <f t="shared" si="19"/>
        <v>2.2997040000000002</v>
      </c>
      <c r="BI76" s="24">
        <f t="shared" si="20"/>
        <v>0.30826079610520452</v>
      </c>
      <c r="BJ76" s="14"/>
      <c r="BK76" s="14"/>
      <c r="BL76" s="14"/>
      <c r="BM76" s="14"/>
    </row>
    <row r="77" spans="1:65" x14ac:dyDescent="0.25">
      <c r="A77" s="29" t="s">
        <v>206</v>
      </c>
      <c r="B77" s="22" t="s">
        <v>76</v>
      </c>
      <c r="C77" s="23">
        <v>1</v>
      </c>
      <c r="D77" s="22" t="s">
        <v>237</v>
      </c>
      <c r="E77" s="22">
        <v>700</v>
      </c>
      <c r="F77" s="24">
        <v>3.8359999999999999</v>
      </c>
      <c r="G77" s="25"/>
      <c r="H77" s="22" t="s">
        <v>238</v>
      </c>
      <c r="I77" s="22">
        <v>1000</v>
      </c>
      <c r="J77" s="22">
        <v>20</v>
      </c>
      <c r="K77" s="22">
        <v>400</v>
      </c>
      <c r="L77" s="22">
        <v>111</v>
      </c>
      <c r="M77" s="22">
        <v>150</v>
      </c>
      <c r="N77" s="22">
        <v>50</v>
      </c>
      <c r="O77" s="22">
        <v>70</v>
      </c>
      <c r="P77" s="22">
        <v>60</v>
      </c>
      <c r="Q77" s="22"/>
      <c r="R77" s="22" t="s">
        <v>63</v>
      </c>
      <c r="S77" s="22">
        <v>200</v>
      </c>
      <c r="T77" s="22">
        <v>30</v>
      </c>
      <c r="U77" s="24">
        <v>0</v>
      </c>
      <c r="V77" s="24">
        <v>0</v>
      </c>
      <c r="W77" s="22" t="s">
        <v>64</v>
      </c>
      <c r="X77" s="24">
        <v>0.128109</v>
      </c>
      <c r="Y77" s="24">
        <v>3.1763E-2</v>
      </c>
      <c r="Z77" s="24">
        <v>11.241671</v>
      </c>
      <c r="AA77" s="24">
        <v>0</v>
      </c>
      <c r="AB77" s="24">
        <v>0.96471700000000005</v>
      </c>
      <c r="AC77" s="24">
        <v>13.78903</v>
      </c>
      <c r="AD77" s="24">
        <v>11.881447</v>
      </c>
      <c r="AE77" s="24">
        <v>0.84237899999999999</v>
      </c>
      <c r="AF77" s="24">
        <v>38.405735</v>
      </c>
      <c r="AG77" s="24">
        <v>7.4054450000000003</v>
      </c>
      <c r="AH77" s="32">
        <v>6.6802589999999995</v>
      </c>
      <c r="AI77" s="32">
        <v>15.117985000000001</v>
      </c>
      <c r="AJ77" s="24">
        <v>3.1654849999999999</v>
      </c>
      <c r="AK77" s="24">
        <v>1.906973</v>
      </c>
      <c r="AL77" s="24">
        <v>3.249717</v>
      </c>
      <c r="AM77" s="24">
        <v>0.28281899999999999</v>
      </c>
      <c r="AN77" s="24">
        <v>0.23095199999999999</v>
      </c>
      <c r="AO77" s="24">
        <v>0.53176500000000004</v>
      </c>
      <c r="AP77" s="24">
        <v>0.23974599999999999</v>
      </c>
      <c r="AQ77" s="24">
        <v>0.122947</v>
      </c>
      <c r="AR77" s="24">
        <v>2.5384E-2</v>
      </c>
      <c r="AS77" s="24">
        <v>0.16294800000000001</v>
      </c>
      <c r="AT77" s="24">
        <v>0.866483</v>
      </c>
      <c r="AU77" s="24">
        <v>0.15115200000000001</v>
      </c>
      <c r="AV77" s="24">
        <v>0.148705</v>
      </c>
      <c r="AW77" s="24">
        <v>0.216974</v>
      </c>
      <c r="AX77" s="24">
        <v>0.53420900000000004</v>
      </c>
      <c r="AY77" s="24">
        <v>0.19667499999999999</v>
      </c>
      <c r="AZ77" s="24">
        <f t="shared" si="11"/>
        <v>118.52147400000001</v>
      </c>
      <c r="BA77" s="24">
        <f t="shared" si="12"/>
        <v>3.249717</v>
      </c>
      <c r="BB77" s="24">
        <f t="shared" si="13"/>
        <v>0.866483</v>
      </c>
      <c r="BC77" s="24">
        <f t="shared" si="14"/>
        <v>65.787164000000004</v>
      </c>
      <c r="BD77" s="24">
        <f t="shared" si="15"/>
        <v>0.71068500000000001</v>
      </c>
      <c r="BE77" s="24">
        <f t="shared" si="16"/>
        <v>30.998283000000004</v>
      </c>
      <c r="BF77" s="24">
        <f t="shared" si="17"/>
        <v>7.6882640000000002</v>
      </c>
      <c r="BG77" s="24">
        <f t="shared" si="18"/>
        <v>9.220877999999999</v>
      </c>
      <c r="BH77" s="24">
        <f t="shared" si="19"/>
        <v>16.909141999999999</v>
      </c>
      <c r="BI77" s="24">
        <f t="shared" si="20"/>
        <v>0.83378871296204127</v>
      </c>
      <c r="BJ77" s="14"/>
      <c r="BK77" s="14"/>
      <c r="BL77" s="14"/>
      <c r="BM77" s="14"/>
    </row>
    <row r="78" spans="1:65" x14ac:dyDescent="0.25">
      <c r="A78" s="29" t="s">
        <v>206</v>
      </c>
      <c r="B78" s="22" t="s">
        <v>76</v>
      </c>
      <c r="C78" s="23">
        <v>2</v>
      </c>
      <c r="D78" s="22" t="s">
        <v>239</v>
      </c>
      <c r="E78" s="22">
        <v>760</v>
      </c>
      <c r="F78" s="24">
        <v>3.6619999999999999</v>
      </c>
      <c r="G78" s="25"/>
      <c r="H78" s="22" t="s">
        <v>240</v>
      </c>
      <c r="I78" s="22">
        <v>1000</v>
      </c>
      <c r="J78" s="22">
        <v>20</v>
      </c>
      <c r="K78" s="22">
        <v>400</v>
      </c>
      <c r="L78" s="22">
        <v>111</v>
      </c>
      <c r="M78" s="22">
        <v>150</v>
      </c>
      <c r="N78" s="22">
        <v>50</v>
      </c>
      <c r="O78" s="22">
        <v>70</v>
      </c>
      <c r="P78" s="22">
        <v>60</v>
      </c>
      <c r="Q78" s="22"/>
      <c r="R78" s="22" t="s">
        <v>63</v>
      </c>
      <c r="S78" s="22">
        <v>200</v>
      </c>
      <c r="T78" s="22">
        <v>30</v>
      </c>
      <c r="U78" s="24">
        <v>0</v>
      </c>
      <c r="V78" s="24">
        <v>0</v>
      </c>
      <c r="W78" s="22" t="s">
        <v>64</v>
      </c>
      <c r="X78" s="24">
        <v>0.16412399999999999</v>
      </c>
      <c r="Y78" s="24">
        <v>5.4625E-2</v>
      </c>
      <c r="Z78" s="24">
        <v>11.245843000000001</v>
      </c>
      <c r="AA78" s="24">
        <v>1.9588999999999999E-2</v>
      </c>
      <c r="AB78" s="24">
        <v>0.86598299999999995</v>
      </c>
      <c r="AC78" s="24">
        <v>14.131971999999999</v>
      </c>
      <c r="AD78" s="24">
        <v>14.310568</v>
      </c>
      <c r="AE78" s="24">
        <v>1.450496</v>
      </c>
      <c r="AF78" s="24">
        <v>43.738610000000001</v>
      </c>
      <c r="AG78" s="24">
        <v>8.2181999999999995</v>
      </c>
      <c r="AH78" s="32">
        <v>8.608333</v>
      </c>
      <c r="AI78" s="32">
        <v>18.811681999999998</v>
      </c>
      <c r="AJ78" s="24">
        <v>2.7404709999999999</v>
      </c>
      <c r="AK78" s="24">
        <v>0.87533700000000003</v>
      </c>
      <c r="AL78" s="24">
        <v>2.6123970000000001</v>
      </c>
      <c r="AM78" s="24">
        <v>0.18015400000000001</v>
      </c>
      <c r="AN78" s="24">
        <v>0.15639800000000001</v>
      </c>
      <c r="AO78" s="24">
        <v>0.43456499999999998</v>
      </c>
      <c r="AP78" s="24">
        <v>0.25941700000000001</v>
      </c>
      <c r="AQ78" s="24">
        <v>0.109724</v>
      </c>
      <c r="AR78" s="24">
        <v>3.3243000000000002E-2</v>
      </c>
      <c r="AS78" s="24">
        <v>0.167161</v>
      </c>
      <c r="AT78" s="24">
        <v>0.60872499999999996</v>
      </c>
      <c r="AU78" s="24">
        <v>9.9353999999999998E-2</v>
      </c>
      <c r="AV78" s="24">
        <v>0.14649499999999999</v>
      </c>
      <c r="AW78" s="24">
        <v>0.21951100000000001</v>
      </c>
      <c r="AX78" s="24">
        <v>0.65083899999999995</v>
      </c>
      <c r="AY78" s="24">
        <v>0.17013900000000001</v>
      </c>
      <c r="AZ78" s="24">
        <f t="shared" si="11"/>
        <v>131.08395499999997</v>
      </c>
      <c r="BA78" s="24">
        <f t="shared" si="12"/>
        <v>2.6123970000000001</v>
      </c>
      <c r="BB78" s="24">
        <f t="shared" si="13"/>
        <v>0.60872499999999996</v>
      </c>
      <c r="BC78" s="24">
        <f t="shared" si="14"/>
        <v>73.065599000000006</v>
      </c>
      <c r="BD78" s="24">
        <f t="shared" si="15"/>
        <v>0.67911200000000016</v>
      </c>
      <c r="BE78" s="24">
        <f t="shared" si="16"/>
        <v>35.653122000000003</v>
      </c>
      <c r="BF78" s="24">
        <f t="shared" si="17"/>
        <v>8.3983539999999994</v>
      </c>
      <c r="BG78" s="24">
        <f t="shared" si="18"/>
        <v>10.066646</v>
      </c>
      <c r="BH78" s="24">
        <f t="shared" si="19"/>
        <v>18.465</v>
      </c>
      <c r="BI78" s="24">
        <f t="shared" si="20"/>
        <v>0.8342752889095334</v>
      </c>
      <c r="BJ78" s="14"/>
      <c r="BK78" s="14"/>
      <c r="BL78" s="14"/>
      <c r="BM78" s="14"/>
    </row>
    <row r="79" spans="1:65" x14ac:dyDescent="0.25">
      <c r="A79" s="29" t="s">
        <v>206</v>
      </c>
      <c r="B79" s="22" t="s">
        <v>76</v>
      </c>
      <c r="C79" s="23">
        <v>3</v>
      </c>
      <c r="D79" s="22" t="s">
        <v>242</v>
      </c>
      <c r="E79" s="22">
        <v>800</v>
      </c>
      <c r="F79" s="24">
        <v>3.7694999999999999</v>
      </c>
      <c r="G79" s="25">
        <v>562.66999999999996</v>
      </c>
      <c r="H79" s="22" t="s">
        <v>243</v>
      </c>
      <c r="I79" s="22">
        <v>1000</v>
      </c>
      <c r="J79" s="22">
        <v>20</v>
      </c>
      <c r="K79" s="22">
        <v>400</v>
      </c>
      <c r="L79" s="22">
        <v>111</v>
      </c>
      <c r="M79" s="22">
        <v>150</v>
      </c>
      <c r="N79" s="22">
        <v>50</v>
      </c>
      <c r="O79" s="22">
        <v>70</v>
      </c>
      <c r="P79" s="22">
        <v>60</v>
      </c>
      <c r="Q79" s="22"/>
      <c r="R79" s="22" t="s">
        <v>63</v>
      </c>
      <c r="S79" s="22">
        <v>200</v>
      </c>
      <c r="T79" s="22">
        <v>30</v>
      </c>
      <c r="U79" s="24">
        <v>0</v>
      </c>
      <c r="V79" s="24">
        <v>0</v>
      </c>
      <c r="W79" s="22" t="s">
        <v>64</v>
      </c>
      <c r="X79" s="24">
        <v>0.14809700000000001</v>
      </c>
      <c r="Y79" s="24">
        <v>0</v>
      </c>
      <c r="Z79" s="24">
        <v>12.201409999999999</v>
      </c>
      <c r="AA79" s="24">
        <v>1.234E-2</v>
      </c>
      <c r="AB79" s="24">
        <v>1.080695</v>
      </c>
      <c r="AC79" s="24">
        <v>13.694827999999999</v>
      </c>
      <c r="AD79" s="24">
        <v>21.542995999999999</v>
      </c>
      <c r="AE79" s="24">
        <v>1.462812</v>
      </c>
      <c r="AF79" s="24">
        <v>46.506267000000001</v>
      </c>
      <c r="AG79" s="24">
        <v>13.451674000000001</v>
      </c>
      <c r="AH79" s="32">
        <v>14.482874000000001</v>
      </c>
      <c r="AI79" s="32">
        <v>29.558367999999998</v>
      </c>
      <c r="AJ79" s="24">
        <v>3.3722460000000001</v>
      </c>
      <c r="AK79" s="24">
        <v>1.5334179999999999</v>
      </c>
      <c r="AL79" s="24">
        <v>3.2123080000000002</v>
      </c>
      <c r="AM79" s="24">
        <v>0.23890800000000001</v>
      </c>
      <c r="AN79" s="24">
        <v>0.21321499999999999</v>
      </c>
      <c r="AO79" s="24">
        <v>0.65954299999999999</v>
      </c>
      <c r="AP79" s="24">
        <v>0.29251100000000002</v>
      </c>
      <c r="AQ79" s="24">
        <v>0.107141</v>
      </c>
      <c r="AR79" s="24">
        <v>3.1583E-2</v>
      </c>
      <c r="AS79" s="24">
        <v>0.13867299999999999</v>
      </c>
      <c r="AT79" s="24">
        <v>0.84468200000000004</v>
      </c>
      <c r="AU79" s="24">
        <v>0.136349</v>
      </c>
      <c r="AV79" s="24">
        <v>0.151226</v>
      </c>
      <c r="AW79" s="24">
        <v>0.241011</v>
      </c>
      <c r="AX79" s="24">
        <v>0.70716699999999999</v>
      </c>
      <c r="AY79" s="24">
        <v>0.20064399999999999</v>
      </c>
      <c r="AZ79" s="24">
        <f t="shared" si="11"/>
        <v>166.22298600000002</v>
      </c>
      <c r="BA79" s="24">
        <f t="shared" si="12"/>
        <v>3.2123080000000002</v>
      </c>
      <c r="BB79" s="24">
        <f t="shared" si="13"/>
        <v>0.84468200000000004</v>
      </c>
      <c r="BC79" s="24">
        <f t="shared" si="14"/>
        <v>84.851711000000009</v>
      </c>
      <c r="BD79" s="24">
        <f t="shared" si="15"/>
        <v>0.73160500000000006</v>
      </c>
      <c r="BE79" s="24">
        <f t="shared" si="16"/>
        <v>46.231407000000004</v>
      </c>
      <c r="BF79" s="24">
        <f t="shared" si="17"/>
        <v>13.690582000000001</v>
      </c>
      <c r="BG79" s="24">
        <f t="shared" si="18"/>
        <v>16.660691</v>
      </c>
      <c r="BH79" s="24">
        <f t="shared" si="19"/>
        <v>30.351272999999999</v>
      </c>
      <c r="BI79" s="24">
        <f t="shared" si="20"/>
        <v>0.82172954291031508</v>
      </c>
      <c r="BJ79" s="14"/>
      <c r="BK79" s="14"/>
      <c r="BL79" s="14"/>
      <c r="BM79" s="14"/>
    </row>
    <row r="80" spans="1:65" x14ac:dyDescent="0.25">
      <c r="A80" s="29" t="s">
        <v>206</v>
      </c>
      <c r="B80" s="22" t="s">
        <v>76</v>
      </c>
      <c r="C80" s="23" t="s">
        <v>71</v>
      </c>
      <c r="D80" s="22" t="s">
        <v>245</v>
      </c>
      <c r="E80" s="22">
        <v>700</v>
      </c>
      <c r="F80" s="24">
        <v>-0.111</v>
      </c>
      <c r="G80" s="25"/>
      <c r="H80" s="22" t="s">
        <v>246</v>
      </c>
      <c r="I80" s="22">
        <v>1000</v>
      </c>
      <c r="J80" s="22">
        <v>20</v>
      </c>
      <c r="K80" s="22">
        <v>400</v>
      </c>
      <c r="L80" s="22">
        <v>111</v>
      </c>
      <c r="M80" s="22">
        <v>150</v>
      </c>
      <c r="N80" s="22">
        <v>50</v>
      </c>
      <c r="O80" s="22">
        <v>70</v>
      </c>
      <c r="P80" s="22">
        <v>60</v>
      </c>
      <c r="Q80" s="22" t="s">
        <v>74</v>
      </c>
      <c r="R80" s="22"/>
      <c r="S80" s="22">
        <v>200</v>
      </c>
      <c r="T80" s="22">
        <v>30</v>
      </c>
      <c r="U80" s="24">
        <v>0</v>
      </c>
      <c r="V80" s="24">
        <v>0</v>
      </c>
      <c r="W80" s="22" t="s">
        <v>74</v>
      </c>
      <c r="X80" s="24">
        <v>9.5717999999999998E-2</v>
      </c>
      <c r="Y80" s="24">
        <v>0.664408</v>
      </c>
      <c r="Z80" s="24">
        <v>0</v>
      </c>
      <c r="AA80" s="24">
        <v>0.26664399999999999</v>
      </c>
      <c r="AB80" s="24">
        <v>0.42327999999999999</v>
      </c>
      <c r="AC80" s="24">
        <v>0.667238</v>
      </c>
      <c r="AD80" s="24">
        <v>1.2948390000000001</v>
      </c>
      <c r="AE80" s="24">
        <v>1.429821</v>
      </c>
      <c r="AF80" s="24">
        <v>16.724719</v>
      </c>
      <c r="AG80" s="24">
        <v>0.34131600000000001</v>
      </c>
      <c r="AH80" s="32">
        <v>0.28211700000000001</v>
      </c>
      <c r="AI80" s="32">
        <v>1.8511740000000001</v>
      </c>
      <c r="AJ80" s="24">
        <v>0.81468300000000005</v>
      </c>
      <c r="AK80" s="24">
        <v>1.0618380000000001</v>
      </c>
      <c r="AL80" s="24">
        <v>0.22163099999999999</v>
      </c>
      <c r="AM80" s="24">
        <v>0.123041</v>
      </c>
      <c r="AN80" s="24">
        <v>5.5791E-2</v>
      </c>
      <c r="AO80" s="24">
        <v>0.13889499999999999</v>
      </c>
      <c r="AP80" s="24">
        <v>8.1023999999999999E-2</v>
      </c>
      <c r="AQ80" s="24">
        <v>2.0521999999999999E-2</v>
      </c>
      <c r="AR80" s="24">
        <v>1.8235999999999999E-2</v>
      </c>
      <c r="AS80" s="24">
        <v>6.8389000000000005E-2</v>
      </c>
      <c r="AT80" s="24">
        <v>0.25742599999999999</v>
      </c>
      <c r="AU80" s="24">
        <v>8.1104999999999997E-2</v>
      </c>
      <c r="AV80" s="24">
        <v>1.7232999999999998E-2</v>
      </c>
      <c r="AW80" s="24">
        <v>6.9811999999999999E-2</v>
      </c>
      <c r="AX80" s="24">
        <v>0.20539199999999999</v>
      </c>
      <c r="AY80" s="24">
        <v>2.2863000000000001E-2</v>
      </c>
      <c r="AZ80" s="24">
        <f t="shared" si="11"/>
        <v>27.299155000000003</v>
      </c>
      <c r="BA80" s="24">
        <f t="shared" si="12"/>
        <v>0.22163099999999999</v>
      </c>
      <c r="BB80" s="24">
        <f t="shared" si="13"/>
        <v>0.25742599999999999</v>
      </c>
      <c r="BC80" s="24">
        <f t="shared" si="14"/>
        <v>19.353238999999999</v>
      </c>
      <c r="BD80" s="24">
        <f t="shared" si="15"/>
        <v>0.14866600000000002</v>
      </c>
      <c r="BE80" s="24">
        <f t="shared" si="16"/>
        <v>5.3046769999999999</v>
      </c>
      <c r="BF80" s="24">
        <f t="shared" si="17"/>
        <v>0.46435700000000002</v>
      </c>
      <c r="BG80" s="24">
        <f t="shared" si="18"/>
        <v>1.549159</v>
      </c>
      <c r="BH80" s="24">
        <f t="shared" si="19"/>
        <v>2.0135160000000001</v>
      </c>
      <c r="BI80" s="24">
        <f t="shared" si="20"/>
        <v>0.29974779864429668</v>
      </c>
      <c r="BJ80" s="14"/>
      <c r="BK80" s="14"/>
      <c r="BL80" s="14"/>
      <c r="BM80" s="14"/>
    </row>
    <row r="81" spans="1:65" x14ac:dyDescent="0.25">
      <c r="A81" s="21" t="s">
        <v>59</v>
      </c>
      <c r="B81" s="22" t="s">
        <v>102</v>
      </c>
      <c r="C81" s="23">
        <v>0</v>
      </c>
      <c r="D81" s="22" t="s">
        <v>247</v>
      </c>
      <c r="E81" s="22">
        <v>1000</v>
      </c>
      <c r="F81" s="24">
        <v>3.6355</v>
      </c>
      <c r="G81" s="25"/>
      <c r="H81" s="22" t="s">
        <v>248</v>
      </c>
      <c r="I81" s="22">
        <v>1000</v>
      </c>
      <c r="J81" s="22">
        <v>20</v>
      </c>
      <c r="K81" s="22">
        <v>400</v>
      </c>
      <c r="L81" s="22">
        <v>111</v>
      </c>
      <c r="M81" s="22">
        <v>150</v>
      </c>
      <c r="N81" s="22">
        <v>50</v>
      </c>
      <c r="O81" s="22">
        <v>70</v>
      </c>
      <c r="P81" s="22">
        <v>60</v>
      </c>
      <c r="Q81" s="22"/>
      <c r="R81" s="22" t="s">
        <v>101</v>
      </c>
      <c r="S81" s="22">
        <v>200</v>
      </c>
      <c r="T81" s="22">
        <v>30</v>
      </c>
      <c r="U81" s="24">
        <v>0</v>
      </c>
      <c r="V81" s="24">
        <v>0</v>
      </c>
      <c r="W81" s="22" t="s">
        <v>64</v>
      </c>
      <c r="X81" s="24">
        <v>0.153085</v>
      </c>
      <c r="Y81" s="24">
        <v>2.2408999999999998E-2</v>
      </c>
      <c r="Z81" s="24">
        <v>12.416771000000001</v>
      </c>
      <c r="AA81" s="24">
        <v>0</v>
      </c>
      <c r="AB81" s="24">
        <v>0.704538</v>
      </c>
      <c r="AC81" s="24">
        <v>11.975792</v>
      </c>
      <c r="AD81" s="24">
        <v>9.3902219999999996</v>
      </c>
      <c r="AE81" s="24">
        <v>0.852159</v>
      </c>
      <c r="AF81" s="24">
        <v>35.062584999999999</v>
      </c>
      <c r="AG81" s="24">
        <v>3.1154500000000001</v>
      </c>
      <c r="AH81" s="32">
        <v>3.9438789999999999</v>
      </c>
      <c r="AI81" s="32">
        <v>9.2033839999999998</v>
      </c>
      <c r="AJ81" s="24">
        <v>2.1756929999999999</v>
      </c>
      <c r="AK81" s="24">
        <v>0.33303100000000002</v>
      </c>
      <c r="AL81" s="24">
        <v>1.949881</v>
      </c>
      <c r="AM81" s="24">
        <v>5.3732000000000002E-2</v>
      </c>
      <c r="AN81" s="24">
        <v>6.4980999999999997E-2</v>
      </c>
      <c r="AO81" s="24">
        <v>0.17233100000000001</v>
      </c>
      <c r="AP81" s="24">
        <v>0.148424</v>
      </c>
      <c r="AQ81" s="24">
        <v>4.7612000000000002E-2</v>
      </c>
      <c r="AR81" s="24">
        <v>1.2629E-2</v>
      </c>
      <c r="AS81" s="24">
        <v>7.7700000000000005E-2</v>
      </c>
      <c r="AT81" s="24">
        <v>0.38084099999999999</v>
      </c>
      <c r="AU81" s="24">
        <v>8.9457999999999996E-2</v>
      </c>
      <c r="AV81" s="24">
        <v>0.10023799999999999</v>
      </c>
      <c r="AW81" s="24">
        <v>0.152976</v>
      </c>
      <c r="AX81" s="24">
        <v>0.300126</v>
      </c>
      <c r="AY81" s="24">
        <v>0.10699500000000001</v>
      </c>
      <c r="AZ81" s="24">
        <f t="shared" si="11"/>
        <v>93.006922000000003</v>
      </c>
      <c r="BA81" s="24">
        <f t="shared" si="12"/>
        <v>1.949881</v>
      </c>
      <c r="BB81" s="24">
        <f t="shared" si="13"/>
        <v>0.38084099999999999</v>
      </c>
      <c r="BC81" s="24">
        <f t="shared" si="14"/>
        <v>59.902894000000003</v>
      </c>
      <c r="BD81" s="24">
        <f t="shared" si="15"/>
        <v>0.42044999999999999</v>
      </c>
      <c r="BE81" s="24">
        <f t="shared" si="16"/>
        <v>22.615658999999997</v>
      </c>
      <c r="BF81" s="24">
        <f t="shared" si="17"/>
        <v>3.1691820000000002</v>
      </c>
      <c r="BG81" s="24">
        <f t="shared" si="18"/>
        <v>4.5680149999999999</v>
      </c>
      <c r="BH81" s="24">
        <f t="shared" si="19"/>
        <v>7.7371970000000001</v>
      </c>
      <c r="BI81" s="24">
        <f t="shared" si="20"/>
        <v>0.69377661850935257</v>
      </c>
      <c r="BJ81" s="14"/>
      <c r="BK81" s="14"/>
      <c r="BL81" s="14"/>
      <c r="BM81" s="14"/>
    </row>
    <row r="82" spans="1:65" x14ac:dyDescent="0.25">
      <c r="A82" s="21" t="s">
        <v>59</v>
      </c>
      <c r="B82" s="22" t="s">
        <v>95</v>
      </c>
      <c r="C82" s="23" t="s">
        <v>71</v>
      </c>
      <c r="D82" s="22" t="s">
        <v>249</v>
      </c>
      <c r="E82" s="22">
        <v>1000</v>
      </c>
      <c r="F82" s="24">
        <v>-4.65E-2</v>
      </c>
      <c r="G82" s="25"/>
      <c r="H82" s="22" t="s">
        <v>250</v>
      </c>
      <c r="I82" s="22">
        <v>1000</v>
      </c>
      <c r="J82" s="22">
        <v>20</v>
      </c>
      <c r="K82" s="22">
        <v>400</v>
      </c>
      <c r="L82" s="22">
        <v>111</v>
      </c>
      <c r="M82" s="22">
        <v>150</v>
      </c>
      <c r="N82" s="22">
        <v>50</v>
      </c>
      <c r="O82" s="22">
        <v>70</v>
      </c>
      <c r="P82" s="22">
        <v>60</v>
      </c>
      <c r="Q82" s="22" t="s">
        <v>74</v>
      </c>
      <c r="R82" s="22"/>
      <c r="S82" s="22">
        <v>200</v>
      </c>
      <c r="T82" s="22">
        <v>30</v>
      </c>
      <c r="U82" s="24">
        <v>0</v>
      </c>
      <c r="V82" s="24">
        <v>0</v>
      </c>
      <c r="W82" s="22" t="s">
        <v>74</v>
      </c>
      <c r="X82" s="24">
        <v>0.16383400000000001</v>
      </c>
      <c r="Y82" s="24">
        <v>0.67149700000000001</v>
      </c>
      <c r="Z82" s="24">
        <v>0</v>
      </c>
      <c r="AA82" s="24">
        <v>0.28215200000000001</v>
      </c>
      <c r="AB82" s="24">
        <v>1.212512</v>
      </c>
      <c r="AC82" s="24">
        <v>0.82727399999999995</v>
      </c>
      <c r="AD82" s="24">
        <v>4.2155379999999996</v>
      </c>
      <c r="AE82" s="24">
        <v>1.6447560000000001</v>
      </c>
      <c r="AF82" s="24">
        <v>16.829148</v>
      </c>
      <c r="AG82" s="24">
        <v>0.52908299999999997</v>
      </c>
      <c r="AH82" s="32">
        <v>0.65286599999999995</v>
      </c>
      <c r="AI82" s="32">
        <v>4.7512600000000003</v>
      </c>
      <c r="AJ82" s="24">
        <v>2.0584449999999999</v>
      </c>
      <c r="AK82" s="24">
        <v>1.5029319999999999</v>
      </c>
      <c r="AL82" s="24">
        <v>0.16772699999999999</v>
      </c>
      <c r="AM82" s="24">
        <v>0.106173</v>
      </c>
      <c r="AN82" s="24">
        <v>4.0382000000000001E-2</v>
      </c>
      <c r="AO82" s="24">
        <v>8.2811999999999997E-2</v>
      </c>
      <c r="AP82" s="24">
        <v>9.0558E-2</v>
      </c>
      <c r="AQ82" s="24">
        <v>2.9142999999999999E-2</v>
      </c>
      <c r="AR82" s="24">
        <v>1.7559999999999999E-2</v>
      </c>
      <c r="AS82" s="24">
        <v>5.4341E-2</v>
      </c>
      <c r="AT82" s="24">
        <v>0.29688599999999998</v>
      </c>
      <c r="AU82" s="24">
        <v>8.4323999999999996E-2</v>
      </c>
      <c r="AV82" s="24">
        <v>2.3897000000000002E-2</v>
      </c>
      <c r="AW82" s="24">
        <v>7.8862000000000002E-2</v>
      </c>
      <c r="AX82" s="24">
        <v>0.20837800000000001</v>
      </c>
      <c r="AY82" s="24">
        <v>2.2839999999999999E-2</v>
      </c>
      <c r="AZ82" s="24">
        <f t="shared" si="11"/>
        <v>36.645180000000003</v>
      </c>
      <c r="BA82" s="24">
        <f t="shared" si="12"/>
        <v>0.16772699999999999</v>
      </c>
      <c r="BB82" s="24">
        <f t="shared" si="13"/>
        <v>0.29688599999999998</v>
      </c>
      <c r="BC82" s="24">
        <f t="shared" si="14"/>
        <v>24.479476999999999</v>
      </c>
      <c r="BD82" s="24">
        <f t="shared" si="15"/>
        <v>0.17230200000000001</v>
      </c>
      <c r="BE82" s="24">
        <f t="shared" si="16"/>
        <v>8.5524529999999999</v>
      </c>
      <c r="BF82" s="24">
        <f t="shared" si="17"/>
        <v>0.63525599999999993</v>
      </c>
      <c r="BG82" s="24">
        <f t="shared" si="18"/>
        <v>2.3410789999999997</v>
      </c>
      <c r="BH82" s="24">
        <f t="shared" si="19"/>
        <v>2.9763349999999997</v>
      </c>
      <c r="BI82" s="24">
        <f t="shared" si="20"/>
        <v>0.27135179974703971</v>
      </c>
      <c r="BJ82" s="14"/>
      <c r="BK82" s="14"/>
      <c r="BL82" s="14"/>
      <c r="BM82" s="14"/>
    </row>
    <row r="83" spans="1:65" x14ac:dyDescent="0.25">
      <c r="A83" s="21" t="s">
        <v>59</v>
      </c>
      <c r="B83" s="22" t="s">
        <v>98</v>
      </c>
      <c r="C83" s="23">
        <v>0</v>
      </c>
      <c r="D83" s="22" t="s">
        <v>251</v>
      </c>
      <c r="E83" s="22">
        <v>1000</v>
      </c>
      <c r="F83" s="24">
        <v>3.9544999999999999</v>
      </c>
      <c r="G83" s="25"/>
      <c r="H83" s="22" t="s">
        <v>252</v>
      </c>
      <c r="I83" s="22">
        <v>1000</v>
      </c>
      <c r="J83" s="22">
        <v>20</v>
      </c>
      <c r="K83" s="22">
        <v>400</v>
      </c>
      <c r="L83" s="22">
        <v>111</v>
      </c>
      <c r="M83" s="22">
        <v>150</v>
      </c>
      <c r="N83" s="22">
        <v>50</v>
      </c>
      <c r="O83" s="22">
        <v>70</v>
      </c>
      <c r="P83" s="22">
        <v>60</v>
      </c>
      <c r="Q83" s="22"/>
      <c r="R83" s="22" t="s">
        <v>101</v>
      </c>
      <c r="S83" s="22">
        <v>200</v>
      </c>
      <c r="T83" s="22">
        <v>30</v>
      </c>
      <c r="U83" s="24">
        <v>0</v>
      </c>
      <c r="V83" s="24">
        <v>0</v>
      </c>
      <c r="W83" s="22" t="s">
        <v>64</v>
      </c>
      <c r="X83" s="24">
        <v>0.13133900000000001</v>
      </c>
      <c r="Y83" s="24">
        <v>0.10867300000000001</v>
      </c>
      <c r="Z83" s="24">
        <v>8.6455439999999992</v>
      </c>
      <c r="AA83" s="24">
        <v>9.0300000000000005E-4</v>
      </c>
      <c r="AB83" s="24">
        <v>0.75942600000000005</v>
      </c>
      <c r="AC83" s="24">
        <v>8.4995989999999999</v>
      </c>
      <c r="AD83" s="24">
        <v>8.9110859999999992</v>
      </c>
      <c r="AE83" s="24">
        <v>1.4634</v>
      </c>
      <c r="AF83" s="24">
        <v>35.542510999999998</v>
      </c>
      <c r="AG83" s="24">
        <v>3.6036359999999998</v>
      </c>
      <c r="AH83" s="32">
        <v>4.6430569999999998</v>
      </c>
      <c r="AI83" s="32">
        <v>10.801503</v>
      </c>
      <c r="AJ83" s="24">
        <v>2.7387830000000002</v>
      </c>
      <c r="AK83" s="24">
        <v>0.52807899999999997</v>
      </c>
      <c r="AL83" s="24">
        <v>1.946944</v>
      </c>
      <c r="AM83" s="24">
        <v>7.7454999999999996E-2</v>
      </c>
      <c r="AN83" s="24">
        <v>9.8582000000000003E-2</v>
      </c>
      <c r="AO83" s="24">
        <v>0.22229199999999999</v>
      </c>
      <c r="AP83" s="24">
        <v>0.16236100000000001</v>
      </c>
      <c r="AQ83" s="24">
        <v>9.9507999999999999E-2</v>
      </c>
      <c r="AR83" s="24">
        <v>2.9812000000000002E-2</v>
      </c>
      <c r="AS83" s="24">
        <v>0.10781499999999999</v>
      </c>
      <c r="AT83" s="24">
        <v>0.48146699999999998</v>
      </c>
      <c r="AU83" s="24">
        <v>4.6210000000000001E-2</v>
      </c>
      <c r="AV83" s="24">
        <v>0.14799599999999999</v>
      </c>
      <c r="AW83" s="24">
        <v>0.15570000000000001</v>
      </c>
      <c r="AX83" s="24">
        <v>0.48878300000000002</v>
      </c>
      <c r="AY83" s="24">
        <v>0.20219799999999999</v>
      </c>
      <c r="AZ83" s="24">
        <f t="shared" si="11"/>
        <v>90.644661999999983</v>
      </c>
      <c r="BA83" s="24">
        <f t="shared" si="12"/>
        <v>1.946944</v>
      </c>
      <c r="BB83" s="24">
        <f t="shared" si="13"/>
        <v>0.48146699999999998</v>
      </c>
      <c r="BC83" s="24">
        <f t="shared" si="14"/>
        <v>56.728688999999996</v>
      </c>
      <c r="BD83" s="24">
        <f t="shared" si="15"/>
        <v>0.63521399999999995</v>
      </c>
      <c r="BE83" s="24">
        <f t="shared" si="16"/>
        <v>21.631363</v>
      </c>
      <c r="BF83" s="24">
        <f t="shared" si="17"/>
        <v>3.6810909999999999</v>
      </c>
      <c r="BG83" s="24">
        <f t="shared" si="18"/>
        <v>5.5398939999999994</v>
      </c>
      <c r="BH83" s="24">
        <f t="shared" si="19"/>
        <v>9.2209849999999989</v>
      </c>
      <c r="BI83" s="24">
        <f t="shared" si="20"/>
        <v>0.66446957288352448</v>
      </c>
      <c r="BJ83" s="14"/>
      <c r="BK83" s="14"/>
      <c r="BL83" s="14"/>
      <c r="BM83" s="14"/>
    </row>
    <row r="84" spans="1:65" x14ac:dyDescent="0.25">
      <c r="A84" s="21" t="s">
        <v>59</v>
      </c>
      <c r="B84" s="22" t="s">
        <v>105</v>
      </c>
      <c r="C84" s="23">
        <v>3</v>
      </c>
      <c r="D84" s="22" t="s">
        <v>253</v>
      </c>
      <c r="E84" s="22">
        <v>700</v>
      </c>
      <c r="F84" s="24">
        <v>2.6669999999999998</v>
      </c>
      <c r="G84" s="25">
        <f>(306.11/600)*E84</f>
        <v>357.12833333333333</v>
      </c>
      <c r="H84" s="22" t="s">
        <v>254</v>
      </c>
      <c r="I84" s="22">
        <v>1000</v>
      </c>
      <c r="J84" s="22">
        <v>20</v>
      </c>
      <c r="K84" s="22">
        <v>400</v>
      </c>
      <c r="L84" s="22">
        <v>111</v>
      </c>
      <c r="M84" s="22">
        <v>150</v>
      </c>
      <c r="N84" s="22">
        <v>50</v>
      </c>
      <c r="O84" s="22">
        <v>70</v>
      </c>
      <c r="P84" s="22">
        <v>60</v>
      </c>
      <c r="Q84" s="22"/>
      <c r="R84" s="22" t="s">
        <v>63</v>
      </c>
      <c r="S84" s="22">
        <v>200</v>
      </c>
      <c r="T84" s="22">
        <v>30</v>
      </c>
      <c r="U84" s="24">
        <v>0</v>
      </c>
      <c r="V84" s="24">
        <v>0</v>
      </c>
      <c r="W84" s="22" t="s">
        <v>64</v>
      </c>
      <c r="X84" s="24">
        <v>0.116396</v>
      </c>
      <c r="Y84" s="24">
        <v>8.4010000000000005E-3</v>
      </c>
      <c r="Z84" s="24">
        <v>6.9208309999999997</v>
      </c>
      <c r="AA84" s="24">
        <v>7.3860000000000002E-3</v>
      </c>
      <c r="AB84" s="24">
        <v>0.75301799999999997</v>
      </c>
      <c r="AC84" s="24">
        <v>6.0741440000000004</v>
      </c>
      <c r="AD84" s="24">
        <v>6.8675470000000001</v>
      </c>
      <c r="AE84" s="24">
        <v>1.138614</v>
      </c>
      <c r="AF84" s="24">
        <v>33.269683999999998</v>
      </c>
      <c r="AG84" s="24">
        <v>1.8114760000000001</v>
      </c>
      <c r="AH84" s="32">
        <v>2.4731179999999999</v>
      </c>
      <c r="AI84" s="32">
        <v>10.488991</v>
      </c>
      <c r="AJ84" s="24">
        <v>2.5007169999999999</v>
      </c>
      <c r="AK84" s="24">
        <v>0.64817000000000002</v>
      </c>
      <c r="AL84" s="24">
        <v>1.2435510000000001</v>
      </c>
      <c r="AM84" s="24">
        <v>0.13106799999999999</v>
      </c>
      <c r="AN84" s="24">
        <v>4.9835999999999998E-2</v>
      </c>
      <c r="AO84" s="24">
        <v>0.16192100000000001</v>
      </c>
      <c r="AP84" s="24">
        <v>0.109207</v>
      </c>
      <c r="AQ84" s="24">
        <v>5.1073E-2</v>
      </c>
      <c r="AR84" s="24">
        <v>1.9191E-2</v>
      </c>
      <c r="AS84" s="24">
        <v>6.9306999999999994E-2</v>
      </c>
      <c r="AT84" s="24">
        <v>0.99177499999999996</v>
      </c>
      <c r="AU84" s="24">
        <v>6.1244E-2</v>
      </c>
      <c r="AV84" s="24">
        <v>0.12139999999999999</v>
      </c>
      <c r="AW84" s="24">
        <v>0.14103399999999999</v>
      </c>
      <c r="AX84" s="24">
        <v>0.40664600000000001</v>
      </c>
      <c r="AY84" s="24">
        <v>0.119237</v>
      </c>
      <c r="AZ84" s="24">
        <f t="shared" si="11"/>
        <v>76.754982999999982</v>
      </c>
      <c r="BA84" s="24">
        <f t="shared" si="12"/>
        <v>1.2435510000000001</v>
      </c>
      <c r="BB84" s="24">
        <f t="shared" si="13"/>
        <v>0.99177499999999996</v>
      </c>
      <c r="BC84" s="24">
        <f t="shared" si="14"/>
        <v>50.428193</v>
      </c>
      <c r="BD84" s="24">
        <f t="shared" si="15"/>
        <v>0.45193499999999998</v>
      </c>
      <c r="BE84" s="24">
        <f t="shared" si="16"/>
        <v>18.347347000000003</v>
      </c>
      <c r="BF84" s="24">
        <f t="shared" si="17"/>
        <v>1.942544</v>
      </c>
      <c r="BG84" s="24">
        <f t="shared" si="18"/>
        <v>3.3496379999999997</v>
      </c>
      <c r="BH84" s="24">
        <f t="shared" si="19"/>
        <v>5.2921819999999995</v>
      </c>
      <c r="BI84" s="24">
        <f t="shared" si="20"/>
        <v>0.57992654728660242</v>
      </c>
      <c r="BJ84" s="14"/>
      <c r="BK84" s="14"/>
      <c r="BL84" s="14"/>
      <c r="BM84" s="14"/>
    </row>
    <row r="85" spans="1:65" x14ac:dyDescent="0.25">
      <c r="A85" s="21" t="s">
        <v>59</v>
      </c>
      <c r="B85" s="22" t="s">
        <v>105</v>
      </c>
      <c r="C85" s="23">
        <v>1</v>
      </c>
      <c r="D85" s="22" t="s">
        <v>255</v>
      </c>
      <c r="E85" s="22">
        <v>700</v>
      </c>
      <c r="F85" s="24" t="s">
        <v>256</v>
      </c>
      <c r="G85" s="25"/>
      <c r="H85" s="22" t="s">
        <v>257</v>
      </c>
      <c r="I85" s="22">
        <v>1000</v>
      </c>
      <c r="J85" s="22">
        <v>20</v>
      </c>
      <c r="K85" s="22">
        <v>400</v>
      </c>
      <c r="L85" s="22">
        <v>111</v>
      </c>
      <c r="M85" s="22">
        <v>150</v>
      </c>
      <c r="N85" s="22">
        <v>50</v>
      </c>
      <c r="O85" s="22">
        <v>70</v>
      </c>
      <c r="P85" s="22">
        <v>60</v>
      </c>
      <c r="Q85" s="22"/>
      <c r="R85" s="22" t="s">
        <v>63</v>
      </c>
      <c r="S85" s="22">
        <v>200</v>
      </c>
      <c r="T85" s="22">
        <v>30</v>
      </c>
      <c r="U85" s="24">
        <v>0</v>
      </c>
      <c r="V85" s="24">
        <v>0</v>
      </c>
      <c r="W85" s="22" t="s">
        <v>64</v>
      </c>
      <c r="X85" s="24">
        <v>0.14366899999999999</v>
      </c>
      <c r="Y85" s="24">
        <v>2.0815E-2</v>
      </c>
      <c r="Z85" s="24">
        <v>11.863849</v>
      </c>
      <c r="AA85" s="24">
        <v>6.1549999999999999E-3</v>
      </c>
      <c r="AB85" s="24">
        <v>1.171244</v>
      </c>
      <c r="AC85" s="24">
        <v>9.2712389999999996</v>
      </c>
      <c r="AD85" s="24">
        <v>13.644926</v>
      </c>
      <c r="AE85" s="24">
        <v>1.615761</v>
      </c>
      <c r="AF85" s="24">
        <v>35.521757999999998</v>
      </c>
      <c r="AG85" s="24">
        <v>2.3108580000000001</v>
      </c>
      <c r="AH85" s="32">
        <v>2.37351</v>
      </c>
      <c r="AI85" s="32">
        <v>15.481434</v>
      </c>
      <c r="AJ85" s="24">
        <v>3.2814359999999998</v>
      </c>
      <c r="AK85" s="24">
        <v>0.325237</v>
      </c>
      <c r="AL85" s="24">
        <v>1.2999149999999999</v>
      </c>
      <c r="AM85" s="24">
        <v>8.5789000000000004E-2</v>
      </c>
      <c r="AN85" s="24">
        <v>8.8042999999999996E-2</v>
      </c>
      <c r="AO85" s="24">
        <v>0.25780199999999998</v>
      </c>
      <c r="AP85" s="24">
        <v>0.14466699999999999</v>
      </c>
      <c r="AQ85" s="24">
        <v>0.104642</v>
      </c>
      <c r="AR85" s="24">
        <v>1.3198E-2</v>
      </c>
      <c r="AS85" s="24">
        <v>5.6730000000000003E-2</v>
      </c>
      <c r="AT85" s="24">
        <v>1.420785</v>
      </c>
      <c r="AU85" s="24">
        <v>6.5209999999999999E-3</v>
      </c>
      <c r="AV85" s="24">
        <v>0.19253999999999999</v>
      </c>
      <c r="AW85" s="24">
        <v>0.152642</v>
      </c>
      <c r="AX85" s="24">
        <v>0.46072999999999997</v>
      </c>
      <c r="AY85" s="24">
        <v>0.190104</v>
      </c>
      <c r="AZ85" s="24">
        <f t="shared" si="11"/>
        <v>101.50599899999997</v>
      </c>
      <c r="BA85" s="24">
        <f t="shared" si="12"/>
        <v>1.2999149999999999</v>
      </c>
      <c r="BB85" s="24">
        <f t="shared" si="13"/>
        <v>1.420785</v>
      </c>
      <c r="BC85" s="24">
        <f t="shared" si="14"/>
        <v>65.626881999999995</v>
      </c>
      <c r="BD85" s="24">
        <f t="shared" si="15"/>
        <v>0.65312599999999998</v>
      </c>
      <c r="BE85" s="24">
        <f t="shared" si="16"/>
        <v>27.120456999999995</v>
      </c>
      <c r="BF85" s="24">
        <f t="shared" si="17"/>
        <v>2.3966470000000002</v>
      </c>
      <c r="BG85" s="24">
        <f t="shared" si="18"/>
        <v>2.9881869999999999</v>
      </c>
      <c r="BH85" s="24">
        <f t="shared" si="19"/>
        <v>5.3848339999999997</v>
      </c>
      <c r="BI85" s="24">
        <f t="shared" si="20"/>
        <v>0.8020405014813331</v>
      </c>
      <c r="BJ85" s="14"/>
      <c r="BK85" s="14"/>
      <c r="BL85" s="14"/>
      <c r="BM85" s="14"/>
    </row>
    <row r="86" spans="1:65" x14ac:dyDescent="0.25">
      <c r="A86" s="21" t="s">
        <v>59</v>
      </c>
      <c r="B86" s="22" t="s">
        <v>105</v>
      </c>
      <c r="C86" s="23">
        <v>2</v>
      </c>
      <c r="D86" s="22" t="s">
        <v>258</v>
      </c>
      <c r="E86" s="22">
        <v>700</v>
      </c>
      <c r="F86" s="24">
        <v>4.2380000000000004</v>
      </c>
      <c r="G86" s="25"/>
      <c r="H86" s="22" t="s">
        <v>259</v>
      </c>
      <c r="I86" s="22">
        <v>1000</v>
      </c>
      <c r="J86" s="22">
        <v>20</v>
      </c>
      <c r="K86" s="22">
        <v>400</v>
      </c>
      <c r="L86" s="22">
        <v>111</v>
      </c>
      <c r="M86" s="22">
        <v>150</v>
      </c>
      <c r="N86" s="22">
        <v>50</v>
      </c>
      <c r="O86" s="22">
        <v>70</v>
      </c>
      <c r="P86" s="22">
        <v>60</v>
      </c>
      <c r="Q86" s="22"/>
      <c r="R86" s="22" t="s">
        <v>63</v>
      </c>
      <c r="S86" s="22">
        <v>200</v>
      </c>
      <c r="T86" s="22">
        <v>30</v>
      </c>
      <c r="U86" s="24">
        <v>0</v>
      </c>
      <c r="V86" s="24">
        <v>0</v>
      </c>
      <c r="W86" s="22" t="s">
        <v>64</v>
      </c>
      <c r="X86" s="24">
        <v>0.108652</v>
      </c>
      <c r="Y86" s="24">
        <v>4.2200000000000001E-2</v>
      </c>
      <c r="Z86" s="24">
        <v>5.9687060000000001</v>
      </c>
      <c r="AA86" s="24">
        <v>0</v>
      </c>
      <c r="AB86" s="24">
        <v>0.62495299999999998</v>
      </c>
      <c r="AC86" s="24">
        <v>4.161079</v>
      </c>
      <c r="AD86" s="24">
        <v>5.5860810000000001</v>
      </c>
      <c r="AE86" s="24">
        <v>0.74094499999999996</v>
      </c>
      <c r="AF86" s="24">
        <v>32.369734999999999</v>
      </c>
      <c r="AG86" s="24">
        <v>0.73619599999999996</v>
      </c>
      <c r="AH86" s="32">
        <v>1.2106700000000001</v>
      </c>
      <c r="AI86" s="32">
        <v>6.7581639999999998</v>
      </c>
      <c r="AJ86" s="24">
        <v>2.6551689999999999</v>
      </c>
      <c r="AK86" s="24">
        <v>0.34207399999999999</v>
      </c>
      <c r="AL86" s="24">
        <v>0.79066800000000004</v>
      </c>
      <c r="AM86" s="24">
        <v>5.3370000000000001E-2</v>
      </c>
      <c r="AN86" s="24">
        <v>5.5801999999999997E-2</v>
      </c>
      <c r="AO86" s="24">
        <v>8.2902000000000003E-2</v>
      </c>
      <c r="AP86" s="24">
        <v>0.11401600000000001</v>
      </c>
      <c r="AQ86" s="24">
        <v>6.8288000000000001E-2</v>
      </c>
      <c r="AR86" s="24">
        <v>1.2772E-2</v>
      </c>
      <c r="AS86" s="24">
        <v>8.4940000000000002E-2</v>
      </c>
      <c r="AT86" s="24">
        <v>0.56880500000000001</v>
      </c>
      <c r="AU86" s="24">
        <v>2.5633E-2</v>
      </c>
      <c r="AV86" s="24">
        <v>0.114205</v>
      </c>
      <c r="AW86" s="24">
        <v>0.147144</v>
      </c>
      <c r="AX86" s="24">
        <v>0.40749600000000002</v>
      </c>
      <c r="AY86" s="24">
        <v>0.14165800000000001</v>
      </c>
      <c r="AZ86" s="24">
        <f t="shared" si="11"/>
        <v>63.972322999999989</v>
      </c>
      <c r="BA86" s="24">
        <f t="shared" si="12"/>
        <v>0.79066800000000004</v>
      </c>
      <c r="BB86" s="24">
        <f t="shared" si="13"/>
        <v>0.56880500000000001</v>
      </c>
      <c r="BC86" s="24">
        <f t="shared" si="14"/>
        <v>47.313296000000001</v>
      </c>
      <c r="BD86" s="24">
        <f t="shared" si="15"/>
        <v>0.48406700000000003</v>
      </c>
      <c r="BE86" s="24">
        <f t="shared" si="16"/>
        <v>12.218418999999999</v>
      </c>
      <c r="BF86" s="24">
        <f t="shared" si="17"/>
        <v>0.78956599999999999</v>
      </c>
      <c r="BG86" s="24">
        <f t="shared" si="18"/>
        <v>1.8075020000000002</v>
      </c>
      <c r="BH86" s="24">
        <f t="shared" si="19"/>
        <v>2.5970680000000002</v>
      </c>
      <c r="BI86" s="24">
        <f t="shared" si="20"/>
        <v>0.43682717916771319</v>
      </c>
      <c r="BJ86" s="14"/>
      <c r="BK86" s="14"/>
      <c r="BL86" s="14"/>
      <c r="BM86" s="14"/>
    </row>
    <row r="87" spans="1:65" x14ac:dyDescent="0.25">
      <c r="A87" s="21" t="s">
        <v>59</v>
      </c>
      <c r="B87" s="22" t="s">
        <v>105</v>
      </c>
      <c r="C87" s="23" t="s">
        <v>71</v>
      </c>
      <c r="D87" s="22" t="s">
        <v>260</v>
      </c>
      <c r="E87" s="22">
        <v>600</v>
      </c>
      <c r="F87" s="24">
        <v>1.7999999999999999E-2</v>
      </c>
      <c r="G87" s="25"/>
      <c r="H87" s="22" t="s">
        <v>261</v>
      </c>
      <c r="I87" s="22">
        <v>1000</v>
      </c>
      <c r="J87" s="22">
        <v>20</v>
      </c>
      <c r="K87" s="22">
        <v>400</v>
      </c>
      <c r="L87" s="22">
        <v>111</v>
      </c>
      <c r="M87" s="22">
        <v>150</v>
      </c>
      <c r="N87" s="22">
        <v>50</v>
      </c>
      <c r="O87" s="22">
        <v>70</v>
      </c>
      <c r="P87" s="22">
        <v>60</v>
      </c>
      <c r="Q87" s="22" t="s">
        <v>74</v>
      </c>
      <c r="R87" s="22"/>
      <c r="S87" s="22">
        <v>200</v>
      </c>
      <c r="T87" s="22">
        <v>30</v>
      </c>
      <c r="U87" s="24">
        <v>0</v>
      </c>
      <c r="V87" s="24">
        <v>0</v>
      </c>
      <c r="W87" s="22" t="s">
        <v>74</v>
      </c>
      <c r="X87" s="24">
        <v>0.13434099999999999</v>
      </c>
      <c r="Y87" s="24">
        <v>0.60841800000000001</v>
      </c>
      <c r="Z87" s="24">
        <v>0</v>
      </c>
      <c r="AA87" s="24">
        <v>0.23055400000000001</v>
      </c>
      <c r="AB87" s="24">
        <v>1.036867</v>
      </c>
      <c r="AC87" s="24">
        <v>0.67898899999999995</v>
      </c>
      <c r="AD87" s="24">
        <v>3.3109350000000002</v>
      </c>
      <c r="AE87" s="24">
        <v>1.4664440000000001</v>
      </c>
      <c r="AF87" s="24">
        <v>14.751696000000001</v>
      </c>
      <c r="AG87" s="24">
        <v>0.29839100000000002</v>
      </c>
      <c r="AH87" s="32">
        <v>0.64943399999999996</v>
      </c>
      <c r="AI87" s="32">
        <v>4.1585539999999996</v>
      </c>
      <c r="AJ87" s="24">
        <v>1.831399</v>
      </c>
      <c r="AK87" s="24">
        <v>0.59732499999999999</v>
      </c>
      <c r="AL87" s="24">
        <v>9.042E-2</v>
      </c>
      <c r="AM87" s="24">
        <v>5.7971000000000002E-2</v>
      </c>
      <c r="AN87" s="24">
        <v>2.5857000000000002E-2</v>
      </c>
      <c r="AO87" s="24">
        <v>7.5086E-2</v>
      </c>
      <c r="AP87" s="24">
        <v>5.0077000000000003E-2</v>
      </c>
      <c r="AQ87" s="24">
        <v>3.0769999999999999E-2</v>
      </c>
      <c r="AR87" s="24">
        <v>1.3199000000000001E-2</v>
      </c>
      <c r="AS87" s="24">
        <v>3.6097999999999998E-2</v>
      </c>
      <c r="AT87" s="24">
        <v>0.19342799999999999</v>
      </c>
      <c r="AU87" s="24">
        <v>4.8404000000000003E-2</v>
      </c>
      <c r="AV87" s="24">
        <v>2.3941E-2</v>
      </c>
      <c r="AW87" s="24">
        <v>6.6083000000000003E-2</v>
      </c>
      <c r="AX87" s="24">
        <v>0.15098500000000001</v>
      </c>
      <c r="AY87" s="24">
        <v>4.3333000000000003E-2</v>
      </c>
      <c r="AZ87" s="24">
        <f t="shared" si="11"/>
        <v>30.658999000000001</v>
      </c>
      <c r="BA87" s="24">
        <f t="shared" si="12"/>
        <v>9.042E-2</v>
      </c>
      <c r="BB87" s="24">
        <f t="shared" si="13"/>
        <v>0.19342799999999999</v>
      </c>
      <c r="BC87" s="24">
        <f t="shared" si="14"/>
        <v>21.065238000000004</v>
      </c>
      <c r="BD87" s="24">
        <f t="shared" si="15"/>
        <v>0.17732599999999998</v>
      </c>
      <c r="BE87" s="24">
        <f t="shared" si="16"/>
        <v>7.4174339999999992</v>
      </c>
      <c r="BF87" s="24">
        <f t="shared" si="17"/>
        <v>0.35636200000000001</v>
      </c>
      <c r="BG87" s="24">
        <f t="shared" si="18"/>
        <v>1.3587910000000001</v>
      </c>
      <c r="BH87" s="24">
        <f t="shared" si="19"/>
        <v>1.7151530000000001</v>
      </c>
      <c r="BI87" s="24">
        <f t="shared" si="20"/>
        <v>0.26226402735961601</v>
      </c>
      <c r="BJ87" s="14"/>
      <c r="BK87" s="14"/>
      <c r="BL87" s="14"/>
      <c r="BM87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7693-3094-485F-970F-832BD3A4DDD3}">
  <dimension ref="A1:BI87"/>
  <sheetViews>
    <sheetView zoomScale="91" zoomScaleNormal="91"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7.85546875" bestFit="1" customWidth="1"/>
    <col min="3" max="3" width="9.140625" style="20"/>
    <col min="4" max="4" width="13.42578125" bestFit="1" customWidth="1"/>
    <col min="5" max="7" width="13.42578125" customWidth="1"/>
    <col min="13" max="13" width="9.7109375" bestFit="1" customWidth="1"/>
    <col min="17" max="17" width="17.28515625" customWidth="1"/>
    <col min="19" max="19" width="22.42578125" bestFit="1" customWidth="1"/>
    <col min="46" max="46" width="9.5703125" customWidth="1"/>
    <col min="52" max="52" width="11.7109375" customWidth="1"/>
    <col min="55" max="55" width="12.140625" customWidth="1"/>
    <col min="56" max="56" width="11.5703125" customWidth="1"/>
  </cols>
  <sheetData>
    <row r="1" spans="1:61" ht="34.15" customHeight="1" x14ac:dyDescent="0.25">
      <c r="A1" s="33" t="s">
        <v>0</v>
      </c>
      <c r="B1" s="33" t="s">
        <v>1</v>
      </c>
      <c r="C1" s="34" t="s">
        <v>2</v>
      </c>
      <c r="D1" s="33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8" t="s">
        <v>16</v>
      </c>
      <c r="R1" s="33" t="s">
        <v>17</v>
      </c>
      <c r="S1" s="37" t="s">
        <v>18</v>
      </c>
      <c r="T1" s="37" t="s">
        <v>19</v>
      </c>
      <c r="U1" s="39" t="s">
        <v>43</v>
      </c>
      <c r="V1" s="39" t="s">
        <v>44</v>
      </c>
      <c r="W1" s="40" t="s">
        <v>20</v>
      </c>
      <c r="X1" s="41" t="s">
        <v>285</v>
      </c>
      <c r="Y1" s="41" t="s">
        <v>284</v>
      </c>
      <c r="Z1" s="41" t="s">
        <v>283</v>
      </c>
      <c r="AA1" s="41" t="s">
        <v>282</v>
      </c>
      <c r="AB1" s="41" t="s">
        <v>281</v>
      </c>
      <c r="AC1" s="41" t="s">
        <v>280</v>
      </c>
      <c r="AD1" s="41" t="s">
        <v>279</v>
      </c>
      <c r="AE1" s="41" t="s">
        <v>278</v>
      </c>
      <c r="AF1" s="41" t="s">
        <v>277</v>
      </c>
      <c r="AG1" s="41" t="s">
        <v>275</v>
      </c>
      <c r="AH1" s="41" t="s">
        <v>290</v>
      </c>
      <c r="AI1" s="41" t="s">
        <v>289</v>
      </c>
      <c r="AJ1" s="41" t="s">
        <v>274</v>
      </c>
      <c r="AK1" s="41" t="s">
        <v>273</v>
      </c>
      <c r="AL1" s="41" t="s">
        <v>286</v>
      </c>
      <c r="AM1" s="41" t="s">
        <v>288</v>
      </c>
      <c r="AN1" s="41" t="s">
        <v>271</v>
      </c>
      <c r="AO1" s="41" t="s">
        <v>270</v>
      </c>
      <c r="AP1" s="41" t="s">
        <v>272</v>
      </c>
      <c r="AQ1" s="41" t="s">
        <v>269</v>
      </c>
      <c r="AR1" s="41" t="s">
        <v>268</v>
      </c>
      <c r="AS1" s="41" t="s">
        <v>267</v>
      </c>
      <c r="AT1" s="41" t="s">
        <v>287</v>
      </c>
      <c r="AU1" s="41" t="s">
        <v>266</v>
      </c>
      <c r="AV1" s="41" t="s">
        <v>265</v>
      </c>
      <c r="AW1" s="41" t="s">
        <v>264</v>
      </c>
      <c r="AX1" s="41" t="s">
        <v>263</v>
      </c>
      <c r="AY1" s="41" t="s">
        <v>262</v>
      </c>
      <c r="AZ1" s="41" t="s">
        <v>292</v>
      </c>
      <c r="BA1" s="42" t="s">
        <v>293</v>
      </c>
      <c r="BB1" s="42" t="s">
        <v>294</v>
      </c>
      <c r="BC1" s="42" t="s">
        <v>295</v>
      </c>
      <c r="BD1" s="42" t="s">
        <v>296</v>
      </c>
      <c r="BE1" s="42" t="s">
        <v>300</v>
      </c>
      <c r="BF1" s="43" t="s">
        <v>297</v>
      </c>
      <c r="BG1" s="43" t="s">
        <v>298</v>
      </c>
      <c r="BH1" s="42" t="s">
        <v>299</v>
      </c>
      <c r="BI1" s="49" t="s">
        <v>301</v>
      </c>
    </row>
    <row r="2" spans="1:61" x14ac:dyDescent="0.25">
      <c r="A2" s="21" t="s">
        <v>59</v>
      </c>
      <c r="B2" s="22" t="s">
        <v>60</v>
      </c>
      <c r="C2" s="23">
        <v>1</v>
      </c>
      <c r="D2" s="22" t="s">
        <v>61</v>
      </c>
      <c r="E2" s="22">
        <v>700</v>
      </c>
      <c r="F2" s="24">
        <v>3.5350000000000001</v>
      </c>
      <c r="G2" s="25"/>
      <c r="H2" s="22" t="s">
        <v>62</v>
      </c>
      <c r="I2" s="22">
        <v>1000</v>
      </c>
      <c r="J2" s="22">
        <v>20</v>
      </c>
      <c r="K2" s="22">
        <v>400</v>
      </c>
      <c r="L2" s="22">
        <v>111</v>
      </c>
      <c r="M2" s="22">
        <v>150</v>
      </c>
      <c r="N2" s="22">
        <v>50</v>
      </c>
      <c r="O2" s="22">
        <v>70</v>
      </c>
      <c r="P2" s="22">
        <v>60</v>
      </c>
      <c r="Q2" s="22" t="s">
        <v>322</v>
      </c>
      <c r="R2" s="22" t="s">
        <v>63</v>
      </c>
      <c r="S2" s="22">
        <v>200</v>
      </c>
      <c r="T2" s="22">
        <v>30</v>
      </c>
      <c r="U2" s="24">
        <v>0</v>
      </c>
      <c r="V2" s="24">
        <v>0</v>
      </c>
      <c r="W2" s="22" t="s">
        <v>64</v>
      </c>
      <c r="X2" s="24">
        <f>Raw_data!X2/Raw_data!$AZ2</f>
        <v>1.5805791528271116E-3</v>
      </c>
      <c r="Y2" s="24">
        <f>Raw_data!Y2/Raw_data!$AZ2</f>
        <v>4.4133360393685698E-4</v>
      </c>
      <c r="Z2" s="24">
        <f>Raw_data!Z2/Raw_data!$AZ2</f>
        <v>8.241290813379662E-2</v>
      </c>
      <c r="AA2" s="24">
        <f>Raw_data!AA2/Raw_data!$AZ2</f>
        <v>1.8121950259395166E-4</v>
      </c>
      <c r="AB2" s="24">
        <f>Raw_data!AB2/Raw_data!$AZ2</f>
        <v>9.2974782093055396E-3</v>
      </c>
      <c r="AC2" s="24">
        <f>Raw_data!AC2/Raw_data!$AZ2</f>
        <v>5.3874662953646887E-2</v>
      </c>
      <c r="AD2" s="24">
        <f>Raw_data!AD2/Raw_data!$AZ2</f>
        <v>0.11743440987806576</v>
      </c>
      <c r="AE2" s="24">
        <f>Raw_data!AE2/Raw_data!$AZ2</f>
        <v>1.7402831609728747E-2</v>
      </c>
      <c r="AF2" s="24">
        <f>Raw_data!AF2/Raw_data!$AZ2</f>
        <v>0.39478583781844534</v>
      </c>
      <c r="AG2" s="24">
        <f>Raw_data!AG2/Raw_data!$AZ2</f>
        <v>1.9023451283940649E-2</v>
      </c>
      <c r="AH2" s="24">
        <f>Raw_data!AH2/Raw_data!$AZ2</f>
        <v>2.1838702228244019E-2</v>
      </c>
      <c r="AI2" s="24">
        <f>Raw_data!AI2/Raw_data!$AZ2</f>
        <v>0.15668687314406959</v>
      </c>
      <c r="AJ2" s="24">
        <f>Raw_data!AJ2/Raw_data!$AZ2</f>
        <v>3.422036131227623E-2</v>
      </c>
      <c r="AK2" s="24">
        <f>Raw_data!AK2/Raw_data!$AZ2</f>
        <v>1.1247583602463624E-2</v>
      </c>
      <c r="AL2" s="24">
        <f>Raw_data!AL2/Raw_data!$AZ2</f>
        <v>2.3646685770772575E-2</v>
      </c>
      <c r="AM2" s="24">
        <f>Raw_data!AM2/Raw_data!$AZ2</f>
        <v>1.5210055199504492E-3</v>
      </c>
      <c r="AN2" s="24">
        <f>Raw_data!AN2/Raw_data!$AZ2</f>
        <v>1.3215100650917763E-3</v>
      </c>
      <c r="AO2" s="24">
        <f>Raw_data!AO2/Raw_data!$AZ2</f>
        <v>2.9188408646206873E-3</v>
      </c>
      <c r="AP2" s="24">
        <f>Raw_data!AP2/Raw_data!$AZ2</f>
        <v>2.2703588490298699E-3</v>
      </c>
      <c r="AQ2" s="24">
        <f>Raw_data!AQ2/Raw_data!$AZ2</f>
        <v>1.5142404318593378E-3</v>
      </c>
      <c r="AR2" s="24">
        <f>Raw_data!AR2/Raw_data!$AZ2</f>
        <v>1.8704172126469905E-4</v>
      </c>
      <c r="AS2" s="24">
        <f>Raw_data!AS2/Raw_data!$AZ2</f>
        <v>1.6651152536079096E-3</v>
      </c>
      <c r="AT2" s="24">
        <f>Raw_data!AT2/Raw_data!$AZ2</f>
        <v>3.15887970455501E-2</v>
      </c>
      <c r="AU2" s="24">
        <f>Raw_data!AU2/Raw_data!$AZ2</f>
        <v>1.0911277794710141E-3</v>
      </c>
      <c r="AV2" s="24">
        <f>Raw_data!AV2/Raw_data!$AZ2</f>
        <v>1.6881369819551292E-3</v>
      </c>
      <c r="AW2" s="24">
        <f>Raw_data!AW2/Raw_data!$AZ2</f>
        <v>1.7890947251405997E-3</v>
      </c>
      <c r="AX2" s="24">
        <f>Raw_data!AX2/Raw_data!$AZ2</f>
        <v>6.0570874433600666E-3</v>
      </c>
      <c r="AY2" s="24">
        <f>Raw_data!AY2/Raw_data!$AZ2</f>
        <v>2.3127251149848904E-3</v>
      </c>
      <c r="AZ2" s="24">
        <f>Raw_data!AZ2/Raw_data!$AZ2</f>
        <v>1</v>
      </c>
      <c r="BA2" s="24">
        <f>Raw_data!BA2/Raw_data!$AZ2</f>
        <v>2.3646685770772575E-2</v>
      </c>
      <c r="BB2" s="24">
        <f>Raw_data!BB2/Raw_data!$AZ2</f>
        <v>3.15887970455501E-2</v>
      </c>
      <c r="BC2" s="24">
        <f>Raw_data!BC2/Raw_data!$AZ2</f>
        <v>0.63973157450471652</v>
      </c>
      <c r="BD2" s="24">
        <f>Raw_data!BD2/Raw_data!$AZ2</f>
        <v>7.4912389752046556E-3</v>
      </c>
      <c r="BE2" s="24">
        <f>Raw_data!BE2/Raw_data!$AZ2</f>
        <v>0.23865397690142781</v>
      </c>
      <c r="BF2" s="24">
        <f>Raw_data!BF2/Raw_data!$AZ2</f>
        <v>2.0544456803891095E-2</v>
      </c>
      <c r="BG2" s="24">
        <f>Raw_data!BG2/Raw_data!$AZ2</f>
        <v>3.8343269998437193E-2</v>
      </c>
      <c r="BH2" s="24">
        <f>Raw_data!BH2/Raw_data!$AZ2</f>
        <v>5.8887726802328295E-2</v>
      </c>
      <c r="BI2" s="32">
        <f>BF2/BG2</f>
        <v>0.53580346185206562</v>
      </c>
    </row>
    <row r="3" spans="1:61" x14ac:dyDescent="0.25">
      <c r="A3" s="21" t="s">
        <v>59</v>
      </c>
      <c r="B3" s="22" t="s">
        <v>60</v>
      </c>
      <c r="C3" s="23">
        <v>2</v>
      </c>
      <c r="D3" s="22" t="s">
        <v>66</v>
      </c>
      <c r="E3" s="22">
        <v>700</v>
      </c>
      <c r="F3" s="24">
        <v>2.6440000000000001</v>
      </c>
      <c r="G3" s="25"/>
      <c r="H3" s="22" t="s">
        <v>67</v>
      </c>
      <c r="I3" s="22">
        <v>1000</v>
      </c>
      <c r="J3" s="22">
        <v>20</v>
      </c>
      <c r="K3" s="22">
        <v>400</v>
      </c>
      <c r="L3" s="22">
        <v>111</v>
      </c>
      <c r="M3" s="22">
        <v>150</v>
      </c>
      <c r="N3" s="22">
        <v>50</v>
      </c>
      <c r="O3" s="22">
        <v>70</v>
      </c>
      <c r="P3" s="22">
        <v>60</v>
      </c>
      <c r="Q3" s="22" t="s">
        <v>322</v>
      </c>
      <c r="R3" s="22" t="s">
        <v>63</v>
      </c>
      <c r="S3" s="22">
        <v>200</v>
      </c>
      <c r="T3" s="22">
        <v>30</v>
      </c>
      <c r="U3" s="24">
        <v>0</v>
      </c>
      <c r="V3" s="24">
        <v>0</v>
      </c>
      <c r="W3" s="22" t="s">
        <v>64</v>
      </c>
      <c r="X3" s="24">
        <f>Raw_data!X3/Raw_data!$AZ3</f>
        <v>4.434421750013725E-4</v>
      </c>
      <c r="Y3" s="24">
        <f>Raw_data!Y3/Raw_data!$AZ3</f>
        <v>3.2390503566984786E-4</v>
      </c>
      <c r="Z3" s="24">
        <f>Raw_data!Z3/Raw_data!$AZ3</f>
        <v>8.841859742041995E-2</v>
      </c>
      <c r="AA3" s="24">
        <f>Raw_data!AA3/Raw_data!$AZ3</f>
        <v>3.627816351377808E-5</v>
      </c>
      <c r="AB3" s="24">
        <f>Raw_data!AB3/Raw_data!$AZ3</f>
        <v>7.1623615716180141E-3</v>
      </c>
      <c r="AC3" s="24">
        <f>Raw_data!AC3/Raw_data!$AZ3</f>
        <v>4.8269318546815418E-2</v>
      </c>
      <c r="AD3" s="24">
        <f>Raw_data!AD3/Raw_data!$AZ3</f>
        <v>9.7969666640019049E-2</v>
      </c>
      <c r="AE3" s="24">
        <f>Raw_data!AE3/Raw_data!$AZ3</f>
        <v>1.1848795267423167E-2</v>
      </c>
      <c r="AF3" s="24">
        <f>Raw_data!AF3/Raw_data!$AZ3</f>
        <v>0.46919719077092603</v>
      </c>
      <c r="AG3" s="24">
        <f>Raw_data!AG3/Raw_data!$AZ3</f>
        <v>1.372591085196891E-2</v>
      </c>
      <c r="AH3" s="24">
        <f>Raw_data!AH3/Raw_data!$AZ3</f>
        <v>2.0582456499751774E-2</v>
      </c>
      <c r="AI3" s="24">
        <f>Raw_data!AI3/Raw_data!$AZ3</f>
        <v>0.12614104613812863</v>
      </c>
      <c r="AJ3" s="24">
        <f>Raw_data!AJ3/Raw_data!$AZ3</f>
        <v>3.1708668521350299E-2</v>
      </c>
      <c r="AK3" s="24">
        <f>Raw_data!AK3/Raw_data!$AZ3</f>
        <v>1.0571037100568491E-2</v>
      </c>
      <c r="AL3" s="24">
        <f>Raw_data!AL3/Raw_data!$AZ3</f>
        <v>2.5541871337789578E-2</v>
      </c>
      <c r="AM3" s="24">
        <f>Raw_data!AM3/Raw_data!$AZ3</f>
        <v>1.412940434553525E-3</v>
      </c>
      <c r="AN3" s="24">
        <f>Raw_data!AN3/Raw_data!$AZ3</f>
        <v>8.9285348434498207E-4</v>
      </c>
      <c r="AO3" s="24">
        <f>Raw_data!AO3/Raw_data!$AZ3</f>
        <v>2.9232495338646662E-3</v>
      </c>
      <c r="AP3" s="24">
        <f>Raw_data!AP3/Raw_data!$AZ3</f>
        <v>2.3114178065055768E-3</v>
      </c>
      <c r="AQ3" s="24">
        <f>Raw_data!AQ3/Raw_data!$AZ3</f>
        <v>1.2258803021755694E-3</v>
      </c>
      <c r="AR3" s="24">
        <f>Raw_data!AR3/Raw_data!$AZ3</f>
        <v>2.1860478144378022E-4</v>
      </c>
      <c r="AS3" s="24">
        <f>Raw_data!AS3/Raw_data!$AZ3</f>
        <v>7.6054221581226228E-4</v>
      </c>
      <c r="AT3" s="24">
        <f>Raw_data!AT3/Raw_data!$AZ3</f>
        <v>2.7055405768442412E-2</v>
      </c>
      <c r="AU3" s="24">
        <f>Raw_data!AU3/Raw_data!$AZ3</f>
        <v>5.6587756982022389E-4</v>
      </c>
      <c r="AV3" s="24">
        <f>Raw_data!AV3/Raw_data!$AZ3</f>
        <v>1.8258555298137772E-3</v>
      </c>
      <c r="AW3" s="24">
        <f>Raw_data!AW3/Raw_data!$AZ3</f>
        <v>1.9183816548386497E-3</v>
      </c>
      <c r="AX3" s="24">
        <f>Raw_data!AX3/Raw_data!$AZ3</f>
        <v>4.2932794334130386E-3</v>
      </c>
      <c r="AY3" s="24">
        <f>Raw_data!AY3/Raw_data!$AZ3</f>
        <v>2.6551654440071528E-3</v>
      </c>
      <c r="AZ3" s="24">
        <f>Raw_data!AZ3/Raw_data!$AZ3</f>
        <v>1</v>
      </c>
      <c r="BA3" s="24">
        <f t="shared" ref="BA3:BA66" si="0">AL3</f>
        <v>2.5541871337789578E-2</v>
      </c>
      <c r="BB3" s="24">
        <f t="shared" ref="BB3:BB66" si="1">AT3</f>
        <v>2.7055405768442412E-2</v>
      </c>
      <c r="BC3" s="24">
        <f>Raw_data!BC3/Raw_data!$AZ3</f>
        <v>0.69489992709933479</v>
      </c>
      <c r="BD3" s="24">
        <f>Raw_data!BD3/Raw_data!$AZ3</f>
        <v>7.8438877122789293E-3</v>
      </c>
      <c r="BE3" s="24">
        <f>Raw_data!BE3/Raw_data!$AZ3</f>
        <v>0.19440174968864876</v>
      </c>
      <c r="BF3" s="24">
        <f>Raw_data!BF3/Raw_data!$AZ3</f>
        <v>1.5138851286522434E-2</v>
      </c>
      <c r="BG3" s="24">
        <f>Raw_data!BG3/Raw_data!$AZ3</f>
        <v>3.5118307106983083E-2</v>
      </c>
      <c r="BH3" s="24">
        <f>Raw_data!BH3/Raw_data!$AZ3</f>
        <v>5.0257158393505523E-2</v>
      </c>
      <c r="BI3" s="32">
        <f t="shared" ref="BI3:BI66" si="2">BF3/BG3</f>
        <v>0.43108146529968</v>
      </c>
    </row>
    <row r="4" spans="1:61" x14ac:dyDescent="0.25">
      <c r="A4" s="21" t="s">
        <v>59</v>
      </c>
      <c r="B4" s="22" t="s">
        <v>60</v>
      </c>
      <c r="C4" s="23">
        <v>3</v>
      </c>
      <c r="D4" s="22" t="s">
        <v>68</v>
      </c>
      <c r="E4" s="22">
        <v>700</v>
      </c>
      <c r="F4" s="24">
        <v>2.8315000000000001</v>
      </c>
      <c r="G4" s="25">
        <v>373.25</v>
      </c>
      <c r="H4" s="22" t="s">
        <v>69</v>
      </c>
      <c r="I4" s="22">
        <v>1000</v>
      </c>
      <c r="J4" s="22">
        <v>20</v>
      </c>
      <c r="K4" s="22">
        <v>400</v>
      </c>
      <c r="L4" s="22">
        <v>111</v>
      </c>
      <c r="M4" s="22">
        <v>150</v>
      </c>
      <c r="N4" s="22">
        <v>50</v>
      </c>
      <c r="O4" s="22">
        <v>70</v>
      </c>
      <c r="P4" s="22">
        <v>60</v>
      </c>
      <c r="Q4" s="22" t="s">
        <v>322</v>
      </c>
      <c r="R4" s="22" t="s">
        <v>63</v>
      </c>
      <c r="S4" s="22">
        <v>200</v>
      </c>
      <c r="T4" s="22">
        <v>30</v>
      </c>
      <c r="U4" s="24">
        <v>0</v>
      </c>
      <c r="V4" s="24">
        <v>0</v>
      </c>
      <c r="W4" s="22" t="s">
        <v>64</v>
      </c>
      <c r="X4" s="24">
        <f>Raw_data!X4/Raw_data!$AZ4</f>
        <v>1.2437237076583728E-3</v>
      </c>
      <c r="Y4" s="24">
        <f>Raw_data!Y4/Raw_data!$AZ4</f>
        <v>4.7546069201503352E-4</v>
      </c>
      <c r="Z4" s="24">
        <f>Raw_data!Z4/Raw_data!$AZ4</f>
        <v>9.9193136093993509E-2</v>
      </c>
      <c r="AA4" s="24">
        <f>Raw_data!AA4/Raw_data!$AZ4</f>
        <v>0</v>
      </c>
      <c r="AB4" s="24">
        <f>Raw_data!AB4/Raw_data!$AZ4</f>
        <v>7.4779327937602533E-3</v>
      </c>
      <c r="AC4" s="24">
        <f>Raw_data!AC4/Raw_data!$AZ4</f>
        <v>5.1316543197622563E-2</v>
      </c>
      <c r="AD4" s="24">
        <f>Raw_data!AD4/Raw_data!$AZ4</f>
        <v>0.10157410251654499</v>
      </c>
      <c r="AE4" s="24">
        <f>Raw_data!AE4/Raw_data!$AZ4</f>
        <v>1.2697154363830039E-2</v>
      </c>
      <c r="AF4" s="24">
        <f>Raw_data!AF4/Raw_data!$AZ4</f>
        <v>0.44101257057299192</v>
      </c>
      <c r="AG4" s="24">
        <f>Raw_data!AG4/Raw_data!$AZ4</f>
        <v>1.1042617680730107E-2</v>
      </c>
      <c r="AH4" s="24">
        <f>Raw_data!AH4/Raw_data!$AZ4</f>
        <v>2.4069622325713438E-2</v>
      </c>
      <c r="AI4" s="24">
        <f>Raw_data!AI4/Raw_data!$AZ4</f>
        <v>0.12380518296334315</v>
      </c>
      <c r="AJ4" s="24">
        <f>Raw_data!AJ4/Raw_data!$AZ4</f>
        <v>3.3004118373805458E-2</v>
      </c>
      <c r="AK4" s="24">
        <f>Raw_data!AK4/Raw_data!$AZ4</f>
        <v>6.8843900272652957E-3</v>
      </c>
      <c r="AL4" s="24">
        <f>Raw_data!AL4/Raw_data!$AZ4</f>
        <v>3.0499641754107222E-2</v>
      </c>
      <c r="AM4" s="24">
        <f>Raw_data!AM4/Raw_data!$AZ4</f>
        <v>1.2632016891827981E-3</v>
      </c>
      <c r="AN4" s="24">
        <f>Raw_data!AN4/Raw_data!$AZ4</f>
        <v>9.2488272041019615E-4</v>
      </c>
      <c r="AO4" s="24">
        <f>Raw_data!AO4/Raw_data!$AZ4</f>
        <v>2.6692895246558284E-3</v>
      </c>
      <c r="AP4" s="24">
        <f>Raw_data!AP4/Raw_data!$AZ4</f>
        <v>1.971337022728998E-3</v>
      </c>
      <c r="AQ4" s="24">
        <f>Raw_data!AQ4/Raw_data!$AZ4</f>
        <v>1.3515209181379716E-3</v>
      </c>
      <c r="AR4" s="24">
        <f>Raw_data!AR4/Raw_data!$AZ4</f>
        <v>1.7118992876731759E-4</v>
      </c>
      <c r="AS4" s="24">
        <f>Raw_data!AS4/Raw_data!$AZ4</f>
        <v>1.1699134832750865E-3</v>
      </c>
      <c r="AT4" s="24">
        <f>Raw_data!AT4/Raw_data!$AZ4</f>
        <v>3.2609569359888221E-2</v>
      </c>
      <c r="AU4" s="24">
        <f>Raw_data!AU4/Raw_data!$AZ4</f>
        <v>1.1349367830835043E-3</v>
      </c>
      <c r="AV4" s="24">
        <f>Raw_data!AV4/Raw_data!$AZ4</f>
        <v>2.1015405440664484E-3</v>
      </c>
      <c r="AW4" s="24">
        <f>Raw_data!AW4/Raw_data!$AZ4</f>
        <v>1.8862624234882129E-3</v>
      </c>
      <c r="AX4" s="24">
        <f>Raw_data!AX4/Raw_data!$AZ4</f>
        <v>5.7309343670383485E-3</v>
      </c>
      <c r="AY4" s="24">
        <f>Raw_data!AY4/Raw_data!$AZ4</f>
        <v>2.7192241718955027E-3</v>
      </c>
      <c r="AZ4" s="24">
        <f>Raw_data!AZ4/Raw_data!$AZ4</f>
        <v>1</v>
      </c>
      <c r="BA4" s="24">
        <f t="shared" si="0"/>
        <v>3.0499641754107222E-2</v>
      </c>
      <c r="BB4" s="24">
        <f t="shared" si="1"/>
        <v>3.2609569359888221E-2</v>
      </c>
      <c r="BC4" s="24">
        <f>Raw_data!BC4/Raw_data!$AZ4</f>
        <v>0.6835055840587545</v>
      </c>
      <c r="BD4" s="24">
        <f>Raw_data!BD4/Raw_data!$AZ4</f>
        <v>8.229737986355453E-3</v>
      </c>
      <c r="BE4" s="24">
        <f>Raw_data!BE4/Raw_data!$AZ4</f>
        <v>0.19782950189158846</v>
      </c>
      <c r="BF4" s="24">
        <f>Raw_data!BF4/Raw_data!$AZ4</f>
        <v>1.2305819369912905E-2</v>
      </c>
      <c r="BG4" s="24">
        <f>Raw_data!BG4/Raw_data!$AZ4</f>
        <v>3.5020145579393008E-2</v>
      </c>
      <c r="BH4" s="24">
        <f>Raw_data!BH4/Raw_data!$AZ4</f>
        <v>4.732596494930591E-2</v>
      </c>
      <c r="BI4" s="32">
        <f t="shared" si="2"/>
        <v>0.35139258179309368</v>
      </c>
    </row>
    <row r="5" spans="1:61" x14ac:dyDescent="0.25">
      <c r="A5" s="21" t="s">
        <v>59</v>
      </c>
      <c r="B5" s="22" t="s">
        <v>60</v>
      </c>
      <c r="C5" s="23" t="s">
        <v>71</v>
      </c>
      <c r="D5" s="22" t="s">
        <v>72</v>
      </c>
      <c r="E5" s="22">
        <v>700</v>
      </c>
      <c r="F5" s="24">
        <f>0.004-0.046</f>
        <v>-4.1999999999999996E-2</v>
      </c>
      <c r="G5" s="25"/>
      <c r="H5" s="22" t="s">
        <v>73</v>
      </c>
      <c r="I5" s="22">
        <v>1000</v>
      </c>
      <c r="J5" s="22">
        <v>20</v>
      </c>
      <c r="K5" s="22">
        <v>400</v>
      </c>
      <c r="L5" s="22">
        <v>111</v>
      </c>
      <c r="M5" s="22">
        <v>150</v>
      </c>
      <c r="N5" s="22">
        <v>50</v>
      </c>
      <c r="O5" s="22">
        <v>70</v>
      </c>
      <c r="P5" s="22">
        <v>60</v>
      </c>
      <c r="Q5" s="22" t="s">
        <v>74</v>
      </c>
      <c r="R5" s="22"/>
      <c r="S5" s="22">
        <v>200</v>
      </c>
      <c r="T5" s="22">
        <v>30</v>
      </c>
      <c r="U5" s="24">
        <v>0</v>
      </c>
      <c r="V5" s="24">
        <v>0</v>
      </c>
      <c r="W5" s="22" t="s">
        <v>74</v>
      </c>
      <c r="X5" s="24">
        <f>Raw_data!X5/Raw_data!$AZ5</f>
        <v>4.0817341867712903E-3</v>
      </c>
      <c r="Y5" s="24">
        <f>Raw_data!Y5/Raw_data!$AZ5</f>
        <v>2.2405816519235806E-2</v>
      </c>
      <c r="Z5" s="24">
        <f>Raw_data!Z5/Raw_data!$AZ5</f>
        <v>0</v>
      </c>
      <c r="AA5" s="24">
        <f>Raw_data!AA5/Raw_data!$AZ5</f>
        <v>8.9834552586645945E-3</v>
      </c>
      <c r="AB5" s="24">
        <f>Raw_data!AB5/Raw_data!$AZ5</f>
        <v>2.1874199508310151E-2</v>
      </c>
      <c r="AC5" s="24">
        <f>Raw_data!AC5/Raw_data!$AZ5</f>
        <v>2.3307263642897452E-2</v>
      </c>
      <c r="AD5" s="24">
        <f>Raw_data!AD5/Raw_data!$AZ5</f>
        <v>7.9557337443606407E-2</v>
      </c>
      <c r="AE5" s="24">
        <f>Raw_data!AE5/Raw_data!$AZ5</f>
        <v>4.6733679022414147E-2</v>
      </c>
      <c r="AF5" s="24">
        <f>Raw_data!AF5/Raw_data!$AZ5</f>
        <v>0.57034582815416346</v>
      </c>
      <c r="AG5" s="24">
        <f>Raw_data!AG5/Raw_data!$AZ5</f>
        <v>1.179564406567515E-2</v>
      </c>
      <c r="AH5" s="24">
        <f>Raw_data!AH5/Raw_data!$AZ5</f>
        <v>1.0762764767423459E-2</v>
      </c>
      <c r="AI5" s="24">
        <f>Raw_data!AI5/Raw_data!$AZ5</f>
        <v>8.7980206453055251E-2</v>
      </c>
      <c r="AJ5" s="24">
        <f>Raw_data!AJ5/Raw_data!$AZ5</f>
        <v>4.4410660994573768E-2</v>
      </c>
      <c r="AK5" s="24">
        <f>Raw_data!AK5/Raw_data!$AZ5</f>
        <v>3.4553940642975386E-2</v>
      </c>
      <c r="AL5" s="24">
        <f>Raw_data!AL5/Raw_data!$AZ5</f>
        <v>4.2684913088349083E-3</v>
      </c>
      <c r="AM5" s="24">
        <f>Raw_data!AM5/Raw_data!$AZ5</f>
        <v>2.2030475953564196E-3</v>
      </c>
      <c r="AN5" s="24">
        <f>Raw_data!AN5/Raw_data!$AZ5</f>
        <v>9.0352535162593764E-4</v>
      </c>
      <c r="AO5" s="24">
        <f>Raw_data!AO5/Raw_data!$AZ5</f>
        <v>1.9167874374268383E-3</v>
      </c>
      <c r="AP5" s="24">
        <f>Raw_data!AP5/Raw_data!$AZ5</f>
        <v>2.3532782865325311E-3</v>
      </c>
      <c r="AQ5" s="24">
        <f>Raw_data!AQ5/Raw_data!$AZ5</f>
        <v>5.4544037571842524E-4</v>
      </c>
      <c r="AR5" s="24">
        <f>Raw_data!AR5/Raw_data!$AZ5</f>
        <v>4.9452379059334185E-4</v>
      </c>
      <c r="AS5" s="24">
        <f>Raw_data!AS5/Raw_data!$AZ5</f>
        <v>1.3451173057348854E-3</v>
      </c>
      <c r="AT5" s="24">
        <f>Raw_data!AT5/Raw_data!$AZ5</f>
        <v>7.6393140903068752E-3</v>
      </c>
      <c r="AU5" s="24">
        <f>Raw_data!AU5/Raw_data!$AZ5</f>
        <v>2.180187087749239E-3</v>
      </c>
      <c r="AV5" s="24">
        <f>Raw_data!AV5/Raw_data!$AZ5</f>
        <v>5.601454129808951E-4</v>
      </c>
      <c r="AW5" s="24">
        <f>Raw_data!AW5/Raw_data!$AZ5</f>
        <v>2.2569555692179798E-3</v>
      </c>
      <c r="AX5" s="24">
        <f>Raw_data!AX5/Raw_data!$AZ5</f>
        <v>5.8385610475528461E-3</v>
      </c>
      <c r="AY5" s="24">
        <f>Raw_data!AY5/Raw_data!$AZ5</f>
        <v>7.0209468060233957E-4</v>
      </c>
      <c r="AZ5" s="24">
        <f>Raw_data!AZ5/Raw_data!$AZ5</f>
        <v>1</v>
      </c>
      <c r="BA5" s="24">
        <f t="shared" si="0"/>
        <v>4.2684913088349083E-3</v>
      </c>
      <c r="BB5" s="24">
        <f t="shared" si="1"/>
        <v>7.6393140903068752E-3</v>
      </c>
      <c r="BC5" s="24">
        <f>Raw_data!BC5/Raw_data!$AZ5</f>
        <v>0.72026976028742506</v>
      </c>
      <c r="BD5" s="24">
        <f>Raw_data!BD5/Raw_data!$AZ5</f>
        <v>4.5591598291129815E-3</v>
      </c>
      <c r="BE5" s="24">
        <f>Raw_data!BE5/Raw_data!$AZ5</f>
        <v>0.19934595646899614</v>
      </c>
      <c r="BF5" s="24">
        <f>Raw_data!BF5/Raw_data!$AZ5</f>
        <v>1.3998691661031569E-2</v>
      </c>
      <c r="BG5" s="24">
        <f>Raw_data!BG5/Raw_data!$AZ5</f>
        <v>4.99186263542922E-2</v>
      </c>
      <c r="BH5" s="24">
        <f>Raw_data!BH5/Raw_data!$AZ5</f>
        <v>6.3917318015323771E-2</v>
      </c>
      <c r="BI5" s="32">
        <f t="shared" si="2"/>
        <v>0.28043022581745991</v>
      </c>
    </row>
    <row r="6" spans="1:61" x14ac:dyDescent="0.25">
      <c r="A6" s="21" t="s">
        <v>59</v>
      </c>
      <c r="B6" s="22" t="s">
        <v>76</v>
      </c>
      <c r="C6" s="23">
        <v>1</v>
      </c>
      <c r="D6" s="22" t="s">
        <v>77</v>
      </c>
      <c r="E6" s="22">
        <v>700</v>
      </c>
      <c r="F6" s="24">
        <v>2.9575</v>
      </c>
      <c r="G6" s="25"/>
      <c r="H6" s="22" t="s">
        <v>78</v>
      </c>
      <c r="I6" s="22">
        <v>1000</v>
      </c>
      <c r="J6" s="22">
        <v>20</v>
      </c>
      <c r="K6" s="22">
        <v>400</v>
      </c>
      <c r="L6" s="22">
        <v>111</v>
      </c>
      <c r="M6" s="22">
        <v>150</v>
      </c>
      <c r="N6" s="22">
        <v>50</v>
      </c>
      <c r="O6" s="22">
        <v>70</v>
      </c>
      <c r="P6" s="22">
        <v>60</v>
      </c>
      <c r="Q6" s="22" t="s">
        <v>322</v>
      </c>
      <c r="R6" s="22" t="s">
        <v>63</v>
      </c>
      <c r="S6" s="22">
        <v>200</v>
      </c>
      <c r="T6" s="22">
        <v>30</v>
      </c>
      <c r="U6" s="24">
        <v>0</v>
      </c>
      <c r="V6" s="24">
        <v>0</v>
      </c>
      <c r="W6" s="22" t="s">
        <v>64</v>
      </c>
      <c r="X6" s="24">
        <f>Raw_data!X6/Raw_data!$AZ6</f>
        <v>1.8076359531769607E-3</v>
      </c>
      <c r="Y6" s="24">
        <f>Raw_data!Y6/Raw_data!$AZ6</f>
        <v>1.6748353683328394E-3</v>
      </c>
      <c r="Z6" s="24">
        <f>Raw_data!Z6/Raw_data!$AZ6</f>
        <v>6.5449576724837422E-2</v>
      </c>
      <c r="AA6" s="24">
        <f>Raw_data!AA6/Raw_data!$AZ6</f>
        <v>6.7790162758532536E-4</v>
      </c>
      <c r="AB6" s="24">
        <f>Raw_data!AB6/Raw_data!$AZ6</f>
        <v>8.3085949359672038E-3</v>
      </c>
      <c r="AC6" s="24">
        <f>Raw_data!AC6/Raw_data!$AZ6</f>
        <v>2.3804955639555637E-2</v>
      </c>
      <c r="AD6" s="24">
        <f>Raw_data!AD6/Raw_data!$AZ6</f>
        <v>6.1224315418117389E-2</v>
      </c>
      <c r="AE6" s="24">
        <f>Raw_data!AE6/Raw_data!$AZ6</f>
        <v>6.7419253249577883E-3</v>
      </c>
      <c r="AF6" s="24">
        <f>Raw_data!AF6/Raw_data!$AZ6</f>
        <v>0.65805377982589619</v>
      </c>
      <c r="AG6" s="24">
        <f>Raw_data!AG6/Raw_data!$AZ6</f>
        <v>1.4847560353108073E-2</v>
      </c>
      <c r="AH6" s="24">
        <f>Raw_data!AH6/Raw_data!$AZ6</f>
        <v>1.7379399203163202E-2</v>
      </c>
      <c r="AI6" s="24">
        <f>Raw_data!AI6/Raw_data!$AZ6</f>
        <v>7.1402355311446369E-2</v>
      </c>
      <c r="AJ6" s="24">
        <f>Raw_data!AJ6/Raw_data!$AZ6</f>
        <v>3.263609743495962E-2</v>
      </c>
      <c r="AK6" s="24">
        <f>Raw_data!AK6/Raw_data!$AZ6</f>
        <v>7.5558456004417409E-3</v>
      </c>
      <c r="AL6" s="24">
        <f>Raw_data!AL6/Raw_data!$AZ6</f>
        <v>4.3389477066972998E-3</v>
      </c>
      <c r="AM6" s="24">
        <f>Raw_data!AM6/Raw_data!$AZ6</f>
        <v>8.2005124044124311E-4</v>
      </c>
      <c r="AN6" s="24">
        <f>Raw_data!AN6/Raw_data!$AZ6</f>
        <v>1.28153812761107E-3</v>
      </c>
      <c r="AO6" s="24">
        <f>Raw_data!AO6/Raw_data!$AZ6</f>
        <v>1.811214661228954E-3</v>
      </c>
      <c r="AP6" s="24">
        <f>Raw_data!AP6/Raw_data!$AZ6</f>
        <v>2.0870803423841543E-3</v>
      </c>
      <c r="AQ6" s="24">
        <f>Raw_data!AQ6/Raw_data!$AZ6</f>
        <v>6.1001714228898845E-4</v>
      </c>
      <c r="AR6" s="24">
        <f>Raw_data!AR6/Raw_data!$AZ6</f>
        <v>1.5288573701189754E-4</v>
      </c>
      <c r="AS6" s="24">
        <f>Raw_data!AS6/Raw_data!$AZ6</f>
        <v>1.7561746862277557E-3</v>
      </c>
      <c r="AT6" s="24">
        <f>Raw_data!AT6/Raw_data!$AZ6</f>
        <v>3.6604634987314182E-3</v>
      </c>
      <c r="AU6" s="24">
        <f>Raw_data!AU6/Raw_data!$AZ6</f>
        <v>1.3279781065183311E-3</v>
      </c>
      <c r="AV6" s="24">
        <f>Raw_data!AV6/Raw_data!$AZ6</f>
        <v>9.7157762323184086E-4</v>
      </c>
      <c r="AW6" s="24">
        <f>Raw_data!AW6/Raw_data!$AZ6</f>
        <v>2.2933415390242306E-3</v>
      </c>
      <c r="AX6" s="24">
        <f>Raw_data!AX6/Raw_data!$AZ6</f>
        <v>6.5091705919638095E-3</v>
      </c>
      <c r="AY6" s="24">
        <f>Raw_data!AY6/Raw_data!$AZ6</f>
        <v>8.1478027509334619E-4</v>
      </c>
      <c r="AZ6" s="24">
        <f>Raw_data!AZ6/Raw_data!$AZ6</f>
        <v>1</v>
      </c>
      <c r="BA6" s="24">
        <f t="shared" si="0"/>
        <v>4.3389477066972998E-3</v>
      </c>
      <c r="BB6" s="24">
        <f t="shared" si="1"/>
        <v>3.6604634987314182E-3</v>
      </c>
      <c r="BC6" s="24">
        <f>Raw_data!BC6/Raw_data!$AZ6</f>
        <v>0.82748000029295488</v>
      </c>
      <c r="BD6" s="24">
        <f>Raw_data!BD6/Raw_data!$AZ6</f>
        <v>4.8426023166503029E-3</v>
      </c>
      <c r="BE6" s="24">
        <f>Raw_data!BE6/Raw_data!$AZ6</f>
        <v>0.11395033663158906</v>
      </c>
      <c r="BF6" s="24">
        <f>Raw_data!BF6/Raw_data!$AZ6</f>
        <v>1.5667611593549319E-2</v>
      </c>
      <c r="BG6" s="24">
        <f>Raw_data!BG6/Raw_data!$AZ6</f>
        <v>3.006003795982792E-2</v>
      </c>
      <c r="BH6" s="24">
        <f>Raw_data!BH6/Raw_data!$AZ6</f>
        <v>4.5727649553377242E-2</v>
      </c>
      <c r="BI6" s="32">
        <f t="shared" si="2"/>
        <v>0.52121063900476217</v>
      </c>
    </row>
    <row r="7" spans="1:61" x14ac:dyDescent="0.25">
      <c r="A7" s="21" t="s">
        <v>59</v>
      </c>
      <c r="B7" s="22" t="s">
        <v>76</v>
      </c>
      <c r="C7" s="23">
        <v>2</v>
      </c>
      <c r="D7" s="22" t="s">
        <v>79</v>
      </c>
      <c r="E7" s="22">
        <v>700</v>
      </c>
      <c r="F7" s="24">
        <v>2.5474999999999999</v>
      </c>
      <c r="G7" s="25"/>
      <c r="H7" s="22" t="s">
        <v>80</v>
      </c>
      <c r="I7" s="22">
        <v>1000</v>
      </c>
      <c r="J7" s="22">
        <v>20</v>
      </c>
      <c r="K7" s="22">
        <v>400</v>
      </c>
      <c r="L7" s="22">
        <v>111</v>
      </c>
      <c r="M7" s="22">
        <v>150</v>
      </c>
      <c r="N7" s="22">
        <v>50</v>
      </c>
      <c r="O7" s="22">
        <v>70</v>
      </c>
      <c r="P7" s="22">
        <v>60</v>
      </c>
      <c r="Q7" s="22" t="s">
        <v>322</v>
      </c>
      <c r="R7" s="22" t="s">
        <v>63</v>
      </c>
      <c r="S7" s="22">
        <v>200</v>
      </c>
      <c r="T7" s="22">
        <v>30</v>
      </c>
      <c r="U7" s="24">
        <v>0</v>
      </c>
      <c r="V7" s="24">
        <v>0</v>
      </c>
      <c r="W7" s="22" t="s">
        <v>64</v>
      </c>
      <c r="X7" s="24">
        <f>Raw_data!X7/Raw_data!$AZ7</f>
        <v>2.0130380584762954E-3</v>
      </c>
      <c r="Y7" s="24">
        <f>Raw_data!Y7/Raw_data!$AZ7</f>
        <v>1.9051563951606105E-3</v>
      </c>
      <c r="Z7" s="24">
        <f>Raw_data!Z7/Raw_data!$AZ7</f>
        <v>8.3193757472942775E-2</v>
      </c>
      <c r="AA7" s="24">
        <f>Raw_data!AA7/Raw_data!$AZ7</f>
        <v>1.5071765056960361E-4</v>
      </c>
      <c r="AB7" s="24">
        <f>Raw_data!AB7/Raw_data!$AZ7</f>
        <v>7.4829550666538746E-3</v>
      </c>
      <c r="AC7" s="24">
        <f>Raw_data!AC7/Raw_data!$AZ7</f>
        <v>2.5252817300080874E-2</v>
      </c>
      <c r="AD7" s="24">
        <f>Raw_data!AD7/Raw_data!$AZ7</f>
        <v>5.8928363514337029E-2</v>
      </c>
      <c r="AE7" s="24">
        <f>Raw_data!AE7/Raw_data!$AZ7</f>
        <v>3.9199678508420955E-3</v>
      </c>
      <c r="AF7" s="24">
        <f>Raw_data!AF7/Raw_data!$AZ7</f>
        <v>0.60027295538649883</v>
      </c>
      <c r="AG7" s="24">
        <f>Raw_data!AG7/Raw_data!$AZ7</f>
        <v>1.8624175225155474E-2</v>
      </c>
      <c r="AH7" s="24">
        <f>Raw_data!AH7/Raw_data!$AZ7</f>
        <v>2.9195438189032114E-2</v>
      </c>
      <c r="AI7" s="24">
        <f>Raw_data!AI7/Raw_data!$AZ7</f>
        <v>9.408982657969843E-2</v>
      </c>
      <c r="AJ7" s="24">
        <f>Raw_data!AJ7/Raw_data!$AZ7</f>
        <v>2.8809703185031944E-2</v>
      </c>
      <c r="AK7" s="24">
        <f>Raw_data!AK7/Raw_data!$AZ7</f>
        <v>9.4192092485197703E-3</v>
      </c>
      <c r="AL7" s="24">
        <f>Raw_data!AL7/Raw_data!$AZ7</f>
        <v>1.0037639300086571E-2</v>
      </c>
      <c r="AM7" s="24">
        <f>Raw_data!AM7/Raw_data!$AZ7</f>
        <v>1.1508292268104302E-3</v>
      </c>
      <c r="AN7" s="24">
        <f>Raw_data!AN7/Raw_data!$AZ7</f>
        <v>1.0633627432259133E-3</v>
      </c>
      <c r="AO7" s="24">
        <f>Raw_data!AO7/Raw_data!$AZ7</f>
        <v>3.1455210689616117E-3</v>
      </c>
      <c r="AP7" s="24">
        <f>Raw_data!AP7/Raw_data!$AZ7</f>
        <v>2.1110604778059872E-3</v>
      </c>
      <c r="AQ7" s="24">
        <f>Raw_data!AQ7/Raw_data!$AZ7</f>
        <v>6.2877486859707298E-4</v>
      </c>
      <c r="AR7" s="24">
        <f>Raw_data!AR7/Raw_data!$AZ7</f>
        <v>2.1059091811623419E-4</v>
      </c>
      <c r="AS7" s="24">
        <f>Raw_data!AS7/Raw_data!$AZ7</f>
        <v>1.5766345628992851E-3</v>
      </c>
      <c r="AT7" s="24">
        <f>Raw_data!AT7/Raw_data!$AZ7</f>
        <v>5.2917328127990307E-3</v>
      </c>
      <c r="AU7" s="24">
        <f>Raw_data!AU7/Raw_data!$AZ7</f>
        <v>6.1114645590263131E-4</v>
      </c>
      <c r="AV7" s="24">
        <f>Raw_data!AV7/Raw_data!$AZ7</f>
        <v>1.1477257817013489E-3</v>
      </c>
      <c r="AW7" s="24">
        <f>Raw_data!AW7/Raw_data!$AZ7</f>
        <v>2.6067038847849174E-3</v>
      </c>
      <c r="AX7" s="24">
        <f>Raw_data!AX7/Raw_data!$AZ7</f>
        <v>5.9522599361175894E-3</v>
      </c>
      <c r="AY7" s="24">
        <f>Raw_data!AY7/Raw_data!$AZ7</f>
        <v>1.2079368391918251E-3</v>
      </c>
      <c r="AZ7" s="24">
        <f>Raw_data!AZ7/Raw_data!$AZ7</f>
        <v>1</v>
      </c>
      <c r="BA7" s="24">
        <f t="shared" si="0"/>
        <v>1.0037639300086571E-2</v>
      </c>
      <c r="BB7" s="24">
        <f t="shared" si="1"/>
        <v>5.2917328127990307E-3</v>
      </c>
      <c r="BC7" s="24">
        <f>Raw_data!BC7/Raw_data!$AZ7</f>
        <v>0.78070077268394067</v>
      </c>
      <c r="BD7" s="24">
        <f>Raw_data!BD7/Raw_data!$AZ7</f>
        <v>5.801732292391398E-3</v>
      </c>
      <c r="BE7" s="24">
        <f>Raw_data!BE7/Raw_data!$AZ7</f>
        <v>0.13502741323733344</v>
      </c>
      <c r="BF7" s="24">
        <f>Raw_data!BF7/Raw_data!$AZ7</f>
        <v>1.9775004451965904E-2</v>
      </c>
      <c r="BG7" s="24">
        <f>Raw_data!BG7/Raw_data!$AZ7</f>
        <v>4.3365705221483072E-2</v>
      </c>
      <c r="BH7" s="24">
        <f>Raw_data!BH7/Raw_data!$AZ7</f>
        <v>6.314070967344898E-2</v>
      </c>
      <c r="BI7" s="32">
        <f t="shared" si="2"/>
        <v>0.45600560053084305</v>
      </c>
    </row>
    <row r="8" spans="1:61" x14ac:dyDescent="0.25">
      <c r="A8" s="21" t="s">
        <v>59</v>
      </c>
      <c r="B8" s="22" t="s">
        <v>76</v>
      </c>
      <c r="C8" s="23">
        <v>3</v>
      </c>
      <c r="D8" s="22" t="s">
        <v>81</v>
      </c>
      <c r="E8" s="22">
        <v>700</v>
      </c>
      <c r="F8" s="24">
        <v>2.8029999999999999</v>
      </c>
      <c r="G8" s="25">
        <f>(305.85/630)*E8</f>
        <v>339.83333333333337</v>
      </c>
      <c r="H8" s="22" t="s">
        <v>82</v>
      </c>
      <c r="I8" s="22">
        <v>1000</v>
      </c>
      <c r="J8" s="22">
        <v>20</v>
      </c>
      <c r="K8" s="22">
        <v>400</v>
      </c>
      <c r="L8" s="22">
        <v>111</v>
      </c>
      <c r="M8" s="22">
        <v>150</v>
      </c>
      <c r="N8" s="22">
        <v>50</v>
      </c>
      <c r="O8" s="22">
        <v>70</v>
      </c>
      <c r="P8" s="22">
        <v>60</v>
      </c>
      <c r="Q8" s="22" t="s">
        <v>322</v>
      </c>
      <c r="R8" s="22" t="s">
        <v>63</v>
      </c>
      <c r="S8" s="22">
        <v>200</v>
      </c>
      <c r="T8" s="22">
        <v>30</v>
      </c>
      <c r="U8" s="24">
        <v>0</v>
      </c>
      <c r="V8" s="24">
        <v>0</v>
      </c>
      <c r="W8" s="22" t="s">
        <v>64</v>
      </c>
      <c r="X8" s="24">
        <f>Raw_data!X8/Raw_data!$AZ8</f>
        <v>2.0736735889369555E-3</v>
      </c>
      <c r="Y8" s="24">
        <f>Raw_data!Y8/Raw_data!$AZ8</f>
        <v>1.0259434958284587E-3</v>
      </c>
      <c r="Z8" s="24">
        <f>Raw_data!Z8/Raw_data!$AZ8</f>
        <v>7.3078384624850973E-2</v>
      </c>
      <c r="AA8" s="24">
        <f>Raw_data!AA8/Raw_data!$AZ8</f>
        <v>0</v>
      </c>
      <c r="AB8" s="24">
        <f>Raw_data!AB8/Raw_data!$AZ8</f>
        <v>6.6065685485682058E-3</v>
      </c>
      <c r="AC8" s="24">
        <f>Raw_data!AC8/Raw_data!$AZ8</f>
        <v>1.9940735719181497E-2</v>
      </c>
      <c r="AD8" s="24">
        <f>Raw_data!AD8/Raw_data!$AZ8</f>
        <v>5.3149607853089503E-2</v>
      </c>
      <c r="AE8" s="24">
        <f>Raw_data!AE8/Raw_data!$AZ8</f>
        <v>2.1599516716437725E-3</v>
      </c>
      <c r="AF8" s="24">
        <f>Raw_data!AF8/Raw_data!$AZ8</f>
        <v>0.63190452592088031</v>
      </c>
      <c r="AG8" s="24">
        <f>Raw_data!AG8/Raw_data!$AZ8</f>
        <v>1.4604755998398843E-2</v>
      </c>
      <c r="AH8" s="24">
        <f>Raw_data!AH8/Raw_data!$AZ8</f>
        <v>3.2850320787910711E-2</v>
      </c>
      <c r="AI8" s="24">
        <f>Raw_data!AI8/Raw_data!$AZ8</f>
        <v>8.786309712741347E-2</v>
      </c>
      <c r="AJ8" s="24">
        <f>Raw_data!AJ8/Raw_data!$AZ8</f>
        <v>3.5019152866054504E-2</v>
      </c>
      <c r="AK8" s="24">
        <f>Raw_data!AK8/Raw_data!$AZ8</f>
        <v>7.8294005236203418E-3</v>
      </c>
      <c r="AL8" s="24">
        <f>Raw_data!AL8/Raw_data!$AZ8</f>
        <v>7.1077589571924152E-3</v>
      </c>
      <c r="AM8" s="24">
        <f>Raw_data!AM8/Raw_data!$AZ8</f>
        <v>1.6630830608495716E-3</v>
      </c>
      <c r="AN8" s="24">
        <f>Raw_data!AN8/Raw_data!$AZ8</f>
        <v>8.5196646537482148E-4</v>
      </c>
      <c r="AO8" s="24">
        <f>Raw_data!AO8/Raw_data!$AZ8</f>
        <v>1.7232922169196766E-3</v>
      </c>
      <c r="AP8" s="24">
        <f>Raw_data!AP8/Raw_data!$AZ8</f>
        <v>1.840888533216549E-3</v>
      </c>
      <c r="AQ8" s="24">
        <f>Raw_data!AQ8/Raw_data!$AZ8</f>
        <v>6.7581866888784714E-4</v>
      </c>
      <c r="AR8" s="24">
        <f>Raw_data!AR8/Raw_data!$AZ8</f>
        <v>1.4329029243691696E-4</v>
      </c>
      <c r="AS8" s="24">
        <f>Raw_data!AS8/Raw_data!$AZ8</f>
        <v>1.2284364982654791E-3</v>
      </c>
      <c r="AT8" s="24">
        <f>Raw_data!AT8/Raw_data!$AZ8</f>
        <v>4.967877004238677E-3</v>
      </c>
      <c r="AU8" s="24">
        <f>Raw_data!AU8/Raw_data!$AZ8</f>
        <v>9.5543306821833549E-4</v>
      </c>
      <c r="AV8" s="24">
        <f>Raw_data!AV8/Raw_data!$AZ8</f>
        <v>1.3049263995856127E-3</v>
      </c>
      <c r="AW8" s="24">
        <f>Raw_data!AW8/Raw_data!$AZ8</f>
        <v>2.3093201089740335E-3</v>
      </c>
      <c r="AX8" s="24">
        <f>Raw_data!AX8/Raw_data!$AZ8</f>
        <v>5.8895250592836202E-3</v>
      </c>
      <c r="AY8" s="24">
        <f>Raw_data!AY8/Raw_data!$AZ8</f>
        <v>1.232264940178819E-3</v>
      </c>
      <c r="AZ8" s="24">
        <f>Raw_data!AZ8/Raw_data!$AZ8</f>
        <v>1</v>
      </c>
      <c r="BA8" s="24">
        <f t="shared" si="0"/>
        <v>7.1077589571924152E-3</v>
      </c>
      <c r="BB8" s="24">
        <f t="shared" si="1"/>
        <v>4.967877004238677E-3</v>
      </c>
      <c r="BC8" s="24">
        <f>Raw_data!BC8/Raw_data!$AZ8</f>
        <v>0.80183191340238047</v>
      </c>
      <c r="BD8" s="24">
        <f>Raw_data!BD8/Raw_data!$AZ8</f>
        <v>5.6656204100632296E-3</v>
      </c>
      <c r="BE8" s="24">
        <f>Raw_data!BE8/Raw_data!$AZ8</f>
        <v>0.11955797835848882</v>
      </c>
      <c r="BF8" s="24">
        <f>Raw_data!BF8/Raw_data!$AZ8</f>
        <v>1.6267839059248414E-2</v>
      </c>
      <c r="BG8" s="24">
        <f>Raw_data!BG8/Raw_data!$AZ8</f>
        <v>4.4601012808387901E-2</v>
      </c>
      <c r="BH8" s="24">
        <f>Raw_data!BH8/Raw_data!$AZ8</f>
        <v>6.0868851867636312E-2</v>
      </c>
      <c r="BI8" s="32">
        <f t="shared" si="2"/>
        <v>0.36474147188399719</v>
      </c>
    </row>
    <row r="9" spans="1:61" x14ac:dyDescent="0.25">
      <c r="A9" s="21" t="s">
        <v>59</v>
      </c>
      <c r="B9" s="22" t="s">
        <v>76</v>
      </c>
      <c r="C9" s="23" t="s">
        <v>71</v>
      </c>
      <c r="D9" s="22" t="s">
        <v>83</v>
      </c>
      <c r="E9" s="22">
        <v>600</v>
      </c>
      <c r="F9" s="24">
        <v>0.38200000000000001</v>
      </c>
      <c r="G9" s="25"/>
      <c r="H9" s="22" t="s">
        <v>84</v>
      </c>
      <c r="I9" s="22">
        <v>1000</v>
      </c>
      <c r="J9" s="22">
        <v>20</v>
      </c>
      <c r="K9" s="22">
        <v>400</v>
      </c>
      <c r="L9" s="22">
        <v>111</v>
      </c>
      <c r="M9" s="22">
        <v>150</v>
      </c>
      <c r="N9" s="22">
        <v>50</v>
      </c>
      <c r="O9" s="22">
        <v>70</v>
      </c>
      <c r="P9" s="22">
        <v>60</v>
      </c>
      <c r="Q9" s="22" t="s">
        <v>74</v>
      </c>
      <c r="R9" s="22"/>
      <c r="S9" s="22">
        <v>200</v>
      </c>
      <c r="T9" s="22">
        <v>30</v>
      </c>
      <c r="U9" s="24">
        <v>0</v>
      </c>
      <c r="V9" s="24">
        <v>0</v>
      </c>
      <c r="W9" s="22" t="s">
        <v>74</v>
      </c>
      <c r="X9" s="24">
        <f>Raw_data!X9/Raw_data!$AZ9</f>
        <v>3.5240617158615742E-3</v>
      </c>
      <c r="Y9" s="24">
        <f>Raw_data!Y9/Raw_data!$AZ9</f>
        <v>2.4899376847546388E-2</v>
      </c>
      <c r="Z9" s="24">
        <f>Raw_data!Z9/Raw_data!$AZ9</f>
        <v>0</v>
      </c>
      <c r="AA9" s="24">
        <f>Raw_data!AA9/Raw_data!$AZ9</f>
        <v>9.5010695900323155E-3</v>
      </c>
      <c r="AB9" s="24">
        <f>Raw_data!AB9/Raw_data!$AZ9</f>
        <v>7.1878566222804436E-3</v>
      </c>
      <c r="AC9" s="24">
        <f>Raw_data!AC9/Raw_data!$AZ9</f>
        <v>2.1322118590394994E-2</v>
      </c>
      <c r="AD9" s="24">
        <f>Raw_data!AD9/Raw_data!$AZ9</f>
        <v>3.0150652998616693E-2</v>
      </c>
      <c r="AE9" s="24">
        <f>Raw_data!AE9/Raw_data!$AZ9</f>
        <v>4.6916224551409459E-2</v>
      </c>
      <c r="AF9" s="24">
        <f>Raw_data!AF9/Raw_data!$AZ9</f>
        <v>0.69848766317583832</v>
      </c>
      <c r="AG9" s="24">
        <f>Raw_data!AG9/Raw_data!$AZ9</f>
        <v>9.9896559546909149E-3</v>
      </c>
      <c r="AH9" s="24">
        <f>Raw_data!AH9/Raw_data!$AZ9</f>
        <v>8.6879154288177617E-3</v>
      </c>
      <c r="AI9" s="24">
        <f>Raw_data!AI9/Raw_data!$AZ9</f>
        <v>5.654346984159634E-2</v>
      </c>
      <c r="AJ9" s="24">
        <f>Raw_data!AJ9/Raw_data!$AZ9</f>
        <v>2.2717801944503357E-2</v>
      </c>
      <c r="AK9" s="24">
        <f>Raw_data!AK9/Raw_data!$AZ9</f>
        <v>2.8058788821541593E-2</v>
      </c>
      <c r="AL9" s="24">
        <f>Raw_data!AL9/Raw_data!$AZ9</f>
        <v>4.1695803378497074E-3</v>
      </c>
      <c r="AM9" s="24">
        <f>Raw_data!AM9/Raw_data!$AZ9</f>
        <v>2.2569899812360395E-3</v>
      </c>
      <c r="AN9" s="24">
        <f>Raw_data!AN9/Raw_data!$AZ9</f>
        <v>9.066540950264431E-4</v>
      </c>
      <c r="AO9" s="24">
        <f>Raw_data!AO9/Raw_data!$AZ9</f>
        <v>1.2301146555240988E-3</v>
      </c>
      <c r="AP9" s="24">
        <f>Raw_data!AP9/Raw_data!$AZ9</f>
        <v>1.9125903566136681E-3</v>
      </c>
      <c r="AQ9" s="24">
        <f>Raw_data!AQ9/Raw_data!$AZ9</f>
        <v>1.997945954085627E-4</v>
      </c>
      <c r="AR9" s="24">
        <f>Raw_data!AR9/Raw_data!$AZ9</f>
        <v>4.4218087119301484E-4</v>
      </c>
      <c r="AS9" s="24">
        <f>Raw_data!AS9/Raw_data!$AZ9</f>
        <v>1.3549370671629706E-3</v>
      </c>
      <c r="AT9" s="24">
        <f>Raw_data!AT9/Raw_data!$AZ9</f>
        <v>7.3986989730262529E-3</v>
      </c>
      <c r="AU9" s="24">
        <f>Raw_data!AU9/Raw_data!$AZ9</f>
        <v>2.2890998269267013E-3</v>
      </c>
      <c r="AV9" s="24">
        <f>Raw_data!AV9/Raw_data!$AZ9</f>
        <v>5.3351554337978629E-4</v>
      </c>
      <c r="AW9" s="24">
        <f>Raw_data!AW9/Raw_data!$AZ9</f>
        <v>2.3914330439592396E-3</v>
      </c>
      <c r="AX9" s="24">
        <f>Raw_data!AX9/Raw_data!$AZ9</f>
        <v>6.3992092858228995E-3</v>
      </c>
      <c r="AY9" s="24">
        <f>Raw_data!AY9/Raw_data!$AZ9</f>
        <v>5.2854528374031223E-4</v>
      </c>
      <c r="AZ9" s="24">
        <f>Raw_data!AZ9/Raw_data!$AZ9</f>
        <v>1</v>
      </c>
      <c r="BA9" s="24">
        <f t="shared" si="0"/>
        <v>4.1695803378497074E-3</v>
      </c>
      <c r="BB9" s="24">
        <f t="shared" si="1"/>
        <v>7.3986989730262529E-3</v>
      </c>
      <c r="BC9" s="24">
        <f>Raw_data!BC9/Raw_data!$AZ9</f>
        <v>0.76206803645710042</v>
      </c>
      <c r="BD9" s="24">
        <f>Raw_data!BD9/Raw_data!$AZ9</f>
        <v>4.0954693376809154E-3</v>
      </c>
      <c r="BE9" s="24">
        <f>Raw_data!BE9/Raw_data!$AZ9</f>
        <v>0.1691006831892532</v>
      </c>
      <c r="BF9" s="24">
        <f>Raw_data!BF9/Raw_data!$AZ9</f>
        <v>1.2246645935926953E-2</v>
      </c>
      <c r="BG9" s="24">
        <f>Raw_data!BG9/Raw_data!$AZ9</f>
        <v>4.0920885769162432E-2</v>
      </c>
      <c r="BH9" s="24">
        <f>Raw_data!BH9/Raw_data!$AZ9</f>
        <v>5.3167531705089387E-2</v>
      </c>
      <c r="BI9" s="32">
        <f t="shared" si="2"/>
        <v>0.29927616926503342</v>
      </c>
    </row>
    <row r="10" spans="1:61" x14ac:dyDescent="0.25">
      <c r="A10" s="21" t="s">
        <v>59</v>
      </c>
      <c r="B10" s="22" t="s">
        <v>85</v>
      </c>
      <c r="C10" s="23">
        <v>1</v>
      </c>
      <c r="D10" s="22" t="s">
        <v>86</v>
      </c>
      <c r="E10" s="22">
        <v>600</v>
      </c>
      <c r="F10" s="24">
        <v>2.6385000000000001</v>
      </c>
      <c r="G10" s="25"/>
      <c r="H10" s="22" t="s">
        <v>87</v>
      </c>
      <c r="I10" s="22">
        <v>1000</v>
      </c>
      <c r="J10" s="22">
        <v>20</v>
      </c>
      <c r="K10" s="22">
        <v>400</v>
      </c>
      <c r="L10" s="22">
        <v>111</v>
      </c>
      <c r="M10" s="22">
        <v>150</v>
      </c>
      <c r="N10" s="22">
        <v>50</v>
      </c>
      <c r="O10" s="22">
        <v>70</v>
      </c>
      <c r="P10" s="22">
        <v>60</v>
      </c>
      <c r="Q10" s="22" t="s">
        <v>322</v>
      </c>
      <c r="R10" s="22" t="s">
        <v>63</v>
      </c>
      <c r="S10" s="22">
        <v>200</v>
      </c>
      <c r="T10" s="22">
        <v>30</v>
      </c>
      <c r="U10" s="24">
        <v>0</v>
      </c>
      <c r="V10" s="24">
        <v>0</v>
      </c>
      <c r="W10" s="22" t="s">
        <v>64</v>
      </c>
      <c r="X10" s="24">
        <f>Raw_data!X10/Raw_data!$AZ10</f>
        <v>1.8836705685244661E-3</v>
      </c>
      <c r="Y10" s="24">
        <f>Raw_data!Y10/Raw_data!$AZ10</f>
        <v>1.0941294055678728E-3</v>
      </c>
      <c r="Z10" s="24">
        <f>Raw_data!Z10/Raw_data!$AZ10</f>
        <v>9.0563587143301663E-2</v>
      </c>
      <c r="AA10" s="24">
        <f>Raw_data!AA10/Raw_data!$AZ10</f>
        <v>3.7270433220684451E-5</v>
      </c>
      <c r="AB10" s="24">
        <f>Raw_data!AB10/Raw_data!$AZ10</f>
        <v>7.3600359841323468E-3</v>
      </c>
      <c r="AC10" s="24">
        <f>Raw_data!AC10/Raw_data!$AZ10</f>
        <v>2.6858460046919701E-2</v>
      </c>
      <c r="AD10" s="24">
        <f>Raw_data!AD10/Raw_data!$AZ10</f>
        <v>6.1099240971481408E-2</v>
      </c>
      <c r="AE10" s="24">
        <f>Raw_data!AE10/Raw_data!$AZ10</f>
        <v>8.1229698251777845E-3</v>
      </c>
      <c r="AF10" s="24">
        <f>Raw_data!AF10/Raw_data!$AZ10</f>
        <v>0.59314742383771824</v>
      </c>
      <c r="AG10" s="24">
        <f>Raw_data!AG10/Raw_data!$AZ10</f>
        <v>1.566784428453365E-2</v>
      </c>
      <c r="AH10" s="24">
        <f>Raw_data!AH10/Raw_data!$AZ10</f>
        <v>3.3880858870896251E-2</v>
      </c>
      <c r="AI10" s="24">
        <f>Raw_data!AI10/Raw_data!$AZ10</f>
        <v>8.4185785171137367E-2</v>
      </c>
      <c r="AJ10" s="24">
        <f>Raw_data!AJ10/Raw_data!$AZ10</f>
        <v>3.5274900896135268E-2</v>
      </c>
      <c r="AK10" s="24">
        <f>Raw_data!AK10/Raw_data!$AZ10</f>
        <v>8.6118751605983954E-3</v>
      </c>
      <c r="AL10" s="24">
        <f>Raw_data!AL10/Raw_data!$AZ10</f>
        <v>7.6833435372917402E-3</v>
      </c>
      <c r="AM10" s="24">
        <f>Raw_data!AM10/Raw_data!$AZ10</f>
        <v>1.1746073040159663E-3</v>
      </c>
      <c r="AN10" s="24">
        <f>Raw_data!AN10/Raw_data!$AZ10</f>
        <v>1.4257790773542793E-3</v>
      </c>
      <c r="AO10" s="24">
        <f>Raw_data!AO10/Raw_data!$AZ10</f>
        <v>1.6899013171095267E-3</v>
      </c>
      <c r="AP10" s="24">
        <f>Raw_data!AP10/Raw_data!$AZ10</f>
        <v>1.9343119378509466E-3</v>
      </c>
      <c r="AQ10" s="24">
        <f>Raw_data!AQ10/Raw_data!$AZ10</f>
        <v>7.363097003467258E-4</v>
      </c>
      <c r="AR10" s="24">
        <f>Raw_data!AR10/Raw_data!$AZ10</f>
        <v>2.2086431816517517E-4</v>
      </c>
      <c r="AS10" s="24">
        <f>Raw_data!AS10/Raw_data!$AZ10</f>
        <v>1.5716988781767785E-3</v>
      </c>
      <c r="AT10" s="24">
        <f>Raw_data!AT10/Raw_data!$AZ10</f>
        <v>4.9800093573006418E-3</v>
      </c>
      <c r="AU10" s="24">
        <f>Raw_data!AU10/Raw_data!$AZ10</f>
        <v>1.0266524298993772E-3</v>
      </c>
      <c r="AV10" s="24">
        <f>Raw_data!AV10/Raw_data!$AZ10</f>
        <v>1.1579062479743871E-3</v>
      </c>
      <c r="AW10" s="24">
        <f>Raw_data!AW10/Raw_data!$AZ10</f>
        <v>1.9554531538069032E-3</v>
      </c>
      <c r="AX10" s="24">
        <f>Raw_data!AX10/Raw_data!$AZ10</f>
        <v>5.5252744498162512E-3</v>
      </c>
      <c r="AY10" s="24">
        <f>Raw_data!AY10/Raw_data!$AZ10</f>
        <v>1.1298356915459924E-3</v>
      </c>
      <c r="AZ10" s="24">
        <f>Raw_data!AZ10/Raw_data!$AZ10</f>
        <v>1</v>
      </c>
      <c r="BA10" s="24">
        <f t="shared" si="0"/>
        <v>7.6833435372917402E-3</v>
      </c>
      <c r="BB10" s="24">
        <f t="shared" si="1"/>
        <v>4.9800093573006418E-3</v>
      </c>
      <c r="BC10" s="24">
        <f>Raw_data!BC10/Raw_data!$AZ10</f>
        <v>0.78932885940129338</v>
      </c>
      <c r="BD10" s="24">
        <f>Raw_data!BD10/Raw_data!$AZ10</f>
        <v>5.2003691118391836E-3</v>
      </c>
      <c r="BE10" s="24">
        <f>Raw_data!BE10/Raw_data!$AZ10</f>
        <v>0.12854044307884857</v>
      </c>
      <c r="BF10" s="24">
        <f>Raw_data!BF10/Raw_data!$AZ10</f>
        <v>1.6842451588549617E-2</v>
      </c>
      <c r="BG10" s="24">
        <f>Raw_data!BG10/Raw_data!$AZ10</f>
        <v>4.7424523924876658E-2</v>
      </c>
      <c r="BH10" s="24">
        <f>Raw_data!BH10/Raw_data!$AZ10</f>
        <v>6.4266975513426278E-2</v>
      </c>
      <c r="BI10" s="32">
        <f t="shared" si="2"/>
        <v>0.35514223854369287</v>
      </c>
    </row>
    <row r="11" spans="1:61" x14ac:dyDescent="0.25">
      <c r="A11" s="21" t="s">
        <v>59</v>
      </c>
      <c r="B11" s="22" t="s">
        <v>85</v>
      </c>
      <c r="C11" s="23">
        <v>2</v>
      </c>
      <c r="D11" s="22" t="s">
        <v>88</v>
      </c>
      <c r="E11" s="22">
        <v>600</v>
      </c>
      <c r="F11" s="24">
        <v>3.1435</v>
      </c>
      <c r="G11" s="25"/>
      <c r="H11" s="22" t="s">
        <v>89</v>
      </c>
      <c r="I11" s="22">
        <v>1000</v>
      </c>
      <c r="J11" s="22">
        <v>20</v>
      </c>
      <c r="K11" s="22">
        <v>400</v>
      </c>
      <c r="L11" s="22">
        <v>111</v>
      </c>
      <c r="M11" s="22">
        <v>150</v>
      </c>
      <c r="N11" s="22">
        <v>50</v>
      </c>
      <c r="O11" s="22">
        <v>70</v>
      </c>
      <c r="P11" s="22">
        <v>60</v>
      </c>
      <c r="Q11" s="22" t="s">
        <v>322</v>
      </c>
      <c r="R11" s="22" t="s">
        <v>63</v>
      </c>
      <c r="S11" s="22">
        <v>200</v>
      </c>
      <c r="T11" s="22">
        <v>30</v>
      </c>
      <c r="U11" s="24">
        <v>0</v>
      </c>
      <c r="V11" s="24">
        <v>0</v>
      </c>
      <c r="W11" s="22" t="s">
        <v>64</v>
      </c>
      <c r="X11" s="24">
        <f>Raw_data!X11/Raw_data!$AZ11</f>
        <v>1.748941681466068E-3</v>
      </c>
      <c r="Y11" s="24">
        <f>Raw_data!Y11/Raw_data!$AZ11</f>
        <v>9.0777079816588529E-4</v>
      </c>
      <c r="Z11" s="24">
        <f>Raw_data!Z11/Raw_data!$AZ11</f>
        <v>8.8381520508305417E-2</v>
      </c>
      <c r="AA11" s="24">
        <f>Raw_data!AA11/Raw_data!$AZ11</f>
        <v>2.2595196363615764E-4</v>
      </c>
      <c r="AB11" s="24">
        <f>Raw_data!AB11/Raw_data!$AZ11</f>
        <v>7.8762942921723009E-3</v>
      </c>
      <c r="AC11" s="24">
        <f>Raw_data!AC11/Raw_data!$AZ11</f>
        <v>2.8518288912612707E-2</v>
      </c>
      <c r="AD11" s="24">
        <f>Raw_data!AD11/Raw_data!$AZ11</f>
        <v>6.5131395567282285E-2</v>
      </c>
      <c r="AE11" s="24">
        <f>Raw_data!AE11/Raw_data!$AZ11</f>
        <v>2.0935573334536434E-3</v>
      </c>
      <c r="AF11" s="24">
        <f>Raw_data!AF11/Raw_data!$AZ11</f>
        <v>0.59924565769277061</v>
      </c>
      <c r="AG11" s="24">
        <f>Raw_data!AG11/Raw_data!$AZ11</f>
        <v>1.5447826988855797E-2</v>
      </c>
      <c r="AH11" s="24">
        <f>Raw_data!AH11/Raw_data!$AZ11</f>
        <v>3.0170387162103497E-2</v>
      </c>
      <c r="AI11" s="24">
        <f>Raw_data!AI11/Raw_data!$AZ11</f>
        <v>7.951065572164745E-2</v>
      </c>
      <c r="AJ11" s="24">
        <f>Raw_data!AJ11/Raw_data!$AZ11</f>
        <v>4.1277218543681743E-2</v>
      </c>
      <c r="AK11" s="24">
        <f>Raw_data!AK11/Raw_data!$AZ11</f>
        <v>6.8847722158568202E-3</v>
      </c>
      <c r="AL11" s="24">
        <f>Raw_data!AL11/Raw_data!$AZ11</f>
        <v>7.5836461478334871E-3</v>
      </c>
      <c r="AM11" s="24">
        <f>Raw_data!AM11/Raw_data!$AZ11</f>
        <v>1.5777649790564843E-3</v>
      </c>
      <c r="AN11" s="24">
        <f>Raw_data!AN11/Raw_data!$AZ11</f>
        <v>1.7341648754936969E-3</v>
      </c>
      <c r="AO11" s="24">
        <f>Raw_data!AO11/Raw_data!$AZ11</f>
        <v>2.1941390887639518E-3</v>
      </c>
      <c r="AP11" s="24">
        <f>Raw_data!AP11/Raw_data!$AZ11</f>
        <v>2.2542250153291311E-3</v>
      </c>
      <c r="AQ11" s="24">
        <f>Raw_data!AQ11/Raw_data!$AZ11</f>
        <v>9.6939697812232085E-4</v>
      </c>
      <c r="AR11" s="24">
        <f>Raw_data!AR11/Raw_data!$AZ11</f>
        <v>2.4063250377157508E-4</v>
      </c>
      <c r="AS11" s="24">
        <f>Raw_data!AS11/Raw_data!$AZ11</f>
        <v>9.0982446935422784E-4</v>
      </c>
      <c r="AT11" s="24">
        <f>Raw_data!AT11/Raw_data!$AZ11</f>
        <v>5.9066792237963614E-3</v>
      </c>
      <c r="AU11" s="24">
        <f>Raw_data!AU11/Raw_data!$AZ11</f>
        <v>2.6355981727268064E-4</v>
      </c>
      <c r="AV11" s="24">
        <f>Raw_data!AV11/Raw_data!$AZ11</f>
        <v>1.4375377432274694E-3</v>
      </c>
      <c r="AW11" s="24">
        <f>Raw_data!AW11/Raw_data!$AZ11</f>
        <v>1.7245864247168181E-3</v>
      </c>
      <c r="AX11" s="24">
        <f>Raw_data!AX11/Raw_data!$AZ11</f>
        <v>4.3284008269427916E-3</v>
      </c>
      <c r="AY11" s="24">
        <f>Raw_data!AY11/Raw_data!$AZ11</f>
        <v>1.4552025243084472E-3</v>
      </c>
      <c r="AZ11" s="24">
        <f>Raw_data!AZ11/Raw_data!$AZ11</f>
        <v>1</v>
      </c>
      <c r="BA11" s="24">
        <f t="shared" si="0"/>
        <v>7.5836461478334871E-3</v>
      </c>
      <c r="BB11" s="24">
        <f t="shared" si="1"/>
        <v>5.9066792237963614E-3</v>
      </c>
      <c r="BC11" s="24">
        <f>Raw_data!BC11/Raw_data!$AZ11</f>
        <v>0.80366102828567854</v>
      </c>
      <c r="BD11" s="24">
        <f>Raw_data!BD11/Raw_data!$AZ11</f>
        <v>5.82735617414663E-3</v>
      </c>
      <c r="BE11" s="24">
        <f>Raw_data!BE11/Raw_data!$AZ11</f>
        <v>0.11804232446249527</v>
      </c>
      <c r="BF11" s="24">
        <f>Raw_data!BF11/Raw_data!$AZ11</f>
        <v>1.7025591967912281E-2</v>
      </c>
      <c r="BG11" s="24">
        <f>Raw_data!BG11/Raw_data!$AZ11</f>
        <v>4.195337373813738E-2</v>
      </c>
      <c r="BH11" s="24">
        <f>Raw_data!BH11/Raw_data!$AZ11</f>
        <v>5.8978965706049657E-2</v>
      </c>
      <c r="BI11" s="32">
        <f t="shared" si="2"/>
        <v>0.40582175998959774</v>
      </c>
    </row>
    <row r="12" spans="1:61" x14ac:dyDescent="0.25">
      <c r="A12" s="21" t="s">
        <v>59</v>
      </c>
      <c r="B12" s="22" t="s">
        <v>85</v>
      </c>
      <c r="C12" s="23">
        <v>3</v>
      </c>
      <c r="D12" s="22" t="s">
        <v>90</v>
      </c>
      <c r="E12" s="22">
        <v>600</v>
      </c>
      <c r="F12" s="24">
        <v>2.944</v>
      </c>
      <c r="G12" s="25">
        <v>401.27</v>
      </c>
      <c r="H12" s="22" t="s">
        <v>91</v>
      </c>
      <c r="I12" s="22">
        <v>1000</v>
      </c>
      <c r="J12" s="22">
        <v>20</v>
      </c>
      <c r="K12" s="22">
        <v>400</v>
      </c>
      <c r="L12" s="22">
        <v>111</v>
      </c>
      <c r="M12" s="22">
        <v>150</v>
      </c>
      <c r="N12" s="22">
        <v>50</v>
      </c>
      <c r="O12" s="22">
        <v>70</v>
      </c>
      <c r="P12" s="22">
        <v>60</v>
      </c>
      <c r="Q12" s="22" t="s">
        <v>322</v>
      </c>
      <c r="R12" s="22" t="s">
        <v>63</v>
      </c>
      <c r="S12" s="22">
        <v>200</v>
      </c>
      <c r="T12" s="22">
        <v>30</v>
      </c>
      <c r="U12" s="24">
        <v>0</v>
      </c>
      <c r="V12" s="24">
        <v>0</v>
      </c>
      <c r="W12" s="22" t="s">
        <v>64</v>
      </c>
      <c r="X12" s="24">
        <f>Raw_data!X12/Raw_data!$AZ12</f>
        <v>1.1226644654144815E-3</v>
      </c>
      <c r="Y12" s="24">
        <f>Raw_data!Y12/Raw_data!$AZ12</f>
        <v>6.0956966663026002E-4</v>
      </c>
      <c r="Z12" s="24">
        <f>Raw_data!Z12/Raw_data!$AZ12</f>
        <v>0.10224455791342432</v>
      </c>
      <c r="AA12" s="24">
        <f>Raw_data!AA12/Raw_data!$AZ12</f>
        <v>3.3470872518013443E-5</v>
      </c>
      <c r="AB12" s="24">
        <f>Raw_data!AB12/Raw_data!$AZ12</f>
        <v>1.085004849218529E-2</v>
      </c>
      <c r="AC12" s="24">
        <f>Raw_data!AC12/Raw_data!$AZ12</f>
        <v>2.562738610536159E-2</v>
      </c>
      <c r="AD12" s="24">
        <f>Raw_data!AD12/Raw_data!$AZ12</f>
        <v>7.8565110458463344E-2</v>
      </c>
      <c r="AE12" s="24">
        <f>Raw_data!AE12/Raw_data!$AZ12</f>
        <v>7.0497743436458854E-4</v>
      </c>
      <c r="AF12" s="24">
        <f>Raw_data!AF12/Raw_data!$AZ12</f>
        <v>0.50853318627992417</v>
      </c>
      <c r="AG12" s="24">
        <f>Raw_data!AG12/Raw_data!$AZ12</f>
        <v>1.8452039628851759E-2</v>
      </c>
      <c r="AH12" s="24">
        <f>Raw_data!AH12/Raw_data!$AZ12</f>
        <v>4.1422782313846683E-2</v>
      </c>
      <c r="AI12" s="24">
        <f>Raw_data!AI12/Raw_data!$AZ12</f>
        <v>0.10373800209371054</v>
      </c>
      <c r="AJ12" s="24">
        <f>Raw_data!AJ12/Raw_data!$AZ12</f>
        <v>5.3063987846601449E-2</v>
      </c>
      <c r="AK12" s="24">
        <f>Raw_data!AK12/Raw_data!$AZ12</f>
        <v>1.6102210034970376E-2</v>
      </c>
      <c r="AL12" s="24">
        <f>Raw_data!AL12/Raw_data!$AZ12</f>
        <v>9.2268539560625001E-3</v>
      </c>
      <c r="AM12" s="24">
        <f>Raw_data!AM12/Raw_data!$AZ12</f>
        <v>1.345508033813487E-3</v>
      </c>
      <c r="AN12" s="24">
        <f>Raw_data!AN12/Raw_data!$AZ12</f>
        <v>1.1172688465397769E-3</v>
      </c>
      <c r="AO12" s="24">
        <f>Raw_data!AO12/Raw_data!$AZ12</f>
        <v>2.5875825046862608E-3</v>
      </c>
      <c r="AP12" s="24">
        <f>Raw_data!AP12/Raw_data!$AZ12</f>
        <v>2.2139772289553319E-3</v>
      </c>
      <c r="AQ12" s="24">
        <f>Raw_data!AQ12/Raw_data!$AZ12</f>
        <v>1.3980213829728669E-3</v>
      </c>
      <c r="AR12" s="24">
        <f>Raw_data!AR12/Raw_data!$AZ12</f>
        <v>1.4731993373218131E-4</v>
      </c>
      <c r="AS12" s="24">
        <f>Raw_data!AS12/Raw_data!$AZ12</f>
        <v>1.1396028009905035E-3</v>
      </c>
      <c r="AT12" s="24">
        <f>Raw_data!AT12/Raw_data!$AZ12</f>
        <v>7.1479325243441983E-3</v>
      </c>
      <c r="AU12" s="24">
        <f>Raw_data!AU12/Raw_data!$AZ12</f>
        <v>1.0587737249232038E-3</v>
      </c>
      <c r="AV12" s="24">
        <f>Raw_data!AV12/Raw_data!$AZ12</f>
        <v>2.1805965339115473E-3</v>
      </c>
      <c r="AW12" s="24">
        <f>Raw_data!AW12/Raw_data!$AZ12</f>
        <v>2.0049759028504845E-3</v>
      </c>
      <c r="AX12" s="24">
        <f>Raw_data!AX12/Raw_data!$AZ12</f>
        <v>4.880645378540464E-3</v>
      </c>
      <c r="AY12" s="24">
        <f>Raw_data!AY12/Raw_data!$AZ12</f>
        <v>2.4809476414104164E-3</v>
      </c>
      <c r="AZ12" s="24">
        <f>Raw_data!AZ12/Raw_data!$AZ12</f>
        <v>1</v>
      </c>
      <c r="BA12" s="24">
        <f t="shared" si="0"/>
        <v>9.2268539560625001E-3</v>
      </c>
      <c r="BB12" s="24">
        <f t="shared" si="1"/>
        <v>7.1479325243441983E-3</v>
      </c>
      <c r="BC12" s="24">
        <f>Raw_data!BC12/Raw_data!$AZ12</f>
        <v>0.75437955545601298</v>
      </c>
      <c r="BD12" s="24">
        <f>Raw_data!BD12/Raw_data!$AZ12</f>
        <v>8.2118613948774961E-3</v>
      </c>
      <c r="BE12" s="24">
        <f>Raw_data!BE12/Raw_data!$AZ12</f>
        <v>0.1392404077807349</v>
      </c>
      <c r="BF12" s="24">
        <f>Raw_data!BF12/Raw_data!$AZ12</f>
        <v>1.9797547662665248E-2</v>
      </c>
      <c r="BG12" s="24">
        <f>Raw_data!BG12/Raw_data!$AZ12</f>
        <v>6.1995841225302668E-2</v>
      </c>
      <c r="BH12" s="24">
        <f>Raw_data!BH12/Raw_data!$AZ12</f>
        <v>8.1793388887967916E-2</v>
      </c>
      <c r="BI12" s="32">
        <f t="shared" si="2"/>
        <v>0.31933670503345274</v>
      </c>
    </row>
    <row r="13" spans="1:61" x14ac:dyDescent="0.25">
      <c r="A13" s="21" t="s">
        <v>59</v>
      </c>
      <c r="B13" s="22" t="s">
        <v>85</v>
      </c>
      <c r="C13" s="23" t="s">
        <v>71</v>
      </c>
      <c r="D13" s="22" t="s">
        <v>92</v>
      </c>
      <c r="E13" s="22">
        <v>600</v>
      </c>
      <c r="F13" s="24">
        <v>0.3145</v>
      </c>
      <c r="G13" s="25"/>
      <c r="H13" s="22" t="s">
        <v>93</v>
      </c>
      <c r="I13" s="22">
        <v>1000</v>
      </c>
      <c r="J13" s="22">
        <v>20</v>
      </c>
      <c r="K13" s="22">
        <v>400</v>
      </c>
      <c r="L13" s="22">
        <v>111</v>
      </c>
      <c r="M13" s="22">
        <v>150</v>
      </c>
      <c r="N13" s="22">
        <v>50</v>
      </c>
      <c r="O13" s="22">
        <v>70</v>
      </c>
      <c r="P13" s="22">
        <v>60</v>
      </c>
      <c r="Q13" s="22" t="s">
        <v>74</v>
      </c>
      <c r="R13" s="22"/>
      <c r="S13" s="22">
        <v>200</v>
      </c>
      <c r="T13" s="22">
        <v>30</v>
      </c>
      <c r="U13" s="24">
        <v>0</v>
      </c>
      <c r="V13" s="24">
        <v>0</v>
      </c>
      <c r="W13" s="22" t="s">
        <v>74</v>
      </c>
      <c r="X13" s="24">
        <f>Raw_data!X13/Raw_data!$AZ13</f>
        <v>4.0045324950093155E-3</v>
      </c>
      <c r="Y13" s="24">
        <f>Raw_data!Y13/Raw_data!$AZ13</f>
        <v>2.1347675980395005E-2</v>
      </c>
      <c r="Z13" s="24">
        <f>Raw_data!Z13/Raw_data!$AZ13</f>
        <v>0</v>
      </c>
      <c r="AA13" s="24">
        <f>Raw_data!AA13/Raw_data!$AZ13</f>
        <v>8.4231630770342583E-3</v>
      </c>
      <c r="AB13" s="24">
        <f>Raw_data!AB13/Raw_data!$AZ13</f>
        <v>2.1478279098449984E-2</v>
      </c>
      <c r="AC13" s="24">
        <f>Raw_data!AC13/Raw_data!$AZ13</f>
        <v>1.9632801539912315E-2</v>
      </c>
      <c r="AD13" s="24">
        <f>Raw_data!AD13/Raw_data!$AZ13</f>
        <v>8.4379326837166507E-2</v>
      </c>
      <c r="AE13" s="24">
        <f>Raw_data!AE13/Raw_data!$AZ13</f>
        <v>3.660722148449632E-2</v>
      </c>
      <c r="AF13" s="24">
        <f>Raw_data!AF13/Raw_data!$AZ13</f>
        <v>0.5450602160377499</v>
      </c>
      <c r="AG13" s="24">
        <f>Raw_data!AG13/Raw_data!$AZ13</f>
        <v>1.3707541181681306E-2</v>
      </c>
      <c r="AH13" s="24">
        <f>Raw_data!AH13/Raw_data!$AZ13</f>
        <v>1.1896308563682467E-2</v>
      </c>
      <c r="AI13" s="24">
        <f>Raw_data!AI13/Raw_data!$AZ13</f>
        <v>0.10094478543581571</v>
      </c>
      <c r="AJ13" s="24">
        <f>Raw_data!AJ13/Raw_data!$AZ13</f>
        <v>5.3819348550820538E-2</v>
      </c>
      <c r="AK13" s="24">
        <f>Raw_data!AK13/Raw_data!$AZ13</f>
        <v>4.2183951008243369E-2</v>
      </c>
      <c r="AL13" s="24">
        <f>Raw_data!AL13/Raw_data!$AZ13</f>
        <v>5.225482711220357E-3</v>
      </c>
      <c r="AM13" s="24">
        <f>Raw_data!AM13/Raw_data!$AZ13</f>
        <v>2.8816527033413645E-3</v>
      </c>
      <c r="AN13" s="24">
        <f>Raw_data!AN13/Raw_data!$AZ13</f>
        <v>1.129935430278969E-3</v>
      </c>
      <c r="AO13" s="24">
        <f>Raw_data!AO13/Raw_data!$AZ13</f>
        <v>2.4060022878572428E-3</v>
      </c>
      <c r="AP13" s="24">
        <f>Raw_data!AP13/Raw_data!$AZ13</f>
        <v>2.6098187270641926E-3</v>
      </c>
      <c r="AQ13" s="24">
        <f>Raw_data!AQ13/Raw_data!$AZ13</f>
        <v>6.2184088578435539E-4</v>
      </c>
      <c r="AR13" s="24">
        <f>Raw_data!AR13/Raw_data!$AZ13</f>
        <v>4.7411529745996714E-4</v>
      </c>
      <c r="AS13" s="24">
        <f>Raw_data!AS13/Raw_data!$AZ13</f>
        <v>1.819026294121469E-3</v>
      </c>
      <c r="AT13" s="24">
        <f>Raw_data!AT13/Raw_data!$AZ13</f>
        <v>8.2248671584141727E-3</v>
      </c>
      <c r="AU13" s="24">
        <f>Raw_data!AU13/Raw_data!$AZ13</f>
        <v>2.53825860993823E-3</v>
      </c>
      <c r="AV13" s="24">
        <f>Raw_data!AV13/Raw_data!$AZ13</f>
        <v>7.4264286568511415E-4</v>
      </c>
      <c r="AW13" s="24">
        <f>Raw_data!AW13/Raw_data!$AZ13</f>
        <v>2.0249092383609344E-3</v>
      </c>
      <c r="AX13" s="24">
        <f>Raw_data!AX13/Raw_data!$AZ13</f>
        <v>5.0062560487709358E-3</v>
      </c>
      <c r="AY13" s="24">
        <f>Raw_data!AY13/Raw_data!$AZ13</f>
        <v>8.1004045124558142E-4</v>
      </c>
      <c r="AZ13" s="24">
        <f>Raw_data!AZ13/Raw_data!$AZ13</f>
        <v>1</v>
      </c>
      <c r="BA13" s="24">
        <f t="shared" si="0"/>
        <v>5.225482711220357E-3</v>
      </c>
      <c r="BB13" s="24">
        <f t="shared" si="1"/>
        <v>8.2248671584141727E-3</v>
      </c>
      <c r="BC13" s="24">
        <f>Raw_data!BC13/Raw_data!$AZ13</f>
        <v>0.70874170301919626</v>
      </c>
      <c r="BD13" s="24">
        <f>Raw_data!BD13/Raw_data!$AZ13</f>
        <v>4.6735487385359525E-3</v>
      </c>
      <c r="BE13" s="24">
        <f>Raw_data!BE13/Raw_data!$AZ13</f>
        <v>0.19690616446422005</v>
      </c>
      <c r="BF13" s="24">
        <f>Raw_data!BF13/Raw_data!$AZ13</f>
        <v>1.6589193885022668E-2</v>
      </c>
      <c r="BG13" s="24">
        <f>Raw_data!BG13/Raw_data!$AZ13</f>
        <v>5.9639040023390467E-2</v>
      </c>
      <c r="BH13" s="24">
        <f>Raw_data!BH13/Raw_data!$AZ13</f>
        <v>7.6228233908413129E-2</v>
      </c>
      <c r="BI13" s="32">
        <f t="shared" si="2"/>
        <v>0.27815997505185153</v>
      </c>
    </row>
    <row r="14" spans="1:61" x14ac:dyDescent="0.25">
      <c r="A14" s="26" t="s">
        <v>94</v>
      </c>
      <c r="B14" s="22" t="s">
        <v>95</v>
      </c>
      <c r="C14" s="23" t="s">
        <v>71</v>
      </c>
      <c r="D14" s="22" t="s">
        <v>96</v>
      </c>
      <c r="E14" s="22">
        <v>1000</v>
      </c>
      <c r="F14" s="24">
        <v>0.113</v>
      </c>
      <c r="G14" s="25"/>
      <c r="H14" s="22" t="s">
        <v>97</v>
      </c>
      <c r="I14" s="22">
        <v>1000</v>
      </c>
      <c r="J14" s="22">
        <v>20</v>
      </c>
      <c r="K14" s="22">
        <v>400</v>
      </c>
      <c r="L14" s="22">
        <v>111</v>
      </c>
      <c r="M14" s="22">
        <v>150</v>
      </c>
      <c r="N14" s="22">
        <v>50</v>
      </c>
      <c r="O14" s="22">
        <v>70</v>
      </c>
      <c r="P14" s="22">
        <v>60</v>
      </c>
      <c r="Q14" s="22" t="s">
        <v>74</v>
      </c>
      <c r="R14" s="22"/>
      <c r="S14" s="22">
        <v>200</v>
      </c>
      <c r="T14" s="22">
        <v>30</v>
      </c>
      <c r="U14" s="24">
        <v>0</v>
      </c>
      <c r="V14" s="24">
        <v>0</v>
      </c>
      <c r="W14" s="22" t="s">
        <v>74</v>
      </c>
      <c r="X14" s="24">
        <f>Raw_data!X14/Raw_data!$AZ14</f>
        <v>4.6139674997473356E-3</v>
      </c>
      <c r="Y14" s="24">
        <f>Raw_data!Y14/Raw_data!$AZ14</f>
        <v>2.4252478310026342E-2</v>
      </c>
      <c r="Z14" s="24">
        <f>Raw_data!Z14/Raw_data!$AZ14</f>
        <v>0</v>
      </c>
      <c r="AA14" s="24">
        <f>Raw_data!AA14/Raw_data!$AZ14</f>
        <v>8.3023841858510961E-3</v>
      </c>
      <c r="AB14" s="24">
        <f>Raw_data!AB14/Raw_data!$AZ14</f>
        <v>2.0971409124626927E-2</v>
      </c>
      <c r="AC14" s="24">
        <f>Raw_data!AC14/Raw_data!$AZ14</f>
        <v>1.8224073258284332E-2</v>
      </c>
      <c r="AD14" s="24">
        <f>Raw_data!AD14/Raw_data!$AZ14</f>
        <v>7.2756844843490778E-2</v>
      </c>
      <c r="AE14" s="24">
        <f>Raw_data!AE14/Raw_data!$AZ14</f>
        <v>4.0317505208318803E-2</v>
      </c>
      <c r="AF14" s="24">
        <f>Raw_data!AF14/Raw_data!$AZ14</f>
        <v>0.58093785894698935</v>
      </c>
      <c r="AG14" s="24">
        <f>Raw_data!AG14/Raw_data!$AZ14</f>
        <v>1.5294105592883595E-2</v>
      </c>
      <c r="AH14" s="24">
        <f>Raw_data!AH14/Raw_data!$AZ14</f>
        <v>9.236223033847581E-3</v>
      </c>
      <c r="AI14" s="24">
        <f>Raw_data!AI14/Raw_data!$AZ14</f>
        <v>6.8246678939037173E-2</v>
      </c>
      <c r="AJ14" s="24">
        <f>Raw_data!AJ14/Raw_data!$AZ14</f>
        <v>4.3167596607366888E-2</v>
      </c>
      <c r="AK14" s="24">
        <f>Raw_data!AK14/Raw_data!$AZ14</f>
        <v>5.0152692951340595E-2</v>
      </c>
      <c r="AL14" s="24">
        <f>Raw_data!AL14/Raw_data!$AZ14</f>
        <v>7.0247394338559064E-3</v>
      </c>
      <c r="AM14" s="24">
        <f>Raw_data!AM14/Raw_data!$AZ14</f>
        <v>3.8497249016325652E-3</v>
      </c>
      <c r="AN14" s="24">
        <f>Raw_data!AN14/Raw_data!$AZ14</f>
        <v>1.4894053708179222E-3</v>
      </c>
      <c r="AO14" s="24">
        <f>Raw_data!AO14/Raw_data!$AZ14</f>
        <v>3.6831863731626039E-3</v>
      </c>
      <c r="AP14" s="24">
        <f>Raw_data!AP14/Raw_data!$AZ14</f>
        <v>3.0722321774001985E-3</v>
      </c>
      <c r="AQ14" s="24">
        <f>Raw_data!AQ14/Raw_data!$AZ14</f>
        <v>6.5958269505634031E-4</v>
      </c>
      <c r="AR14" s="24">
        <f>Raw_data!AR14/Raw_data!$AZ14</f>
        <v>5.8912099199778215E-4</v>
      </c>
      <c r="AS14" s="24">
        <f>Raw_data!AS14/Raw_data!$AZ14</f>
        <v>2.3444676592852911E-3</v>
      </c>
      <c r="AT14" s="24">
        <f>Raw_data!AT14/Raw_data!$AZ14</f>
        <v>8.6876839058496452E-3</v>
      </c>
      <c r="AU14" s="24">
        <f>Raw_data!AU14/Raw_data!$AZ14</f>
        <v>2.5132860677552437E-3</v>
      </c>
      <c r="AV14" s="24">
        <f>Raw_data!AV14/Raw_data!$AZ14</f>
        <v>7.1545316611495351E-4</v>
      </c>
      <c r="AW14" s="24">
        <f>Raw_data!AW14/Raw_data!$AZ14</f>
        <v>2.3622775454028712E-3</v>
      </c>
      <c r="AX14" s="24">
        <f>Raw_data!AX14/Raw_data!$AZ14</f>
        <v>5.8774769957425782E-3</v>
      </c>
      <c r="AY14" s="24">
        <f>Raw_data!AY14/Raw_data!$AZ14</f>
        <v>6.5754421411517148E-4</v>
      </c>
      <c r="AZ14" s="24">
        <f>Raw_data!AZ14/Raw_data!$AZ14</f>
        <v>1</v>
      </c>
      <c r="BA14" s="24">
        <f t="shared" si="0"/>
        <v>7.0247394338559064E-3</v>
      </c>
      <c r="BB14" s="24">
        <f t="shared" si="1"/>
        <v>8.6876839058496452E-3</v>
      </c>
      <c r="BC14" s="24">
        <f>Raw_data!BC14/Raw_data!$AZ14</f>
        <v>0.72244767702222135</v>
      </c>
      <c r="BD14" s="24">
        <f>Raw_data!BD14/Raw_data!$AZ14</f>
        <v>4.9839786126871189E-3</v>
      </c>
      <c r="BE14" s="24">
        <f>Raw_data!BE14/Raw_data!$AZ14</f>
        <v>0.17141706933817819</v>
      </c>
      <c r="BF14" s="24">
        <f>Raw_data!BF14/Raw_data!$AZ14</f>
        <v>1.9143830494516161E-2</v>
      </c>
      <c r="BG14" s="24">
        <f>Raw_data!BG14/Raw_data!$AZ14</f>
        <v>6.6295021192691594E-2</v>
      </c>
      <c r="BH14" s="24">
        <f>Raw_data!BH14/Raw_data!$AZ14</f>
        <v>8.5438851687207759E-2</v>
      </c>
      <c r="BI14" s="32">
        <f t="shared" si="2"/>
        <v>0.28876724300114698</v>
      </c>
    </row>
    <row r="15" spans="1:61" x14ac:dyDescent="0.25">
      <c r="A15" s="26" t="s">
        <v>94</v>
      </c>
      <c r="B15" s="22" t="s">
        <v>98</v>
      </c>
      <c r="C15" s="23">
        <v>0</v>
      </c>
      <c r="D15" s="22" t="s">
        <v>99</v>
      </c>
      <c r="E15" s="22">
        <v>1000</v>
      </c>
      <c r="F15" s="24">
        <v>3.4350000000000001</v>
      </c>
      <c r="G15" s="25"/>
      <c r="H15" s="22" t="s">
        <v>100</v>
      </c>
      <c r="I15" s="22">
        <v>1000</v>
      </c>
      <c r="J15" s="22">
        <v>20</v>
      </c>
      <c r="K15" s="22">
        <v>400</v>
      </c>
      <c r="L15" s="22">
        <v>111</v>
      </c>
      <c r="M15" s="22">
        <v>150</v>
      </c>
      <c r="N15" s="22">
        <v>50</v>
      </c>
      <c r="O15" s="22">
        <v>70</v>
      </c>
      <c r="P15" s="22">
        <v>60</v>
      </c>
      <c r="Q15" s="22" t="s">
        <v>322</v>
      </c>
      <c r="R15" s="22" t="s">
        <v>101</v>
      </c>
      <c r="S15" s="22">
        <v>200</v>
      </c>
      <c r="T15" s="22">
        <v>30</v>
      </c>
      <c r="U15" s="24">
        <v>0</v>
      </c>
      <c r="V15" s="24">
        <v>0</v>
      </c>
      <c r="W15" s="22" t="s">
        <v>64</v>
      </c>
      <c r="X15" s="24">
        <f>Raw_data!X15/Raw_data!$AZ15</f>
        <v>2.2158446805836838E-3</v>
      </c>
      <c r="Y15" s="24">
        <f>Raw_data!Y15/Raw_data!$AZ15</f>
        <v>9.7539652342981025E-4</v>
      </c>
      <c r="Z15" s="24">
        <f>Raw_data!Z15/Raw_data!$AZ15</f>
        <v>6.0117628175980285E-2</v>
      </c>
      <c r="AA15" s="24">
        <f>Raw_data!AA15/Raw_data!$AZ15</f>
        <v>9.3735953172285129E-5</v>
      </c>
      <c r="AB15" s="24">
        <f>Raw_data!AB15/Raw_data!$AZ15</f>
        <v>5.790901377948356E-3</v>
      </c>
      <c r="AC15" s="24">
        <f>Raw_data!AC15/Raw_data!$AZ15</f>
        <v>1.7080684761350166E-2</v>
      </c>
      <c r="AD15" s="24">
        <f>Raw_data!AD15/Raw_data!$AZ15</f>
        <v>6.2260084794818385E-2</v>
      </c>
      <c r="AE15" s="24">
        <f>Raw_data!AE15/Raw_data!$AZ15</f>
        <v>5.3163614193560426E-4</v>
      </c>
      <c r="AF15" s="24">
        <f>Raw_data!AF15/Raw_data!$AZ15</f>
        <v>0.63418088722015686</v>
      </c>
      <c r="AG15" s="24">
        <f>Raw_data!AG15/Raw_data!$AZ15</f>
        <v>3.5227219206152252E-2</v>
      </c>
      <c r="AH15" s="24">
        <f>Raw_data!AH15/Raw_data!$AZ15</f>
        <v>3.1895455463946037E-2</v>
      </c>
      <c r="AI15" s="24">
        <f>Raw_data!AI15/Raw_data!$AZ15</f>
        <v>6.426821819971841E-2</v>
      </c>
      <c r="AJ15" s="24">
        <f>Raw_data!AJ15/Raw_data!$AZ15</f>
        <v>2.770522774770872E-2</v>
      </c>
      <c r="AK15" s="24">
        <f>Raw_data!AK15/Raw_data!$AZ15</f>
        <v>1.1582847280989949E-2</v>
      </c>
      <c r="AL15" s="24">
        <f>Raw_data!AL15/Raw_data!$AZ15</f>
        <v>1.5559612050900333E-2</v>
      </c>
      <c r="AM15" s="24">
        <f>Raw_data!AM15/Raw_data!$AZ15</f>
        <v>1.9826849753557195E-3</v>
      </c>
      <c r="AN15" s="24">
        <f>Raw_data!AN15/Raw_data!$AZ15</f>
        <v>1.2932984138194631E-3</v>
      </c>
      <c r="AO15" s="24">
        <f>Raw_data!AO15/Raw_data!$AZ15</f>
        <v>2.1946557429780244E-3</v>
      </c>
      <c r="AP15" s="24">
        <f>Raw_data!AP15/Raw_data!$AZ15</f>
        <v>2.1138610487531138E-3</v>
      </c>
      <c r="AQ15" s="24">
        <f>Raw_data!AQ15/Raw_data!$AZ15</f>
        <v>6.2880410612852454E-4</v>
      </c>
      <c r="AR15" s="24">
        <f>Raw_data!AR15/Raw_data!$AZ15</f>
        <v>2.7102034854255925E-4</v>
      </c>
      <c r="AS15" s="24">
        <f>Raw_data!AS15/Raw_data!$AZ15</f>
        <v>1.5025018682077384E-3</v>
      </c>
      <c r="AT15" s="24">
        <f>Raw_data!AT15/Raw_data!$AZ15</f>
        <v>1.0250033262019852E-2</v>
      </c>
      <c r="AU15" s="24">
        <f>Raw_data!AU15/Raw_data!$AZ15</f>
        <v>5.7687628720761168E-4</v>
      </c>
      <c r="AV15" s="24">
        <f>Raw_data!AV15/Raw_data!$AZ15</f>
        <v>9.7755339992103957E-4</v>
      </c>
      <c r="AW15" s="24">
        <f>Raw_data!AW15/Raw_data!$AZ15</f>
        <v>1.969051888099837E-3</v>
      </c>
      <c r="AX15" s="24">
        <f>Raw_data!AX15/Raw_data!$AZ15</f>
        <v>5.67680396808843E-3</v>
      </c>
      <c r="AY15" s="24">
        <f>Raw_data!AY15/Raw_data!$AZ15</f>
        <v>1.0774751120870383E-3</v>
      </c>
      <c r="AZ15" s="24">
        <f>Raw_data!AZ15/Raw_data!$AZ15</f>
        <v>1</v>
      </c>
      <c r="BA15" s="24">
        <f t="shared" si="0"/>
        <v>1.5559612050900333E-2</v>
      </c>
      <c r="BB15" s="24">
        <f t="shared" si="1"/>
        <v>1.0250033262019852E-2</v>
      </c>
      <c r="BC15" s="24">
        <f>Raw_data!BC15/Raw_data!$AZ15</f>
        <v>0.79227057399719625</v>
      </c>
      <c r="BD15" s="24">
        <f>Raw_data!BD15/Raw_data!$AZ15</f>
        <v>4.9239048547789991E-3</v>
      </c>
      <c r="BE15" s="24">
        <f>Raw_data!BE15/Raw_data!$AZ15</f>
        <v>9.1398007577880344E-2</v>
      </c>
      <c r="BF15" s="24">
        <f>Raw_data!BF15/Raw_data!$AZ15</f>
        <v>3.720990418150797E-2</v>
      </c>
      <c r="BG15" s="24">
        <f>Raw_data!BG15/Raw_data!$AZ15</f>
        <v>4.83879640757163E-2</v>
      </c>
      <c r="BH15" s="24">
        <f>Raw_data!BH15/Raw_data!$AZ15</f>
        <v>8.5597868257224277E-2</v>
      </c>
      <c r="BI15" s="32">
        <f t="shared" si="2"/>
        <v>0.76899090284689031</v>
      </c>
    </row>
    <row r="16" spans="1:61" x14ac:dyDescent="0.25">
      <c r="A16" s="26" t="s">
        <v>94</v>
      </c>
      <c r="B16" s="22" t="s">
        <v>102</v>
      </c>
      <c r="C16" s="23">
        <v>0</v>
      </c>
      <c r="D16" s="22" t="s">
        <v>103</v>
      </c>
      <c r="E16" s="22">
        <v>1000</v>
      </c>
      <c r="F16" s="24">
        <v>3.5335000000000001</v>
      </c>
      <c r="G16" s="25"/>
      <c r="H16" s="22" t="s">
        <v>104</v>
      </c>
      <c r="I16" s="22">
        <v>1000</v>
      </c>
      <c r="J16" s="22">
        <v>20</v>
      </c>
      <c r="K16" s="22">
        <v>400</v>
      </c>
      <c r="L16" s="22">
        <v>111</v>
      </c>
      <c r="M16" s="22">
        <v>150</v>
      </c>
      <c r="N16" s="22">
        <v>50</v>
      </c>
      <c r="O16" s="22">
        <v>70</v>
      </c>
      <c r="P16" s="22">
        <v>60</v>
      </c>
      <c r="Q16" s="22" t="s">
        <v>322</v>
      </c>
      <c r="R16" s="22" t="s">
        <v>101</v>
      </c>
      <c r="S16" s="22">
        <v>200</v>
      </c>
      <c r="T16" s="22">
        <v>30</v>
      </c>
      <c r="U16" s="24">
        <v>0</v>
      </c>
      <c r="V16" s="24">
        <v>0</v>
      </c>
      <c r="W16" s="22" t="s">
        <v>64</v>
      </c>
      <c r="X16" s="24">
        <f>Raw_data!X16/Raw_data!$AZ16</f>
        <v>2.1305080028758468E-3</v>
      </c>
      <c r="Y16" s="24">
        <f>Raw_data!Y16/Raw_data!$AZ16</f>
        <v>2.0542955112210653E-3</v>
      </c>
      <c r="Z16" s="24">
        <f>Raw_data!Z16/Raw_data!$AZ16</f>
        <v>7.1841367429548567E-2</v>
      </c>
      <c r="AA16" s="24">
        <f>Raw_data!AA16/Raw_data!$AZ16</f>
        <v>6.6493741562213601E-5</v>
      </c>
      <c r="AB16" s="24">
        <f>Raw_data!AB16/Raw_data!$AZ16</f>
        <v>6.759101524828161E-3</v>
      </c>
      <c r="AC16" s="24">
        <f>Raw_data!AC16/Raw_data!$AZ16</f>
        <v>2.2741804688669216E-2</v>
      </c>
      <c r="AD16" s="24">
        <f>Raw_data!AD16/Raw_data!$AZ16</f>
        <v>8.482683063378238E-2</v>
      </c>
      <c r="AE16" s="24">
        <f>Raw_data!AE16/Raw_data!$AZ16</f>
        <v>1.6069508952040856E-3</v>
      </c>
      <c r="AF16" s="24">
        <f>Raw_data!AF16/Raw_data!$AZ16</f>
        <v>0.56174443241864691</v>
      </c>
      <c r="AG16" s="24">
        <f>Raw_data!AG16/Raw_data!$AZ16</f>
        <v>4.5066140396584235E-2</v>
      </c>
      <c r="AH16" s="24">
        <f>Raw_data!AH16/Raw_data!$AZ16</f>
        <v>3.7634893500695182E-2</v>
      </c>
      <c r="AI16" s="24">
        <f>Raw_data!AI16/Raw_data!$AZ16</f>
        <v>6.8973969406954522E-2</v>
      </c>
      <c r="AJ16" s="24">
        <f>Raw_data!AJ16/Raw_data!$AZ16</f>
        <v>3.1534071553980178E-2</v>
      </c>
      <c r="AK16" s="24">
        <f>Raw_data!AK16/Raw_data!$AZ16</f>
        <v>1.0064195941286333E-2</v>
      </c>
      <c r="AL16" s="24">
        <f>Raw_data!AL16/Raw_data!$AZ16</f>
        <v>1.9566876637746918E-2</v>
      </c>
      <c r="AM16" s="24">
        <f>Raw_data!AM16/Raw_data!$AZ16</f>
        <v>1.501977109733998E-3</v>
      </c>
      <c r="AN16" s="24">
        <f>Raw_data!AN16/Raw_data!$AZ16</f>
        <v>1.3007891089062821E-3</v>
      </c>
      <c r="AO16" s="24">
        <f>Raw_data!AO16/Raw_data!$AZ16</f>
        <v>2.8978943037263147E-3</v>
      </c>
      <c r="AP16" s="24">
        <f>Raw_data!AP16/Raw_data!$AZ16</f>
        <v>2.3028359707726572E-3</v>
      </c>
      <c r="AQ16" s="24">
        <f>Raw_data!AQ16/Raw_data!$AZ16</f>
        <v>8.1829336773592179E-4</v>
      </c>
      <c r="AR16" s="24">
        <f>Raw_data!AR16/Raw_data!$AZ16</f>
        <v>1.8059384243127296E-4</v>
      </c>
      <c r="AS16" s="24">
        <f>Raw_data!AS16/Raw_data!$AZ16</f>
        <v>1.0351385711801114E-3</v>
      </c>
      <c r="AT16" s="24">
        <f>Raw_data!AT16/Raw_data!$AZ16</f>
        <v>1.4956719119235802E-2</v>
      </c>
      <c r="AU16" s="24">
        <f>Raw_data!AU16/Raw_data!$AZ16</f>
        <v>4.2501547030357619E-4</v>
      </c>
      <c r="AV16" s="24">
        <f>Raw_data!AV16/Raw_data!$AZ16</f>
        <v>8.4616600951083361E-4</v>
      </c>
      <c r="AW16" s="24">
        <f>Raw_data!AW16/Raw_data!$AZ16</f>
        <v>1.7048436755269032E-3</v>
      </c>
      <c r="AX16" s="24">
        <f>Raw_data!AX16/Raw_data!$AZ16</f>
        <v>4.1485098363201666E-3</v>
      </c>
      <c r="AY16" s="24">
        <f>Raw_data!AY16/Raw_data!$AZ16</f>
        <v>1.2692913310300786E-3</v>
      </c>
      <c r="AZ16" s="24">
        <f>Raw_data!AZ16/Raw_data!$AZ16</f>
        <v>1</v>
      </c>
      <c r="BA16" s="24">
        <f t="shared" si="0"/>
        <v>1.9566876637746918E-2</v>
      </c>
      <c r="BB16" s="24">
        <f t="shared" si="1"/>
        <v>1.4956719119235802E-2</v>
      </c>
      <c r="BC16" s="24">
        <f>Raw_data!BC16/Raw_data!$AZ16</f>
        <v>0.75883631156366216</v>
      </c>
      <c r="BD16" s="24">
        <f>Raw_data!BD16/Raw_data!$AZ16</f>
        <v>4.8191882262350102E-3</v>
      </c>
      <c r="BE16" s="24">
        <f>Raw_data!BE16/Raw_data!$AZ16</f>
        <v>0.10291493385396115</v>
      </c>
      <c r="BF16" s="24">
        <f>Raw_data!BF16/Raw_data!$AZ16</f>
        <v>4.6568117506318236E-2</v>
      </c>
      <c r="BG16" s="24">
        <f>Raw_data!BG16/Raw_data!$AZ16</f>
        <v>5.2337853092840572E-2</v>
      </c>
      <c r="BH16" s="24">
        <f>Raw_data!BH16/Raw_data!$AZ16</f>
        <v>9.8905970599158802E-2</v>
      </c>
      <c r="BI16" s="32">
        <f t="shared" si="2"/>
        <v>0.88975979629337165</v>
      </c>
    </row>
    <row r="17" spans="1:61" x14ac:dyDescent="0.25">
      <c r="A17" s="26" t="s">
        <v>94</v>
      </c>
      <c r="B17" s="22" t="s">
        <v>105</v>
      </c>
      <c r="C17" s="23">
        <v>1</v>
      </c>
      <c r="D17" s="22" t="s">
        <v>106</v>
      </c>
      <c r="E17" s="22">
        <v>961</v>
      </c>
      <c r="F17" s="24">
        <v>3.2974999999999999</v>
      </c>
      <c r="G17" s="25"/>
      <c r="H17" s="22" t="s">
        <v>107</v>
      </c>
      <c r="I17" s="22">
        <v>1000</v>
      </c>
      <c r="J17" s="22">
        <v>20</v>
      </c>
      <c r="K17" s="22">
        <v>400</v>
      </c>
      <c r="L17" s="22">
        <v>111</v>
      </c>
      <c r="M17" s="22">
        <v>150</v>
      </c>
      <c r="N17" s="22">
        <v>50</v>
      </c>
      <c r="O17" s="22">
        <v>70</v>
      </c>
      <c r="P17" s="22">
        <v>60</v>
      </c>
      <c r="Q17" s="22" t="s">
        <v>322</v>
      </c>
      <c r="R17" s="22" t="s">
        <v>63</v>
      </c>
      <c r="S17" s="22">
        <v>200</v>
      </c>
      <c r="T17" s="22">
        <v>30</v>
      </c>
      <c r="U17" s="24">
        <v>0</v>
      </c>
      <c r="V17" s="24">
        <v>0</v>
      </c>
      <c r="W17" s="22" t="s">
        <v>64</v>
      </c>
      <c r="X17" s="24">
        <f>Raw_data!X17/Raw_data!$AZ17</f>
        <v>1.8557952674233241E-3</v>
      </c>
      <c r="Y17" s="24">
        <f>Raw_data!Y17/Raw_data!$AZ17</f>
        <v>7.4459484769799492E-4</v>
      </c>
      <c r="Z17" s="24">
        <f>Raw_data!Z17/Raw_data!$AZ17</f>
        <v>3.2879092111269471E-2</v>
      </c>
      <c r="AA17" s="24">
        <f>Raw_data!AA17/Raw_data!$AZ17</f>
        <v>0</v>
      </c>
      <c r="AB17" s="24">
        <f>Raw_data!AB17/Raw_data!$AZ17</f>
        <v>5.833896543643421E-3</v>
      </c>
      <c r="AC17" s="24">
        <f>Raw_data!AC17/Raw_data!$AZ17</f>
        <v>4.8830286714614063E-2</v>
      </c>
      <c r="AD17" s="24">
        <f>Raw_data!AD17/Raw_data!$AZ17</f>
        <v>4.9798467564809434E-2</v>
      </c>
      <c r="AE17" s="24">
        <f>Raw_data!AE17/Raw_data!$AZ17</f>
        <v>1.1370338797888442E-3</v>
      </c>
      <c r="AF17" s="24">
        <f>Raw_data!AF17/Raw_data!$AZ17</f>
        <v>0.69339423488995722</v>
      </c>
      <c r="AG17" s="24">
        <f>Raw_data!AG17/Raw_data!$AZ17</f>
        <v>1.4944554444984067E-2</v>
      </c>
      <c r="AH17" s="24">
        <f>Raw_data!AH17/Raw_data!$AZ17</f>
        <v>9.8983661680856014E-3</v>
      </c>
      <c r="AI17" s="24">
        <f>Raw_data!AI17/Raw_data!$AZ17</f>
        <v>5.9210070338709828E-2</v>
      </c>
      <c r="AJ17" s="24">
        <f>Raw_data!AJ17/Raw_data!$AZ17</f>
        <v>2.9778133502793281E-2</v>
      </c>
      <c r="AK17" s="24">
        <f>Raw_data!AK17/Raw_data!$AZ17</f>
        <v>1.4190934395778796E-2</v>
      </c>
      <c r="AL17" s="24">
        <f>Raw_data!AL17/Raw_data!$AZ17</f>
        <v>1.0653967359085156E-2</v>
      </c>
      <c r="AM17" s="24">
        <f>Raw_data!AM17/Raw_data!$AZ17</f>
        <v>1.6818635965635553E-3</v>
      </c>
      <c r="AN17" s="24">
        <f>Raw_data!AN17/Raw_data!$AZ17</f>
        <v>1.2673489844792947E-3</v>
      </c>
      <c r="AO17" s="24">
        <f>Raw_data!AO17/Raw_data!$AZ17</f>
        <v>3.2405190415399519E-3</v>
      </c>
      <c r="AP17" s="24">
        <f>Raw_data!AP17/Raw_data!$AZ17</f>
        <v>2.5967580218318048E-3</v>
      </c>
      <c r="AQ17" s="24">
        <f>Raw_data!AQ17/Raw_data!$AZ17</f>
        <v>5.3967245877055241E-4</v>
      </c>
      <c r="AR17" s="24">
        <f>Raw_data!AR17/Raw_data!$AZ17</f>
        <v>1.8114868739607651E-4</v>
      </c>
      <c r="AS17" s="24">
        <f>Raw_data!AS17/Raw_data!$AZ17</f>
        <v>1.5592057621414744E-3</v>
      </c>
      <c r="AT17" s="24">
        <f>Raw_data!AT17/Raw_data!$AZ17</f>
        <v>4.7357307790566513E-3</v>
      </c>
      <c r="AU17" s="24">
        <f>Raw_data!AU17/Raw_data!$AZ17</f>
        <v>9.6365252609415311E-4</v>
      </c>
      <c r="AV17" s="24">
        <f>Raw_data!AV17/Raw_data!$AZ17</f>
        <v>8.7134075248922595E-4</v>
      </c>
      <c r="AW17" s="24">
        <f>Raw_data!AW17/Raw_data!$AZ17</f>
        <v>1.6356212313494366E-3</v>
      </c>
      <c r="AX17" s="24">
        <f>Raw_data!AX17/Raw_data!$AZ17</f>
        <v>6.6679886857306586E-3</v>
      </c>
      <c r="AY17" s="24">
        <f>Raw_data!AY17/Raw_data!$AZ17</f>
        <v>9.0972144391651721E-4</v>
      </c>
      <c r="AZ17" s="24">
        <f>Raw_data!AZ17/Raw_data!$AZ17</f>
        <v>1</v>
      </c>
      <c r="BA17" s="24">
        <f t="shared" si="0"/>
        <v>1.0653967359085156E-2</v>
      </c>
      <c r="BB17" s="24">
        <f t="shared" si="1"/>
        <v>4.7357307790566513E-3</v>
      </c>
      <c r="BC17" s="24">
        <f>Raw_data!BC17/Raw_data!$AZ17</f>
        <v>0.8135396198798962</v>
      </c>
      <c r="BD17" s="24">
        <f>Raw_data!BD17/Raw_data!$AZ17</f>
        <v>4.1375045739218087E-3</v>
      </c>
      <c r="BE17" s="24">
        <f>Raw_data!BE17/Raw_data!$AZ17</f>
        <v>0.12079414603417549</v>
      </c>
      <c r="BF17" s="24">
        <f>Raw_data!BF17/Raw_data!$AZ17</f>
        <v>1.6626418041547623E-2</v>
      </c>
      <c r="BG17" s="24">
        <f>Raw_data!BG17/Raw_data!$AZ17</f>
        <v>2.9512613332316973E-2</v>
      </c>
      <c r="BH17" s="24">
        <f>Raw_data!BH17/Raw_data!$AZ17</f>
        <v>4.6139031373864589E-2</v>
      </c>
      <c r="BI17" s="32">
        <f t="shared" si="2"/>
        <v>0.56336651228853807</v>
      </c>
    </row>
    <row r="18" spans="1:61" x14ac:dyDescent="0.25">
      <c r="A18" s="26" t="s">
        <v>94</v>
      </c>
      <c r="B18" s="22" t="s">
        <v>105</v>
      </c>
      <c r="C18" s="23">
        <v>2</v>
      </c>
      <c r="D18" s="22" t="s">
        <v>108</v>
      </c>
      <c r="E18" s="22">
        <v>957</v>
      </c>
      <c r="F18" s="24">
        <v>3.2269999999999999</v>
      </c>
      <c r="G18" s="25"/>
      <c r="H18" s="22" t="s">
        <v>109</v>
      </c>
      <c r="I18" s="22">
        <v>1000</v>
      </c>
      <c r="J18" s="22">
        <v>20</v>
      </c>
      <c r="K18" s="22">
        <v>400</v>
      </c>
      <c r="L18" s="22">
        <v>111</v>
      </c>
      <c r="M18" s="22">
        <v>150</v>
      </c>
      <c r="N18" s="22">
        <v>50</v>
      </c>
      <c r="O18" s="22">
        <v>70</v>
      </c>
      <c r="P18" s="22">
        <v>60</v>
      </c>
      <c r="Q18" s="22" t="s">
        <v>322</v>
      </c>
      <c r="R18" s="22" t="s">
        <v>63</v>
      </c>
      <c r="S18" s="22">
        <v>200</v>
      </c>
      <c r="T18" s="22">
        <v>30</v>
      </c>
      <c r="U18" s="24">
        <v>0</v>
      </c>
      <c r="V18" s="24">
        <v>0</v>
      </c>
      <c r="W18" s="22" t="s">
        <v>64</v>
      </c>
      <c r="X18" s="24">
        <f>Raw_data!X18/Raw_data!$AZ18</f>
        <v>1.5439609342347248E-3</v>
      </c>
      <c r="Y18" s="24">
        <f>Raw_data!Y18/Raw_data!$AZ18</f>
        <v>2.4180326990206422E-3</v>
      </c>
      <c r="Z18" s="24">
        <f>Raw_data!Z18/Raw_data!$AZ18</f>
        <v>5.2334841677700333E-2</v>
      </c>
      <c r="AA18" s="24">
        <f>Raw_data!AA18/Raw_data!$AZ18</f>
        <v>0</v>
      </c>
      <c r="AB18" s="24">
        <f>Raw_data!AB18/Raw_data!$AZ18</f>
        <v>5.8219021390804116E-3</v>
      </c>
      <c r="AC18" s="24">
        <f>Raw_data!AC18/Raw_data!$AZ18</f>
        <v>3.8824184761195313E-2</v>
      </c>
      <c r="AD18" s="24">
        <f>Raw_data!AD18/Raw_data!$AZ18</f>
        <v>6.2132583882950794E-2</v>
      </c>
      <c r="AE18" s="24">
        <f>Raw_data!AE18/Raw_data!$AZ18</f>
        <v>8.3653789187745122E-5</v>
      </c>
      <c r="AF18" s="24">
        <f>Raw_data!AF18/Raw_data!$AZ18</f>
        <v>0.63678472232280814</v>
      </c>
      <c r="AG18" s="24">
        <f>Raw_data!AG18/Raw_data!$AZ18</f>
        <v>2.354847367914939E-2</v>
      </c>
      <c r="AH18" s="24">
        <f>Raw_data!AH18/Raw_data!$AZ18</f>
        <v>2.1954502441139723E-2</v>
      </c>
      <c r="AI18" s="24">
        <f>Raw_data!AI18/Raw_data!$AZ18</f>
        <v>7.3381356959837871E-2</v>
      </c>
      <c r="AJ18" s="24">
        <f>Raw_data!AJ18/Raw_data!$AZ18</f>
        <v>3.3165030499016972E-2</v>
      </c>
      <c r="AK18" s="24">
        <f>Raw_data!AK18/Raw_data!$AZ18</f>
        <v>9.0777067776249814E-3</v>
      </c>
      <c r="AL18" s="24">
        <f>Raw_data!AL18/Raw_data!$AZ18</f>
        <v>1.4488587386181981E-2</v>
      </c>
      <c r="AM18" s="24">
        <f>Raw_data!AM18/Raw_data!$AZ18</f>
        <v>1.5663934105202247E-3</v>
      </c>
      <c r="AN18" s="24">
        <f>Raw_data!AN18/Raw_data!$AZ18</f>
        <v>9.528730276349807E-4</v>
      </c>
      <c r="AO18" s="24">
        <f>Raw_data!AO18/Raw_data!$AZ18</f>
        <v>2.8009848746021961E-3</v>
      </c>
      <c r="AP18" s="24">
        <f>Raw_data!AP18/Raw_data!$AZ18</f>
        <v>2.6684084168533467E-3</v>
      </c>
      <c r="AQ18" s="24">
        <f>Raw_data!AQ18/Raw_data!$AZ18</f>
        <v>7.8518896014700642E-4</v>
      </c>
      <c r="AR18" s="24">
        <f>Raw_data!AR18/Raw_data!$AZ18</f>
        <v>2.2285018049776988E-4</v>
      </c>
      <c r="AS18" s="24">
        <f>Raw_data!AS18/Raw_data!$AZ18</f>
        <v>1.1341943674195944E-3</v>
      </c>
      <c r="AT18" s="24">
        <f>Raw_data!AT18/Raw_data!$AZ18</f>
        <v>6.5966226102941849E-3</v>
      </c>
      <c r="AU18" s="24">
        <f>Raw_data!AU18/Raw_data!$AZ18</f>
        <v>5.0969305208690269E-4</v>
      </c>
      <c r="AV18" s="24">
        <f>Raw_data!AV18/Raw_data!$AZ18</f>
        <v>1.0964095017694728E-3</v>
      </c>
      <c r="AW18" s="24">
        <f>Raw_data!AW18/Raw_data!$AZ18</f>
        <v>1.8415755776532586E-3</v>
      </c>
      <c r="AX18" s="24">
        <f>Raw_data!AX18/Raw_data!$AZ18</f>
        <v>3.2331525436101196E-3</v>
      </c>
      <c r="AY18" s="24">
        <f>Raw_data!AY18/Raw_data!$AZ18</f>
        <v>1.0321135277819421E-3</v>
      </c>
      <c r="AZ18" s="24">
        <f>Raw_data!AZ18/Raw_data!$AZ18</f>
        <v>1</v>
      </c>
      <c r="BA18" s="24">
        <f t="shared" si="0"/>
        <v>1.4488587386181981E-2</v>
      </c>
      <c r="BB18" s="24">
        <f t="shared" si="1"/>
        <v>6.5966226102941849E-3</v>
      </c>
      <c r="BC18" s="24">
        <f>Raw_data!BC18/Raw_data!$AZ18</f>
        <v>0.79178304145579137</v>
      </c>
      <c r="BD18" s="24">
        <f>Raw_data!BD18/Raw_data!$AZ18</f>
        <v>4.9781377478494496E-3</v>
      </c>
      <c r="BE18" s="24">
        <f>Raw_data!BE18/Raw_data!$AZ18</f>
        <v>0.12125105867954079</v>
      </c>
      <c r="BF18" s="24">
        <f>Raw_data!BF18/Raw_data!$AZ18</f>
        <v>2.5114867089669615E-2</v>
      </c>
      <c r="BG18" s="24">
        <f>Raw_data!BG18/Raw_data!$AZ18</f>
        <v>3.5787685030672624E-2</v>
      </c>
      <c r="BH18" s="24">
        <f>Raw_data!BH18/Raw_data!$AZ18</f>
        <v>6.0902552120342235E-2</v>
      </c>
      <c r="BI18" s="32">
        <f t="shared" si="2"/>
        <v>0.70177400600637807</v>
      </c>
    </row>
    <row r="19" spans="1:61" x14ac:dyDescent="0.25">
      <c r="A19" s="26" t="s">
        <v>94</v>
      </c>
      <c r="B19" s="22" t="s">
        <v>105</v>
      </c>
      <c r="C19" s="23">
        <v>3</v>
      </c>
      <c r="D19" s="22" t="s">
        <v>110</v>
      </c>
      <c r="E19" s="22">
        <v>969</v>
      </c>
      <c r="F19" s="24">
        <v>3.8504999999999998</v>
      </c>
      <c r="G19" s="25">
        <f>(493.98/990)*E19</f>
        <v>483.50163636363641</v>
      </c>
      <c r="H19" s="22" t="s">
        <v>111</v>
      </c>
      <c r="I19" s="22">
        <v>1000</v>
      </c>
      <c r="J19" s="22">
        <v>20</v>
      </c>
      <c r="K19" s="22">
        <v>400</v>
      </c>
      <c r="L19" s="22">
        <v>111</v>
      </c>
      <c r="M19" s="22">
        <v>150</v>
      </c>
      <c r="N19" s="22">
        <v>50</v>
      </c>
      <c r="O19" s="22">
        <v>70</v>
      </c>
      <c r="P19" s="22">
        <v>60</v>
      </c>
      <c r="Q19" s="22" t="s">
        <v>322</v>
      </c>
      <c r="R19" s="22" t="s">
        <v>63</v>
      </c>
      <c r="S19" s="22">
        <v>200</v>
      </c>
      <c r="T19" s="22">
        <v>30</v>
      </c>
      <c r="U19" s="24">
        <v>0</v>
      </c>
      <c r="V19" s="24">
        <v>0</v>
      </c>
      <c r="W19" s="22" t="s">
        <v>64</v>
      </c>
      <c r="X19" s="24">
        <f>Raw_data!X19/Raw_data!$AZ19</f>
        <v>1.4768438979603118E-3</v>
      </c>
      <c r="Y19" s="24">
        <f>Raw_data!Y19/Raw_data!$AZ19</f>
        <v>9.7491015608070246E-4</v>
      </c>
      <c r="Z19" s="24">
        <f>Raw_data!Z19/Raw_data!$AZ19</f>
        <v>6.7998456793456688E-2</v>
      </c>
      <c r="AA19" s="24">
        <f>Raw_data!AA19/Raw_data!$AZ19</f>
        <v>0</v>
      </c>
      <c r="AB19" s="24">
        <f>Raw_data!AB19/Raw_data!$AZ19</f>
        <v>4.7956423148090063E-3</v>
      </c>
      <c r="AC19" s="24">
        <f>Raw_data!AC19/Raw_data!$AZ19</f>
        <v>3.4868922218760708E-2</v>
      </c>
      <c r="AD19" s="24">
        <f>Raw_data!AD19/Raw_data!$AZ19</f>
        <v>8.0074247839721766E-2</v>
      </c>
      <c r="AE19" s="24">
        <f>Raw_data!AE19/Raw_data!$AZ19</f>
        <v>1.3595510764364239E-4</v>
      </c>
      <c r="AF19" s="24">
        <f>Raw_data!AF19/Raw_data!$AZ19</f>
        <v>0.52303502427641435</v>
      </c>
      <c r="AG19" s="24">
        <f>Raw_data!AG19/Raw_data!$AZ19</f>
        <v>4.7089015430874424E-2</v>
      </c>
      <c r="AH19" s="24">
        <f>Raw_data!AH19/Raw_data!$AZ19</f>
        <v>4.6687983189448688E-2</v>
      </c>
      <c r="AI19" s="24">
        <f>Raw_data!AI19/Raw_data!$AZ19</f>
        <v>9.8394708300191522E-2</v>
      </c>
      <c r="AJ19" s="24">
        <f>Raw_data!AJ19/Raw_data!$AZ19</f>
        <v>3.4366069997683206E-2</v>
      </c>
      <c r="AK19" s="24">
        <f>Raw_data!AK19/Raw_data!$AZ19</f>
        <v>1.3173111265115061E-2</v>
      </c>
      <c r="AL19" s="24">
        <f>Raw_data!AL19/Raw_data!$AZ19</f>
        <v>1.8640656439303228E-2</v>
      </c>
      <c r="AM19" s="24">
        <f>Raw_data!AM19/Raw_data!$AZ19</f>
        <v>9.3359877853167294E-4</v>
      </c>
      <c r="AN19" s="24">
        <f>Raw_data!AN19/Raw_data!$AZ19</f>
        <v>1.3251434326385636E-3</v>
      </c>
      <c r="AO19" s="24">
        <f>Raw_data!AO19/Raw_data!$AZ19</f>
        <v>3.0325760751591319E-3</v>
      </c>
      <c r="AP19" s="24">
        <f>Raw_data!AP19/Raw_data!$AZ19</f>
        <v>2.5220833183365525E-3</v>
      </c>
      <c r="AQ19" s="24">
        <f>Raw_data!AQ19/Raw_data!$AZ19</f>
        <v>7.2191455636314201E-4</v>
      </c>
      <c r="AR19" s="24">
        <f>Raw_data!AR19/Raw_data!$AZ19</f>
        <v>6.5888265976072577E-5</v>
      </c>
      <c r="AS19" s="24">
        <f>Raw_data!AS19/Raw_data!$AZ19</f>
        <v>1.197858364895878E-3</v>
      </c>
      <c r="AT19" s="24">
        <f>Raw_data!AT19/Raw_data!$AZ19</f>
        <v>9.7063872315161642E-3</v>
      </c>
      <c r="AU19" s="24">
        <f>Raw_data!AU19/Raw_data!$AZ19</f>
        <v>1.1957287043381345E-3</v>
      </c>
      <c r="AV19" s="24">
        <f>Raw_data!AV19/Raw_data!$AZ19</f>
        <v>9.9976965349171144E-4</v>
      </c>
      <c r="AW19" s="24">
        <f>Raw_data!AW19/Raw_data!$AZ19</f>
        <v>1.578613411722067E-3</v>
      </c>
      <c r="AX19" s="24">
        <f>Raw_data!AX19/Raw_data!$AZ19</f>
        <v>3.9488650534228878E-3</v>
      </c>
      <c r="AY19" s="24">
        <f>Raw_data!AY19/Raw_data!$AZ19</f>
        <v>1.0600259261444617E-3</v>
      </c>
      <c r="AZ19" s="24">
        <f>Raw_data!AZ19/Raw_data!$AZ19</f>
        <v>1</v>
      </c>
      <c r="BA19" s="24">
        <f t="shared" si="0"/>
        <v>1.8640656439303228E-2</v>
      </c>
      <c r="BB19" s="24">
        <f t="shared" si="1"/>
        <v>9.7063872315161642E-3</v>
      </c>
      <c r="BC19" s="24">
        <f>Raw_data!BC19/Raw_data!$AZ19</f>
        <v>0.71174628512004545</v>
      </c>
      <c r="BD19" s="24">
        <f>Raw_data!BD19/Raw_data!$AZ19</f>
        <v>4.4262118136974542E-3</v>
      </c>
      <c r="BE19" s="24">
        <f>Raw_data!BE19/Raw_data!$AZ19</f>
        <v>0.14255166561559673</v>
      </c>
      <c r="BF19" s="24">
        <f>Raw_data!BF19/Raw_data!$AZ19</f>
        <v>4.8022614209406095E-2</v>
      </c>
      <c r="BG19" s="24">
        <f>Raw_data!BG19/Raw_data!$AZ19</f>
        <v>6.4906179570434736E-2</v>
      </c>
      <c r="BH19" s="24">
        <f>Raw_data!BH19/Raw_data!$AZ19</f>
        <v>0.11292879377984083</v>
      </c>
      <c r="BI19" s="32">
        <f t="shared" si="2"/>
        <v>0.7398773818954022</v>
      </c>
    </row>
    <row r="20" spans="1:61" x14ac:dyDescent="0.25">
      <c r="A20" s="26" t="s">
        <v>94</v>
      </c>
      <c r="B20" s="22" t="s">
        <v>105</v>
      </c>
      <c r="C20" s="23" t="s">
        <v>71</v>
      </c>
      <c r="D20" s="22" t="s">
        <v>112</v>
      </c>
      <c r="E20" s="22">
        <v>1000</v>
      </c>
      <c r="F20" s="24">
        <v>7.0000000000000007E-2</v>
      </c>
      <c r="G20" s="25"/>
      <c r="H20" s="22" t="s">
        <v>113</v>
      </c>
      <c r="I20" s="22">
        <v>1000</v>
      </c>
      <c r="J20" s="22">
        <v>20</v>
      </c>
      <c r="K20" s="22">
        <v>400</v>
      </c>
      <c r="L20" s="22">
        <v>111</v>
      </c>
      <c r="M20" s="22">
        <v>150</v>
      </c>
      <c r="N20" s="22">
        <v>50</v>
      </c>
      <c r="O20" s="22">
        <v>70</v>
      </c>
      <c r="P20" s="22">
        <v>60</v>
      </c>
      <c r="Q20" s="22" t="s">
        <v>74</v>
      </c>
      <c r="R20" s="22"/>
      <c r="S20" s="22">
        <v>200</v>
      </c>
      <c r="T20" s="22">
        <v>30</v>
      </c>
      <c r="U20" s="24">
        <v>0</v>
      </c>
      <c r="V20" s="24">
        <v>0</v>
      </c>
      <c r="W20" s="22" t="s">
        <v>74</v>
      </c>
      <c r="X20" s="24">
        <f>Raw_data!X20/Raw_data!$AZ20</f>
        <v>4.1791766655594345E-3</v>
      </c>
      <c r="Y20" s="24">
        <f>Raw_data!Y20/Raw_data!$AZ20</f>
        <v>2.8592741698268184E-2</v>
      </c>
      <c r="Z20" s="24">
        <f>Raw_data!Z20/Raw_data!$AZ20</f>
        <v>0</v>
      </c>
      <c r="AA20" s="24">
        <f>Raw_data!AA20/Raw_data!$AZ20</f>
        <v>9.6690683968424888E-3</v>
      </c>
      <c r="AB20" s="24">
        <f>Raw_data!AB20/Raw_data!$AZ20</f>
        <v>6.0106749329336328E-3</v>
      </c>
      <c r="AC20" s="24">
        <f>Raw_data!AC20/Raw_data!$AZ20</f>
        <v>1.8451203631920193E-2</v>
      </c>
      <c r="AD20" s="24">
        <f>Raw_data!AD20/Raw_data!$AZ20</f>
        <v>2.375891854330996E-2</v>
      </c>
      <c r="AE20" s="24">
        <f>Raw_data!AE20/Raw_data!$AZ20</f>
        <v>4.0826581289557413E-2</v>
      </c>
      <c r="AF20" s="24">
        <f>Raw_data!AF20/Raw_data!$AZ20</f>
        <v>0.72451294645483466</v>
      </c>
      <c r="AG20" s="24">
        <f>Raw_data!AG20/Raw_data!$AZ20</f>
        <v>9.4424326488404819E-3</v>
      </c>
      <c r="AH20" s="24">
        <f>Raw_data!AH20/Raw_data!$AZ20</f>
        <v>6.5924581790431395E-3</v>
      </c>
      <c r="AI20" s="24">
        <f>Raw_data!AI20/Raw_data!$AZ20</f>
        <v>3.4918558578679509E-2</v>
      </c>
      <c r="AJ20" s="24">
        <f>Raw_data!AJ20/Raw_data!$AZ20</f>
        <v>2.2832466334337428E-2</v>
      </c>
      <c r="AK20" s="24">
        <f>Raw_data!AK20/Raw_data!$AZ20</f>
        <v>3.4079789255699169E-2</v>
      </c>
      <c r="AL20" s="24">
        <f>Raw_data!AL20/Raw_data!$AZ20</f>
        <v>5.0693282345778794E-3</v>
      </c>
      <c r="AM20" s="24">
        <f>Raw_data!AM20/Raw_data!$AZ20</f>
        <v>2.1319702655096169E-3</v>
      </c>
      <c r="AN20" s="24">
        <f>Raw_data!AN20/Raw_data!$AZ20</f>
        <v>1.3985850684166022E-3</v>
      </c>
      <c r="AO20" s="24">
        <f>Raw_data!AO20/Raw_data!$AZ20</f>
        <v>2.9025542627205306E-3</v>
      </c>
      <c r="AP20" s="24">
        <f>Raw_data!AP20/Raw_data!$AZ20</f>
        <v>2.4621189723910059E-3</v>
      </c>
      <c r="AQ20" s="24">
        <f>Raw_data!AQ20/Raw_data!$AZ20</f>
        <v>3.1390697725244723E-4</v>
      </c>
      <c r="AR20" s="24">
        <f>Raw_data!AR20/Raw_data!$AZ20</f>
        <v>6.730961960971049E-4</v>
      </c>
      <c r="AS20" s="24">
        <f>Raw_data!AS20/Raw_data!$AZ20</f>
        <v>1.6533631682180638E-3</v>
      </c>
      <c r="AT20" s="24">
        <f>Raw_data!AT20/Raw_data!$AZ20</f>
        <v>7.9007781509965909E-3</v>
      </c>
      <c r="AU20" s="24">
        <f>Raw_data!AU20/Raw_data!$AZ20</f>
        <v>1.8270448898952943E-3</v>
      </c>
      <c r="AV20" s="24">
        <f>Raw_data!AV20/Raw_data!$AZ20</f>
        <v>5.0832122937768129E-4</v>
      </c>
      <c r="AW20" s="24">
        <f>Raw_data!AW20/Raw_data!$AZ20</f>
        <v>2.262016372561626E-3</v>
      </c>
      <c r="AX20" s="24">
        <f>Raw_data!AX20/Raw_data!$AZ20</f>
        <v>6.4971783549987033E-3</v>
      </c>
      <c r="AY20" s="24">
        <f>Raw_data!AY20/Raw_data!$AZ20</f>
        <v>5.3272124716125251E-4</v>
      </c>
      <c r="AZ20" s="24">
        <f>Raw_data!AZ20/Raw_data!$AZ20</f>
        <v>1</v>
      </c>
      <c r="BA20" s="24">
        <f t="shared" si="0"/>
        <v>5.0693282345778794E-3</v>
      </c>
      <c r="BB20" s="24">
        <f t="shared" si="1"/>
        <v>7.9007781509965909E-3</v>
      </c>
      <c r="BC20" s="24">
        <f>Raw_data!BC20/Raw_data!$AZ20</f>
        <v>0.78129418293097508</v>
      </c>
      <c r="BD20" s="24">
        <f>Raw_data!BD20/Raw_data!$AZ20</f>
        <v>4.290062022450112E-3</v>
      </c>
      <c r="BE20" s="24">
        <f>Raw_data!BE20/Raw_data!$AZ20</f>
        <v>0.1436849311028823</v>
      </c>
      <c r="BF20" s="24">
        <f>Raw_data!BF20/Raw_data!$AZ20</f>
        <v>1.15744029143501E-2</v>
      </c>
      <c r="BG20" s="24">
        <f>Raw_data!BG20/Raw_data!$AZ20</f>
        <v>4.6186314643767983E-2</v>
      </c>
      <c r="BH20" s="24">
        <f>Raw_data!BH20/Raw_data!$AZ20</f>
        <v>5.7760717558118076E-2</v>
      </c>
      <c r="BI20" s="32">
        <f t="shared" si="2"/>
        <v>0.25060243502047547</v>
      </c>
    </row>
    <row r="21" spans="1:61" x14ac:dyDescent="0.25">
      <c r="A21" s="26" t="s">
        <v>94</v>
      </c>
      <c r="B21" s="22" t="s">
        <v>60</v>
      </c>
      <c r="C21" s="23">
        <v>1</v>
      </c>
      <c r="D21" s="22" t="s">
        <v>115</v>
      </c>
      <c r="E21" s="22">
        <v>940</v>
      </c>
      <c r="F21" s="24">
        <v>3.1320000000000001</v>
      </c>
      <c r="G21" s="25"/>
      <c r="H21" s="22" t="s">
        <v>116</v>
      </c>
      <c r="I21" s="22">
        <v>1000</v>
      </c>
      <c r="J21" s="22">
        <v>20</v>
      </c>
      <c r="K21" s="22">
        <v>400</v>
      </c>
      <c r="L21" s="22">
        <v>111</v>
      </c>
      <c r="M21" s="22">
        <v>150</v>
      </c>
      <c r="N21" s="22">
        <v>50</v>
      </c>
      <c r="O21" s="22">
        <v>70</v>
      </c>
      <c r="P21" s="22">
        <v>60</v>
      </c>
      <c r="Q21" s="22" t="s">
        <v>322</v>
      </c>
      <c r="R21" s="22" t="s">
        <v>63</v>
      </c>
      <c r="S21" s="22">
        <v>200</v>
      </c>
      <c r="T21" s="22">
        <v>30</v>
      </c>
      <c r="U21" s="24">
        <v>0</v>
      </c>
      <c r="V21" s="24">
        <v>0</v>
      </c>
      <c r="W21" s="22" t="s">
        <v>64</v>
      </c>
      <c r="X21" s="24">
        <f>Raw_data!X21/Raw_data!$AZ21</f>
        <v>2.3834429742348095E-3</v>
      </c>
      <c r="Y21" s="24">
        <f>Raw_data!Y21/Raw_data!$AZ21</f>
        <v>1.754021478061809E-3</v>
      </c>
      <c r="Z21" s="24">
        <f>Raw_data!Z21/Raw_data!$AZ21</f>
        <v>3.520214036103269E-2</v>
      </c>
      <c r="AA21" s="24">
        <f>Raw_data!AA21/Raw_data!$AZ21</f>
        <v>0</v>
      </c>
      <c r="AB21" s="24">
        <f>Raw_data!AB21/Raw_data!$AZ21</f>
        <v>7.0240307872299432E-3</v>
      </c>
      <c r="AC21" s="24">
        <f>Raw_data!AC21/Raw_data!$AZ21</f>
        <v>3.3277860407297237E-2</v>
      </c>
      <c r="AD21" s="24">
        <f>Raw_data!AD21/Raw_data!$AZ21</f>
        <v>5.0279970952600075E-2</v>
      </c>
      <c r="AE21" s="24">
        <f>Raw_data!AE21/Raw_data!$AZ21</f>
        <v>4.0183108481333632E-4</v>
      </c>
      <c r="AF21" s="24">
        <f>Raw_data!AF21/Raw_data!$AZ21</f>
        <v>0.70847876082125649</v>
      </c>
      <c r="AG21" s="24">
        <f>Raw_data!AG21/Raw_data!$AZ21</f>
        <v>1.4121029492605734E-2</v>
      </c>
      <c r="AH21" s="24">
        <f>Raw_data!AH21/Raw_data!$AZ21</f>
        <v>1.0170259842114057E-2</v>
      </c>
      <c r="AI21" s="24">
        <f>Raw_data!AI21/Raw_data!$AZ21</f>
        <v>6.1390361320616253E-2</v>
      </c>
      <c r="AJ21" s="24">
        <f>Raw_data!AJ21/Raw_data!$AZ21</f>
        <v>2.9062294125010914E-2</v>
      </c>
      <c r="AK21" s="24">
        <f>Raw_data!AK21/Raw_data!$AZ21</f>
        <v>1.3916414800790654E-2</v>
      </c>
      <c r="AL21" s="24">
        <f>Raw_data!AL21/Raw_data!$AZ21</f>
        <v>7.4395848379225004E-3</v>
      </c>
      <c r="AM21" s="24">
        <f>Raw_data!AM21/Raw_data!$AZ21</f>
        <v>1.4212932370784076E-3</v>
      </c>
      <c r="AN21" s="24">
        <f>Raw_data!AN21/Raw_data!$AZ21</f>
        <v>1.4572306199854442E-3</v>
      </c>
      <c r="AO21" s="24">
        <f>Raw_data!AO21/Raw_data!$AZ21</f>
        <v>3.2809991209298405E-3</v>
      </c>
      <c r="AP21" s="24">
        <f>Raw_data!AP21/Raw_data!$AZ21</f>
        <v>2.6784574597720433E-3</v>
      </c>
      <c r="AQ21" s="24">
        <f>Raw_data!AQ21/Raw_data!$AZ21</f>
        <v>8.424300362499074E-4</v>
      </c>
      <c r="AR21" s="24">
        <f>Raw_data!AR21/Raw_data!$AZ21</f>
        <v>1.8310301557197448E-4</v>
      </c>
      <c r="AS21" s="24">
        <f>Raw_data!AS21/Raw_data!$AZ21</f>
        <v>1.2548998357206772E-3</v>
      </c>
      <c r="AT21" s="24">
        <f>Raw_data!AT21/Raw_data!$AZ21</f>
        <v>2.6892913802030074E-3</v>
      </c>
      <c r="AU21" s="24">
        <f>Raw_data!AU21/Raw_data!$AZ21</f>
        <v>7.2493568116166495E-4</v>
      </c>
      <c r="AV21" s="24">
        <f>Raw_data!AV21/Raw_data!$AZ21</f>
        <v>1.1050794045357195E-3</v>
      </c>
      <c r="AW21" s="24">
        <f>Raw_data!AW21/Raw_data!$AZ21</f>
        <v>1.7008474253519946E-3</v>
      </c>
      <c r="AX21" s="24">
        <f>Raw_data!AX21/Raw_data!$AZ21</f>
        <v>6.3599797868325626E-3</v>
      </c>
      <c r="AY21" s="24">
        <f>Raw_data!AY21/Raw_data!$AZ21</f>
        <v>1.3994497110203011E-3</v>
      </c>
      <c r="AZ21" s="24">
        <f>Raw_data!AZ21/Raw_data!$AZ21</f>
        <v>1</v>
      </c>
      <c r="BA21" s="24">
        <f t="shared" si="0"/>
        <v>7.4395848379225004E-3</v>
      </c>
      <c r="BB21" s="24">
        <f t="shared" si="1"/>
        <v>2.6892913802030074E-3</v>
      </c>
      <c r="BC21" s="24">
        <f>Raw_data!BC21/Raw_data!$AZ21</f>
        <v>0.83243064002136491</v>
      </c>
      <c r="BD21" s="24">
        <f>Raw_data!BD21/Raw_data!$AZ21</f>
        <v>5.230909592729897E-3</v>
      </c>
      <c r="BE21" s="24">
        <f>Raw_data!BE21/Raw_data!$AZ21</f>
        <v>0.10718998887971271</v>
      </c>
      <c r="BF21" s="24">
        <f>Raw_data!BF21/Raw_data!$AZ21</f>
        <v>1.5542322729684142E-2</v>
      </c>
      <c r="BG21" s="24">
        <f>Raw_data!BG21/Raw_data!$AZ21</f>
        <v>2.9477262558382875E-2</v>
      </c>
      <c r="BH21" s="24">
        <f>Raw_data!BH21/Raw_data!$AZ21</f>
        <v>4.5019585288067016E-2</v>
      </c>
      <c r="BI21" s="32">
        <f t="shared" si="2"/>
        <v>0.52726479261433812</v>
      </c>
    </row>
    <row r="22" spans="1:61" x14ac:dyDescent="0.25">
      <c r="A22" s="26" t="s">
        <v>94</v>
      </c>
      <c r="B22" s="22" t="s">
        <v>60</v>
      </c>
      <c r="C22" s="23">
        <v>2</v>
      </c>
      <c r="D22" s="22" t="s">
        <v>117</v>
      </c>
      <c r="E22" s="22">
        <v>987</v>
      </c>
      <c r="F22" s="24">
        <v>3.6389999999999998</v>
      </c>
      <c r="G22" s="25"/>
      <c r="H22" s="22" t="s">
        <v>118</v>
      </c>
      <c r="I22" s="22">
        <v>1000</v>
      </c>
      <c r="J22" s="22">
        <v>20</v>
      </c>
      <c r="K22" s="22">
        <v>400</v>
      </c>
      <c r="L22" s="22">
        <v>111</v>
      </c>
      <c r="M22" s="22">
        <v>150</v>
      </c>
      <c r="N22" s="22">
        <v>50</v>
      </c>
      <c r="O22" s="22">
        <v>70</v>
      </c>
      <c r="P22" s="22">
        <v>60</v>
      </c>
      <c r="Q22" s="22" t="s">
        <v>322</v>
      </c>
      <c r="R22" s="22" t="s">
        <v>63</v>
      </c>
      <c r="S22" s="22">
        <v>200</v>
      </c>
      <c r="T22" s="22">
        <v>30</v>
      </c>
      <c r="U22" s="24">
        <v>0</v>
      </c>
      <c r="V22" s="24">
        <v>0</v>
      </c>
      <c r="W22" s="22" t="s">
        <v>64</v>
      </c>
      <c r="X22" s="24">
        <f>Raw_data!X22/Raw_data!$AZ22</f>
        <v>1.7368155935639754E-3</v>
      </c>
      <c r="Y22" s="24">
        <f>Raw_data!Y22/Raw_data!$AZ22</f>
        <v>1.8708274807817784E-3</v>
      </c>
      <c r="Z22" s="24">
        <f>Raw_data!Z22/Raw_data!$AZ22</f>
        <v>4.2557993958248823E-2</v>
      </c>
      <c r="AA22" s="24">
        <f>Raw_data!AA22/Raw_data!$AZ22</f>
        <v>1.1126530977574548E-5</v>
      </c>
      <c r="AB22" s="24">
        <f>Raw_data!AB22/Raw_data!$AZ22</f>
        <v>6.8424127658099666E-3</v>
      </c>
      <c r="AC22" s="24">
        <f>Raw_data!AC22/Raw_data!$AZ22</f>
        <v>4.0851103349209217E-2</v>
      </c>
      <c r="AD22" s="24">
        <f>Raw_data!AD22/Raw_data!$AZ22</f>
        <v>6.3372435836537372E-2</v>
      </c>
      <c r="AE22" s="24">
        <f>Raw_data!AE22/Raw_data!$AZ22</f>
        <v>0</v>
      </c>
      <c r="AF22" s="24">
        <f>Raw_data!AF22/Raw_data!$AZ22</f>
        <v>0.65449097410647639</v>
      </c>
      <c r="AG22" s="24">
        <f>Raw_data!AG22/Raw_data!$AZ22</f>
        <v>2.1710576272425938E-2</v>
      </c>
      <c r="AH22" s="24">
        <f>Raw_data!AH22/Raw_data!$AZ22</f>
        <v>1.7620970460069725E-2</v>
      </c>
      <c r="AI22" s="24">
        <f>Raw_data!AI22/Raw_data!$AZ22</f>
        <v>6.8143541671270028E-2</v>
      </c>
      <c r="AJ22" s="24">
        <f>Raw_data!AJ22/Raw_data!$AZ22</f>
        <v>3.604868171358E-2</v>
      </c>
      <c r="AK22" s="24">
        <f>Raw_data!AK22/Raw_data!$AZ22</f>
        <v>4.6851668424441727E-3</v>
      </c>
      <c r="AL22" s="24">
        <f>Raw_data!AL22/Raw_data!$AZ22</f>
        <v>1.3893403122405191E-2</v>
      </c>
      <c r="AM22" s="24">
        <f>Raw_data!AM22/Raw_data!$AZ22</f>
        <v>9.4077511318048661E-4</v>
      </c>
      <c r="AN22" s="24">
        <f>Raw_data!AN22/Raw_data!$AZ22</f>
        <v>1.4849881001078224E-3</v>
      </c>
      <c r="AO22" s="24">
        <f>Raw_data!AO22/Raw_data!$AZ22</f>
        <v>3.9394873742474882E-3</v>
      </c>
      <c r="AP22" s="24">
        <f>Raw_data!AP22/Raw_data!$AZ22</f>
        <v>2.0449935826162319E-3</v>
      </c>
      <c r="AQ22" s="24">
        <f>Raw_data!AQ22/Raw_data!$AZ22</f>
        <v>9.2027178795164952E-4</v>
      </c>
      <c r="AR22" s="24">
        <f>Raw_data!AR22/Raw_data!$AZ22</f>
        <v>1.6914121687683887E-4</v>
      </c>
      <c r="AS22" s="24">
        <f>Raw_data!AS22/Raw_data!$AZ22</f>
        <v>1.0770526851336425E-3</v>
      </c>
      <c r="AT22" s="24">
        <f>Raw_data!AT22/Raw_data!$AZ22</f>
        <v>6.3470129470423135E-3</v>
      </c>
      <c r="AU22" s="24">
        <f>Raw_data!AU22/Raw_data!$AZ22</f>
        <v>5.7216390950406537E-4</v>
      </c>
      <c r="AV22" s="24">
        <f>Raw_data!AV22/Raw_data!$AZ22</f>
        <v>1.0686629218561972E-3</v>
      </c>
      <c r="AW22" s="24">
        <f>Raw_data!AW22/Raw_data!$AZ22</f>
        <v>1.6161061919705707E-3</v>
      </c>
      <c r="AX22" s="24">
        <f>Raw_data!AX22/Raw_data!$AZ22</f>
        <v>4.8433161234762295E-3</v>
      </c>
      <c r="AY22" s="24">
        <f>Raw_data!AY22/Raw_data!$AZ22</f>
        <v>1.1399983422366148E-3</v>
      </c>
      <c r="AZ22" s="24">
        <f>Raw_data!AZ22/Raw_data!$AZ22</f>
        <v>1</v>
      </c>
      <c r="BA22" s="24">
        <f t="shared" si="0"/>
        <v>1.3893403122405191E-2</v>
      </c>
      <c r="BB22" s="24">
        <f t="shared" si="1"/>
        <v>6.3470129470423135E-3</v>
      </c>
      <c r="BC22" s="24">
        <f>Raw_data!BC22/Raw_data!$AZ22</f>
        <v>0.80504931397421642</v>
      </c>
      <c r="BD22" s="24">
        <f>Raw_data!BD22/Raw_data!$AZ22</f>
        <v>4.9141804608918713E-3</v>
      </c>
      <c r="BE22" s="24">
        <f>Raw_data!BE22/Raw_data!$AZ22</f>
        <v>0.12023156643946638</v>
      </c>
      <c r="BF22" s="24">
        <f>Raw_data!BF22/Raw_data!$AZ22</f>
        <v>2.2651351385606422E-2</v>
      </c>
      <c r="BG22" s="24">
        <f>Raw_data!BG22/Raw_data!$AZ22</f>
        <v>2.6913171670371595E-2</v>
      </c>
      <c r="BH22" s="24">
        <f>Raw_data!BH22/Raw_data!$AZ22</f>
        <v>4.956452305597802E-2</v>
      </c>
      <c r="BI22" s="32">
        <f t="shared" si="2"/>
        <v>0.84164555790884499</v>
      </c>
    </row>
    <row r="23" spans="1:61" x14ac:dyDescent="0.25">
      <c r="A23" s="26" t="s">
        <v>94</v>
      </c>
      <c r="B23" s="22" t="s">
        <v>60</v>
      </c>
      <c r="C23" s="23">
        <v>3</v>
      </c>
      <c r="D23" s="22" t="s">
        <v>120</v>
      </c>
      <c r="E23" s="22">
        <v>990</v>
      </c>
      <c r="F23" s="24">
        <v>3.8174999999999999</v>
      </c>
      <c r="G23" s="25">
        <f>(391.83/1000)*E23</f>
        <v>387.9117</v>
      </c>
      <c r="H23" s="22" t="s">
        <v>121</v>
      </c>
      <c r="I23" s="22">
        <v>1000</v>
      </c>
      <c r="J23" s="22">
        <v>20</v>
      </c>
      <c r="K23" s="22">
        <v>400</v>
      </c>
      <c r="L23" s="22">
        <v>111</v>
      </c>
      <c r="M23" s="22">
        <v>150</v>
      </c>
      <c r="N23" s="22">
        <v>50</v>
      </c>
      <c r="O23" s="22">
        <v>70</v>
      </c>
      <c r="P23" s="22">
        <v>60</v>
      </c>
      <c r="Q23" s="22" t="s">
        <v>322</v>
      </c>
      <c r="R23" s="22" t="s">
        <v>63</v>
      </c>
      <c r="S23" s="22">
        <v>200</v>
      </c>
      <c r="T23" s="22">
        <v>30</v>
      </c>
      <c r="U23" s="24">
        <v>0</v>
      </c>
      <c r="V23" s="24">
        <v>0</v>
      </c>
      <c r="W23" s="22" t="s">
        <v>64</v>
      </c>
      <c r="X23" s="24">
        <f>Raw_data!X23/Raw_data!$AZ23</f>
        <v>1.4978563951433849E-3</v>
      </c>
      <c r="Y23" s="24">
        <f>Raw_data!Y23/Raw_data!$AZ23</f>
        <v>2.249737347683088E-3</v>
      </c>
      <c r="Z23" s="24">
        <f>Raw_data!Z23/Raw_data!$AZ23</f>
        <v>4.0966784364114703E-2</v>
      </c>
      <c r="AA23" s="24">
        <f>Raw_data!AA23/Raw_data!$AZ23</f>
        <v>6.1198227966018559E-5</v>
      </c>
      <c r="AB23" s="24">
        <f>Raw_data!AB23/Raw_data!$AZ23</f>
        <v>5.8050686420279907E-3</v>
      </c>
      <c r="AC23" s="24">
        <f>Raw_data!AC23/Raw_data!$AZ23</f>
        <v>2.8119252248141914E-2</v>
      </c>
      <c r="AD23" s="24">
        <f>Raw_data!AD23/Raw_data!$AZ23</f>
        <v>5.4076278233338139E-2</v>
      </c>
      <c r="AE23" s="24">
        <f>Raw_data!AE23/Raw_data!$AZ23</f>
        <v>0</v>
      </c>
      <c r="AF23" s="24">
        <f>Raw_data!AF23/Raw_data!$AZ23</f>
        <v>0.72204572102942566</v>
      </c>
      <c r="AG23" s="24">
        <f>Raw_data!AG23/Raw_data!$AZ23</f>
        <v>1.711340579330525E-2</v>
      </c>
      <c r="AH23" s="24">
        <f>Raw_data!AH23/Raw_data!$AZ23</f>
        <v>1.3557764935939506E-2</v>
      </c>
      <c r="AI23" s="24">
        <f>Raw_data!AI23/Raw_data!$AZ23</f>
        <v>5.1036821806952695E-2</v>
      </c>
      <c r="AJ23" s="24">
        <f>Raw_data!AJ23/Raw_data!$AZ23</f>
        <v>2.8019406267651047E-2</v>
      </c>
      <c r="AK23" s="24">
        <f>Raw_data!AK23/Raw_data!$AZ23</f>
        <v>3.57271444859206E-3</v>
      </c>
      <c r="AL23" s="24">
        <f>Raw_data!AL23/Raw_data!$AZ23</f>
        <v>1.0075419076892599E-2</v>
      </c>
      <c r="AM23" s="24">
        <f>Raw_data!AM23/Raw_data!$AZ23</f>
        <v>1.2486819759074245E-3</v>
      </c>
      <c r="AN23" s="24">
        <f>Raw_data!AN23/Raw_data!$AZ23</f>
        <v>1.3333593683771375E-3</v>
      </c>
      <c r="AO23" s="24">
        <f>Raw_data!AO23/Raw_data!$AZ23</f>
        <v>2.1565826909503778E-3</v>
      </c>
      <c r="AP23" s="24">
        <f>Raw_data!AP23/Raw_data!$AZ23</f>
        <v>2.182490734540661E-3</v>
      </c>
      <c r="AQ23" s="24">
        <f>Raw_data!AQ23/Raw_data!$AZ23</f>
        <v>4.8587106747807106E-4</v>
      </c>
      <c r="AR23" s="24">
        <f>Raw_data!AR23/Raw_data!$AZ23</f>
        <v>2.2474275312968218E-4</v>
      </c>
      <c r="AS23" s="24">
        <f>Raw_data!AS23/Raw_data!$AZ23</f>
        <v>1.0047463154856759E-3</v>
      </c>
      <c r="AT23" s="24">
        <f>Raw_data!AT23/Raw_data!$AZ23</f>
        <v>4.1492874811761872E-3</v>
      </c>
      <c r="AU23" s="24">
        <f>Raw_data!AU23/Raw_data!$AZ23</f>
        <v>6.2562686511720064E-4</v>
      </c>
      <c r="AV23" s="24">
        <f>Raw_data!AV23/Raw_data!$AZ23</f>
        <v>9.0125701636493017E-4</v>
      </c>
      <c r="AW23" s="24">
        <f>Raw_data!AW23/Raw_data!$AZ23</f>
        <v>1.500047148829328E-3</v>
      </c>
      <c r="AX23" s="24">
        <f>Raw_data!AX23/Raw_data!$AZ23</f>
        <v>5.0092773656091683E-3</v>
      </c>
      <c r="AY23" s="24">
        <f>Raw_data!AY23/Raw_data!$AZ23</f>
        <v>9.8060039986017284E-4</v>
      </c>
      <c r="AZ23" s="24">
        <f>Raw_data!AZ23/Raw_data!$AZ23</f>
        <v>1</v>
      </c>
      <c r="BA23" s="24">
        <f t="shared" si="0"/>
        <v>1.0075419076892599E-2</v>
      </c>
      <c r="BB23" s="24">
        <f t="shared" si="1"/>
        <v>4.1492874811761872E-3</v>
      </c>
      <c r="BC23" s="24">
        <f>Raw_data!BC23/Raw_data!$AZ23</f>
        <v>0.85241111493170096</v>
      </c>
      <c r="BD23" s="24">
        <f>Raw_data!BD23/Raw_data!$AZ23</f>
        <v>4.0925183856621843E-3</v>
      </c>
      <c r="BE23" s="24">
        <f>Raw_data!BE23/Raw_data!$AZ23</f>
        <v>8.9258496552420463E-2</v>
      </c>
      <c r="BF23" s="24">
        <f>Raw_data!BF23/Raw_data!$AZ23</f>
        <v>1.8362087769212672E-2</v>
      </c>
      <c r="BG23" s="24">
        <f>Raw_data!BG23/Raw_data!$AZ23</f>
        <v>2.165107580293504E-2</v>
      </c>
      <c r="BH23" s="24">
        <f>Raw_data!BH23/Raw_data!$AZ23</f>
        <v>4.0013163572147716E-2</v>
      </c>
      <c r="BI23" s="32">
        <f t="shared" si="2"/>
        <v>0.84809124203996777</v>
      </c>
    </row>
    <row r="24" spans="1:61" x14ac:dyDescent="0.25">
      <c r="A24" s="26" t="s">
        <v>94</v>
      </c>
      <c r="B24" s="22" t="s">
        <v>60</v>
      </c>
      <c r="C24" s="23" t="s">
        <v>71</v>
      </c>
      <c r="D24" s="22" t="s">
        <v>122</v>
      </c>
      <c r="E24" s="22">
        <v>1000</v>
      </c>
      <c r="F24" s="24">
        <v>0.34749999999999998</v>
      </c>
      <c r="G24" s="25"/>
      <c r="H24" s="22" t="s">
        <v>123</v>
      </c>
      <c r="I24" s="22">
        <v>1000</v>
      </c>
      <c r="J24" s="22">
        <v>20</v>
      </c>
      <c r="K24" s="22">
        <v>400</v>
      </c>
      <c r="L24" s="22">
        <v>111</v>
      </c>
      <c r="M24" s="22">
        <v>150</v>
      </c>
      <c r="N24" s="22">
        <v>50</v>
      </c>
      <c r="O24" s="22">
        <v>70</v>
      </c>
      <c r="P24" s="22">
        <v>60</v>
      </c>
      <c r="Q24" s="22" t="s">
        <v>74</v>
      </c>
      <c r="R24" s="22"/>
      <c r="S24" s="22">
        <v>200</v>
      </c>
      <c r="T24" s="22">
        <v>30</v>
      </c>
      <c r="U24" s="24">
        <v>0</v>
      </c>
      <c r="V24" s="24">
        <v>0</v>
      </c>
      <c r="W24" s="22" t="s">
        <v>74</v>
      </c>
      <c r="X24" s="24">
        <f>Raw_data!X24/Raw_data!$AZ24</f>
        <v>4.0491118310531987E-3</v>
      </c>
      <c r="Y24" s="24">
        <f>Raw_data!Y24/Raw_data!$AZ24</f>
        <v>3.1055284036840915E-2</v>
      </c>
      <c r="Z24" s="24">
        <f>Raw_data!Z24/Raw_data!$AZ24</f>
        <v>0</v>
      </c>
      <c r="AA24" s="24">
        <f>Raw_data!AA24/Raw_data!$AZ24</f>
        <v>9.590738431117983E-3</v>
      </c>
      <c r="AB24" s="24">
        <f>Raw_data!AB24/Raw_data!$AZ24</f>
        <v>4.8860870606357654E-3</v>
      </c>
      <c r="AC24" s="24">
        <f>Raw_data!AC24/Raw_data!$AZ24</f>
        <v>1.7777876651083529E-2</v>
      </c>
      <c r="AD24" s="24">
        <f>Raw_data!AD24/Raw_data!$AZ24</f>
        <v>2.0033056932848407E-2</v>
      </c>
      <c r="AE24" s="24">
        <f>Raw_data!AE24/Raw_data!$AZ24</f>
        <v>4.0051223355404737E-2</v>
      </c>
      <c r="AF24" s="24">
        <f>Raw_data!AF24/Raw_data!$AZ24</f>
        <v>0.74787427252983318</v>
      </c>
      <c r="AG24" s="24">
        <f>Raw_data!AG24/Raw_data!$AZ24</f>
        <v>9.1974075657290169E-3</v>
      </c>
      <c r="AH24" s="24">
        <f>Raw_data!AH24/Raw_data!$AZ24</f>
        <v>5.904926484265177E-3</v>
      </c>
      <c r="AI24" s="24">
        <f>Raw_data!AI24/Raw_data!$AZ24</f>
        <v>3.3216621965973726E-2</v>
      </c>
      <c r="AJ24" s="24">
        <f>Raw_data!AJ24/Raw_data!$AZ24</f>
        <v>2.0110901806797379E-2</v>
      </c>
      <c r="AK24" s="24">
        <f>Raw_data!AK24/Raw_data!$AZ24</f>
        <v>2.5226381284978196E-2</v>
      </c>
      <c r="AL24" s="24">
        <f>Raw_data!AL24/Raw_data!$AZ24</f>
        <v>4.0786071823751494E-3</v>
      </c>
      <c r="AM24" s="24">
        <f>Raw_data!AM24/Raw_data!$AZ24</f>
        <v>2.4377586489672184E-3</v>
      </c>
      <c r="AN24" s="24">
        <f>Raw_data!AN24/Raw_data!$AZ24</f>
        <v>1.1336070497174858E-3</v>
      </c>
      <c r="AO24" s="24">
        <f>Raw_data!AO24/Raw_data!$AZ24</f>
        <v>2.019538849109246E-3</v>
      </c>
      <c r="AP24" s="24">
        <f>Raw_data!AP24/Raw_data!$AZ24</f>
        <v>2.1128455718746903E-3</v>
      </c>
      <c r="AQ24" s="24">
        <f>Raw_data!AQ24/Raw_data!$AZ24</f>
        <v>3.0173815819670993E-4</v>
      </c>
      <c r="AR24" s="24">
        <f>Raw_data!AR24/Raw_data!$AZ24</f>
        <v>4.5724936280578358E-4</v>
      </c>
      <c r="AS24" s="24">
        <f>Raw_data!AS24/Raw_data!$AZ24</f>
        <v>1.5099048853478916E-3</v>
      </c>
      <c r="AT24" s="24">
        <f>Raw_data!AT24/Raw_data!$AZ24</f>
        <v>7.0748492389395923E-3</v>
      </c>
      <c r="AU24" s="24">
        <f>Raw_data!AU24/Raw_data!$AZ24</f>
        <v>1.7511882859319353E-3</v>
      </c>
      <c r="AV24" s="24">
        <f>Raw_data!AV24/Raw_data!$AZ24</f>
        <v>5.1552589229418957E-4</v>
      </c>
      <c r="AW24" s="24">
        <f>Raw_data!AW24/Raw_data!$AZ24</f>
        <v>2.0137183378919603E-3</v>
      </c>
      <c r="AX24" s="24">
        <f>Raw_data!AX24/Raw_data!$AZ24</f>
        <v>5.1391543182854795E-3</v>
      </c>
      <c r="AY24" s="24">
        <f>Raw_data!AY24/Raw_data!$AZ24</f>
        <v>4.804242817016019E-4</v>
      </c>
      <c r="AZ24" s="24">
        <f>Raw_data!AZ24/Raw_data!$AZ24</f>
        <v>1</v>
      </c>
      <c r="BA24" s="24">
        <f t="shared" si="0"/>
        <v>4.0786071823751494E-3</v>
      </c>
      <c r="BB24" s="24">
        <f t="shared" si="1"/>
        <v>7.0748492389395923E-3</v>
      </c>
      <c r="BC24" s="24">
        <f>Raw_data!BC24/Raw_data!$AZ24</f>
        <v>0.79695343016116793</v>
      </c>
      <c r="BD24" s="24">
        <f>Raw_data!BD24/Raw_data!$AZ24</f>
        <v>3.7686560328902452E-3</v>
      </c>
      <c r="BE24" s="24">
        <f>Raw_data!BE24/Raw_data!$AZ24</f>
        <v>0.14060162589374756</v>
      </c>
      <c r="BF24" s="24">
        <f>Raw_data!BF24/Raw_data!$AZ24</f>
        <v>1.1635166214696235E-2</v>
      </c>
      <c r="BG24" s="24">
        <f>Raw_data!BG24/Raw_data!$AZ24</f>
        <v>3.5887665276183443E-2</v>
      </c>
      <c r="BH24" s="24">
        <f>Raw_data!BH24/Raw_data!$AZ24</f>
        <v>4.7522831490879686E-2</v>
      </c>
      <c r="BI24" s="32">
        <f t="shared" si="2"/>
        <v>0.32421073160247676</v>
      </c>
    </row>
    <row r="25" spans="1:61" x14ac:dyDescent="0.25">
      <c r="A25" s="26" t="s">
        <v>94</v>
      </c>
      <c r="B25" s="22" t="s">
        <v>76</v>
      </c>
      <c r="C25" s="23">
        <v>1</v>
      </c>
      <c r="D25" s="22" t="s">
        <v>124</v>
      </c>
      <c r="E25" s="22">
        <v>1000</v>
      </c>
      <c r="F25" s="24">
        <v>3.3584999999999998</v>
      </c>
      <c r="G25" s="25"/>
      <c r="H25" s="22" t="s">
        <v>125</v>
      </c>
      <c r="I25" s="22">
        <v>1000</v>
      </c>
      <c r="J25" s="22">
        <v>20</v>
      </c>
      <c r="K25" s="22">
        <v>400</v>
      </c>
      <c r="L25" s="22">
        <v>111</v>
      </c>
      <c r="M25" s="22">
        <v>150</v>
      </c>
      <c r="N25" s="22">
        <v>50</v>
      </c>
      <c r="O25" s="22">
        <v>70</v>
      </c>
      <c r="P25" s="22">
        <v>60</v>
      </c>
      <c r="Q25" s="22" t="s">
        <v>322</v>
      </c>
      <c r="R25" s="22" t="s">
        <v>63</v>
      </c>
      <c r="S25" s="22">
        <v>200</v>
      </c>
      <c r="T25" s="22">
        <v>30</v>
      </c>
      <c r="U25" s="24">
        <v>0</v>
      </c>
      <c r="V25" s="24">
        <v>0</v>
      </c>
      <c r="W25" s="22" t="s">
        <v>64</v>
      </c>
      <c r="X25" s="24">
        <f>Raw_data!X25/Raw_data!$AZ25</f>
        <v>1.9569652454398735E-3</v>
      </c>
      <c r="Y25" s="24">
        <f>Raw_data!Y25/Raw_data!$AZ25</f>
        <v>2.1074284247930928E-3</v>
      </c>
      <c r="Z25" s="24">
        <f>Raw_data!Z25/Raw_data!$AZ25</f>
        <v>3.9831690556160169E-2</v>
      </c>
      <c r="AA25" s="24">
        <f>Raw_data!AA25/Raw_data!$AZ25</f>
        <v>0</v>
      </c>
      <c r="AB25" s="24">
        <f>Raw_data!AB25/Raw_data!$AZ25</f>
        <v>7.1845754143860449E-3</v>
      </c>
      <c r="AC25" s="24">
        <f>Raw_data!AC25/Raw_data!$AZ25</f>
        <v>3.4640743988258241E-2</v>
      </c>
      <c r="AD25" s="24">
        <f>Raw_data!AD25/Raw_data!$AZ25</f>
        <v>9.0097553827390972E-2</v>
      </c>
      <c r="AE25" s="24">
        <f>Raw_data!AE25/Raw_data!$AZ25</f>
        <v>1.8065186259787249E-4</v>
      </c>
      <c r="AF25" s="24">
        <f>Raw_data!AF25/Raw_data!$AZ25</f>
        <v>0.54963725804817787</v>
      </c>
      <c r="AG25" s="24">
        <f>Raw_data!AG25/Raw_data!$AZ25</f>
        <v>3.4119190187495568E-2</v>
      </c>
      <c r="AH25" s="24">
        <f>Raw_data!AH25/Raw_data!$AZ25</f>
        <v>3.6391687616448121E-2</v>
      </c>
      <c r="AI25" s="24">
        <f>Raw_data!AI25/Raw_data!$AZ25</f>
        <v>0.10497941547456005</v>
      </c>
      <c r="AJ25" s="24">
        <f>Raw_data!AJ25/Raw_data!$AZ25</f>
        <v>4.349737170500996E-2</v>
      </c>
      <c r="AK25" s="24">
        <f>Raw_data!AK25/Raw_data!$AZ25</f>
        <v>1.0178372062256516E-2</v>
      </c>
      <c r="AL25" s="24">
        <f>Raw_data!AL25/Raw_data!$AZ25</f>
        <v>1.5048089843773482E-2</v>
      </c>
      <c r="AM25" s="24">
        <f>Raw_data!AM25/Raw_data!$AZ25</f>
        <v>1.9678285346381688E-3</v>
      </c>
      <c r="AN25" s="24">
        <f>Raw_data!AN25/Raw_data!$AZ25</f>
        <v>1.3251391233792605E-3</v>
      </c>
      <c r="AO25" s="24">
        <f>Raw_data!AO25/Raw_data!$AZ25</f>
        <v>3.6912827419909033E-3</v>
      </c>
      <c r="AP25" s="24">
        <f>Raw_data!AP25/Raw_data!$AZ25</f>
        <v>1.8685685415671591E-3</v>
      </c>
      <c r="AQ25" s="24">
        <f>Raw_data!AQ25/Raw_data!$AZ25</f>
        <v>1.0326914294129549E-3</v>
      </c>
      <c r="AR25" s="24">
        <f>Raw_data!AR25/Raw_data!$AZ25</f>
        <v>1.9414817463538883E-4</v>
      </c>
      <c r="AS25" s="24">
        <f>Raw_data!AS25/Raw_data!$AZ25</f>
        <v>1.1680519871978125E-3</v>
      </c>
      <c r="AT25" s="24">
        <f>Raw_data!AT25/Raw_data!$AZ25</f>
        <v>8.3325733722863938E-3</v>
      </c>
      <c r="AU25" s="24">
        <f>Raw_data!AU25/Raw_data!$AZ25</f>
        <v>1.3761435909566229E-3</v>
      </c>
      <c r="AV25" s="24">
        <f>Raw_data!AV25/Raw_data!$AZ25</f>
        <v>1.2624764917842151E-3</v>
      </c>
      <c r="AW25" s="24">
        <f>Raw_data!AW25/Raw_data!$AZ25</f>
        <v>1.2000291387860875E-3</v>
      </c>
      <c r="AX25" s="24">
        <f>Raw_data!AX25/Raw_data!$AZ25</f>
        <v>4.7123491271703162E-3</v>
      </c>
      <c r="AY25" s="24">
        <f>Raw_data!AY25/Raw_data!$AZ25</f>
        <v>2.0177234894468029E-3</v>
      </c>
      <c r="AZ25" s="24">
        <f>Raw_data!AZ25/Raw_data!$AZ25</f>
        <v>1</v>
      </c>
      <c r="BA25" s="24">
        <f t="shared" si="0"/>
        <v>1.5048089843773482E-2</v>
      </c>
      <c r="BB25" s="24">
        <f t="shared" si="1"/>
        <v>8.3325733722863938E-3</v>
      </c>
      <c r="BC25" s="24">
        <f>Raw_data!BC25/Raw_data!$AZ25</f>
        <v>0.73220541479656487</v>
      </c>
      <c r="BD25" s="24">
        <f>Raw_data!BD25/Raw_data!$AZ25</f>
        <v>5.7070687240654491E-3</v>
      </c>
      <c r="BE25" s="24">
        <f>Raw_data!BE25/Raw_data!$AZ25</f>
        <v>0.1516880152103271</v>
      </c>
      <c r="BF25" s="24">
        <f>Raw_data!BF25/Raw_data!$AZ25</f>
        <v>3.6087018722133733E-2</v>
      </c>
      <c r="BG25" s="24">
        <f>Raw_data!BG25/Raw_data!$AZ25</f>
        <v>5.0931819330848865E-2</v>
      </c>
      <c r="BH25" s="24">
        <f>Raw_data!BH25/Raw_data!$AZ25</f>
        <v>8.7018838052982606E-2</v>
      </c>
      <c r="BI25" s="32">
        <f t="shared" si="2"/>
        <v>0.7085358268416736</v>
      </c>
    </row>
    <row r="26" spans="1:61" x14ac:dyDescent="0.25">
      <c r="A26" s="26" t="s">
        <v>94</v>
      </c>
      <c r="B26" s="22" t="s">
        <v>76</v>
      </c>
      <c r="C26" s="23">
        <v>2</v>
      </c>
      <c r="D26" s="22" t="s">
        <v>126</v>
      </c>
      <c r="E26" s="22">
        <v>1000</v>
      </c>
      <c r="F26" s="24">
        <v>3.508</v>
      </c>
      <c r="G26" s="25"/>
      <c r="H26" s="22" t="s">
        <v>127</v>
      </c>
      <c r="I26" s="22">
        <v>1000</v>
      </c>
      <c r="J26" s="22">
        <v>20</v>
      </c>
      <c r="K26" s="22">
        <v>400</v>
      </c>
      <c r="L26" s="22">
        <v>111</v>
      </c>
      <c r="M26" s="22">
        <v>150</v>
      </c>
      <c r="N26" s="22">
        <v>50</v>
      </c>
      <c r="O26" s="22">
        <v>70</v>
      </c>
      <c r="P26" s="22">
        <v>60</v>
      </c>
      <c r="Q26" s="22" t="s">
        <v>322</v>
      </c>
      <c r="R26" s="22" t="s">
        <v>63</v>
      </c>
      <c r="S26" s="22">
        <v>200</v>
      </c>
      <c r="T26" s="22">
        <v>30</v>
      </c>
      <c r="U26" s="24">
        <v>0</v>
      </c>
      <c r="V26" s="24">
        <v>0</v>
      </c>
      <c r="W26" s="22" t="s">
        <v>64</v>
      </c>
      <c r="X26" s="24">
        <f>Raw_data!X26/Raw_data!$AZ26</f>
        <v>1.4538442246684548E-3</v>
      </c>
      <c r="Y26" s="24">
        <f>Raw_data!Y26/Raw_data!$AZ26</f>
        <v>1.3569477942637393E-3</v>
      </c>
      <c r="Z26" s="24">
        <f>Raw_data!Z26/Raw_data!$AZ26</f>
        <v>3.5531216978991254E-2</v>
      </c>
      <c r="AA26" s="24">
        <f>Raw_data!AA26/Raw_data!$AZ26</f>
        <v>0</v>
      </c>
      <c r="AB26" s="24">
        <f>Raw_data!AB26/Raw_data!$AZ26</f>
        <v>4.9852935005207794E-3</v>
      </c>
      <c r="AC26" s="24">
        <f>Raw_data!AC26/Raw_data!$AZ26</f>
        <v>1.4729410950450165E-2</v>
      </c>
      <c r="AD26" s="24">
        <f>Raw_data!AD26/Raw_data!$AZ26</f>
        <v>6.6774886243153156E-2</v>
      </c>
      <c r="AE26" s="24">
        <f>Raw_data!AE26/Raw_data!$AZ26</f>
        <v>1.2460101323594897E-4</v>
      </c>
      <c r="AF26" s="24">
        <f>Raw_data!AF26/Raw_data!$AZ26</f>
        <v>0.67547732728937204</v>
      </c>
      <c r="AG26" s="24">
        <f>Raw_data!AG26/Raw_data!$AZ26</f>
        <v>3.2415873433214351E-2</v>
      </c>
      <c r="AH26" s="24">
        <f>Raw_data!AH26/Raw_data!$AZ26</f>
        <v>2.6211956168287143E-2</v>
      </c>
      <c r="AI26" s="24">
        <f>Raw_data!AI26/Raw_data!$AZ26</f>
        <v>7.4989145889389694E-2</v>
      </c>
      <c r="AJ26" s="24">
        <f>Raw_data!AJ26/Raw_data!$AZ26</f>
        <v>3.3629883081887232E-2</v>
      </c>
      <c r="AK26" s="24">
        <f>Raw_data!AK26/Raw_data!$AZ26</f>
        <v>6.0428010944205204E-3</v>
      </c>
      <c r="AL26" s="24">
        <f>Raw_data!AL26/Raw_data!$AZ26</f>
        <v>8.1360583399246907E-3</v>
      </c>
      <c r="AM26" s="24">
        <f>Raw_data!AM26/Raw_data!$AZ26</f>
        <v>7.7481345149977654E-4</v>
      </c>
      <c r="AN26" s="24">
        <f>Raw_data!AN26/Raw_data!$AZ26</f>
        <v>8.2550905927925532E-4</v>
      </c>
      <c r="AO26" s="24">
        <f>Raw_data!AO26/Raw_data!$AZ26</f>
        <v>2.3908478218887682E-3</v>
      </c>
      <c r="AP26" s="24">
        <f>Raw_data!AP26/Raw_data!$AZ26</f>
        <v>1.9855216208115715E-3</v>
      </c>
      <c r="AQ26" s="24">
        <f>Raw_data!AQ26/Raw_data!$AZ26</f>
        <v>3.9619741175951151E-4</v>
      </c>
      <c r="AR26" s="24">
        <f>Raw_data!AR26/Raw_data!$AZ26</f>
        <v>1.4327624889892679E-4</v>
      </c>
      <c r="AS26" s="24">
        <f>Raw_data!AS26/Raw_data!$AZ26</f>
        <v>9.8897206451249785E-4</v>
      </c>
      <c r="AT26" s="24">
        <f>Raw_data!AT26/Raw_data!$AZ26</f>
        <v>3.5305940733672248E-3</v>
      </c>
      <c r="AU26" s="24">
        <f>Raw_data!AU26/Raw_data!$AZ26</f>
        <v>4.5811009399470846E-4</v>
      </c>
      <c r="AV26" s="24">
        <f>Raw_data!AV26/Raw_data!$AZ26</f>
        <v>8.8384182413496764E-4</v>
      </c>
      <c r="AW26" s="24">
        <f>Raw_data!AW26/Raw_data!$AZ26</f>
        <v>1.3878743027365087E-3</v>
      </c>
      <c r="AX26" s="24">
        <f>Raw_data!AX26/Raw_data!$AZ26</f>
        <v>3.8998625510610579E-3</v>
      </c>
      <c r="AY26" s="24">
        <f>Raw_data!AY26/Raw_data!$AZ26</f>
        <v>4.7533347427600647E-4</v>
      </c>
      <c r="AZ26" s="24">
        <f>Raw_data!AZ26/Raw_data!$AZ26</f>
        <v>1</v>
      </c>
      <c r="BA26" s="24">
        <f t="shared" si="0"/>
        <v>8.1360583399246907E-3</v>
      </c>
      <c r="BB26" s="24">
        <f t="shared" si="1"/>
        <v>3.5305940733672248E-3</v>
      </c>
      <c r="BC26" s="24">
        <f>Raw_data!BC26/Raw_data!$AZ26</f>
        <v>0.81785245131859297</v>
      </c>
      <c r="BD26" s="24">
        <f>Raw_data!BD26/Raw_data!$AZ26</f>
        <v>3.2865232618059207E-3</v>
      </c>
      <c r="BE26" s="24">
        <f>Raw_data!BE26/Raw_data!$AZ26</f>
        <v>9.7948926114284088E-2</v>
      </c>
      <c r="BF26" s="24">
        <f>Raw_data!BF26/Raw_data!$AZ26</f>
        <v>3.3190686884714132E-2</v>
      </c>
      <c r="BG26" s="24">
        <f>Raw_data!BG26/Raw_data!$AZ26</f>
        <v>3.6054760007310983E-2</v>
      </c>
      <c r="BH26" s="24">
        <f>Raw_data!BH26/Raw_data!$AZ26</f>
        <v>6.9245446892025123E-2</v>
      </c>
      <c r="BI26" s="32">
        <f t="shared" si="2"/>
        <v>0.92056324540737233</v>
      </c>
    </row>
    <row r="27" spans="1:61" x14ac:dyDescent="0.25">
      <c r="A27" s="26" t="s">
        <v>94</v>
      </c>
      <c r="B27" s="22" t="s">
        <v>76</v>
      </c>
      <c r="C27" s="23">
        <v>3</v>
      </c>
      <c r="D27" s="22" t="s">
        <v>128</v>
      </c>
      <c r="E27" s="22">
        <v>1000</v>
      </c>
      <c r="F27" s="24">
        <v>2.8105000000000002</v>
      </c>
      <c r="G27" s="25">
        <v>344.46</v>
      </c>
      <c r="H27" s="22" t="s">
        <v>129</v>
      </c>
      <c r="I27" s="22">
        <v>1000</v>
      </c>
      <c r="J27" s="22">
        <v>20</v>
      </c>
      <c r="K27" s="22">
        <v>400</v>
      </c>
      <c r="L27" s="22">
        <v>111</v>
      </c>
      <c r="M27" s="22">
        <v>150</v>
      </c>
      <c r="N27" s="22">
        <v>50</v>
      </c>
      <c r="O27" s="22">
        <v>70</v>
      </c>
      <c r="P27" s="22">
        <v>60</v>
      </c>
      <c r="Q27" s="22" t="s">
        <v>322</v>
      </c>
      <c r="R27" s="22" t="s">
        <v>63</v>
      </c>
      <c r="S27" s="22">
        <v>200</v>
      </c>
      <c r="T27" s="22">
        <v>30</v>
      </c>
      <c r="U27" s="24">
        <v>0</v>
      </c>
      <c r="V27" s="24">
        <v>0</v>
      </c>
      <c r="W27" s="22" t="s">
        <v>64</v>
      </c>
      <c r="X27" s="24">
        <f>Raw_data!X27/Raw_data!$AZ27</f>
        <v>1.0537954694448343E-3</v>
      </c>
      <c r="Y27" s="24">
        <f>Raw_data!Y27/Raw_data!$AZ27</f>
        <v>1.787232226422894E-3</v>
      </c>
      <c r="Z27" s="24">
        <f>Raw_data!Z27/Raw_data!$AZ27</f>
        <v>3.5051335656658154E-2</v>
      </c>
      <c r="AA27" s="24">
        <f>Raw_data!AA27/Raw_data!$AZ27</f>
        <v>0</v>
      </c>
      <c r="AB27" s="24">
        <f>Raw_data!AB27/Raw_data!$AZ27</f>
        <v>5.2914330180690011E-3</v>
      </c>
      <c r="AC27" s="24">
        <f>Raw_data!AC27/Raw_data!$AZ27</f>
        <v>1.2340307958398702E-2</v>
      </c>
      <c r="AD27" s="24">
        <f>Raw_data!AD27/Raw_data!$AZ27</f>
        <v>5.9238086263419684E-2</v>
      </c>
      <c r="AE27" s="24">
        <f>Raw_data!AE27/Raw_data!$AZ27</f>
        <v>0</v>
      </c>
      <c r="AF27" s="24">
        <f>Raw_data!AF27/Raw_data!$AZ27</f>
        <v>0.70547833063639387</v>
      </c>
      <c r="AG27" s="24">
        <f>Raw_data!AG27/Raw_data!$AZ27</f>
        <v>3.1454335808692349E-2</v>
      </c>
      <c r="AH27" s="24">
        <f>Raw_data!AH27/Raw_data!$AZ27</f>
        <v>2.3186264102659566E-2</v>
      </c>
      <c r="AI27" s="24">
        <f>Raw_data!AI27/Raw_data!$AZ27</f>
        <v>6.8248497270493272E-2</v>
      </c>
      <c r="AJ27" s="24">
        <f>Raw_data!AJ27/Raw_data!$AZ27</f>
        <v>2.8704246936056586E-2</v>
      </c>
      <c r="AK27" s="24">
        <f>Raw_data!AK27/Raw_data!$AZ27</f>
        <v>2.0848695204608763E-3</v>
      </c>
      <c r="AL27" s="24">
        <f>Raw_data!AL27/Raw_data!$AZ27</f>
        <v>8.110244215917467E-3</v>
      </c>
      <c r="AM27" s="24">
        <f>Raw_data!AM27/Raw_data!$AZ27</f>
        <v>8.4738932098117289E-4</v>
      </c>
      <c r="AN27" s="24">
        <f>Raw_data!AN27/Raw_data!$AZ27</f>
        <v>1.0061469276403609E-3</v>
      </c>
      <c r="AO27" s="24">
        <f>Raw_data!AO27/Raw_data!$AZ27</f>
        <v>2.1643280480656592E-3</v>
      </c>
      <c r="AP27" s="24">
        <f>Raw_data!AP27/Raw_data!$AZ27</f>
        <v>2.1366105750583717E-3</v>
      </c>
      <c r="AQ27" s="24">
        <f>Raw_data!AQ27/Raw_data!$AZ27</f>
        <v>4.0316565962948459E-4</v>
      </c>
      <c r="AR27" s="24">
        <f>Raw_data!AR27/Raw_data!$AZ27</f>
        <v>1.995498607974293E-4</v>
      </c>
      <c r="AS27" s="24">
        <f>Raw_data!AS27/Raw_data!$AZ27</f>
        <v>8.1398484967708869E-4</v>
      </c>
      <c r="AT27" s="24">
        <f>Raw_data!AT27/Raw_data!$AZ27</f>
        <v>3.8087475228671145E-3</v>
      </c>
      <c r="AU27" s="24">
        <f>Raw_data!AU27/Raw_data!$AZ27</f>
        <v>3.5982222868520341E-4</v>
      </c>
      <c r="AV27" s="24">
        <f>Raw_data!AV27/Raw_data!$AZ27</f>
        <v>7.4560799632354148E-4</v>
      </c>
      <c r="AW27" s="24">
        <f>Raw_data!AW27/Raw_data!$AZ27</f>
        <v>1.270273451340674E-3</v>
      </c>
      <c r="AX27" s="24">
        <f>Raw_data!AX27/Raw_data!$AZ27</f>
        <v>3.69211090826598E-3</v>
      </c>
      <c r="AY27" s="24">
        <f>Raw_data!AY27/Raw_data!$AZ27</f>
        <v>5.2328356758052743E-4</v>
      </c>
      <c r="AZ27" s="24">
        <f>Raw_data!AZ27/Raw_data!$AZ27</f>
        <v>1</v>
      </c>
      <c r="BA27" s="24">
        <f t="shared" si="0"/>
        <v>8.110244215917467E-3</v>
      </c>
      <c r="BB27" s="24">
        <f t="shared" si="1"/>
        <v>3.8087475228671145E-3</v>
      </c>
      <c r="BC27" s="24">
        <f>Raw_data!BC27/Raw_data!$AZ27</f>
        <v>0.8348172279800421</v>
      </c>
      <c r="BD27" s="24">
        <f>Raw_data!BD27/Raw_data!$AZ27</f>
        <v>3.1418805356716569E-3</v>
      </c>
      <c r="BE27" s="24">
        <f>Raw_data!BE27/Raw_data!$AZ27</f>
        <v>8.8592298640331718E-2</v>
      </c>
      <c r="BF27" s="24">
        <f>Raw_data!BF27/Raw_data!$AZ27</f>
        <v>3.2301725129673518E-2</v>
      </c>
      <c r="BG27" s="24">
        <f>Raw_data!BG27/Raw_data!$AZ27</f>
        <v>2.9227875975496264E-2</v>
      </c>
      <c r="BH27" s="24">
        <f>Raw_data!BH27/Raw_data!$AZ27</f>
        <v>6.1529601105169786E-2</v>
      </c>
      <c r="BI27" s="32">
        <f t="shared" si="2"/>
        <v>1.1051684069261234</v>
      </c>
    </row>
    <row r="28" spans="1:61" x14ac:dyDescent="0.25">
      <c r="A28" s="26" t="s">
        <v>94</v>
      </c>
      <c r="B28" s="22" t="s">
        <v>76</v>
      </c>
      <c r="C28" s="23" t="s">
        <v>71</v>
      </c>
      <c r="D28" s="22" t="s">
        <v>131</v>
      </c>
      <c r="E28" s="22">
        <v>1000</v>
      </c>
      <c r="F28" s="24">
        <v>0.40799999999999997</v>
      </c>
      <c r="G28" s="25"/>
      <c r="H28" s="22" t="s">
        <v>132</v>
      </c>
      <c r="I28" s="22">
        <v>1000</v>
      </c>
      <c r="J28" s="22">
        <v>20</v>
      </c>
      <c r="K28" s="22">
        <v>400</v>
      </c>
      <c r="L28" s="22">
        <v>111</v>
      </c>
      <c r="M28" s="22">
        <v>150</v>
      </c>
      <c r="N28" s="22">
        <v>50</v>
      </c>
      <c r="O28" s="22">
        <v>70</v>
      </c>
      <c r="P28" s="22">
        <v>60</v>
      </c>
      <c r="Q28" s="22" t="s">
        <v>74</v>
      </c>
      <c r="R28" s="22"/>
      <c r="S28" s="22">
        <v>200</v>
      </c>
      <c r="T28" s="22">
        <v>30</v>
      </c>
      <c r="U28" s="24">
        <v>0</v>
      </c>
      <c r="V28" s="24">
        <v>0</v>
      </c>
      <c r="W28" s="22" t="s">
        <v>74</v>
      </c>
      <c r="X28" s="24">
        <f>Raw_data!X28/Raw_data!$AZ28</f>
        <v>3.192828160855264E-3</v>
      </c>
      <c r="Y28" s="24">
        <f>Raw_data!Y28/Raw_data!$AZ28</f>
        <v>2.958688006591257E-2</v>
      </c>
      <c r="Z28" s="24">
        <f>Raw_data!Z28/Raw_data!$AZ28</f>
        <v>0</v>
      </c>
      <c r="AA28" s="24">
        <f>Raw_data!AA28/Raw_data!$AZ28</f>
        <v>1.0645215047377983E-2</v>
      </c>
      <c r="AB28" s="24">
        <f>Raw_data!AB28/Raw_data!$AZ28</f>
        <v>4.0034521400493257E-3</v>
      </c>
      <c r="AC28" s="24">
        <f>Raw_data!AC28/Raw_data!$AZ28</f>
        <v>1.6711958173512162E-2</v>
      </c>
      <c r="AD28" s="24">
        <f>Raw_data!AD28/Raw_data!$AZ28</f>
        <v>1.5917562844799261E-2</v>
      </c>
      <c r="AE28" s="24">
        <f>Raw_data!AE28/Raw_data!$AZ28</f>
        <v>4.1214708135662151E-2</v>
      </c>
      <c r="AF28" s="24">
        <f>Raw_data!AF28/Raw_data!$AZ28</f>
        <v>0.76031137986757347</v>
      </c>
      <c r="AG28" s="24">
        <f>Raw_data!AG28/Raw_data!$AZ28</f>
        <v>9.0810561316967079E-3</v>
      </c>
      <c r="AH28" s="24">
        <f>Raw_data!AH28/Raw_data!$AZ28</f>
        <v>6.0156892933037774E-3</v>
      </c>
      <c r="AI28" s="24">
        <f>Raw_data!AI28/Raw_data!$AZ28</f>
        <v>3.0394645261480946E-2</v>
      </c>
      <c r="AJ28" s="24">
        <f>Raw_data!AJ28/Raw_data!$AZ28</f>
        <v>1.6554551814485844E-2</v>
      </c>
      <c r="AK28" s="24">
        <f>Raw_data!AK28/Raw_data!$AZ28</f>
        <v>2.6260006717275214E-2</v>
      </c>
      <c r="AL28" s="24">
        <f>Raw_data!AL28/Raw_data!$AZ28</f>
        <v>4.0082745326300261E-3</v>
      </c>
      <c r="AM28" s="24">
        <f>Raw_data!AM28/Raw_data!$AZ28</f>
        <v>2.3223429851355086E-3</v>
      </c>
      <c r="AN28" s="24">
        <f>Raw_data!AN28/Raw_data!$AZ28</f>
        <v>1.2780206636923185E-3</v>
      </c>
      <c r="AO28" s="24">
        <f>Raw_data!AO28/Raw_data!$AZ28</f>
        <v>2.0294764848153967E-3</v>
      </c>
      <c r="AP28" s="24">
        <f>Raw_data!AP28/Raw_data!$AZ28</f>
        <v>2.0202648486881917E-3</v>
      </c>
      <c r="AQ28" s="24">
        <f>Raw_data!AQ28/Raw_data!$AZ28</f>
        <v>2.4328537420596918E-4</v>
      </c>
      <c r="AR28" s="24">
        <f>Raw_data!AR28/Raw_data!$AZ28</f>
        <v>4.1977916733913041E-4</v>
      </c>
      <c r="AS28" s="24">
        <f>Raw_data!AS28/Raw_data!$AZ28</f>
        <v>1.5033447912803516E-3</v>
      </c>
      <c r="AT28" s="24">
        <f>Raw_data!AT28/Raw_data!$AZ28</f>
        <v>6.7229061597344469E-3</v>
      </c>
      <c r="AU28" s="24">
        <f>Raw_data!AU28/Raw_data!$AZ28</f>
        <v>1.5987242086100031E-3</v>
      </c>
      <c r="AV28" s="24">
        <f>Raw_data!AV28/Raw_data!$AZ28</f>
        <v>3.990168903000691E-4</v>
      </c>
      <c r="AW28" s="24">
        <f>Raw_data!AW28/Raw_data!$AZ28</f>
        <v>2.0441457987734543E-3</v>
      </c>
      <c r="AX28" s="24">
        <f>Raw_data!AX28/Raw_data!$AZ28</f>
        <v>5.1071447557794556E-3</v>
      </c>
      <c r="AY28" s="24">
        <f>Raw_data!AY28/Raw_data!$AZ28</f>
        <v>4.133396850307707E-4</v>
      </c>
      <c r="AZ28" s="24">
        <f>Raw_data!AZ28/Raw_data!$AZ28</f>
        <v>1</v>
      </c>
      <c r="BA28" s="24">
        <f t="shared" si="0"/>
        <v>4.0082745326300261E-3</v>
      </c>
      <c r="BB28" s="24">
        <f t="shared" si="1"/>
        <v>6.7229061597344469E-3</v>
      </c>
      <c r="BC28" s="24">
        <f>Raw_data!BC28/Raw_data!$AZ28</f>
        <v>0.79997977482776306</v>
      </c>
      <c r="BD28" s="24">
        <f>Raw_data!BD28/Raw_data!$AZ28</f>
        <v>3.519566915649394E-3</v>
      </c>
      <c r="BE28" s="24">
        <f>Raw_data!BE28/Raw_data!$AZ28</f>
        <v>0.13728875213315067</v>
      </c>
      <c r="BF28" s="24">
        <f>Raw_data!BF28/Raw_data!$AZ28</f>
        <v>1.1403399116832216E-2</v>
      </c>
      <c r="BG28" s="24">
        <f>Raw_data!BG28/Raw_data!$AZ28</f>
        <v>3.707732631423985E-2</v>
      </c>
      <c r="BH28" s="24">
        <f>Raw_data!BH28/Raw_data!$AZ28</f>
        <v>4.8480725431072062E-2</v>
      </c>
      <c r="BI28" s="32">
        <f t="shared" si="2"/>
        <v>0.30755721219446847</v>
      </c>
    </row>
    <row r="29" spans="1:61" x14ac:dyDescent="0.25">
      <c r="A29" s="26" t="s">
        <v>94</v>
      </c>
      <c r="B29" s="22" t="s">
        <v>85</v>
      </c>
      <c r="C29" s="23">
        <v>1</v>
      </c>
      <c r="D29" s="22" t="s">
        <v>133</v>
      </c>
      <c r="E29" s="22">
        <v>1000</v>
      </c>
      <c r="F29" s="24">
        <v>3.4609999999999999</v>
      </c>
      <c r="G29" s="25"/>
      <c r="H29" s="22" t="s">
        <v>134</v>
      </c>
      <c r="I29" s="22">
        <v>1000</v>
      </c>
      <c r="J29" s="22">
        <v>20</v>
      </c>
      <c r="K29" s="22">
        <v>400</v>
      </c>
      <c r="L29" s="22">
        <v>111</v>
      </c>
      <c r="M29" s="22">
        <v>150</v>
      </c>
      <c r="N29" s="22">
        <v>50</v>
      </c>
      <c r="O29" s="22">
        <v>70</v>
      </c>
      <c r="P29" s="22">
        <v>60</v>
      </c>
      <c r="Q29" s="22" t="s">
        <v>322</v>
      </c>
      <c r="R29" s="22" t="s">
        <v>63</v>
      </c>
      <c r="S29" s="22">
        <v>200</v>
      </c>
      <c r="T29" s="22">
        <v>30</v>
      </c>
      <c r="U29" s="24">
        <v>0</v>
      </c>
      <c r="V29" s="24">
        <v>0</v>
      </c>
      <c r="W29" s="22" t="s">
        <v>64</v>
      </c>
      <c r="X29" s="24">
        <f>Raw_data!X29/Raw_data!$AZ29</f>
        <v>1.0084996741980493E-3</v>
      </c>
      <c r="Y29" s="24">
        <f>Raw_data!Y29/Raw_data!$AZ29</f>
        <v>1.3572804010116978E-3</v>
      </c>
      <c r="Z29" s="24">
        <f>Raw_data!Z29/Raw_data!$AZ29</f>
        <v>3.915658259641841E-2</v>
      </c>
      <c r="AA29" s="24">
        <f>Raw_data!AA29/Raw_data!$AZ29</f>
        <v>0</v>
      </c>
      <c r="AB29" s="24">
        <f>Raw_data!AB29/Raw_data!$AZ29</f>
        <v>5.2198968084106127E-3</v>
      </c>
      <c r="AC29" s="24">
        <f>Raw_data!AC29/Raw_data!$AZ29</f>
        <v>2.4570436900047041E-2</v>
      </c>
      <c r="AD29" s="24">
        <f>Raw_data!AD29/Raw_data!$AZ29</f>
        <v>9.7950132117831754E-2</v>
      </c>
      <c r="AE29" s="24">
        <f>Raw_data!AE29/Raw_data!$AZ29</f>
        <v>0</v>
      </c>
      <c r="AF29" s="24">
        <f>Raw_data!AF29/Raw_data!$AZ29</f>
        <v>0.57373475705251265</v>
      </c>
      <c r="AG29" s="24">
        <f>Raw_data!AG29/Raw_data!$AZ29</f>
        <v>3.134572098042681E-2</v>
      </c>
      <c r="AH29" s="24">
        <f>Raw_data!AH29/Raw_data!$AZ29</f>
        <v>4.4310935602143622E-2</v>
      </c>
      <c r="AI29" s="24">
        <f>Raw_data!AI29/Raw_data!$AZ29</f>
        <v>0.1047257383063097</v>
      </c>
      <c r="AJ29" s="24">
        <f>Raw_data!AJ29/Raw_data!$AZ29</f>
        <v>3.1577566077021467E-2</v>
      </c>
      <c r="AK29" s="24">
        <f>Raw_data!AK29/Raw_data!$AZ29</f>
        <v>5.8152253079127424E-3</v>
      </c>
      <c r="AL29" s="24">
        <f>Raw_data!AL29/Raw_data!$AZ29</f>
        <v>1.7417766815619497E-2</v>
      </c>
      <c r="AM29" s="24">
        <f>Raw_data!AM29/Raw_data!$AZ29</f>
        <v>1.1747697963558829E-3</v>
      </c>
      <c r="AN29" s="24">
        <f>Raw_data!AN29/Raw_data!$AZ29</f>
        <v>1.3533319791631804E-3</v>
      </c>
      <c r="AO29" s="24">
        <f>Raw_data!AO29/Raw_data!$AZ29</f>
        <v>2.5926480821585125E-3</v>
      </c>
      <c r="AP29" s="24">
        <f>Raw_data!AP29/Raw_data!$AZ29</f>
        <v>1.8376163094676622E-3</v>
      </c>
      <c r="AQ29" s="24">
        <f>Raw_data!AQ29/Raw_data!$AZ29</f>
        <v>5.8198698988766559E-4</v>
      </c>
      <c r="AR29" s="24">
        <f>Raw_data!AR29/Raw_data!$AZ29</f>
        <v>8.8974569181197988E-5</v>
      </c>
      <c r="AS29" s="24">
        <f>Raw_data!AS29/Raw_data!$AZ29</f>
        <v>1.1766712731934585E-3</v>
      </c>
      <c r="AT29" s="24">
        <f>Raw_data!AT29/Raw_data!$AZ29</f>
        <v>6.337559956136358E-3</v>
      </c>
      <c r="AU29" s="24">
        <f>Raw_data!AU29/Raw_data!$AZ29</f>
        <v>1.3545165057177356E-4</v>
      </c>
      <c r="AV29" s="24">
        <f>Raw_data!AV29/Raw_data!$AZ29</f>
        <v>9.4132454985419256E-4</v>
      </c>
      <c r="AW29" s="24">
        <f>Raw_data!AW29/Raw_data!$AZ29</f>
        <v>1.1837056984341067E-3</v>
      </c>
      <c r="AX29" s="24">
        <f>Raw_data!AX29/Raw_data!$AZ29</f>
        <v>3.6407254900960436E-3</v>
      </c>
      <c r="AY29" s="24">
        <f>Raw_data!AY29/Raw_data!$AZ29</f>
        <v>7.6469501563590633E-4</v>
      </c>
      <c r="AZ29" s="24">
        <f>Raw_data!AZ29/Raw_data!$AZ29</f>
        <v>1</v>
      </c>
      <c r="BA29" s="24">
        <f t="shared" si="0"/>
        <v>1.7417766815619497E-2</v>
      </c>
      <c r="BB29" s="24">
        <f t="shared" si="1"/>
        <v>6.337559956136358E-3</v>
      </c>
      <c r="BC29" s="24">
        <f>Raw_data!BC29/Raw_data!$AZ29</f>
        <v>0.74864743432639302</v>
      </c>
      <c r="BD29" s="24">
        <f>Raw_data!BD29/Raw_data!$AZ29</f>
        <v>3.5606868229930686E-3</v>
      </c>
      <c r="BE29" s="24">
        <f>Raw_data!BE29/Raw_data!$AZ29</f>
        <v>0.13702228083019474</v>
      </c>
      <c r="BF29" s="24">
        <f>Raw_data!BF29/Raw_data!$AZ29</f>
        <v>3.2520490776782693E-2</v>
      </c>
      <c r="BG29" s="24">
        <f>Raw_data!BG29/Raw_data!$AZ29</f>
        <v>5.4493780471880665E-2</v>
      </c>
      <c r="BH29" s="24">
        <f>Raw_data!BH29/Raw_data!$AZ29</f>
        <v>8.7014271248663358E-2</v>
      </c>
      <c r="BI29" s="32">
        <f t="shared" si="2"/>
        <v>0.5967743565444793</v>
      </c>
    </row>
    <row r="30" spans="1:61" x14ac:dyDescent="0.25">
      <c r="A30" s="26" t="s">
        <v>94</v>
      </c>
      <c r="B30" s="22" t="s">
        <v>85</v>
      </c>
      <c r="C30" s="23">
        <v>2</v>
      </c>
      <c r="D30" s="22" t="s">
        <v>135</v>
      </c>
      <c r="E30" s="22">
        <v>1000</v>
      </c>
      <c r="F30" s="24">
        <v>3.2530000000000001</v>
      </c>
      <c r="G30" s="25"/>
      <c r="H30" s="22" t="s">
        <v>136</v>
      </c>
      <c r="I30" s="22">
        <v>1000</v>
      </c>
      <c r="J30" s="22">
        <v>20</v>
      </c>
      <c r="K30" s="22">
        <v>400</v>
      </c>
      <c r="L30" s="22">
        <v>111</v>
      </c>
      <c r="M30" s="22">
        <v>150</v>
      </c>
      <c r="N30" s="22">
        <v>50</v>
      </c>
      <c r="O30" s="22">
        <v>70</v>
      </c>
      <c r="P30" s="22">
        <v>60</v>
      </c>
      <c r="Q30" s="22" t="s">
        <v>322</v>
      </c>
      <c r="R30" s="22" t="s">
        <v>63</v>
      </c>
      <c r="S30" s="22">
        <v>200</v>
      </c>
      <c r="T30" s="22">
        <v>30</v>
      </c>
      <c r="U30" s="24">
        <v>0</v>
      </c>
      <c r="V30" s="24">
        <v>0</v>
      </c>
      <c r="W30" s="22" t="s">
        <v>64</v>
      </c>
      <c r="X30" s="24">
        <f>Raw_data!X30/Raw_data!$AZ30</f>
        <v>8.4069647230466124E-4</v>
      </c>
      <c r="Y30" s="24">
        <f>Raw_data!Y30/Raw_data!$AZ30</f>
        <v>1.5417750233487145E-3</v>
      </c>
      <c r="Z30" s="24">
        <f>Raw_data!Z30/Raw_data!$AZ30</f>
        <v>3.4077167177508555E-2</v>
      </c>
      <c r="AA30" s="24">
        <f>Raw_data!AA30/Raw_data!$AZ30</f>
        <v>0</v>
      </c>
      <c r="AB30" s="24">
        <f>Raw_data!AB30/Raw_data!$AZ30</f>
        <v>4.2138023995843196E-3</v>
      </c>
      <c r="AC30" s="24">
        <f>Raw_data!AC30/Raw_data!$AZ30</f>
        <v>2.0222293025019371E-2</v>
      </c>
      <c r="AD30" s="24">
        <f>Raw_data!AD30/Raw_data!$AZ30</f>
        <v>9.1771072290914926E-2</v>
      </c>
      <c r="AE30" s="24">
        <f>Raw_data!AE30/Raw_data!$AZ30</f>
        <v>0</v>
      </c>
      <c r="AF30" s="24">
        <f>Raw_data!AF30/Raw_data!$AZ30</f>
        <v>0.59833434883102676</v>
      </c>
      <c r="AG30" s="24">
        <f>Raw_data!AG30/Raw_data!$AZ30</f>
        <v>3.3340310511803403E-2</v>
      </c>
      <c r="AH30" s="24">
        <f>Raw_data!AH30/Raw_data!$AZ30</f>
        <v>4.5899722480198399E-2</v>
      </c>
      <c r="AI30" s="24">
        <f>Raw_data!AI30/Raw_data!$AZ30</f>
        <v>0.10983046973095661</v>
      </c>
      <c r="AJ30" s="24">
        <f>Raw_data!AJ30/Raw_data!$AZ30</f>
        <v>2.8471408750922373E-2</v>
      </c>
      <c r="AK30" s="24">
        <f>Raw_data!AK30/Raw_data!$AZ30</f>
        <v>2.4419529830367426E-3</v>
      </c>
      <c r="AL30" s="24">
        <f>Raw_data!AL30/Raw_data!$AZ30</f>
        <v>1.2674181498301197E-2</v>
      </c>
      <c r="AM30" s="24">
        <f>Raw_data!AM30/Raw_data!$AZ30</f>
        <v>7.7681335485492518E-4</v>
      </c>
      <c r="AN30" s="24">
        <f>Raw_data!AN30/Raw_data!$AZ30</f>
        <v>1.2923988874939491E-3</v>
      </c>
      <c r="AO30" s="24">
        <f>Raw_data!AO30/Raw_data!$AZ30</f>
        <v>1.9735660106364205E-3</v>
      </c>
      <c r="AP30" s="24">
        <f>Raw_data!AP30/Raw_data!$AZ30</f>
        <v>1.5779397676778015E-3</v>
      </c>
      <c r="AQ30" s="24">
        <f>Raw_data!AQ30/Raw_data!$AZ30</f>
        <v>4.1683139321078906E-4</v>
      </c>
      <c r="AR30" s="24">
        <f>Raw_data!AR30/Raw_data!$AZ30</f>
        <v>1.0587704754239299E-4</v>
      </c>
      <c r="AS30" s="24">
        <f>Raw_data!AS30/Raw_data!$AZ30</f>
        <v>1.2354751040680671E-3</v>
      </c>
      <c r="AT30" s="24">
        <f>Raw_data!AT30/Raw_data!$AZ30</f>
        <v>4.6973422808955553E-3</v>
      </c>
      <c r="AU30" s="24">
        <f>Raw_data!AU30/Raw_data!$AZ30</f>
        <v>1.2684427184502978E-4</v>
      </c>
      <c r="AV30" s="24">
        <f>Raw_data!AV30/Raw_data!$AZ30</f>
        <v>6.8451295680778575E-4</v>
      </c>
      <c r="AW30" s="24">
        <f>Raw_data!AW30/Raw_data!$AZ30</f>
        <v>9.3735388930263222E-4</v>
      </c>
      <c r="AX30" s="24">
        <f>Raw_data!AX30/Raw_data!$AZ30</f>
        <v>2.1457797869831132E-3</v>
      </c>
      <c r="AY30" s="24">
        <f>Raw_data!AY30/Raw_data!$AZ30</f>
        <v>3.7006407375561682E-4</v>
      </c>
      <c r="AZ30" s="24">
        <f>Raw_data!AZ30/Raw_data!$AZ30</f>
        <v>1</v>
      </c>
      <c r="BA30" s="24">
        <f t="shared" si="0"/>
        <v>1.2674181498301197E-2</v>
      </c>
      <c r="BB30" s="24">
        <f t="shared" si="1"/>
        <v>4.6973422808955553E-3</v>
      </c>
      <c r="BC30" s="24">
        <f>Raw_data!BC30/Raw_data!$AZ30</f>
        <v>0.75770849592226164</v>
      </c>
      <c r="BD30" s="24">
        <f>Raw_data!BD30/Raw_data!$AZ30</f>
        <v>2.5146393606192167E-3</v>
      </c>
      <c r="BE30" s="24">
        <f>Raw_data!BE30/Raw_data!$AZ30</f>
        <v>0.13584072784878928</v>
      </c>
      <c r="BF30" s="24">
        <f>Raw_data!BF30/Raw_data!$AZ30</f>
        <v>3.4117123866658335E-2</v>
      </c>
      <c r="BG30" s="24">
        <f>Raw_data!BG30/Raw_data!$AZ30</f>
        <v>5.2447489222474955E-2</v>
      </c>
      <c r="BH30" s="24">
        <f>Raw_data!BH30/Raw_data!$AZ30</f>
        <v>8.6564613089133283E-2</v>
      </c>
      <c r="BI30" s="32">
        <f t="shared" si="2"/>
        <v>0.6505006125638968</v>
      </c>
    </row>
    <row r="31" spans="1:61" x14ac:dyDescent="0.25">
      <c r="A31" s="26" t="s">
        <v>94</v>
      </c>
      <c r="B31" s="22" t="s">
        <v>85</v>
      </c>
      <c r="C31" s="23">
        <v>3</v>
      </c>
      <c r="D31" s="22" t="s">
        <v>137</v>
      </c>
      <c r="E31" s="22">
        <v>1000</v>
      </c>
      <c r="F31" s="24">
        <v>3.3620000000000001</v>
      </c>
      <c r="G31" s="25">
        <f>(317.27/800)*1000</f>
        <v>396.58749999999998</v>
      </c>
      <c r="H31" s="22" t="s">
        <v>138</v>
      </c>
      <c r="I31" s="22">
        <v>1000</v>
      </c>
      <c r="J31" s="22">
        <v>20</v>
      </c>
      <c r="K31" s="22">
        <v>400</v>
      </c>
      <c r="L31" s="22">
        <v>111</v>
      </c>
      <c r="M31" s="22">
        <v>150</v>
      </c>
      <c r="N31" s="22">
        <v>50</v>
      </c>
      <c r="O31" s="22">
        <v>70</v>
      </c>
      <c r="P31" s="22">
        <v>60</v>
      </c>
      <c r="Q31" s="22" t="s">
        <v>322</v>
      </c>
      <c r="R31" s="22" t="s">
        <v>63</v>
      </c>
      <c r="S31" s="22">
        <v>200</v>
      </c>
      <c r="T31" s="22">
        <v>30</v>
      </c>
      <c r="U31" s="24">
        <v>0</v>
      </c>
      <c r="V31" s="24">
        <v>0</v>
      </c>
      <c r="W31" s="22" t="s">
        <v>64</v>
      </c>
      <c r="X31" s="24">
        <f>Raw_data!X31/Raw_data!$AZ31</f>
        <v>9.2066270140425536E-4</v>
      </c>
      <c r="Y31" s="24">
        <f>Raw_data!Y31/Raw_data!$AZ31</f>
        <v>2.8679388740332243E-3</v>
      </c>
      <c r="Z31" s="24">
        <f>Raw_data!Z31/Raw_data!$AZ31</f>
        <v>3.3606875344223637E-2</v>
      </c>
      <c r="AA31" s="24">
        <f>Raw_data!AA31/Raw_data!$AZ31</f>
        <v>2.4724568422107216E-4</v>
      </c>
      <c r="AB31" s="24">
        <f>Raw_data!AB31/Raw_data!$AZ31</f>
        <v>4.2327063052336987E-3</v>
      </c>
      <c r="AC31" s="24">
        <f>Raw_data!AC31/Raw_data!$AZ31</f>
        <v>2.253942158327428E-2</v>
      </c>
      <c r="AD31" s="24">
        <f>Raw_data!AD31/Raw_data!$AZ31</f>
        <v>8.4066276542876864E-2</v>
      </c>
      <c r="AE31" s="24">
        <f>Raw_data!AE31/Raw_data!$AZ31</f>
        <v>0</v>
      </c>
      <c r="AF31" s="24">
        <f>Raw_data!AF31/Raw_data!$AZ31</f>
        <v>0.59903003842336444</v>
      </c>
      <c r="AG31" s="24">
        <f>Raw_data!AG31/Raw_data!$AZ31</f>
        <v>3.7736162461157179E-2</v>
      </c>
      <c r="AH31" s="24">
        <f>Raw_data!AH31/Raw_data!$AZ31</f>
        <v>4.5540080986762793E-2</v>
      </c>
      <c r="AI31" s="24">
        <f>Raw_data!AI31/Raw_data!$AZ31</f>
        <v>0.100583212684419</v>
      </c>
      <c r="AJ31" s="24">
        <f>Raw_data!AJ31/Raw_data!$AZ31</f>
        <v>2.7415770240455661E-2</v>
      </c>
      <c r="AK31" s="24">
        <f>Raw_data!AK31/Raw_data!$AZ31</f>
        <v>9.4369845996056401E-3</v>
      </c>
      <c r="AL31" s="24">
        <f>Raw_data!AL31/Raw_data!$AZ31</f>
        <v>1.3331422615375564E-2</v>
      </c>
      <c r="AM31" s="24">
        <f>Raw_data!AM31/Raw_data!$AZ31</f>
        <v>9.5267495804801942E-4</v>
      </c>
      <c r="AN31" s="24">
        <f>Raw_data!AN31/Raw_data!$AZ31</f>
        <v>1.0716919550700138E-3</v>
      </c>
      <c r="AO31" s="24">
        <f>Raw_data!AO31/Raw_data!$AZ31</f>
        <v>2.013570942892764E-3</v>
      </c>
      <c r="AP31" s="24">
        <f>Raw_data!AP31/Raw_data!$AZ31</f>
        <v>2.3383320199869507E-3</v>
      </c>
      <c r="AQ31" s="24">
        <f>Raw_data!AQ31/Raw_data!$AZ31</f>
        <v>3.5290246392949578E-4</v>
      </c>
      <c r="AR31" s="24">
        <f>Raw_data!AR31/Raw_data!$AZ31</f>
        <v>1.5114358315377208E-4</v>
      </c>
      <c r="AS31" s="24">
        <f>Raw_data!AS31/Raw_data!$AZ31</f>
        <v>9.2966206538931347E-4</v>
      </c>
      <c r="AT31" s="24">
        <f>Raw_data!AT31/Raw_data!$AZ31</f>
        <v>5.0765232579089185E-3</v>
      </c>
      <c r="AU31" s="24">
        <f>Raw_data!AU31/Raw_data!$AZ31</f>
        <v>3.8576402534135974E-4</v>
      </c>
      <c r="AV31" s="24">
        <f>Raw_data!AV31/Raw_data!$AZ31</f>
        <v>7.1828317483645879E-4</v>
      </c>
      <c r="AW31" s="24">
        <f>Raw_data!AW31/Raw_data!$AZ31</f>
        <v>8.8544921909611469E-4</v>
      </c>
      <c r="AX31" s="24">
        <f>Raw_data!AX31/Raw_data!$AZ31</f>
        <v>3.1813649990300782E-3</v>
      </c>
      <c r="AY31" s="24">
        <f>Raw_data!AY31/Raw_data!$AZ31</f>
        <v>3.8783828890960365E-4</v>
      </c>
      <c r="AZ31" s="24">
        <f>Raw_data!AZ31/Raw_data!$AZ31</f>
        <v>1</v>
      </c>
      <c r="BA31" s="24">
        <f t="shared" si="0"/>
        <v>1.3331422615375564E-2</v>
      </c>
      <c r="BB31" s="24">
        <f t="shared" si="1"/>
        <v>5.0765232579089185E-3</v>
      </c>
      <c r="BC31" s="24">
        <f>Raw_data!BC31/Raw_data!$AZ31</f>
        <v>0.74927232955755851</v>
      </c>
      <c r="BD31" s="24">
        <f>Raw_data!BD31/Raw_data!$AZ31</f>
        <v>2.4956167299254447E-3</v>
      </c>
      <c r="BE31" s="24">
        <f>Raw_data!BE31/Raw_data!$AZ31</f>
        <v>0.1318185187932118</v>
      </c>
      <c r="BF31" s="24">
        <f>Raw_data!BF31/Raw_data!$AZ31</f>
        <v>3.8688837419205195E-2</v>
      </c>
      <c r="BG31" s="24">
        <f>Raw_data!BG31/Raw_data!$AZ31</f>
        <v>5.9316751626814705E-2</v>
      </c>
      <c r="BH31" s="24">
        <f>Raw_data!BH31/Raw_data!$AZ31</f>
        <v>9.80055890460199E-2</v>
      </c>
      <c r="BI31" s="32">
        <f t="shared" si="2"/>
        <v>0.65224133753331726</v>
      </c>
    </row>
    <row r="32" spans="1:61" x14ac:dyDescent="0.25">
      <c r="A32" s="26" t="s">
        <v>94</v>
      </c>
      <c r="B32" s="22" t="s">
        <v>85</v>
      </c>
      <c r="C32" s="23" t="s">
        <v>71</v>
      </c>
      <c r="D32" s="22" t="s">
        <v>139</v>
      </c>
      <c r="E32" s="22">
        <v>1000</v>
      </c>
      <c r="F32" s="24">
        <v>0.32450000000000001</v>
      </c>
      <c r="G32" s="25"/>
      <c r="H32" s="22" t="s">
        <v>140</v>
      </c>
      <c r="I32" s="22">
        <v>1000</v>
      </c>
      <c r="J32" s="22">
        <v>20</v>
      </c>
      <c r="K32" s="22">
        <v>400</v>
      </c>
      <c r="L32" s="22">
        <v>111</v>
      </c>
      <c r="M32" s="22">
        <v>150</v>
      </c>
      <c r="N32" s="22">
        <v>50</v>
      </c>
      <c r="O32" s="22">
        <v>70</v>
      </c>
      <c r="P32" s="22">
        <v>60</v>
      </c>
      <c r="Q32" s="22" t="s">
        <v>74</v>
      </c>
      <c r="R32" s="22"/>
      <c r="S32" s="22">
        <v>200</v>
      </c>
      <c r="T32" s="22">
        <v>30</v>
      </c>
      <c r="U32" s="24">
        <v>0</v>
      </c>
      <c r="V32" s="24">
        <v>0</v>
      </c>
      <c r="W32" s="22" t="s">
        <v>74</v>
      </c>
      <c r="X32" s="24">
        <f>Raw_data!X32/Raw_data!$AZ32</f>
        <v>3.3875429241956548E-3</v>
      </c>
      <c r="Y32" s="24">
        <f>Raw_data!Y32/Raw_data!$AZ32</f>
        <v>3.1663390674329328E-2</v>
      </c>
      <c r="Z32" s="24">
        <f>Raw_data!Z32/Raw_data!$AZ32</f>
        <v>0</v>
      </c>
      <c r="AA32" s="24">
        <f>Raw_data!AA32/Raw_data!$AZ32</f>
        <v>1.0364010660091962E-2</v>
      </c>
      <c r="AB32" s="24">
        <f>Raw_data!AB32/Raw_data!$AZ32</f>
        <v>5.469473813676567E-3</v>
      </c>
      <c r="AC32" s="24">
        <f>Raw_data!AC32/Raw_data!$AZ32</f>
        <v>1.774336699448226E-2</v>
      </c>
      <c r="AD32" s="24">
        <f>Raw_data!AD32/Raw_data!$AZ32</f>
        <v>2.3050112592862944E-2</v>
      </c>
      <c r="AE32" s="24">
        <f>Raw_data!AE32/Raw_data!$AZ32</f>
        <v>3.5892202272794313E-2</v>
      </c>
      <c r="AF32" s="24">
        <f>Raw_data!AF32/Raw_data!$AZ32</f>
        <v>0.74245998543975655</v>
      </c>
      <c r="AG32" s="24">
        <f>Raw_data!AG32/Raw_data!$AZ32</f>
        <v>9.8048846674696124E-3</v>
      </c>
      <c r="AH32" s="24">
        <f>Raw_data!AH32/Raw_data!$AZ32</f>
        <v>6.3528496098787619E-3</v>
      </c>
      <c r="AI32" s="24">
        <f>Raw_data!AI32/Raw_data!$AZ32</f>
        <v>3.3990266847227994E-2</v>
      </c>
      <c r="AJ32" s="24">
        <f>Raw_data!AJ32/Raw_data!$AZ32</f>
        <v>2.040189916434422E-2</v>
      </c>
      <c r="AK32" s="24">
        <f>Raw_data!AK32/Raw_data!$AZ32</f>
        <v>2.7220049114712323E-2</v>
      </c>
      <c r="AL32" s="24">
        <f>Raw_data!AL32/Raw_data!$AZ32</f>
        <v>4.4253253700943474E-3</v>
      </c>
      <c r="AM32" s="24">
        <f>Raw_data!AM32/Raw_data!$AZ32</f>
        <v>2.57544133735215E-3</v>
      </c>
      <c r="AN32" s="24">
        <f>Raw_data!AN32/Raw_data!$AZ32</f>
        <v>1.0513465978256829E-3</v>
      </c>
      <c r="AO32" s="24">
        <f>Raw_data!AO32/Raw_data!$AZ32</f>
        <v>1.3924475717442737E-3</v>
      </c>
      <c r="AP32" s="24">
        <f>Raw_data!AP32/Raw_data!$AZ32</f>
        <v>2.1078109584949847E-3</v>
      </c>
      <c r="AQ32" s="24">
        <f>Raw_data!AQ32/Raw_data!$AZ32</f>
        <v>2.3841285442224012E-4</v>
      </c>
      <c r="AR32" s="24">
        <f>Raw_data!AR32/Raw_data!$AZ32</f>
        <v>6.2178738158568173E-4</v>
      </c>
      <c r="AS32" s="24">
        <f>Raw_data!AS32/Raw_data!$AZ32</f>
        <v>1.750815794281578E-3</v>
      </c>
      <c r="AT32" s="24">
        <f>Raw_data!AT32/Raw_data!$AZ32</f>
        <v>6.8386626095705734E-3</v>
      </c>
      <c r="AU32" s="24">
        <f>Raw_data!AU32/Raw_data!$AZ32</f>
        <v>2.3850855242663299E-3</v>
      </c>
      <c r="AV32" s="24">
        <f>Raw_data!AV32/Raw_data!$AZ32</f>
        <v>4.191156514127792E-4</v>
      </c>
      <c r="AW32" s="24">
        <f>Raw_data!AW32/Raw_data!$AZ32</f>
        <v>1.9141681269974093E-3</v>
      </c>
      <c r="AX32" s="24">
        <f>Raw_data!AX32/Raw_data!$AZ32</f>
        <v>5.9378115256096793E-3</v>
      </c>
      <c r="AY32" s="24">
        <f>Raw_data!AY32/Raw_data!$AZ32</f>
        <v>5.4173392051964507E-4</v>
      </c>
      <c r="AZ32" s="24">
        <f>Raw_data!AZ32/Raw_data!$AZ32</f>
        <v>1</v>
      </c>
      <c r="BA32" s="24">
        <f t="shared" si="0"/>
        <v>4.4253253700943474E-3</v>
      </c>
      <c r="BB32" s="24">
        <f t="shared" si="1"/>
        <v>6.8386626095705734E-3</v>
      </c>
      <c r="BC32" s="24">
        <f>Raw_data!BC32/Raw_data!$AZ32</f>
        <v>0.79476901393483601</v>
      </c>
      <c r="BD32" s="24">
        <f>Raw_data!BD32/Raw_data!$AZ32</f>
        <v>3.7352179349377551E-3</v>
      </c>
      <c r="BE32" s="24">
        <f>Raw_data!BE32/Raw_data!$AZ32</f>
        <v>0.13936858207054614</v>
      </c>
      <c r="BF32" s="24">
        <f>Raw_data!BF32/Raw_data!$AZ32</f>
        <v>1.2380326004821762E-2</v>
      </c>
      <c r="BG32" s="24">
        <f>Raw_data!BG32/Raw_data!$AZ32</f>
        <v>3.8482872075193332E-2</v>
      </c>
      <c r="BH32" s="24">
        <f>Raw_data!BH32/Raw_data!$AZ32</f>
        <v>5.086319808001509E-2</v>
      </c>
      <c r="BI32" s="32">
        <f t="shared" si="2"/>
        <v>0.32171003194957259</v>
      </c>
    </row>
    <row r="33" spans="1:61" x14ac:dyDescent="0.25">
      <c r="A33" s="27" t="s">
        <v>141</v>
      </c>
      <c r="B33" s="22" t="s">
        <v>105</v>
      </c>
      <c r="C33" s="23">
        <v>1</v>
      </c>
      <c r="D33" s="22" t="s">
        <v>142</v>
      </c>
      <c r="E33" s="22">
        <v>1000</v>
      </c>
      <c r="F33" s="24">
        <v>3.3260000000000001</v>
      </c>
      <c r="G33" s="25"/>
      <c r="H33" s="22" t="s">
        <v>143</v>
      </c>
      <c r="I33" s="22">
        <v>1000</v>
      </c>
      <c r="J33" s="22">
        <v>20</v>
      </c>
      <c r="K33" s="22">
        <v>400</v>
      </c>
      <c r="L33" s="22">
        <v>111</v>
      </c>
      <c r="M33" s="22">
        <v>150</v>
      </c>
      <c r="N33" s="22">
        <v>50</v>
      </c>
      <c r="O33" s="22">
        <v>70</v>
      </c>
      <c r="P33" s="22">
        <v>60</v>
      </c>
      <c r="Q33" s="22" t="s">
        <v>322</v>
      </c>
      <c r="R33" s="22" t="s">
        <v>63</v>
      </c>
      <c r="S33" s="22">
        <v>200</v>
      </c>
      <c r="T33" s="22">
        <v>30</v>
      </c>
      <c r="U33" s="24">
        <v>0</v>
      </c>
      <c r="V33" s="24">
        <v>0</v>
      </c>
      <c r="W33" s="22" t="s">
        <v>64</v>
      </c>
      <c r="X33" s="24">
        <f>Raw_data!X33/Raw_data!$AZ33</f>
        <v>1.6602537740534919E-3</v>
      </c>
      <c r="Y33" s="24">
        <f>Raw_data!Y33/Raw_data!$AZ33</f>
        <v>2.3019186935015271E-3</v>
      </c>
      <c r="Z33" s="24">
        <f>Raw_data!Z33/Raw_data!$AZ33</f>
        <v>5.5436041826821561E-2</v>
      </c>
      <c r="AA33" s="24">
        <f>Raw_data!AA33/Raw_data!$AZ33</f>
        <v>7.3498329897449728E-8</v>
      </c>
      <c r="AB33" s="24">
        <f>Raw_data!AB33/Raw_data!$AZ33</f>
        <v>5.9669864121677553E-3</v>
      </c>
      <c r="AC33" s="24">
        <f>Raw_data!AC33/Raw_data!$AZ33</f>
        <v>4.3246417311659423E-2</v>
      </c>
      <c r="AD33" s="24">
        <f>Raw_data!AD33/Raw_data!$AZ33</f>
        <v>5.4432348633741995E-2</v>
      </c>
      <c r="AE33" s="24">
        <f>Raw_data!AE33/Raw_data!$AZ33</f>
        <v>0</v>
      </c>
      <c r="AF33" s="24">
        <f>Raw_data!AF33/Raw_data!$AZ33</f>
        <v>0.67535968980176853</v>
      </c>
      <c r="AG33" s="24">
        <f>Raw_data!AG33/Raw_data!$AZ33</f>
        <v>2.0311483962149924E-2</v>
      </c>
      <c r="AH33" s="24">
        <f>Raw_data!AH33/Raw_data!$AZ33</f>
        <v>8.3480628069688371E-3</v>
      </c>
      <c r="AI33" s="24">
        <f>Raw_data!AI33/Raw_data!$AZ33</f>
        <v>4.8625123091327993E-2</v>
      </c>
      <c r="AJ33" s="24">
        <f>Raw_data!AJ33/Raw_data!$AZ33</f>
        <v>3.9822889604479515E-2</v>
      </c>
      <c r="AK33" s="24">
        <f>Raw_data!AK33/Raw_data!$AZ33</f>
        <v>4.7709970886331545E-3</v>
      </c>
      <c r="AL33" s="24">
        <f>Raw_data!AL33/Raw_data!$AZ33</f>
        <v>1.7444902099489592E-2</v>
      </c>
      <c r="AM33" s="24">
        <f>Raw_data!AM33/Raw_data!$AZ33</f>
        <v>1.3599885969791106E-3</v>
      </c>
      <c r="AN33" s="24">
        <f>Raw_data!AN33/Raw_data!$AZ33</f>
        <v>8.557655544393064E-4</v>
      </c>
      <c r="AO33" s="24">
        <f>Raw_data!AO33/Raw_data!$AZ33</f>
        <v>1.8410841650445175E-3</v>
      </c>
      <c r="AP33" s="24">
        <f>Raw_data!AP33/Raw_data!$AZ33</f>
        <v>2.3878872400382441E-3</v>
      </c>
      <c r="AQ33" s="24">
        <f>Raw_data!AQ33/Raw_data!$AZ33</f>
        <v>5.6784809678769659E-4</v>
      </c>
      <c r="AR33" s="24">
        <f>Raw_data!AR33/Raw_data!$AZ33</f>
        <v>7.6634258639740916E-5</v>
      </c>
      <c r="AS33" s="24">
        <f>Raw_data!AS33/Raw_data!$AZ33</f>
        <v>7.117088278403049E-4</v>
      </c>
      <c r="AT33" s="24">
        <f>Raw_data!AT33/Raw_data!$AZ33</f>
        <v>6.7744145649778391E-3</v>
      </c>
      <c r="AU33" s="24">
        <f>Raw_data!AU33/Raw_data!$AZ33</f>
        <v>3.2880702851789098E-4</v>
      </c>
      <c r="AV33" s="24">
        <f>Raw_data!AV33/Raw_data!$AZ33</f>
        <v>8.8759033128490202E-4</v>
      </c>
      <c r="AW33" s="24">
        <f>Raw_data!AW33/Raw_data!$AZ33</f>
        <v>1.0769710279873309E-3</v>
      </c>
      <c r="AX33" s="24">
        <f>Raw_data!AX33/Raw_data!$AZ33</f>
        <v>4.6707208672097343E-3</v>
      </c>
      <c r="AY33" s="24">
        <f>Raw_data!AY33/Raw_data!$AZ33</f>
        <v>7.3339083516005255E-4</v>
      </c>
      <c r="AZ33" s="24">
        <f>Raw_data!AZ33/Raw_data!$AZ33</f>
        <v>1</v>
      </c>
      <c r="BA33" s="24">
        <f t="shared" si="0"/>
        <v>1.7444902099489592E-2</v>
      </c>
      <c r="BB33" s="24">
        <f t="shared" si="1"/>
        <v>6.7744145649778391E-3</v>
      </c>
      <c r="BC33" s="24">
        <f>Raw_data!BC33/Raw_data!$AZ33</f>
        <v>0.832678210053033</v>
      </c>
      <c r="BD33" s="24">
        <f>Raw_data!BD33/Raw_data!$AZ33</f>
        <v>3.3424345498597229E-3</v>
      </c>
      <c r="BE33" s="24">
        <f>Raw_data!BE33/Raw_data!$AZ33</f>
        <v>0.10101414465559098</v>
      </c>
      <c r="BF33" s="24">
        <f>Raw_data!BF33/Raw_data!$AZ33</f>
        <v>2.1671472559129035E-2</v>
      </c>
      <c r="BG33" s="24">
        <f>Raw_data!BG33/Raw_data!$AZ33</f>
        <v>1.7074421517919845E-2</v>
      </c>
      <c r="BH33" s="24">
        <f>Raw_data!BH33/Raw_data!$AZ33</f>
        <v>3.8745894077048877E-2</v>
      </c>
      <c r="BI33" s="32">
        <f t="shared" si="2"/>
        <v>1.2692361223707942</v>
      </c>
    </row>
    <row r="34" spans="1:61" x14ac:dyDescent="0.25">
      <c r="A34" s="27" t="s">
        <v>141</v>
      </c>
      <c r="B34" s="22" t="s">
        <v>105</v>
      </c>
      <c r="C34" s="23">
        <v>2</v>
      </c>
      <c r="D34" s="22" t="s">
        <v>144</v>
      </c>
      <c r="E34" s="22">
        <v>1000</v>
      </c>
      <c r="F34" s="24">
        <v>3.8595000000000002</v>
      </c>
      <c r="G34" s="25"/>
      <c r="H34" s="22" t="s">
        <v>145</v>
      </c>
      <c r="I34" s="22">
        <v>1000</v>
      </c>
      <c r="J34" s="22">
        <v>20</v>
      </c>
      <c r="K34" s="22">
        <v>400</v>
      </c>
      <c r="L34" s="22">
        <v>111</v>
      </c>
      <c r="M34" s="22">
        <v>150</v>
      </c>
      <c r="N34" s="22">
        <v>50</v>
      </c>
      <c r="O34" s="22">
        <v>70</v>
      </c>
      <c r="P34" s="22">
        <v>60</v>
      </c>
      <c r="Q34" s="22" t="s">
        <v>322</v>
      </c>
      <c r="R34" s="22" t="s">
        <v>63</v>
      </c>
      <c r="S34" s="22">
        <v>200</v>
      </c>
      <c r="T34" s="22">
        <v>30</v>
      </c>
      <c r="U34" s="24">
        <v>0</v>
      </c>
      <c r="V34" s="24">
        <v>0</v>
      </c>
      <c r="W34" s="22" t="s">
        <v>64</v>
      </c>
      <c r="X34" s="24">
        <f>Raw_data!X34/Raw_data!$AZ34</f>
        <v>1.6234939866130388E-3</v>
      </c>
      <c r="Y34" s="24">
        <f>Raw_data!Y34/Raw_data!$AZ34</f>
        <v>1.8080043861578735E-3</v>
      </c>
      <c r="Z34" s="24">
        <f>Raw_data!Z34/Raw_data!$AZ34</f>
        <v>5.5883611953314538E-2</v>
      </c>
      <c r="AA34" s="24">
        <f>Raw_data!AA34/Raw_data!$AZ34</f>
        <v>0</v>
      </c>
      <c r="AB34" s="24">
        <f>Raw_data!AB34/Raw_data!$AZ34</f>
        <v>5.7740711369385364E-3</v>
      </c>
      <c r="AC34" s="24">
        <f>Raw_data!AC34/Raw_data!$AZ34</f>
        <v>5.8277578271107203E-2</v>
      </c>
      <c r="AD34" s="24">
        <f>Raw_data!AD34/Raw_data!$AZ34</f>
        <v>6.3456852525892601E-2</v>
      </c>
      <c r="AE34" s="24">
        <f>Raw_data!AE34/Raw_data!$AZ34</f>
        <v>0</v>
      </c>
      <c r="AF34" s="24">
        <f>Raw_data!AF34/Raw_data!$AZ34</f>
        <v>0.63616695097130405</v>
      </c>
      <c r="AG34" s="24">
        <f>Raw_data!AG34/Raw_data!$AZ34</f>
        <v>2.8315944582449643E-2</v>
      </c>
      <c r="AH34" s="24">
        <f>Raw_data!AH34/Raw_data!$AZ34</f>
        <v>1.6586488293564863E-2</v>
      </c>
      <c r="AI34" s="24">
        <f>Raw_data!AI34/Raw_data!$AZ34</f>
        <v>6.35273705150909E-2</v>
      </c>
      <c r="AJ34" s="24">
        <f>Raw_data!AJ34/Raw_data!$AZ34</f>
        <v>2.5799545962555109E-2</v>
      </c>
      <c r="AK34" s="24">
        <f>Raw_data!AK34/Raw_data!$AZ34</f>
        <v>4.4788709823915486E-3</v>
      </c>
      <c r="AL34" s="24">
        <f>Raw_data!AL34/Raw_data!$AZ34</f>
        <v>1.8492449295734129E-2</v>
      </c>
      <c r="AM34" s="24">
        <f>Raw_data!AM34/Raw_data!$AZ34</f>
        <v>5.665142661645206E-4</v>
      </c>
      <c r="AN34" s="24">
        <f>Raw_data!AN34/Raw_data!$AZ34</f>
        <v>9.1917604102204E-4</v>
      </c>
      <c r="AO34" s="24">
        <f>Raw_data!AO34/Raw_data!$AZ34</f>
        <v>2.298846941988386E-3</v>
      </c>
      <c r="AP34" s="24">
        <f>Raw_data!AP34/Raw_data!$AZ34</f>
        <v>1.8908589830921672E-3</v>
      </c>
      <c r="AQ34" s="24">
        <f>Raw_data!AQ34/Raw_data!$AZ34</f>
        <v>4.1281845013491075E-4</v>
      </c>
      <c r="AR34" s="24">
        <f>Raw_data!AR34/Raw_data!$AZ34</f>
        <v>1.1968484797725782E-4</v>
      </c>
      <c r="AS34" s="24">
        <f>Raw_data!AS34/Raw_data!$AZ34</f>
        <v>1.00470626321494E-3</v>
      </c>
      <c r="AT34" s="24">
        <f>Raw_data!AT34/Raw_data!$AZ34</f>
        <v>6.2915801592726087E-3</v>
      </c>
      <c r="AU34" s="24">
        <f>Raw_data!AU34/Raw_data!$AZ34</f>
        <v>4.1746936920859567E-4</v>
      </c>
      <c r="AV34" s="24">
        <f>Raw_data!AV34/Raw_data!$AZ34</f>
        <v>1.1261150039762664E-3</v>
      </c>
      <c r="AW34" s="24">
        <f>Raw_data!AW34/Raw_data!$AZ34</f>
        <v>1.0159474807443869E-3</v>
      </c>
      <c r="AX34" s="24">
        <f>Raw_data!AX34/Raw_data!$AZ34</f>
        <v>2.6066515900271224E-3</v>
      </c>
      <c r="AY34" s="24">
        <f>Raw_data!AY34/Raw_data!$AZ34</f>
        <v>1.1383977400627548E-3</v>
      </c>
      <c r="AZ34" s="24">
        <f>Raw_data!AZ34/Raw_data!$AZ34</f>
        <v>1</v>
      </c>
      <c r="BA34" s="24">
        <f t="shared" si="0"/>
        <v>1.8492449295734129E-2</v>
      </c>
      <c r="BB34" s="24">
        <f t="shared" si="1"/>
        <v>6.2915801592726087E-3</v>
      </c>
      <c r="BC34" s="24">
        <f>Raw_data!BC34/Raw_data!$AZ34</f>
        <v>0.78870452653661793</v>
      </c>
      <c r="BD34" s="24">
        <f>Raw_data!BD34/Raw_data!$AZ34</f>
        <v>3.812963522895577E-3</v>
      </c>
      <c r="BE34" s="24">
        <f>Raw_data!BE34/Raw_data!$AZ34</f>
        <v>0.1289359210735801</v>
      </c>
      <c r="BF34" s="24">
        <f>Raw_data!BF34/Raw_data!$AZ34</f>
        <v>2.8882458848614161E-2</v>
      </c>
      <c r="BG34" s="24">
        <f>Raw_data!BG34/Raw_data!$AZ34</f>
        <v>2.4880100563285556E-2</v>
      </c>
      <c r="BH34" s="24">
        <f>Raw_data!BH34/Raw_data!$AZ34</f>
        <v>5.3762559411899717E-2</v>
      </c>
      <c r="BI34" s="32">
        <f t="shared" si="2"/>
        <v>1.1608658403589696</v>
      </c>
    </row>
    <row r="35" spans="1:61" x14ac:dyDescent="0.25">
      <c r="A35" s="27" t="s">
        <v>141</v>
      </c>
      <c r="B35" s="22" t="s">
        <v>105</v>
      </c>
      <c r="C35" s="23">
        <v>3</v>
      </c>
      <c r="D35" s="22" t="s">
        <v>146</v>
      </c>
      <c r="E35" s="22">
        <v>1000</v>
      </c>
      <c r="F35" s="24">
        <v>4.1425000000000001</v>
      </c>
      <c r="G35" s="25">
        <v>502.27</v>
      </c>
      <c r="H35" s="22" t="s">
        <v>147</v>
      </c>
      <c r="I35" s="22">
        <v>1000</v>
      </c>
      <c r="J35" s="22">
        <v>20</v>
      </c>
      <c r="K35" s="22">
        <v>400</v>
      </c>
      <c r="L35" s="22">
        <v>111</v>
      </c>
      <c r="M35" s="22">
        <v>150</v>
      </c>
      <c r="N35" s="22">
        <v>50</v>
      </c>
      <c r="O35" s="22">
        <v>70</v>
      </c>
      <c r="P35" s="22">
        <v>60</v>
      </c>
      <c r="Q35" s="22" t="s">
        <v>322</v>
      </c>
      <c r="R35" s="22" t="s">
        <v>63</v>
      </c>
      <c r="S35" s="22">
        <v>200</v>
      </c>
      <c r="T35" s="22">
        <v>30</v>
      </c>
      <c r="U35" s="24">
        <v>0</v>
      </c>
      <c r="V35" s="24">
        <v>0</v>
      </c>
      <c r="W35" s="22" t="s">
        <v>64</v>
      </c>
      <c r="X35" s="24">
        <f>Raw_data!X35/Raw_data!$AZ35</f>
        <v>1.2624644978710289E-3</v>
      </c>
      <c r="Y35" s="24">
        <f>Raw_data!Y35/Raw_data!$AZ35</f>
        <v>1.9415511642477249E-3</v>
      </c>
      <c r="Z35" s="24">
        <f>Raw_data!Z35/Raw_data!$AZ35</f>
        <v>5.9082501904089417E-2</v>
      </c>
      <c r="AA35" s="24">
        <f>Raw_data!AA35/Raw_data!$AZ35</f>
        <v>0</v>
      </c>
      <c r="AB35" s="24">
        <f>Raw_data!AB35/Raw_data!$AZ35</f>
        <v>5.8553595374288914E-3</v>
      </c>
      <c r="AC35" s="24">
        <f>Raw_data!AC35/Raw_data!$AZ35</f>
        <v>3.4732238292973415E-2</v>
      </c>
      <c r="AD35" s="24">
        <f>Raw_data!AD35/Raw_data!$AZ35</f>
        <v>8.5322714236666056E-2</v>
      </c>
      <c r="AE35" s="24">
        <f>Raw_data!AE35/Raw_data!$AZ35</f>
        <v>5.589647676363101E-5</v>
      </c>
      <c r="AF35" s="24">
        <f>Raw_data!AF35/Raw_data!$AZ35</f>
        <v>0.56821050761219316</v>
      </c>
      <c r="AG35" s="24">
        <f>Raw_data!AG35/Raw_data!$AZ35</f>
        <v>5.3919740433049618E-2</v>
      </c>
      <c r="AH35" s="24">
        <f>Raw_data!AH35/Raw_data!$AZ35</f>
        <v>2.9007717230459133E-2</v>
      </c>
      <c r="AI35" s="24">
        <f>Raw_data!AI35/Raw_data!$AZ35</f>
        <v>8.4697358521297561E-2</v>
      </c>
      <c r="AJ35" s="24">
        <f>Raw_data!AJ35/Raw_data!$AZ35</f>
        <v>3.1532053945652699E-2</v>
      </c>
      <c r="AK35" s="24">
        <f>Raw_data!AK35/Raw_data!$AZ35</f>
        <v>4.8837232976330055E-3</v>
      </c>
      <c r="AL35" s="24">
        <f>Raw_data!AL35/Raw_data!$AZ35</f>
        <v>1.5362295235195529E-2</v>
      </c>
      <c r="AM35" s="24">
        <f>Raw_data!AM35/Raw_data!$AZ35</f>
        <v>5.8417370848136484E-4</v>
      </c>
      <c r="AN35" s="24">
        <f>Raw_data!AN35/Raw_data!$AZ35</f>
        <v>8.6091679476275917E-4</v>
      </c>
      <c r="AO35" s="24">
        <f>Raw_data!AO35/Raw_data!$AZ35</f>
        <v>2.3044710703342404E-3</v>
      </c>
      <c r="AP35" s="24">
        <f>Raw_data!AP35/Raw_data!$AZ35</f>
        <v>1.7037505240294693E-3</v>
      </c>
      <c r="AQ35" s="24">
        <f>Raw_data!AQ35/Raw_data!$AZ35</f>
        <v>5.9796274000086989E-4</v>
      </c>
      <c r="AR35" s="24">
        <f>Raw_data!AR35/Raw_data!$AZ35</f>
        <v>8.3807697611165956E-5</v>
      </c>
      <c r="AS35" s="24">
        <f>Raw_data!AS35/Raw_data!$AZ35</f>
        <v>1.1644790846304122E-3</v>
      </c>
      <c r="AT35" s="24">
        <f>Raw_data!AT35/Raw_data!$AZ35</f>
        <v>1.0361818634441668E-2</v>
      </c>
      <c r="AU35" s="24">
        <f>Raw_data!AU35/Raw_data!$AZ35</f>
        <v>4.2255515381248209E-4</v>
      </c>
      <c r="AV35" s="24">
        <f>Raw_data!AV35/Raw_data!$AZ35</f>
        <v>8.914747693113534E-4</v>
      </c>
      <c r="AW35" s="24">
        <f>Raw_data!AW35/Raw_data!$AZ35</f>
        <v>9.0333888904826985E-4</v>
      </c>
      <c r="AX35" s="24">
        <f>Raw_data!AX35/Raw_data!$AZ35</f>
        <v>3.5434849602385405E-3</v>
      </c>
      <c r="AY35" s="24">
        <f>Raw_data!AY35/Raw_data!$AZ35</f>
        <v>7.1164358777643991E-4</v>
      </c>
      <c r="AZ35" s="24">
        <f>Raw_data!AZ35/Raw_data!$AZ35</f>
        <v>1</v>
      </c>
      <c r="BA35" s="24">
        <f t="shared" si="0"/>
        <v>1.5362295235195529E-2</v>
      </c>
      <c r="BB35" s="24">
        <f t="shared" si="1"/>
        <v>1.0361818634441668E-2</v>
      </c>
      <c r="BC35" s="24">
        <f>Raw_data!BC35/Raw_data!$AZ35</f>
        <v>0.75126560173390122</v>
      </c>
      <c r="BD35" s="24">
        <f>Raw_data!BD35/Raw_data!$AZ35</f>
        <v>3.188227683748099E-3</v>
      </c>
      <c r="BE35" s="24">
        <f>Raw_data!BE35/Raw_data!$AZ35</f>
        <v>0.12769755563966759</v>
      </c>
      <c r="BF35" s="24">
        <f>Raw_data!BF35/Raw_data!$AZ35</f>
        <v>5.4503914141530982E-2</v>
      </c>
      <c r="BG35" s="24">
        <f>Raw_data!BG35/Raw_data!$AZ35</f>
        <v>3.762058693151478E-2</v>
      </c>
      <c r="BH35" s="24">
        <f>Raw_data!BH35/Raw_data!$AZ35</f>
        <v>9.2124501073045775E-2</v>
      </c>
      <c r="BI35" s="32">
        <f t="shared" si="2"/>
        <v>1.4487789422517763</v>
      </c>
    </row>
    <row r="36" spans="1:61" x14ac:dyDescent="0.25">
      <c r="A36" s="27" t="s">
        <v>141</v>
      </c>
      <c r="B36" s="22" t="s">
        <v>105</v>
      </c>
      <c r="C36" s="23" t="s">
        <v>71</v>
      </c>
      <c r="D36" s="22" t="s">
        <v>148</v>
      </c>
      <c r="E36" s="22">
        <v>1000</v>
      </c>
      <c r="F36" s="24">
        <v>0.23549999999999999</v>
      </c>
      <c r="G36" s="25"/>
      <c r="H36" s="22" t="s">
        <v>149</v>
      </c>
      <c r="I36" s="22">
        <v>1000</v>
      </c>
      <c r="J36" s="22">
        <v>20</v>
      </c>
      <c r="K36" s="22">
        <v>400</v>
      </c>
      <c r="L36" s="22">
        <v>111</v>
      </c>
      <c r="M36" s="22">
        <v>150</v>
      </c>
      <c r="N36" s="22">
        <v>50</v>
      </c>
      <c r="O36" s="22">
        <v>70</v>
      </c>
      <c r="P36" s="22">
        <v>60</v>
      </c>
      <c r="Q36" s="22" t="s">
        <v>74</v>
      </c>
      <c r="R36" s="22"/>
      <c r="S36" s="22">
        <v>200</v>
      </c>
      <c r="T36" s="22">
        <v>30</v>
      </c>
      <c r="U36" s="24">
        <v>0</v>
      </c>
      <c r="V36" s="24">
        <v>0</v>
      </c>
      <c r="W36" s="22" t="s">
        <v>74</v>
      </c>
      <c r="X36" s="24">
        <f>Raw_data!X36/Raw_data!$AZ36</f>
        <v>3.5028443951665988E-3</v>
      </c>
      <c r="Y36" s="24">
        <f>Raw_data!Y36/Raw_data!$AZ36</f>
        <v>2.9482855465305473E-2</v>
      </c>
      <c r="Z36" s="24">
        <f>Raw_data!Z36/Raw_data!$AZ36</f>
        <v>0</v>
      </c>
      <c r="AA36" s="24">
        <f>Raw_data!AA36/Raw_data!$AZ36</f>
        <v>9.6789864523916091E-3</v>
      </c>
      <c r="AB36" s="24">
        <f>Raw_data!AB36/Raw_data!$AZ36</f>
        <v>6.7685291553685129E-3</v>
      </c>
      <c r="AC36" s="24">
        <f>Raw_data!AC36/Raw_data!$AZ36</f>
        <v>1.6215320717214429E-2</v>
      </c>
      <c r="AD36" s="24">
        <f>Raw_data!AD36/Raw_data!$AZ36</f>
        <v>2.8192859716988473E-2</v>
      </c>
      <c r="AE36" s="24">
        <f>Raw_data!AE36/Raw_data!$AZ36</f>
        <v>3.2318127914033469E-2</v>
      </c>
      <c r="AF36" s="24">
        <f>Raw_data!AF36/Raw_data!$AZ36</f>
        <v>0.71833282765342799</v>
      </c>
      <c r="AG36" s="24">
        <f>Raw_data!AG36/Raw_data!$AZ36</f>
        <v>1.2532318158943689E-2</v>
      </c>
      <c r="AH36" s="24">
        <f>Raw_data!AH36/Raw_data!$AZ36</f>
        <v>6.7328140252043952E-3</v>
      </c>
      <c r="AI36" s="24">
        <f>Raw_data!AI36/Raw_data!$AZ36</f>
        <v>4.5318745590298505E-2</v>
      </c>
      <c r="AJ36" s="24">
        <f>Raw_data!AJ36/Raw_data!$AZ36</f>
        <v>2.1473512561020591E-2</v>
      </c>
      <c r="AK36" s="24">
        <f>Raw_data!AK36/Raw_data!$AZ36</f>
        <v>3.7494680741799853E-2</v>
      </c>
      <c r="AL36" s="24">
        <f>Raw_data!AL36/Raw_data!$AZ36</f>
        <v>4.5318187056551367E-3</v>
      </c>
      <c r="AM36" s="24">
        <f>Raw_data!AM36/Raw_data!$AZ36</f>
        <v>2.3096301333673094E-3</v>
      </c>
      <c r="AN36" s="24">
        <f>Raw_data!AN36/Raw_data!$AZ36</f>
        <v>9.942521292082185E-4</v>
      </c>
      <c r="AO36" s="24">
        <f>Raw_data!AO36/Raw_data!$AZ36</f>
        <v>2.3884454510187938E-3</v>
      </c>
      <c r="AP36" s="24">
        <f>Raw_data!AP36/Raw_data!$AZ36</f>
        <v>2.1979233839400079E-3</v>
      </c>
      <c r="AQ36" s="24">
        <f>Raw_data!AQ36/Raw_data!$AZ36</f>
        <v>2.2012435567702083E-4</v>
      </c>
      <c r="AR36" s="24">
        <f>Raw_data!AR36/Raw_data!$AZ36</f>
        <v>4.76615464223152E-4</v>
      </c>
      <c r="AS36" s="24">
        <f>Raw_data!AS36/Raw_data!$AZ36</f>
        <v>1.4931779136642118E-3</v>
      </c>
      <c r="AT36" s="24">
        <f>Raw_data!AT36/Raw_data!$AZ36</f>
        <v>7.4352633011864084E-3</v>
      </c>
      <c r="AU36" s="24">
        <f>Raw_data!AU36/Raw_data!$AZ36</f>
        <v>1.7624842687418642E-3</v>
      </c>
      <c r="AV36" s="24">
        <f>Raw_data!AV36/Raw_data!$AZ36</f>
        <v>5.0835879885207682E-4</v>
      </c>
      <c r="AW36" s="24">
        <f>Raw_data!AW36/Raw_data!$AZ36</f>
        <v>1.8317114237341721E-3</v>
      </c>
      <c r="AX36" s="24">
        <f>Raw_data!AX36/Raw_data!$AZ36</f>
        <v>5.2665388203605914E-3</v>
      </c>
      <c r="AY36" s="24">
        <f>Raw_data!AY36/Raw_data!$AZ36</f>
        <v>5.3923330320767811E-4</v>
      </c>
      <c r="AZ36" s="24">
        <f>Raw_data!AZ36/Raw_data!$AZ36</f>
        <v>1</v>
      </c>
      <c r="BA36" s="24">
        <f t="shared" si="0"/>
        <v>4.5318187056551367E-3</v>
      </c>
      <c r="BB36" s="24">
        <f t="shared" si="1"/>
        <v>7.4352633011864084E-3</v>
      </c>
      <c r="BC36" s="24">
        <f>Raw_data!BC36/Raw_data!$AZ36</f>
        <v>0.77827057348197215</v>
      </c>
      <c r="BD36" s="24">
        <f>Raw_data!BD36/Raw_data!$AZ36</f>
        <v>3.5760433456941002E-3</v>
      </c>
      <c r="BE36" s="24">
        <f>Raw_data!BE36/Raw_data!$AZ36</f>
        <v>0.14243150467936472</v>
      </c>
      <c r="BF36" s="24">
        <f>Raw_data!BF36/Raw_data!$AZ36</f>
        <v>1.4841948292310999E-2</v>
      </c>
      <c r="BG36" s="24">
        <f>Raw_data!BG36/Raw_data!$AZ36</f>
        <v>4.891284819381668E-2</v>
      </c>
      <c r="BH36" s="24">
        <f>Raw_data!BH36/Raw_data!$AZ36</f>
        <v>6.3754796486127682E-2</v>
      </c>
      <c r="BI36" s="32">
        <f t="shared" si="2"/>
        <v>0.30343659877461898</v>
      </c>
    </row>
    <row r="37" spans="1:61" x14ac:dyDescent="0.25">
      <c r="A37" s="27" t="s">
        <v>141</v>
      </c>
      <c r="B37" s="22" t="s">
        <v>98</v>
      </c>
      <c r="C37" s="23">
        <v>0</v>
      </c>
      <c r="D37" s="22" t="s">
        <v>150</v>
      </c>
      <c r="E37" s="22">
        <v>1000</v>
      </c>
      <c r="F37" s="24">
        <v>3.8845000000000001</v>
      </c>
      <c r="G37" s="25"/>
      <c r="H37" s="22" t="s">
        <v>151</v>
      </c>
      <c r="I37" s="22">
        <v>1000</v>
      </c>
      <c r="J37" s="22">
        <v>20</v>
      </c>
      <c r="K37" s="22">
        <v>400</v>
      </c>
      <c r="L37" s="22">
        <v>111</v>
      </c>
      <c r="M37" s="22">
        <v>150</v>
      </c>
      <c r="N37" s="22">
        <v>50</v>
      </c>
      <c r="O37" s="22">
        <v>70</v>
      </c>
      <c r="P37" s="22">
        <v>60</v>
      </c>
      <c r="Q37" s="22" t="s">
        <v>322</v>
      </c>
      <c r="R37" s="22" t="s">
        <v>101</v>
      </c>
      <c r="S37" s="22">
        <v>200</v>
      </c>
      <c r="T37" s="22">
        <v>30</v>
      </c>
      <c r="U37" s="24">
        <v>0</v>
      </c>
      <c r="V37" s="24">
        <v>0</v>
      </c>
      <c r="W37" s="22" t="s">
        <v>64</v>
      </c>
      <c r="X37" s="24">
        <f>Raw_data!X37/Raw_data!$AZ37</f>
        <v>1.5883950749131695E-3</v>
      </c>
      <c r="Y37" s="24">
        <f>Raw_data!Y37/Raw_data!$AZ37</f>
        <v>2.5244209361373533E-3</v>
      </c>
      <c r="Z37" s="24">
        <f>Raw_data!Z37/Raw_data!$AZ37</f>
        <v>4.0238256327262564E-2</v>
      </c>
      <c r="AA37" s="24">
        <f>Raw_data!AA37/Raw_data!$AZ37</f>
        <v>3.2210638239192862E-4</v>
      </c>
      <c r="AB37" s="24">
        <f>Raw_data!AB37/Raw_data!$AZ37</f>
        <v>7.5166077622401033E-3</v>
      </c>
      <c r="AC37" s="24">
        <f>Raw_data!AC37/Raw_data!$AZ37</f>
        <v>1.85598087752828E-2</v>
      </c>
      <c r="AD37" s="24">
        <f>Raw_data!AD37/Raw_data!$AZ37</f>
        <v>7.5229598168730552E-2</v>
      </c>
      <c r="AE37" s="24">
        <f>Raw_data!AE37/Raw_data!$AZ37</f>
        <v>0</v>
      </c>
      <c r="AF37" s="24">
        <f>Raw_data!AF37/Raw_data!$AZ37</f>
        <v>0.55163240469130792</v>
      </c>
      <c r="AG37" s="24">
        <f>Raw_data!AG37/Raw_data!$AZ37</f>
        <v>3.8416566275841731E-2</v>
      </c>
      <c r="AH37" s="24">
        <f>Raw_data!AH37/Raw_data!$AZ37</f>
        <v>1.6800773747735712E-2</v>
      </c>
      <c r="AI37" s="24">
        <f>Raw_data!AI37/Raw_data!$AZ37</f>
        <v>9.8089249154868691E-2</v>
      </c>
      <c r="AJ37" s="24">
        <f>Raw_data!AJ37/Raw_data!$AZ37</f>
        <v>3.9757803345082943E-2</v>
      </c>
      <c r="AK37" s="24">
        <f>Raw_data!AK37/Raw_data!$AZ37</f>
        <v>2.879038689147171E-2</v>
      </c>
      <c r="AL37" s="24">
        <f>Raw_data!AL37/Raw_data!$AZ37</f>
        <v>3.4936667228033784E-2</v>
      </c>
      <c r="AM37" s="24">
        <f>Raw_data!AM37/Raw_data!$AZ37</f>
        <v>2.5359954652491275E-3</v>
      </c>
      <c r="AN37" s="24">
        <f>Raw_data!AN37/Raw_data!$AZ37</f>
        <v>9.8896942974686301E-4</v>
      </c>
      <c r="AO37" s="24">
        <f>Raw_data!AO37/Raw_data!$AZ37</f>
        <v>3.0509373168099729E-3</v>
      </c>
      <c r="AP37" s="24">
        <f>Raw_data!AP37/Raw_data!$AZ37</f>
        <v>3.3474301024602562E-3</v>
      </c>
      <c r="AQ37" s="24">
        <f>Raw_data!AQ37/Raw_data!$AZ37</f>
        <v>9.2406991543698947E-4</v>
      </c>
      <c r="AR37" s="24">
        <f>Raw_data!AR37/Raw_data!$AZ37</f>
        <v>3.1302573154251366E-4</v>
      </c>
      <c r="AS37" s="24">
        <f>Raw_data!AS37/Raw_data!$AZ37</f>
        <v>1.8374895037064907E-3</v>
      </c>
      <c r="AT37" s="24">
        <f>Raw_data!AT37/Raw_data!$AZ37</f>
        <v>1.4699989379012584E-2</v>
      </c>
      <c r="AU37" s="24">
        <f>Raw_data!AU37/Raw_data!$AZ37</f>
        <v>1.8016950157055656E-3</v>
      </c>
      <c r="AV37" s="24">
        <f>Raw_data!AV37/Raw_data!$AZ37</f>
        <v>1.8552107092413745E-3</v>
      </c>
      <c r="AW37" s="24">
        <f>Raw_data!AW37/Raw_data!$AZ37</f>
        <v>2.2415858014415212E-3</v>
      </c>
      <c r="AX37" s="24">
        <f>Raw_data!AX37/Raw_data!$AZ37</f>
        <v>9.572619681217814E-3</v>
      </c>
      <c r="AY37" s="24">
        <f>Raw_data!AY37/Raw_data!$AZ37</f>
        <v>2.4279371871283031E-3</v>
      </c>
      <c r="AZ37" s="24">
        <f>Raw_data!AZ37/Raw_data!$AZ37</f>
        <v>1</v>
      </c>
      <c r="BA37" s="24">
        <f t="shared" si="0"/>
        <v>3.4936667228033784E-2</v>
      </c>
      <c r="BB37" s="24">
        <f t="shared" si="1"/>
        <v>1.4699989379012584E-2</v>
      </c>
      <c r="BC37" s="24">
        <f>Raw_data!BC37/Raw_data!$AZ37</f>
        <v>0.71596306536953724</v>
      </c>
      <c r="BD37" s="24">
        <f>Raw_data!BD37/Raw_data!$AZ37</f>
        <v>7.7618293447907017E-3</v>
      </c>
      <c r="BE37" s="24">
        <f>Raw_data!BE37/Raw_data!$AZ37</f>
        <v>0.13392083726241413</v>
      </c>
      <c r="BF37" s="24">
        <f>Raw_data!BF37/Raw_data!$AZ37</f>
        <v>4.0952561741090861E-2</v>
      </c>
      <c r="BG37" s="24">
        <f>Raw_data!BG37/Raw_data!$AZ37</f>
        <v>5.1765049675121029E-2</v>
      </c>
      <c r="BH37" s="24">
        <f>Raw_data!BH37/Raw_data!$AZ37</f>
        <v>9.271761141621189E-2</v>
      </c>
      <c r="BI37" s="32">
        <f t="shared" si="2"/>
        <v>0.79112377942473422</v>
      </c>
    </row>
    <row r="38" spans="1:61" x14ac:dyDescent="0.25">
      <c r="A38" s="27" t="s">
        <v>141</v>
      </c>
      <c r="B38" s="22" t="s">
        <v>102</v>
      </c>
      <c r="C38" s="23">
        <v>0</v>
      </c>
      <c r="D38" s="22" t="s">
        <v>152</v>
      </c>
      <c r="E38" s="22">
        <v>1000</v>
      </c>
      <c r="F38" s="24">
        <v>2.6909999999999998</v>
      </c>
      <c r="G38" s="25"/>
      <c r="H38" s="22" t="s">
        <v>153</v>
      </c>
      <c r="I38" s="22">
        <v>1000</v>
      </c>
      <c r="J38" s="22">
        <v>20</v>
      </c>
      <c r="K38" s="22">
        <v>400</v>
      </c>
      <c r="L38" s="22">
        <v>111</v>
      </c>
      <c r="M38" s="22">
        <v>150</v>
      </c>
      <c r="N38" s="22">
        <v>50</v>
      </c>
      <c r="O38" s="22">
        <v>70</v>
      </c>
      <c r="P38" s="22">
        <v>60</v>
      </c>
      <c r="Q38" s="22" t="s">
        <v>322</v>
      </c>
      <c r="R38" s="22" t="s">
        <v>101</v>
      </c>
      <c r="S38" s="22">
        <v>200</v>
      </c>
      <c r="T38" s="22">
        <v>30</v>
      </c>
      <c r="U38" s="24">
        <v>0</v>
      </c>
      <c r="V38" s="24">
        <v>0</v>
      </c>
      <c r="W38" s="22" t="s">
        <v>64</v>
      </c>
      <c r="X38" s="24">
        <f>Raw_data!X38/Raw_data!$AZ38</f>
        <v>1.2254185502217475E-3</v>
      </c>
      <c r="Y38" s="24">
        <f>Raw_data!Y38/Raw_data!$AZ38</f>
        <v>3.5664445840225918E-3</v>
      </c>
      <c r="Z38" s="24">
        <f>Raw_data!Z38/Raw_data!$AZ38</f>
        <v>3.8882417159836064E-2</v>
      </c>
      <c r="AA38" s="24">
        <f>Raw_data!AA38/Raw_data!$AZ38</f>
        <v>0</v>
      </c>
      <c r="AB38" s="24">
        <f>Raw_data!AB38/Raw_data!$AZ38</f>
        <v>6.0760653782903056E-3</v>
      </c>
      <c r="AC38" s="24">
        <f>Raw_data!AC38/Raw_data!$AZ38</f>
        <v>1.2614403480090877E-2</v>
      </c>
      <c r="AD38" s="24">
        <f>Raw_data!AD38/Raw_data!$AZ38</f>
        <v>6.382939108130109E-2</v>
      </c>
      <c r="AE38" s="24">
        <f>Raw_data!AE38/Raw_data!$AZ38</f>
        <v>0</v>
      </c>
      <c r="AF38" s="24">
        <f>Raw_data!AF38/Raw_data!$AZ38</f>
        <v>0.69708884829636208</v>
      </c>
      <c r="AG38" s="24">
        <f>Raw_data!AG38/Raw_data!$AZ38</f>
        <v>2.5399706570559899E-2</v>
      </c>
      <c r="AH38" s="24">
        <f>Raw_data!AH38/Raw_data!$AZ38</f>
        <v>1.4178314292500566E-2</v>
      </c>
      <c r="AI38" s="24">
        <f>Raw_data!AI38/Raw_data!$AZ38</f>
        <v>6.569924566671681E-2</v>
      </c>
      <c r="AJ38" s="24">
        <f>Raw_data!AJ38/Raw_data!$AZ38</f>
        <v>2.8279125501462686E-2</v>
      </c>
      <c r="AK38" s="24">
        <f>Raw_data!AK38/Raw_data!$AZ38</f>
        <v>5.230726599525253E-3</v>
      </c>
      <c r="AL38" s="24">
        <f>Raw_data!AL38/Raw_data!$AZ38</f>
        <v>1.965808493548294E-2</v>
      </c>
      <c r="AM38" s="24">
        <f>Raw_data!AM38/Raw_data!$AZ38</f>
        <v>5.4584858551060304E-4</v>
      </c>
      <c r="AN38" s="24">
        <f>Raw_data!AN38/Raw_data!$AZ38</f>
        <v>7.8527238585977377E-4</v>
      </c>
      <c r="AO38" s="24">
        <f>Raw_data!AO38/Raw_data!$AZ38</f>
        <v>1.5265722438469475E-3</v>
      </c>
      <c r="AP38" s="24">
        <f>Raw_data!AP38/Raw_data!$AZ38</f>
        <v>1.9509853022927903E-3</v>
      </c>
      <c r="AQ38" s="24">
        <f>Raw_data!AQ38/Raw_data!$AZ38</f>
        <v>3.0091318754750117E-4</v>
      </c>
      <c r="AR38" s="24">
        <f>Raw_data!AR38/Raw_data!$AZ38</f>
        <v>6.3313224954213143E-5</v>
      </c>
      <c r="AS38" s="24">
        <f>Raw_data!AS38/Raw_data!$AZ38</f>
        <v>8.2453500304410549E-4</v>
      </c>
      <c r="AT38" s="24">
        <f>Raw_data!AT38/Raw_data!$AZ38</f>
        <v>5.22992491259959E-3</v>
      </c>
      <c r="AU38" s="24">
        <f>Raw_data!AU38/Raw_data!$AZ38</f>
        <v>3.1406085312836977E-4</v>
      </c>
      <c r="AV38" s="24">
        <f>Raw_data!AV38/Raw_data!$AZ38</f>
        <v>7.9234727297874724E-4</v>
      </c>
      <c r="AW38" s="24">
        <f>Raw_data!AW38/Raw_data!$AZ38</f>
        <v>1.026760530042526E-3</v>
      </c>
      <c r="AX38" s="24">
        <f>Raw_data!AX38/Raw_data!$AZ38</f>
        <v>4.3845460494882534E-3</v>
      </c>
      <c r="AY38" s="24">
        <f>Raw_data!AY38/Raw_data!$AZ38</f>
        <v>5.2672835233354728E-4</v>
      </c>
      <c r="AZ38" s="24">
        <f>Raw_data!AZ38/Raw_data!$AZ38</f>
        <v>1</v>
      </c>
      <c r="BA38" s="24">
        <f t="shared" si="0"/>
        <v>1.965808493548294E-2</v>
      </c>
      <c r="BB38" s="24">
        <f t="shared" si="1"/>
        <v>5.22992491259959E-3</v>
      </c>
      <c r="BC38" s="24">
        <f>Raw_data!BC38/Raw_data!$AZ38</f>
        <v>0.83538126596747397</v>
      </c>
      <c r="BD38" s="24">
        <f>Raw_data!BD38/Raw_data!$AZ38</f>
        <v>2.7100625678565349E-3</v>
      </c>
      <c r="BE38" s="24">
        <f>Raw_data!BE38/Raw_data!$AZ38</f>
        <v>8.8105272877293847E-2</v>
      </c>
      <c r="BF38" s="24">
        <f>Raw_data!BF38/Raw_data!$AZ38</f>
        <v>2.5945555156070502E-2</v>
      </c>
      <c r="BG38" s="24">
        <f>Raw_data!BG38/Raw_data!$AZ38</f>
        <v>2.296983358322249E-2</v>
      </c>
      <c r="BH38" s="24">
        <f>Raw_data!BH38/Raw_data!$AZ38</f>
        <v>4.8915388739292992E-2</v>
      </c>
      <c r="BI38" s="32">
        <f t="shared" si="2"/>
        <v>1.1295491132779265</v>
      </c>
    </row>
    <row r="39" spans="1:61" x14ac:dyDescent="0.25">
      <c r="A39" s="27" t="s">
        <v>141</v>
      </c>
      <c r="B39" s="22" t="s">
        <v>95</v>
      </c>
      <c r="C39" s="23" t="s">
        <v>71</v>
      </c>
      <c r="D39" s="22" t="s">
        <v>154</v>
      </c>
      <c r="E39" s="22">
        <v>1000</v>
      </c>
      <c r="F39" s="24">
        <v>-4.4999999999999997E-3</v>
      </c>
      <c r="G39" s="25"/>
      <c r="H39" s="22" t="s">
        <v>155</v>
      </c>
      <c r="I39" s="22">
        <v>1000</v>
      </c>
      <c r="J39" s="22">
        <v>20</v>
      </c>
      <c r="K39" s="22">
        <v>400</v>
      </c>
      <c r="L39" s="22">
        <v>111</v>
      </c>
      <c r="M39" s="22">
        <v>150</v>
      </c>
      <c r="N39" s="22">
        <v>50</v>
      </c>
      <c r="O39" s="22">
        <v>70</v>
      </c>
      <c r="P39" s="22">
        <v>60</v>
      </c>
      <c r="Q39" s="22" t="s">
        <v>74</v>
      </c>
      <c r="R39" s="22"/>
      <c r="S39" s="22">
        <v>200</v>
      </c>
      <c r="T39" s="22">
        <v>30</v>
      </c>
      <c r="U39" s="24">
        <v>0</v>
      </c>
      <c r="V39" s="24">
        <v>0</v>
      </c>
      <c r="W39" s="22" t="s">
        <v>74</v>
      </c>
      <c r="X39" s="24">
        <f>Raw_data!X39/Raw_data!$AZ39</f>
        <v>3.6783315285195007E-3</v>
      </c>
      <c r="Y39" s="24">
        <f>Raw_data!Y39/Raw_data!$AZ39</f>
        <v>2.0387235636036193E-2</v>
      </c>
      <c r="Z39" s="24">
        <f>Raw_data!Z39/Raw_data!$AZ39</f>
        <v>0</v>
      </c>
      <c r="AA39" s="24">
        <f>Raw_data!AA39/Raw_data!$AZ39</f>
        <v>6.4002463446567286E-3</v>
      </c>
      <c r="AB39" s="24">
        <f>Raw_data!AB39/Raw_data!$AZ39</f>
        <v>3.9006236940927246E-2</v>
      </c>
      <c r="AC39" s="24">
        <f>Raw_data!AC39/Raw_data!$AZ39</f>
        <v>1.3835497009527097E-2</v>
      </c>
      <c r="AD39" s="24">
        <f>Raw_data!AD39/Raw_data!$AZ39</f>
        <v>0.13862133130775331</v>
      </c>
      <c r="AE39" s="24">
        <f>Raw_data!AE39/Raw_data!$AZ39</f>
        <v>2.2381024557719759E-2</v>
      </c>
      <c r="AF39" s="24">
        <f>Raw_data!AF39/Raw_data!$AZ39</f>
        <v>0.47590953053520585</v>
      </c>
      <c r="AG39" s="24">
        <f>Raw_data!AG39/Raw_data!$AZ39</f>
        <v>1.5299431283029918E-2</v>
      </c>
      <c r="AH39" s="24">
        <f>Raw_data!AH39/Raw_data!$AZ39</f>
        <v>1.1124421863435575E-2</v>
      </c>
      <c r="AI39" s="24">
        <f>Raw_data!AI39/Raw_data!$AZ39</f>
        <v>0.10594564584266951</v>
      </c>
      <c r="AJ39" s="24">
        <f>Raw_data!AJ39/Raw_data!$AZ39</f>
        <v>7.4505472283766139E-2</v>
      </c>
      <c r="AK39" s="24">
        <f>Raw_data!AK39/Raw_data!$AZ39</f>
        <v>4.0313574816099866E-2</v>
      </c>
      <c r="AL39" s="24">
        <f>Raw_data!AL39/Raw_data!$AZ39</f>
        <v>4.9247094146244036E-3</v>
      </c>
      <c r="AM39" s="24">
        <f>Raw_data!AM39/Raw_data!$AZ39</f>
        <v>2.8357313516171384E-3</v>
      </c>
      <c r="AN39" s="24">
        <f>Raw_data!AN39/Raw_data!$AZ39</f>
        <v>1.0150088123623386E-3</v>
      </c>
      <c r="AO39" s="24">
        <f>Raw_data!AO39/Raw_data!$AZ39</f>
        <v>2.3731247535257673E-3</v>
      </c>
      <c r="AP39" s="24">
        <f>Raw_data!AP39/Raw_data!$AZ39</f>
        <v>2.3844116915102522E-3</v>
      </c>
      <c r="AQ39" s="24">
        <f>Raw_data!AQ39/Raw_data!$AZ39</f>
        <v>7.4927903697003656E-4</v>
      </c>
      <c r="AR39" s="24">
        <f>Raw_data!AR39/Raw_data!$AZ39</f>
        <v>4.5605543828219436E-4</v>
      </c>
      <c r="AS39" s="24">
        <f>Raw_data!AS39/Raw_data!$AZ39</f>
        <v>1.2410106708395539E-3</v>
      </c>
      <c r="AT39" s="24">
        <f>Raw_data!AT39/Raw_data!$AZ39</f>
        <v>7.5999241959773412E-3</v>
      </c>
      <c r="AU39" s="24">
        <f>Raw_data!AU39/Raw_data!$AZ39</f>
        <v>1.9245939405665626E-3</v>
      </c>
      <c r="AV39" s="24">
        <f>Raw_data!AV39/Raw_data!$AZ39</f>
        <v>5.6292616577165286E-4</v>
      </c>
      <c r="AW39" s="24">
        <f>Raw_data!AW39/Raw_data!$AZ39</f>
        <v>1.4670651490742725E-3</v>
      </c>
      <c r="AX39" s="24">
        <f>Raw_data!AX39/Raw_data!$AZ39</f>
        <v>4.5654743301485135E-3</v>
      </c>
      <c r="AY39" s="24">
        <f>Raw_data!AY39/Raw_data!$AZ39</f>
        <v>4.9270509938333074E-4</v>
      </c>
      <c r="AZ39" s="24">
        <f>Raw_data!AZ39/Raw_data!$AZ39</f>
        <v>1</v>
      </c>
      <c r="BA39" s="24">
        <f t="shared" si="0"/>
        <v>4.9247094146244036E-3</v>
      </c>
      <c r="BB39" s="24">
        <f t="shared" si="1"/>
        <v>7.5999241959773412E-3</v>
      </c>
      <c r="BC39" s="24">
        <f>Raw_data!BC39/Raw_data!$AZ39</f>
        <v>0.73172090259617206</v>
      </c>
      <c r="BD39" s="24">
        <f>Raw_data!BD39/Raw_data!$AZ39</f>
        <v>3.728030889481487E-3</v>
      </c>
      <c r="BE39" s="24">
        <f>Raw_data!BE39/Raw_data!$AZ39</f>
        <v>0.17781284241485013</v>
      </c>
      <c r="BF39" s="24">
        <f>Raw_data!BF39/Raw_data!$AZ39</f>
        <v>1.8135162634647057E-2</v>
      </c>
      <c r="BG39" s="24">
        <f>Raw_data!BG39/Raw_data!$AZ39</f>
        <v>5.6078427854247589E-2</v>
      </c>
      <c r="BH39" s="24">
        <f>Raw_data!BH39/Raw_data!$AZ39</f>
        <v>7.4213590488894657E-2</v>
      </c>
      <c r="BI39" s="32">
        <f t="shared" si="2"/>
        <v>0.3233892840537867</v>
      </c>
    </row>
    <row r="40" spans="1:61" x14ac:dyDescent="0.25">
      <c r="A40" s="27" t="s">
        <v>141</v>
      </c>
      <c r="B40" s="22" t="s">
        <v>60</v>
      </c>
      <c r="C40" s="23">
        <v>1</v>
      </c>
      <c r="D40" s="22" t="s">
        <v>156</v>
      </c>
      <c r="E40" s="22">
        <v>1000</v>
      </c>
      <c r="F40" s="24">
        <v>3.129</v>
      </c>
      <c r="G40" s="25"/>
      <c r="H40" s="22" t="s">
        <v>157</v>
      </c>
      <c r="I40" s="22">
        <v>1000</v>
      </c>
      <c r="J40" s="22">
        <v>20</v>
      </c>
      <c r="K40" s="22">
        <v>400</v>
      </c>
      <c r="L40" s="22">
        <v>111</v>
      </c>
      <c r="M40" s="22">
        <v>150</v>
      </c>
      <c r="N40" s="22">
        <v>50</v>
      </c>
      <c r="O40" s="22">
        <v>70</v>
      </c>
      <c r="P40" s="22">
        <v>60</v>
      </c>
      <c r="Q40" s="22" t="s">
        <v>322</v>
      </c>
      <c r="R40" s="22" t="s">
        <v>63</v>
      </c>
      <c r="S40" s="22">
        <v>200</v>
      </c>
      <c r="T40" s="22">
        <v>30</v>
      </c>
      <c r="U40" s="24">
        <v>0</v>
      </c>
      <c r="V40" s="24">
        <v>0</v>
      </c>
      <c r="W40" s="22" t="s">
        <v>64</v>
      </c>
      <c r="X40" s="24">
        <f>Raw_data!X40/Raw_data!$AZ40</f>
        <v>1.3075314349213292E-3</v>
      </c>
      <c r="Y40" s="24">
        <f>Raw_data!Y40/Raw_data!$AZ40</f>
        <v>2.6977804417408343E-3</v>
      </c>
      <c r="Z40" s="24">
        <f>Raw_data!Z40/Raw_data!$AZ40</f>
        <v>5.755484164659893E-2</v>
      </c>
      <c r="AA40" s="24">
        <f>Raw_data!AA40/Raw_data!$AZ40</f>
        <v>3.9011208783363309E-5</v>
      </c>
      <c r="AB40" s="24">
        <f>Raw_data!AB40/Raw_data!$AZ40</f>
        <v>5.4804879397711143E-3</v>
      </c>
      <c r="AC40" s="24">
        <f>Raw_data!AC40/Raw_data!$AZ40</f>
        <v>4.5957620570354928E-2</v>
      </c>
      <c r="AD40" s="24">
        <f>Raw_data!AD40/Raw_data!$AZ40</f>
        <v>6.8514764568735939E-2</v>
      </c>
      <c r="AE40" s="24">
        <f>Raw_data!AE40/Raw_data!$AZ40</f>
        <v>0</v>
      </c>
      <c r="AF40" s="24">
        <f>Raw_data!AF40/Raw_data!$AZ40</f>
        <v>0.61565751459105533</v>
      </c>
      <c r="AG40" s="24">
        <f>Raw_data!AG40/Raw_data!$AZ40</f>
        <v>3.7478189109354777E-2</v>
      </c>
      <c r="AH40" s="24">
        <f>Raw_data!AH40/Raw_data!$AZ40</f>
        <v>1.7849371439666202E-2</v>
      </c>
      <c r="AI40" s="24">
        <f>Raw_data!AI40/Raw_data!$AZ40</f>
        <v>6.6908676555444233E-2</v>
      </c>
      <c r="AJ40" s="24">
        <f>Raw_data!AJ40/Raw_data!$AZ40</f>
        <v>3.5156487077243649E-2</v>
      </c>
      <c r="AK40" s="24">
        <f>Raw_data!AK40/Raw_data!$AZ40</f>
        <v>9.949549876244709E-3</v>
      </c>
      <c r="AL40" s="24">
        <f>Raw_data!AL40/Raw_data!$AZ40</f>
        <v>1.5550109483403912E-2</v>
      </c>
      <c r="AM40" s="24">
        <f>Raw_data!AM40/Raw_data!$AZ40</f>
        <v>1.8480956005230132E-3</v>
      </c>
      <c r="AN40" s="24">
        <f>Raw_data!AN40/Raw_data!$AZ40</f>
        <v>8.353922390617924E-4</v>
      </c>
      <c r="AO40" s="24">
        <f>Raw_data!AO40/Raw_data!$AZ40</f>
        <v>1.2487556977941823E-3</v>
      </c>
      <c r="AP40" s="24">
        <f>Raw_data!AP40/Raw_data!$AZ40</f>
        <v>1.8124331415201684E-3</v>
      </c>
      <c r="AQ40" s="24">
        <f>Raw_data!AQ40/Raw_data!$AZ40</f>
        <v>4.8688059953254224E-4</v>
      </c>
      <c r="AR40" s="24">
        <f>Raw_data!AR40/Raw_data!$AZ40</f>
        <v>1.555787720196697E-4</v>
      </c>
      <c r="AS40" s="24">
        <f>Raw_data!AS40/Raw_data!$AZ40</f>
        <v>9.8253009024293781E-4</v>
      </c>
      <c r="AT40" s="24">
        <f>Raw_data!AT40/Raw_data!$AZ40</f>
        <v>5.6944109089977603E-3</v>
      </c>
      <c r="AU40" s="24">
        <f>Raw_data!AU40/Raw_data!$AZ40</f>
        <v>5.6932198588180915E-4</v>
      </c>
      <c r="AV40" s="24">
        <f>Raw_data!AV40/Raw_data!$AZ40</f>
        <v>9.0355828485183737E-4</v>
      </c>
      <c r="AW40" s="24">
        <f>Raw_data!AW40/Raw_data!$AZ40</f>
        <v>9.7919860205922596E-4</v>
      </c>
      <c r="AX40" s="24">
        <f>Raw_data!AX40/Raw_data!$AZ40</f>
        <v>3.5022398993248445E-3</v>
      </c>
      <c r="AY40" s="24">
        <f>Raw_data!AY40/Raw_data!$AZ40</f>
        <v>8.7966823487122903E-4</v>
      </c>
      <c r="AZ40" s="24">
        <f>Raw_data!AZ40/Raw_data!$AZ40</f>
        <v>1</v>
      </c>
      <c r="BA40" s="24">
        <f t="shared" si="0"/>
        <v>1.5550109483403912E-2</v>
      </c>
      <c r="BB40" s="24">
        <f t="shared" si="1"/>
        <v>5.6944109089977603E-3</v>
      </c>
      <c r="BC40" s="24">
        <f>Raw_data!BC40/Raw_data!$AZ40</f>
        <v>0.78367162725832629</v>
      </c>
      <c r="BD40" s="24">
        <f>Raw_data!BD40/Raw_data!$AZ40</f>
        <v>3.4048844933345043E-3</v>
      </c>
      <c r="BE40" s="24">
        <f>Raw_data!BE40/Raw_data!$AZ40</f>
        <v>0.12092340635932418</v>
      </c>
      <c r="BF40" s="24">
        <f>Raw_data!BF40/Raw_data!$AZ40</f>
        <v>3.9326284709877792E-2</v>
      </c>
      <c r="BG40" s="24">
        <f>Raw_data!BG40/Raw_data!$AZ40</f>
        <v>3.1429276786735807E-2</v>
      </c>
      <c r="BH40" s="24">
        <f>Raw_data!BH40/Raw_data!$AZ40</f>
        <v>7.0755561496613592E-2</v>
      </c>
      <c r="BI40" s="32">
        <f t="shared" si="2"/>
        <v>1.2512627947734001</v>
      </c>
    </row>
    <row r="41" spans="1:61" x14ac:dyDescent="0.25">
      <c r="A41" s="27" t="s">
        <v>141</v>
      </c>
      <c r="B41" s="22" t="s">
        <v>60</v>
      </c>
      <c r="C41" s="23">
        <v>2</v>
      </c>
      <c r="D41" s="22" t="s">
        <v>158</v>
      </c>
      <c r="E41" s="22">
        <v>1000</v>
      </c>
      <c r="F41" s="24">
        <v>3.0985</v>
      </c>
      <c r="G41" s="25"/>
      <c r="H41" s="22" t="s">
        <v>159</v>
      </c>
      <c r="I41" s="22">
        <v>1000</v>
      </c>
      <c r="J41" s="22">
        <v>20</v>
      </c>
      <c r="K41" s="22">
        <v>400</v>
      </c>
      <c r="L41" s="22">
        <v>111</v>
      </c>
      <c r="M41" s="22">
        <v>150</v>
      </c>
      <c r="N41" s="22">
        <v>50</v>
      </c>
      <c r="O41" s="22">
        <v>70</v>
      </c>
      <c r="P41" s="22">
        <v>60</v>
      </c>
      <c r="Q41" s="22" t="s">
        <v>322</v>
      </c>
      <c r="R41" s="22" t="s">
        <v>63</v>
      </c>
      <c r="S41" s="22">
        <v>200</v>
      </c>
      <c r="T41" s="22">
        <v>30</v>
      </c>
      <c r="U41" s="24">
        <v>0</v>
      </c>
      <c r="V41" s="24">
        <v>0</v>
      </c>
      <c r="W41" s="22" t="s">
        <v>64</v>
      </c>
      <c r="X41" s="24">
        <f>Raw_data!X41/Raw_data!$AZ41</f>
        <v>5.842798542235666E-4</v>
      </c>
      <c r="Y41" s="24">
        <f>Raw_data!Y41/Raw_data!$AZ41</f>
        <v>2.1636790371106448E-3</v>
      </c>
      <c r="Z41" s="24">
        <f>Raw_data!Z41/Raw_data!$AZ41</f>
        <v>3.1581512257981226E-2</v>
      </c>
      <c r="AA41" s="24">
        <f>Raw_data!AA41/Raw_data!$AZ41</f>
        <v>0</v>
      </c>
      <c r="AB41" s="24">
        <f>Raw_data!AB41/Raw_data!$AZ41</f>
        <v>3.0505354525422381E-3</v>
      </c>
      <c r="AC41" s="24">
        <f>Raw_data!AC41/Raw_data!$AZ41</f>
        <v>2.0562400686757982E-2</v>
      </c>
      <c r="AD41" s="24">
        <f>Raw_data!AD41/Raw_data!$AZ41</f>
        <v>4.0062341723208439E-2</v>
      </c>
      <c r="AE41" s="24">
        <f>Raw_data!AE41/Raw_data!$AZ41</f>
        <v>0</v>
      </c>
      <c r="AF41" s="24">
        <f>Raw_data!AF41/Raw_data!$AZ41</f>
        <v>0.77163468759532206</v>
      </c>
      <c r="AG41" s="24">
        <f>Raw_data!AG41/Raw_data!$AZ41</f>
        <v>1.8547478016552016E-2</v>
      </c>
      <c r="AH41" s="24">
        <f>Raw_data!AH41/Raw_data!$AZ41</f>
        <v>1.2405192706097344E-2</v>
      </c>
      <c r="AI41" s="24">
        <f>Raw_data!AI41/Raw_data!$AZ41</f>
        <v>4.7834956304319193E-2</v>
      </c>
      <c r="AJ41" s="24">
        <f>Raw_data!AJ41/Raw_data!$AZ41</f>
        <v>2.0941209307211762E-2</v>
      </c>
      <c r="AK41" s="24">
        <f>Raw_data!AK41/Raw_data!$AZ41</f>
        <v>6.4558478022903243E-3</v>
      </c>
      <c r="AL41" s="24">
        <f>Raw_data!AL41/Raw_data!$AZ41</f>
        <v>8.0073530206931989E-3</v>
      </c>
      <c r="AM41" s="24">
        <f>Raw_data!AM41/Raw_data!$AZ41</f>
        <v>8.5221640292136472E-4</v>
      </c>
      <c r="AN41" s="24">
        <f>Raw_data!AN41/Raw_data!$AZ41</f>
        <v>7.5119733769703646E-4</v>
      </c>
      <c r="AO41" s="24">
        <f>Raw_data!AO41/Raw_data!$AZ41</f>
        <v>1.5860937343632868E-3</v>
      </c>
      <c r="AP41" s="24">
        <f>Raw_data!AP41/Raw_data!$AZ41</f>
        <v>2.1798489537531796E-3</v>
      </c>
      <c r="AQ41" s="24">
        <f>Raw_data!AQ41/Raw_data!$AZ41</f>
        <v>1.5744211830714358E-4</v>
      </c>
      <c r="AR41" s="24">
        <f>Raw_data!AR41/Raw_data!$AZ41</f>
        <v>1.80615565724789E-4</v>
      </c>
      <c r="AS41" s="24">
        <f>Raw_data!AS41/Raw_data!$AZ41</f>
        <v>9.4695288906802041E-4</v>
      </c>
      <c r="AT41" s="24">
        <f>Raw_data!AT41/Raw_data!$AZ41</f>
        <v>3.0149856676519094E-3</v>
      </c>
      <c r="AU41" s="24">
        <f>Raw_data!AU41/Raw_data!$AZ41</f>
        <v>8.0186994271695439E-4</v>
      </c>
      <c r="AV41" s="24">
        <f>Raw_data!AV41/Raw_data!$AZ41</f>
        <v>8.1814285245912315E-4</v>
      </c>
      <c r="AW41" s="24">
        <f>Raw_data!AW41/Raw_data!$AZ41</f>
        <v>9.0129261489695599E-4</v>
      </c>
      <c r="AX41" s="24">
        <f>Raw_data!AX41/Raw_data!$AZ41</f>
        <v>3.4590575822404184E-3</v>
      </c>
      <c r="AY41" s="24">
        <f>Raw_data!AY41/Raw_data!$AZ41</f>
        <v>5.1881057388956692E-4</v>
      </c>
      <c r="AZ41" s="24">
        <f>Raw_data!AZ41/Raw_data!$AZ41</f>
        <v>1</v>
      </c>
      <c r="BA41" s="24">
        <f t="shared" si="0"/>
        <v>8.0073530206931989E-3</v>
      </c>
      <c r="BB41" s="24">
        <f t="shared" si="1"/>
        <v>3.0149856676519094E-3</v>
      </c>
      <c r="BC41" s="24">
        <f>Raw_data!BC41/Raw_data!$AZ41</f>
        <v>0.86785456619048917</v>
      </c>
      <c r="BD41" s="24">
        <f>Raw_data!BD41/Raw_data!$AZ41</f>
        <v>2.5763037252775787E-3</v>
      </c>
      <c r="BE41" s="24">
        <f>Raw_data!BE41/Raw_data!$AZ41</f>
        <v>7.6408057287508477E-2</v>
      </c>
      <c r="BF41" s="24">
        <f>Raw_data!BF41/Raw_data!$AZ41</f>
        <v>1.9399694419473382E-2</v>
      </c>
      <c r="BG41" s="24">
        <f>Raw_data!BG41/Raw_data!$AZ41</f>
        <v>2.2739039688905904E-2</v>
      </c>
      <c r="BH41" s="24">
        <f>Raw_data!BH41/Raw_data!$AZ41</f>
        <v>4.2138734108379289E-2</v>
      </c>
      <c r="BI41" s="32">
        <f t="shared" si="2"/>
        <v>0.85314484186147288</v>
      </c>
    </row>
    <row r="42" spans="1:61" x14ac:dyDescent="0.25">
      <c r="A42" s="27" t="s">
        <v>141</v>
      </c>
      <c r="B42" s="22" t="s">
        <v>60</v>
      </c>
      <c r="C42" s="23">
        <v>3</v>
      </c>
      <c r="D42" s="22" t="s">
        <v>160</v>
      </c>
      <c r="E42" s="22">
        <v>1000</v>
      </c>
      <c r="F42" s="24">
        <v>3.2645</v>
      </c>
      <c r="G42" s="25">
        <v>334.01</v>
      </c>
      <c r="H42" s="22" t="s">
        <v>161</v>
      </c>
      <c r="I42" s="22">
        <v>1000</v>
      </c>
      <c r="J42" s="22">
        <v>20</v>
      </c>
      <c r="K42" s="22">
        <v>400</v>
      </c>
      <c r="L42" s="22">
        <v>111</v>
      </c>
      <c r="M42" s="22">
        <v>150</v>
      </c>
      <c r="N42" s="22">
        <v>50</v>
      </c>
      <c r="O42" s="22">
        <v>70</v>
      </c>
      <c r="P42" s="22">
        <v>60</v>
      </c>
      <c r="Q42" s="22" t="s">
        <v>322</v>
      </c>
      <c r="R42" s="22" t="s">
        <v>63</v>
      </c>
      <c r="S42" s="22">
        <v>200</v>
      </c>
      <c r="T42" s="22">
        <v>30</v>
      </c>
      <c r="U42" s="24">
        <v>0</v>
      </c>
      <c r="V42" s="24">
        <v>0</v>
      </c>
      <c r="W42" s="22" t="s">
        <v>64</v>
      </c>
      <c r="X42" s="24">
        <f>Raw_data!X42/Raw_data!$AZ42</f>
        <v>7.7649959499788879E-4</v>
      </c>
      <c r="Y42" s="24">
        <f>Raw_data!Y42/Raw_data!$AZ42</f>
        <v>1.6354779817442204E-3</v>
      </c>
      <c r="Z42" s="24">
        <f>Raw_data!Z42/Raw_data!$AZ42</f>
        <v>4.2760262119479905E-2</v>
      </c>
      <c r="AA42" s="24">
        <f>Raw_data!AA42/Raw_data!$AZ42</f>
        <v>1.6640547112536133E-4</v>
      </c>
      <c r="AB42" s="24">
        <f>Raw_data!AB42/Raw_data!$AZ42</f>
        <v>4.601869512505889E-3</v>
      </c>
      <c r="AC42" s="24">
        <f>Raw_data!AC42/Raw_data!$AZ42</f>
        <v>2.3494135902695456E-2</v>
      </c>
      <c r="AD42" s="24">
        <f>Raw_data!AD42/Raw_data!$AZ42</f>
        <v>5.2759551892495829E-2</v>
      </c>
      <c r="AE42" s="24">
        <f>Raw_data!AE42/Raw_data!$AZ42</f>
        <v>0</v>
      </c>
      <c r="AF42" s="24">
        <f>Raw_data!AF42/Raw_data!$AZ42</f>
        <v>0.71773616114085026</v>
      </c>
      <c r="AG42" s="24">
        <f>Raw_data!AG42/Raw_data!$AZ42</f>
        <v>2.4297357914976794E-2</v>
      </c>
      <c r="AH42" s="24">
        <f>Raw_data!AH42/Raw_data!$AZ42</f>
        <v>1.3305680881096018E-2</v>
      </c>
      <c r="AI42" s="24">
        <f>Raw_data!AI42/Raw_data!$AZ42</f>
        <v>5.6823061222582107E-2</v>
      </c>
      <c r="AJ42" s="24">
        <f>Raw_data!AJ42/Raw_data!$AZ42</f>
        <v>2.7140297974257887E-2</v>
      </c>
      <c r="AK42" s="24">
        <f>Raw_data!AK42/Raw_data!$AZ42</f>
        <v>4.6679389111316059E-3</v>
      </c>
      <c r="AL42" s="24">
        <f>Raw_data!AL42/Raw_data!$AZ42</f>
        <v>1.0823798273589598E-2</v>
      </c>
      <c r="AM42" s="24">
        <f>Raw_data!AM42/Raw_data!$AZ42</f>
        <v>7.9859893248515254E-4</v>
      </c>
      <c r="AN42" s="24">
        <f>Raw_data!AN42/Raw_data!$AZ42</f>
        <v>8.2600719127682784E-4</v>
      </c>
      <c r="AO42" s="24">
        <f>Raw_data!AO42/Raw_data!$AZ42</f>
        <v>2.151510212840498E-3</v>
      </c>
      <c r="AP42" s="24">
        <f>Raw_data!AP42/Raw_data!$AZ42</f>
        <v>1.8784182848800709E-3</v>
      </c>
      <c r="AQ42" s="24">
        <f>Raw_data!AQ42/Raw_data!$AZ42</f>
        <v>2.9821404839135124E-4</v>
      </c>
      <c r="AR42" s="24">
        <f>Raw_data!AR42/Raw_data!$AZ42</f>
        <v>7.0768683033927118E-5</v>
      </c>
      <c r="AS42" s="24">
        <f>Raw_data!AS42/Raw_data!$AZ42</f>
        <v>1.246123217370913E-3</v>
      </c>
      <c r="AT42" s="24">
        <f>Raw_data!AT42/Raw_data!$AZ42</f>
        <v>3.7469045686595436E-3</v>
      </c>
      <c r="AU42" s="24">
        <f>Raw_data!AU42/Raw_data!$AZ42</f>
        <v>8.0268857999716344E-4</v>
      </c>
      <c r="AV42" s="24">
        <f>Raw_data!AV42/Raw_data!$AZ42</f>
        <v>1.0221578626292993E-3</v>
      </c>
      <c r="AW42" s="24">
        <f>Raw_data!AW42/Raw_data!$AZ42</f>
        <v>9.346749680245451E-4</v>
      </c>
      <c r="AX42" s="24">
        <f>Raw_data!AX42/Raw_data!$AZ42</f>
        <v>4.6340532603178011E-3</v>
      </c>
      <c r="AY42" s="24">
        <f>Raw_data!AY42/Raw_data!$AZ42</f>
        <v>6.0138139656433053E-4</v>
      </c>
      <c r="AZ42" s="24">
        <f>Raw_data!AZ42/Raw_data!$AZ42</f>
        <v>1</v>
      </c>
      <c r="BA42" s="24">
        <f t="shared" si="0"/>
        <v>1.0823798273589598E-2</v>
      </c>
      <c r="BB42" s="24">
        <f t="shared" si="1"/>
        <v>3.7469045686595436E-3</v>
      </c>
      <c r="BC42" s="24">
        <f>Raw_data!BC42/Raw_data!$AZ42</f>
        <v>0.84577464223458776</v>
      </c>
      <c r="BD42" s="24">
        <f>Raw_data!BD42/Raw_data!$AZ42</f>
        <v>2.9271969586434528E-3</v>
      </c>
      <c r="BE42" s="24">
        <f>Raw_data!BE42/Raw_data!$AZ42</f>
        <v>8.9707332631302622E-2</v>
      </c>
      <c r="BF42" s="24">
        <f>Raw_data!BF42/Raw_data!$AZ42</f>
        <v>2.5095956847461947E-2</v>
      </c>
      <c r="BG42" s="24">
        <f>Raw_data!BG42/Raw_data!$AZ42</f>
        <v>2.1924168485755433E-2</v>
      </c>
      <c r="BH42" s="24">
        <f>Raw_data!BH42/Raw_data!$AZ42</f>
        <v>4.7020125333217387E-2</v>
      </c>
      <c r="BI42" s="32">
        <f t="shared" si="2"/>
        <v>1.1446708623757971</v>
      </c>
    </row>
    <row r="43" spans="1:61" x14ac:dyDescent="0.25">
      <c r="A43" s="27" t="s">
        <v>141</v>
      </c>
      <c r="B43" s="22" t="s">
        <v>60</v>
      </c>
      <c r="C43" s="23" t="s">
        <v>71</v>
      </c>
      <c r="D43" s="22" t="s">
        <v>162</v>
      </c>
      <c r="E43" s="22">
        <v>1000</v>
      </c>
      <c r="F43" s="24">
        <v>-0.10100000000000001</v>
      </c>
      <c r="G43" s="25"/>
      <c r="H43" s="22" t="s">
        <v>163</v>
      </c>
      <c r="I43" s="22">
        <v>1000</v>
      </c>
      <c r="J43" s="22">
        <v>20</v>
      </c>
      <c r="K43" s="22">
        <v>400</v>
      </c>
      <c r="L43" s="22">
        <v>111</v>
      </c>
      <c r="M43" s="22">
        <v>150</v>
      </c>
      <c r="N43" s="22">
        <v>50</v>
      </c>
      <c r="O43" s="22">
        <v>70</v>
      </c>
      <c r="P43" s="22">
        <v>60</v>
      </c>
      <c r="Q43" s="22" t="s">
        <v>74</v>
      </c>
      <c r="R43" s="22"/>
      <c r="S43" s="22">
        <v>200</v>
      </c>
      <c r="T43" s="22">
        <v>30</v>
      </c>
      <c r="U43" s="24">
        <v>0</v>
      </c>
      <c r="V43" s="24">
        <v>0</v>
      </c>
      <c r="W43" s="22" t="s">
        <v>74</v>
      </c>
      <c r="X43" s="24">
        <f>Raw_data!X43/Raw_data!$AZ43</f>
        <v>3.4591246791441342E-3</v>
      </c>
      <c r="Y43" s="24">
        <f>Raw_data!Y43/Raw_data!$AZ43</f>
        <v>4.1227587683124949E-2</v>
      </c>
      <c r="Z43" s="24">
        <f>Raw_data!Z43/Raw_data!$AZ43</f>
        <v>0</v>
      </c>
      <c r="AA43" s="24">
        <f>Raw_data!AA43/Raw_data!$AZ43</f>
        <v>1.259569952014173E-2</v>
      </c>
      <c r="AB43" s="24">
        <f>Raw_data!AB43/Raw_data!$AZ43</f>
        <v>8.0129238680150972E-3</v>
      </c>
      <c r="AC43" s="24">
        <f>Raw_data!AC43/Raw_data!$AZ43</f>
        <v>2.0683531017001877E-2</v>
      </c>
      <c r="AD43" s="24">
        <f>Raw_data!AD43/Raw_data!$AZ43</f>
        <v>3.1633601282184752E-2</v>
      </c>
      <c r="AE43" s="24">
        <f>Raw_data!AE43/Raw_data!$AZ43</f>
        <v>4.1490750972364966E-2</v>
      </c>
      <c r="AF43" s="24">
        <f>Raw_data!AF43/Raw_data!$AZ43</f>
        <v>0.69074034644376392</v>
      </c>
      <c r="AG43" s="24">
        <f>Raw_data!AG43/Raw_data!$AZ43</f>
        <v>1.1472377409920013E-2</v>
      </c>
      <c r="AH43" s="24">
        <f>Raw_data!AH43/Raw_data!$AZ43</f>
        <v>6.813780621279489E-3</v>
      </c>
      <c r="AI43" s="24">
        <f>Raw_data!AI43/Raw_data!$AZ43</f>
        <v>4.2629164229275963E-2</v>
      </c>
      <c r="AJ43" s="24">
        <f>Raw_data!AJ43/Raw_data!$AZ43</f>
        <v>2.2550886853342084E-2</v>
      </c>
      <c r="AK43" s="24">
        <f>Raw_data!AK43/Raw_data!$AZ43</f>
        <v>3.351546362030617E-2</v>
      </c>
      <c r="AL43" s="24">
        <f>Raw_data!AL43/Raw_data!$AZ43</f>
        <v>4.1603697060540604E-3</v>
      </c>
      <c r="AM43" s="24">
        <f>Raw_data!AM43/Raw_data!$AZ43</f>
        <v>2.6123396104342895E-3</v>
      </c>
      <c r="AN43" s="24">
        <f>Raw_data!AN43/Raw_data!$AZ43</f>
        <v>1.2469014276626712E-3</v>
      </c>
      <c r="AO43" s="24">
        <f>Raw_data!AO43/Raw_data!$AZ43</f>
        <v>1.4925253696609268E-3</v>
      </c>
      <c r="AP43" s="24">
        <f>Raw_data!AP43/Raw_data!$AZ43</f>
        <v>2.5838381711664167E-3</v>
      </c>
      <c r="AQ43" s="24">
        <f>Raw_data!AQ43/Raw_data!$AZ43</f>
        <v>1.8577091953572326E-4</v>
      </c>
      <c r="AR43" s="24">
        <f>Raw_data!AR43/Raw_data!$AZ43</f>
        <v>5.0045604129843931E-4</v>
      </c>
      <c r="AS43" s="24">
        <f>Raw_data!AS43/Raw_data!$AZ43</f>
        <v>1.6491005841004576E-3</v>
      </c>
      <c r="AT43" s="24">
        <f>Raw_data!AT43/Raw_data!$AZ43</f>
        <v>7.7887490860812534E-3</v>
      </c>
      <c r="AU43" s="24">
        <f>Raw_data!AU43/Raw_data!$AZ43</f>
        <v>1.3897009464560637E-3</v>
      </c>
      <c r="AV43" s="24">
        <f>Raw_data!AV43/Raw_data!$AZ43</f>
        <v>4.892747074318125E-4</v>
      </c>
      <c r="AW43" s="24">
        <f>Raw_data!AW43/Raw_data!$AZ43</f>
        <v>2.2264739711153991E-3</v>
      </c>
      <c r="AX43" s="24">
        <f>Raw_data!AX43/Raw_data!$AZ43</f>
        <v>6.3103282748272474E-3</v>
      </c>
      <c r="AY43" s="24">
        <f>Raw_data!AY43/Raw_data!$AZ43</f>
        <v>5.3893298431006737E-4</v>
      </c>
      <c r="AZ43" s="24">
        <f>Raw_data!AZ43/Raw_data!$AZ43</f>
        <v>1</v>
      </c>
      <c r="BA43" s="24">
        <f t="shared" si="0"/>
        <v>4.1603697060540604E-3</v>
      </c>
      <c r="BB43" s="24">
        <f t="shared" si="1"/>
        <v>7.7887490860812534E-3</v>
      </c>
      <c r="BC43" s="24">
        <f>Raw_data!BC43/Raw_data!$AZ43</f>
        <v>0.75639688312644993</v>
      </c>
      <c r="BD43" s="24">
        <f>Raw_data!BD43/Raw_data!$AZ43</f>
        <v>3.9409086236914413E-3</v>
      </c>
      <c r="BE43" s="24">
        <f>Raw_data!BE43/Raw_data!$AZ43</f>
        <v>0.16781928801285373</v>
      </c>
      <c r="BF43" s="24">
        <f>Raw_data!BF43/Raw_data!$AZ43</f>
        <v>1.4084717020354303E-2</v>
      </c>
      <c r="BG43" s="24">
        <f>Raw_data!BG43/Raw_data!$AZ43</f>
        <v>4.5809084424515194E-2</v>
      </c>
      <c r="BH43" s="24">
        <f>Raw_data!BH43/Raw_data!$AZ43</f>
        <v>5.9893801444869499E-2</v>
      </c>
      <c r="BI43" s="32">
        <f t="shared" si="2"/>
        <v>0.3074655867345108</v>
      </c>
    </row>
    <row r="44" spans="1:61" x14ac:dyDescent="0.25">
      <c r="A44" s="27" t="s">
        <v>141</v>
      </c>
      <c r="B44" s="22" t="s">
        <v>76</v>
      </c>
      <c r="C44" s="23">
        <v>1</v>
      </c>
      <c r="D44" s="22" t="s">
        <v>164</v>
      </c>
      <c r="E44" s="22">
        <v>1000</v>
      </c>
      <c r="F44" s="24">
        <v>3.5750000000000002</v>
      </c>
      <c r="G44" s="25"/>
      <c r="H44" s="22" t="s">
        <v>165</v>
      </c>
      <c r="I44" s="22">
        <v>1000</v>
      </c>
      <c r="J44" s="22">
        <v>20</v>
      </c>
      <c r="K44" s="22">
        <v>400</v>
      </c>
      <c r="L44" s="22">
        <v>111</v>
      </c>
      <c r="M44" s="22">
        <v>150</v>
      </c>
      <c r="N44" s="22">
        <v>50</v>
      </c>
      <c r="O44" s="22">
        <v>70</v>
      </c>
      <c r="P44" s="22">
        <v>60</v>
      </c>
      <c r="Q44" s="22" t="s">
        <v>322</v>
      </c>
      <c r="R44" s="22" t="s">
        <v>63</v>
      </c>
      <c r="S44" s="22">
        <v>200</v>
      </c>
      <c r="T44" s="22">
        <v>30</v>
      </c>
      <c r="U44" s="24">
        <v>0</v>
      </c>
      <c r="V44" s="24">
        <v>0</v>
      </c>
      <c r="W44" s="22" t="s">
        <v>64</v>
      </c>
      <c r="X44" s="24">
        <f>Raw_data!X44/Raw_data!$AZ44</f>
        <v>7.3605628823328155E-4</v>
      </c>
      <c r="Y44" s="24">
        <f>Raw_data!Y44/Raw_data!$AZ44</f>
        <v>1.6539796635943759E-3</v>
      </c>
      <c r="Z44" s="24">
        <f>Raw_data!Z44/Raw_data!$AZ44</f>
        <v>4.2861236069971408E-2</v>
      </c>
      <c r="AA44" s="24">
        <f>Raw_data!AA44/Raw_data!$AZ44</f>
        <v>0</v>
      </c>
      <c r="AB44" s="24">
        <f>Raw_data!AB44/Raw_data!$AZ44</f>
        <v>6.5134386464026353E-3</v>
      </c>
      <c r="AC44" s="24">
        <f>Raw_data!AC44/Raw_data!$AZ44</f>
        <v>1.4318766406971205E-2</v>
      </c>
      <c r="AD44" s="24">
        <f>Raw_data!AD44/Raw_data!$AZ44</f>
        <v>7.8586202410589487E-2</v>
      </c>
      <c r="AE44" s="24">
        <f>Raw_data!AE44/Raw_data!$AZ44</f>
        <v>0</v>
      </c>
      <c r="AF44" s="24">
        <f>Raw_data!AF44/Raw_data!$AZ44</f>
        <v>0.67123466302855794</v>
      </c>
      <c r="AG44" s="24">
        <f>Raw_data!AG44/Raw_data!$AZ44</f>
        <v>3.1648324772376453E-2</v>
      </c>
      <c r="AH44" s="24">
        <f>Raw_data!AH44/Raw_data!$AZ44</f>
        <v>2.2293798430946431E-2</v>
      </c>
      <c r="AI44" s="24">
        <f>Raw_data!AI44/Raw_data!$AZ44</f>
        <v>6.577219507821476E-2</v>
      </c>
      <c r="AJ44" s="24">
        <f>Raw_data!AJ44/Raw_data!$AZ44</f>
        <v>3.4115570000461039E-2</v>
      </c>
      <c r="AK44" s="24">
        <f>Raw_data!AK44/Raw_data!$AZ44</f>
        <v>3.5152820538275624E-3</v>
      </c>
      <c r="AL44" s="24">
        <f>Raw_data!AL44/Raw_data!$AZ44</f>
        <v>6.2236881346805911E-3</v>
      </c>
      <c r="AM44" s="24">
        <f>Raw_data!AM44/Raw_data!$AZ44</f>
        <v>1.0863538295266845E-3</v>
      </c>
      <c r="AN44" s="24">
        <f>Raw_data!AN44/Raw_data!$AZ44</f>
        <v>8.3578322462261759E-4</v>
      </c>
      <c r="AO44" s="24">
        <f>Raw_data!AO44/Raw_data!$AZ44</f>
        <v>2.2899802904728849E-3</v>
      </c>
      <c r="AP44" s="24">
        <f>Raw_data!AP44/Raw_data!$AZ44</f>
        <v>1.7231351781981056E-3</v>
      </c>
      <c r="AQ44" s="24">
        <f>Raw_data!AQ44/Raw_data!$AZ44</f>
        <v>5.4169765241887744E-4</v>
      </c>
      <c r="AR44" s="24">
        <f>Raw_data!AR44/Raw_data!$AZ44</f>
        <v>9.7795677217395776E-5</v>
      </c>
      <c r="AS44" s="24">
        <f>Raw_data!AS44/Raw_data!$AZ44</f>
        <v>9.2548404956613653E-4</v>
      </c>
      <c r="AT44" s="24">
        <f>Raw_data!AT44/Raw_data!$AZ44</f>
        <v>5.8396551938092543E-3</v>
      </c>
      <c r="AU44" s="24">
        <f>Raw_data!AU44/Raw_data!$AZ44</f>
        <v>4.7354885802179729E-4</v>
      </c>
      <c r="AV44" s="24">
        <f>Raw_data!AV44/Raw_data!$AZ44</f>
        <v>7.7648945898198653E-4</v>
      </c>
      <c r="AW44" s="24">
        <f>Raw_data!AW44/Raw_data!$AZ44</f>
        <v>9.5788400397198376E-4</v>
      </c>
      <c r="AX44" s="24">
        <f>Raw_data!AX44/Raw_data!$AZ44</f>
        <v>4.1307579156766227E-3</v>
      </c>
      <c r="AY44" s="24">
        <f>Raw_data!AY44/Raw_data!$AZ44</f>
        <v>8.4823368268852983E-4</v>
      </c>
      <c r="AZ44" s="24">
        <f>Raw_data!AZ44/Raw_data!$AZ44</f>
        <v>1</v>
      </c>
      <c r="BA44" s="24">
        <f t="shared" si="0"/>
        <v>6.2236881346805911E-3</v>
      </c>
      <c r="BB44" s="24">
        <f t="shared" si="1"/>
        <v>5.8396551938092543E-3</v>
      </c>
      <c r="BC44" s="24">
        <f>Raw_data!BC44/Raw_data!$AZ44</f>
        <v>0.83404716644421584</v>
      </c>
      <c r="BD44" s="24">
        <f>Raw_data!BD44/Raw_data!$AZ44</f>
        <v>3.2221004752787732E-3</v>
      </c>
      <c r="BE44" s="24">
        <f>Raw_data!BE44/Raw_data!$AZ44</f>
        <v>8.8639228212951643E-2</v>
      </c>
      <c r="BF44" s="24">
        <f>Raw_data!BF44/Raw_data!$AZ44</f>
        <v>3.2734678601903135E-2</v>
      </c>
      <c r="BG44" s="24">
        <f>Raw_data!BG44/Raw_data!$AZ44</f>
        <v>2.9293482937160855E-2</v>
      </c>
      <c r="BH44" s="24">
        <f>Raw_data!BH44/Raw_data!$AZ44</f>
        <v>6.2028161539063993E-2</v>
      </c>
      <c r="BI44" s="32">
        <f t="shared" si="2"/>
        <v>1.1174730800063681</v>
      </c>
    </row>
    <row r="45" spans="1:61" x14ac:dyDescent="0.25">
      <c r="A45" s="27" t="s">
        <v>141</v>
      </c>
      <c r="B45" s="22" t="s">
        <v>76</v>
      </c>
      <c r="C45" s="23">
        <v>2</v>
      </c>
      <c r="D45" s="22" t="s">
        <v>166</v>
      </c>
      <c r="E45" s="22">
        <v>1000</v>
      </c>
      <c r="F45" s="24">
        <v>3.464</v>
      </c>
      <c r="G45" s="25"/>
      <c r="H45" s="22" t="s">
        <v>167</v>
      </c>
      <c r="I45" s="22">
        <v>1000</v>
      </c>
      <c r="J45" s="22">
        <v>20</v>
      </c>
      <c r="K45" s="22">
        <v>400</v>
      </c>
      <c r="L45" s="22">
        <v>111</v>
      </c>
      <c r="M45" s="22">
        <v>150</v>
      </c>
      <c r="N45" s="22">
        <v>50</v>
      </c>
      <c r="O45" s="22">
        <v>70</v>
      </c>
      <c r="P45" s="22">
        <v>60</v>
      </c>
      <c r="Q45" s="22" t="s">
        <v>322</v>
      </c>
      <c r="R45" s="22" t="s">
        <v>63</v>
      </c>
      <c r="S45" s="22">
        <v>200</v>
      </c>
      <c r="T45" s="22">
        <v>30</v>
      </c>
      <c r="U45" s="24">
        <v>0</v>
      </c>
      <c r="V45" s="24">
        <v>0</v>
      </c>
      <c r="W45" s="22" t="s">
        <v>64</v>
      </c>
      <c r="X45" s="24">
        <f>Raw_data!X45/Raw_data!$AZ45</f>
        <v>1.2484927876321408E-3</v>
      </c>
      <c r="Y45" s="24">
        <f>Raw_data!Y45/Raw_data!$AZ45</f>
        <v>2.0907411217796173E-3</v>
      </c>
      <c r="Z45" s="24">
        <f>Raw_data!Z45/Raw_data!$AZ45</f>
        <v>3.4294462306732561E-2</v>
      </c>
      <c r="AA45" s="24">
        <f>Raw_data!AA45/Raw_data!$AZ45</f>
        <v>0</v>
      </c>
      <c r="AB45" s="24">
        <f>Raw_data!AB45/Raw_data!$AZ45</f>
        <v>5.508321278252213E-3</v>
      </c>
      <c r="AC45" s="24">
        <f>Raw_data!AC45/Raw_data!$AZ45</f>
        <v>1.0861897723697013E-2</v>
      </c>
      <c r="AD45" s="24">
        <f>Raw_data!AD45/Raw_data!$AZ45</f>
        <v>5.9038787256221636E-2</v>
      </c>
      <c r="AE45" s="24">
        <f>Raw_data!AE45/Raw_data!$AZ45</f>
        <v>0</v>
      </c>
      <c r="AF45" s="24">
        <f>Raw_data!AF45/Raw_data!$AZ45</f>
        <v>0.73188988593092175</v>
      </c>
      <c r="AG45" s="24">
        <f>Raw_data!AG45/Raw_data!$AZ45</f>
        <v>2.4746691462698873E-2</v>
      </c>
      <c r="AH45" s="24">
        <f>Raw_data!AH45/Raw_data!$AZ45</f>
        <v>1.691428667166147E-2</v>
      </c>
      <c r="AI45" s="24">
        <f>Raw_data!AI45/Raw_data!$AZ45</f>
        <v>6.0840855651594784E-2</v>
      </c>
      <c r="AJ45" s="24">
        <f>Raw_data!AJ45/Raw_data!$AZ45</f>
        <v>2.5096516565854241E-2</v>
      </c>
      <c r="AK45" s="24">
        <f>Raw_data!AK45/Raw_data!$AZ45</f>
        <v>1.5765585348141836E-3</v>
      </c>
      <c r="AL45" s="24">
        <f>Raw_data!AL45/Raw_data!$AZ45</f>
        <v>8.1178314152534313E-3</v>
      </c>
      <c r="AM45" s="24">
        <f>Raw_data!AM45/Raw_data!$AZ45</f>
        <v>6.0251845173491057E-4</v>
      </c>
      <c r="AN45" s="24">
        <f>Raw_data!AN45/Raw_data!$AZ45</f>
        <v>8.1554652580677388E-4</v>
      </c>
      <c r="AO45" s="24">
        <f>Raw_data!AO45/Raw_data!$AZ45</f>
        <v>2.2101767397929716E-3</v>
      </c>
      <c r="AP45" s="24">
        <f>Raw_data!AP45/Raw_data!$AZ45</f>
        <v>2.3866181007893782E-3</v>
      </c>
      <c r="AQ45" s="24">
        <f>Raw_data!AQ45/Raw_data!$AZ45</f>
        <v>2.7663073440967791E-4</v>
      </c>
      <c r="AR45" s="24">
        <f>Raw_data!AR45/Raw_data!$AZ45</f>
        <v>1.2724720586518304E-4</v>
      </c>
      <c r="AS45" s="24">
        <f>Raw_data!AS45/Raw_data!$AZ45</f>
        <v>1.1169942350272224E-3</v>
      </c>
      <c r="AT45" s="24">
        <f>Raw_data!AT45/Raw_data!$AZ45</f>
        <v>4.1146125384362046E-3</v>
      </c>
      <c r="AU45" s="24">
        <f>Raw_data!AU45/Raw_data!$AZ45</f>
        <v>4.2423414239812596E-4</v>
      </c>
      <c r="AV45" s="24">
        <f>Raw_data!AV45/Raw_data!$AZ45</f>
        <v>8.7351562814956963E-4</v>
      </c>
      <c r="AW45" s="24">
        <f>Raw_data!AW45/Raw_data!$AZ45</f>
        <v>1.075821093695598E-3</v>
      </c>
      <c r="AX45" s="24">
        <f>Raw_data!AX45/Raw_data!$AZ45</f>
        <v>2.9273558979320746E-3</v>
      </c>
      <c r="AY45" s="24">
        <f>Raw_data!AY45/Raw_data!$AZ45</f>
        <v>8.2339999884815701E-4</v>
      </c>
      <c r="AZ45" s="24">
        <f>Raw_data!AZ45/Raw_data!$AZ45</f>
        <v>1</v>
      </c>
      <c r="BA45" s="24">
        <f t="shared" si="0"/>
        <v>8.1178314152534313E-3</v>
      </c>
      <c r="BB45" s="24">
        <f t="shared" si="1"/>
        <v>4.1146125384362046E-3</v>
      </c>
      <c r="BC45" s="24">
        <f>Raw_data!BC45/Raw_data!$AZ45</f>
        <v>0.8570764661256145</v>
      </c>
      <c r="BD45" s="24">
        <f>Raw_data!BD45/Raw_data!$AZ45</f>
        <v>3.1766146609681855E-3</v>
      </c>
      <c r="BE45" s="24">
        <f>Raw_data!BE45/Raw_data!$AZ45</f>
        <v>7.9355261277194583E-2</v>
      </c>
      <c r="BF45" s="24">
        <f>Raw_data!BF45/Raw_data!$AZ45</f>
        <v>2.5349209914433783E-2</v>
      </c>
      <c r="BG45" s="24">
        <f>Raw_data!BG45/Raw_data!$AZ45</f>
        <v>2.2810004068099028E-2</v>
      </c>
      <c r="BH45" s="24">
        <f>Raw_data!BH45/Raw_data!$AZ45</f>
        <v>4.8159213982532811E-2</v>
      </c>
      <c r="BI45" s="32">
        <f t="shared" si="2"/>
        <v>1.1113198331203267</v>
      </c>
    </row>
    <row r="46" spans="1:61" x14ac:dyDescent="0.25">
      <c r="A46" s="27" t="s">
        <v>141</v>
      </c>
      <c r="B46" s="22" t="s">
        <v>76</v>
      </c>
      <c r="C46" s="23">
        <v>3</v>
      </c>
      <c r="D46" s="22" t="s">
        <v>169</v>
      </c>
      <c r="E46" s="22">
        <v>1000</v>
      </c>
      <c r="F46" s="24">
        <v>3.7084999999999999</v>
      </c>
      <c r="G46" s="25">
        <v>316.77</v>
      </c>
      <c r="H46" s="22" t="s">
        <v>170</v>
      </c>
      <c r="I46" s="22">
        <v>1000</v>
      </c>
      <c r="J46" s="22">
        <v>20</v>
      </c>
      <c r="K46" s="22">
        <v>400</v>
      </c>
      <c r="L46" s="22">
        <v>111</v>
      </c>
      <c r="M46" s="22">
        <v>150</v>
      </c>
      <c r="N46" s="22">
        <v>50</v>
      </c>
      <c r="O46" s="22">
        <v>70</v>
      </c>
      <c r="P46" s="22">
        <v>60</v>
      </c>
      <c r="Q46" s="22" t="s">
        <v>322</v>
      </c>
      <c r="R46" s="22" t="s">
        <v>63</v>
      </c>
      <c r="S46" s="22">
        <v>200</v>
      </c>
      <c r="T46" s="22">
        <v>30</v>
      </c>
      <c r="U46" s="24">
        <v>0</v>
      </c>
      <c r="V46" s="24">
        <v>0</v>
      </c>
      <c r="W46" s="22" t="s">
        <v>64</v>
      </c>
      <c r="X46" s="24">
        <f>Raw_data!X46/Raw_data!$AZ46</f>
        <v>2.8234653113256788E-4</v>
      </c>
      <c r="Y46" s="24">
        <f>Raw_data!Y46/Raw_data!$AZ46</f>
        <v>2.9576199458057691E-3</v>
      </c>
      <c r="Z46" s="24">
        <f>Raw_data!Z46/Raw_data!$AZ46</f>
        <v>3.6230194462871956E-2</v>
      </c>
      <c r="AA46" s="24">
        <f>Raw_data!AA46/Raw_data!$AZ46</f>
        <v>0</v>
      </c>
      <c r="AB46" s="24">
        <f>Raw_data!AB46/Raw_data!$AZ46</f>
        <v>4.9669240511330658E-3</v>
      </c>
      <c r="AC46" s="24">
        <f>Raw_data!AC46/Raw_data!$AZ46</f>
        <v>1.1928407883326435E-2</v>
      </c>
      <c r="AD46" s="24">
        <f>Raw_data!AD46/Raw_data!$AZ46</f>
        <v>5.7887755972075197E-2</v>
      </c>
      <c r="AE46" s="24">
        <f>Raw_data!AE46/Raw_data!$AZ46</f>
        <v>4.4503320072453063E-5</v>
      </c>
      <c r="AF46" s="24">
        <f>Raw_data!AF46/Raw_data!$AZ46</f>
        <v>0.73149776547582146</v>
      </c>
      <c r="AG46" s="24">
        <f>Raw_data!AG46/Raw_data!$AZ46</f>
        <v>2.1354294258447825E-2</v>
      </c>
      <c r="AH46" s="24">
        <f>Raw_data!AH46/Raw_data!$AZ46</f>
        <v>1.2946057400964514E-2</v>
      </c>
      <c r="AI46" s="24">
        <f>Raw_data!AI46/Raw_data!$AZ46</f>
        <v>5.426406273720373E-2</v>
      </c>
      <c r="AJ46" s="24">
        <f>Raw_data!AJ46/Raw_data!$AZ46</f>
        <v>3.7622108583941778E-2</v>
      </c>
      <c r="AK46" s="24">
        <f>Raw_data!AK46/Raw_data!$AZ46</f>
        <v>5.4702066908870082E-3</v>
      </c>
      <c r="AL46" s="24">
        <f>Raw_data!AL46/Raw_data!$AZ46</f>
        <v>6.758120296217425E-3</v>
      </c>
      <c r="AM46" s="24">
        <f>Raw_data!AM46/Raw_data!$AZ46</f>
        <v>6.7877961082470463E-4</v>
      </c>
      <c r="AN46" s="24">
        <f>Raw_data!AN46/Raw_data!$AZ46</f>
        <v>8.4622855158329898E-4</v>
      </c>
      <c r="AO46" s="24">
        <f>Raw_data!AO46/Raw_data!$AZ46</f>
        <v>9.1947186620721484E-4</v>
      </c>
      <c r="AP46" s="24">
        <f>Raw_data!AP46/Raw_data!$AZ46</f>
        <v>2.0753312273974079E-3</v>
      </c>
      <c r="AQ46" s="24">
        <f>Raw_data!AQ46/Raw_data!$AZ46</f>
        <v>5.8091389855322603E-4</v>
      </c>
      <c r="AR46" s="24">
        <f>Raw_data!AR46/Raw_data!$AZ46</f>
        <v>1.1633251050715067E-4</v>
      </c>
      <c r="AS46" s="24">
        <f>Raw_data!AS46/Raw_data!$AZ46</f>
        <v>1.0551861964842376E-3</v>
      </c>
      <c r="AT46" s="24">
        <f>Raw_data!AT46/Raw_data!$AZ46</f>
        <v>3.0406789459783761E-3</v>
      </c>
      <c r="AU46" s="24">
        <f>Raw_data!AU46/Raw_data!$AZ46</f>
        <v>4.5688688878121207E-5</v>
      </c>
      <c r="AV46" s="24">
        <f>Raw_data!AV46/Raw_data!$AZ46</f>
        <v>9.7680628370242655E-4</v>
      </c>
      <c r="AW46" s="24">
        <f>Raw_data!AW46/Raw_data!$AZ46</f>
        <v>1.2148158623142141E-3</v>
      </c>
      <c r="AX46" s="24">
        <f>Raw_data!AX46/Raw_data!$AZ46</f>
        <v>3.4651241621834069E-3</v>
      </c>
      <c r="AY46" s="24">
        <f>Raw_data!AY46/Raw_data!$AZ46</f>
        <v>7.7427458548484695E-4</v>
      </c>
      <c r="AZ46" s="24">
        <f>Raw_data!AZ46/Raw_data!$AZ46</f>
        <v>1</v>
      </c>
      <c r="BA46" s="24">
        <f t="shared" si="0"/>
        <v>6.758120296217425E-3</v>
      </c>
      <c r="BB46" s="24">
        <f t="shared" si="1"/>
        <v>3.0406789459783761E-3</v>
      </c>
      <c r="BC46" s="24">
        <f>Raw_data!BC46/Raw_data!$AZ46</f>
        <v>0.86848709507697608</v>
      </c>
      <c r="BD46" s="24">
        <f>Raw_data!BD46/Raw_data!$AZ46</f>
        <v>3.663143140561864E-3</v>
      </c>
      <c r="BE46" s="24">
        <f>Raw_data!BE46/Raw_data!$AZ46</f>
        <v>7.3624878603677127E-2</v>
      </c>
      <c r="BF46" s="24">
        <f>Raw_data!BF46/Raw_data!$AZ46</f>
        <v>2.2033073869272533E-2</v>
      </c>
      <c r="BG46" s="24">
        <f>Raw_data!BG46/Raw_data!$AZ46</f>
        <v>2.2393010067316466E-2</v>
      </c>
      <c r="BH46" s="24">
        <f>Raw_data!BH46/Raw_data!$AZ46</f>
        <v>4.4426083936589006E-2</v>
      </c>
      <c r="BI46" s="32">
        <f t="shared" si="2"/>
        <v>0.98392640395543451</v>
      </c>
    </row>
    <row r="47" spans="1:61" x14ac:dyDescent="0.25">
      <c r="A47" s="27" t="s">
        <v>141</v>
      </c>
      <c r="B47" s="22" t="s">
        <v>76</v>
      </c>
      <c r="C47" s="23" t="s">
        <v>71</v>
      </c>
      <c r="D47" s="22" t="s">
        <v>172</v>
      </c>
      <c r="E47" s="22">
        <v>1000</v>
      </c>
      <c r="F47" s="24">
        <v>0.252</v>
      </c>
      <c r="G47" s="25"/>
      <c r="H47" s="22" t="s">
        <v>173</v>
      </c>
      <c r="I47" s="22">
        <v>1000</v>
      </c>
      <c r="J47" s="22">
        <v>20</v>
      </c>
      <c r="K47" s="22">
        <v>400</v>
      </c>
      <c r="L47" s="22">
        <v>111</v>
      </c>
      <c r="M47" s="22">
        <v>150</v>
      </c>
      <c r="N47" s="22">
        <v>50</v>
      </c>
      <c r="O47" s="22">
        <v>70</v>
      </c>
      <c r="P47" s="22">
        <v>60</v>
      </c>
      <c r="Q47" s="22" t="s">
        <v>74</v>
      </c>
      <c r="R47" s="22"/>
      <c r="S47" s="22">
        <v>200</v>
      </c>
      <c r="T47" s="22">
        <v>30</v>
      </c>
      <c r="U47" s="24">
        <v>0</v>
      </c>
      <c r="V47" s="24">
        <v>0</v>
      </c>
      <c r="W47" s="22" t="s">
        <v>74</v>
      </c>
      <c r="X47" s="24">
        <f>Raw_data!X47/Raw_data!$AZ47</f>
        <v>2.9537911779325154E-3</v>
      </c>
      <c r="Y47" s="24">
        <f>Raw_data!Y47/Raw_data!$AZ47</f>
        <v>3.1231516734222291E-2</v>
      </c>
      <c r="Z47" s="24">
        <f>Raw_data!Z47/Raw_data!$AZ47</f>
        <v>0</v>
      </c>
      <c r="AA47" s="24">
        <f>Raw_data!AA47/Raw_data!$AZ47</f>
        <v>9.9628653691442633E-3</v>
      </c>
      <c r="AB47" s="24">
        <f>Raw_data!AB47/Raw_data!$AZ47</f>
        <v>5.4544889792080813E-3</v>
      </c>
      <c r="AC47" s="24">
        <f>Raw_data!AC47/Raw_data!$AZ47</f>
        <v>1.4791080856520169E-2</v>
      </c>
      <c r="AD47" s="24">
        <f>Raw_data!AD47/Raw_data!$AZ47</f>
        <v>2.3189127315635428E-2</v>
      </c>
      <c r="AE47" s="24">
        <f>Raw_data!AE47/Raw_data!$AZ47</f>
        <v>3.1819521960903388E-2</v>
      </c>
      <c r="AF47" s="24">
        <f>Raw_data!AF47/Raw_data!$AZ47</f>
        <v>0.76026643504877267</v>
      </c>
      <c r="AG47" s="24">
        <f>Raw_data!AG47/Raw_data!$AZ47</f>
        <v>9.3228268327850521E-3</v>
      </c>
      <c r="AH47" s="24">
        <f>Raw_data!AH47/Raw_data!$AZ47</f>
        <v>5.7977863069805296E-3</v>
      </c>
      <c r="AI47" s="24">
        <f>Raw_data!AI47/Raw_data!$AZ47</f>
        <v>3.4582800598483961E-2</v>
      </c>
      <c r="AJ47" s="24">
        <f>Raw_data!AJ47/Raw_data!$AZ47</f>
        <v>2.1956687386541985E-2</v>
      </c>
      <c r="AK47" s="24">
        <f>Raw_data!AK47/Raw_data!$AZ47</f>
        <v>2.2073762333317745E-2</v>
      </c>
      <c r="AL47" s="24">
        <f>Raw_data!AL47/Raw_data!$AZ47</f>
        <v>3.1459973232393522E-3</v>
      </c>
      <c r="AM47" s="24">
        <f>Raw_data!AM47/Raw_data!$AZ47</f>
        <v>2.0977279244539767E-3</v>
      </c>
      <c r="AN47" s="24">
        <f>Raw_data!AN47/Raw_data!$AZ47</f>
        <v>9.5951729231917018E-4</v>
      </c>
      <c r="AO47" s="24">
        <f>Raw_data!AO47/Raw_data!$AZ47</f>
        <v>9.3724818886967154E-4</v>
      </c>
      <c r="AP47" s="24">
        <f>Raw_data!AP47/Raw_data!$AZ47</f>
        <v>1.9943819880572748E-3</v>
      </c>
      <c r="AQ47" s="24">
        <f>Raw_data!AQ47/Raw_data!$AZ47</f>
        <v>1.5743319250948078E-4</v>
      </c>
      <c r="AR47" s="24">
        <f>Raw_data!AR47/Raw_data!$AZ47</f>
        <v>4.209509166618802E-4</v>
      </c>
      <c r="AS47" s="24">
        <f>Raw_data!AS47/Raw_data!$AZ47</f>
        <v>1.5890698916172106E-3</v>
      </c>
      <c r="AT47" s="24">
        <f>Raw_data!AT47/Raw_data!$AZ47</f>
        <v>6.1543802353563179E-3</v>
      </c>
      <c r="AU47" s="24">
        <f>Raw_data!AU47/Raw_data!$AZ47</f>
        <v>1.7142164875397162E-3</v>
      </c>
      <c r="AV47" s="24">
        <f>Raw_data!AV47/Raw_data!$AZ47</f>
        <v>4.1017670641689633E-4</v>
      </c>
      <c r="AW47" s="24">
        <f>Raw_data!AW47/Raw_data!$AZ47</f>
        <v>1.7390079813475721E-3</v>
      </c>
      <c r="AX47" s="24">
        <f>Raw_data!AX47/Raw_data!$AZ47</f>
        <v>4.8779426115835231E-3</v>
      </c>
      <c r="AY47" s="24">
        <f>Raw_data!AY47/Raw_data!$AZ47</f>
        <v>3.9925835958000622E-4</v>
      </c>
      <c r="AZ47" s="24">
        <f>Raw_data!AZ47/Raw_data!$AZ47</f>
        <v>1</v>
      </c>
      <c r="BA47" s="24">
        <f t="shared" si="0"/>
        <v>3.1459973232393522E-3</v>
      </c>
      <c r="BB47" s="24">
        <f t="shared" si="1"/>
        <v>6.1543802353563179E-3</v>
      </c>
      <c r="BC47" s="24">
        <f>Raw_data!BC47/Raw_data!$AZ47</f>
        <v>0.81382052990809073</v>
      </c>
      <c r="BD47" s="24">
        <f>Raw_data!BD47/Raw_data!$AZ47</f>
        <v>3.1268271565158354E-3</v>
      </c>
      <c r="BE47" s="24">
        <f>Raw_data!BE47/Raw_data!$AZ47</f>
        <v>0.12991719280726699</v>
      </c>
      <c r="BF47" s="24">
        <f>Raw_data!BF47/Raw_data!$AZ47</f>
        <v>1.142055475723903E-2</v>
      </c>
      <c r="BG47" s="24">
        <f>Raw_data!BG47/Raw_data!$AZ47</f>
        <v>3.2414517812291932E-2</v>
      </c>
      <c r="BH47" s="24">
        <f>Raw_data!BH47/Raw_data!$AZ47</f>
        <v>4.383507256953096E-2</v>
      </c>
      <c r="BI47" s="32">
        <f t="shared" si="2"/>
        <v>0.35232838641542996</v>
      </c>
    </row>
    <row r="48" spans="1:61" x14ac:dyDescent="0.25">
      <c r="A48" s="27" t="s">
        <v>141</v>
      </c>
      <c r="B48" s="22" t="s">
        <v>85</v>
      </c>
      <c r="C48" s="23">
        <v>1</v>
      </c>
      <c r="D48" s="22" t="s">
        <v>174</v>
      </c>
      <c r="E48" s="22">
        <v>1000</v>
      </c>
      <c r="F48" s="24">
        <v>2.9175</v>
      </c>
      <c r="G48" s="25"/>
      <c r="H48" s="22" t="s">
        <v>175</v>
      </c>
      <c r="I48" s="22">
        <v>1000</v>
      </c>
      <c r="J48" s="22">
        <v>20</v>
      </c>
      <c r="K48" s="22">
        <v>400</v>
      </c>
      <c r="L48" s="22">
        <v>111</v>
      </c>
      <c r="M48" s="22">
        <v>150</v>
      </c>
      <c r="N48" s="22">
        <v>50</v>
      </c>
      <c r="O48" s="22">
        <v>70</v>
      </c>
      <c r="P48" s="22">
        <v>60</v>
      </c>
      <c r="Q48" s="22" t="s">
        <v>322</v>
      </c>
      <c r="R48" s="22" t="s">
        <v>63</v>
      </c>
      <c r="S48" s="22">
        <v>200</v>
      </c>
      <c r="T48" s="22">
        <v>30</v>
      </c>
      <c r="U48" s="24">
        <v>0</v>
      </c>
      <c r="V48" s="24">
        <v>0</v>
      </c>
      <c r="W48" s="22" t="s">
        <v>64</v>
      </c>
      <c r="X48" s="24">
        <f>Raw_data!X48/Raw_data!$AZ48</f>
        <v>7.2477538969302881E-4</v>
      </c>
      <c r="Y48" s="24">
        <f>Raw_data!Y48/Raw_data!$AZ48</f>
        <v>3.4295476140656393E-3</v>
      </c>
      <c r="Z48" s="24">
        <f>Raw_data!Z48/Raw_data!$AZ48</f>
        <v>3.5027649133123048E-2</v>
      </c>
      <c r="AA48" s="24">
        <f>Raw_data!AA48/Raw_data!$AZ48</f>
        <v>0</v>
      </c>
      <c r="AB48" s="24">
        <f>Raw_data!AB48/Raw_data!$AZ48</f>
        <v>6.6677770974248847E-3</v>
      </c>
      <c r="AC48" s="24">
        <f>Raw_data!AC48/Raw_data!$AZ48</f>
        <v>1.6791704726582105E-2</v>
      </c>
      <c r="AD48" s="24">
        <f>Raw_data!AD48/Raw_data!$AZ48</f>
        <v>5.9165149703651297E-2</v>
      </c>
      <c r="AE48" s="24">
        <f>Raw_data!AE48/Raw_data!$AZ48</f>
        <v>0</v>
      </c>
      <c r="AF48" s="24">
        <f>Raw_data!AF48/Raw_data!$AZ48</f>
        <v>0.71062925265836496</v>
      </c>
      <c r="AG48" s="24">
        <f>Raw_data!AG48/Raw_data!$AZ48</f>
        <v>1.5678531481008368E-2</v>
      </c>
      <c r="AH48" s="24">
        <f>Raw_data!AH48/Raw_data!$AZ48</f>
        <v>8.5826655435904294E-3</v>
      </c>
      <c r="AI48" s="24">
        <f>Raw_data!AI48/Raw_data!$AZ48</f>
        <v>5.4936589859238064E-2</v>
      </c>
      <c r="AJ48" s="24">
        <f>Raw_data!AJ48/Raw_data!$AZ48</f>
        <v>6.0094758075271773E-2</v>
      </c>
      <c r="AK48" s="24">
        <f>Raw_data!AK48/Raw_data!$AZ48</f>
        <v>6.9432666699465835E-3</v>
      </c>
      <c r="AL48" s="24">
        <f>Raw_data!AL48/Raw_data!$AZ48</f>
        <v>3.6686656396170067E-3</v>
      </c>
      <c r="AM48" s="24">
        <f>Raw_data!AM48/Raw_data!$AZ48</f>
        <v>1.3292923137840215E-3</v>
      </c>
      <c r="AN48" s="24">
        <f>Raw_data!AN48/Raw_data!$AZ48</f>
        <v>1.1629648027039181E-3</v>
      </c>
      <c r="AO48" s="24">
        <f>Raw_data!AO48/Raw_data!$AZ48</f>
        <v>1.8109663533552687E-3</v>
      </c>
      <c r="AP48" s="24">
        <f>Raw_data!AP48/Raw_data!$AZ48</f>
        <v>2.0477133523766271E-3</v>
      </c>
      <c r="AQ48" s="24">
        <f>Raw_data!AQ48/Raw_data!$AZ48</f>
        <v>6.9134391561990755E-4</v>
      </c>
      <c r="AR48" s="24">
        <f>Raw_data!AR48/Raw_data!$AZ48</f>
        <v>1.5978347785727956E-4</v>
      </c>
      <c r="AS48" s="24">
        <f>Raw_data!AS48/Raw_data!$AZ48</f>
        <v>1.1508962776661743E-3</v>
      </c>
      <c r="AT48" s="24">
        <f>Raw_data!AT48/Raw_data!$AZ48</f>
        <v>1.2694950246972046E-3</v>
      </c>
      <c r="AU48" s="24">
        <f>Raw_data!AU48/Raw_data!$AZ48</f>
        <v>3.7296247317035276E-5</v>
      </c>
      <c r="AV48" s="24">
        <f>Raw_data!AV48/Raw_data!$AZ48</f>
        <v>1.4240385339231651E-3</v>
      </c>
      <c r="AW48" s="24">
        <f>Raw_data!AW48/Raw_data!$AZ48</f>
        <v>1.0566953936289327E-3</v>
      </c>
      <c r="AX48" s="24">
        <f>Raw_data!AX48/Raw_data!$AZ48</f>
        <v>4.4414543165427096E-3</v>
      </c>
      <c r="AY48" s="24">
        <f>Raw_data!AY48/Raw_data!$AZ48</f>
        <v>1.077726398950109E-3</v>
      </c>
      <c r="AZ48" s="24">
        <f>Raw_data!AZ48/Raw_data!$AZ48</f>
        <v>1</v>
      </c>
      <c r="BA48" s="24">
        <f t="shared" si="0"/>
        <v>3.6686656396170067E-3</v>
      </c>
      <c r="BB48" s="24">
        <f t="shared" si="1"/>
        <v>1.2694950246972046E-3</v>
      </c>
      <c r="BC48" s="24">
        <f>Raw_data!BC48/Raw_data!$AZ48</f>
        <v>0.87230936205752896</v>
      </c>
      <c r="BD48" s="24">
        <f>Raw_data!BD48/Raw_data!$AZ48</f>
        <v>4.4095877199793942E-3</v>
      </c>
      <c r="BE48" s="24">
        <f>Raw_data!BE48/Raw_data!$AZ48</f>
        <v>8.1447559117100818E-2</v>
      </c>
      <c r="BF48" s="24">
        <f>Raw_data!BF48/Raw_data!$AZ48</f>
        <v>1.700782379479239E-2</v>
      </c>
      <c r="BG48" s="24">
        <f>Raw_data!BG48/Raw_data!$AZ48</f>
        <v>1.9887506646283734E-2</v>
      </c>
      <c r="BH48" s="24">
        <f>Raw_data!BH48/Raw_data!$AZ48</f>
        <v>3.6895330441076117E-2</v>
      </c>
      <c r="BI48" s="32">
        <f t="shared" si="2"/>
        <v>0.85520141349496648</v>
      </c>
    </row>
    <row r="49" spans="1:61" x14ac:dyDescent="0.25">
      <c r="A49" s="27" t="s">
        <v>141</v>
      </c>
      <c r="B49" s="22" t="s">
        <v>85</v>
      </c>
      <c r="C49" s="23">
        <v>2</v>
      </c>
      <c r="D49" s="22" t="s">
        <v>176</v>
      </c>
      <c r="E49" s="22">
        <v>1000</v>
      </c>
      <c r="F49" s="24">
        <v>2.9780000000000002</v>
      </c>
      <c r="G49" s="25"/>
      <c r="H49" s="22" t="s">
        <v>177</v>
      </c>
      <c r="I49" s="22">
        <v>1000</v>
      </c>
      <c r="J49" s="22">
        <v>20</v>
      </c>
      <c r="K49" s="22">
        <v>400</v>
      </c>
      <c r="L49" s="22">
        <v>111</v>
      </c>
      <c r="M49" s="22">
        <v>150</v>
      </c>
      <c r="N49" s="22">
        <v>50</v>
      </c>
      <c r="O49" s="22">
        <v>70</v>
      </c>
      <c r="P49" s="22">
        <v>60</v>
      </c>
      <c r="Q49" s="22" t="s">
        <v>322</v>
      </c>
      <c r="R49" s="22" t="s">
        <v>63</v>
      </c>
      <c r="S49" s="22">
        <v>200</v>
      </c>
      <c r="T49" s="22">
        <v>30</v>
      </c>
      <c r="U49" s="24">
        <v>0</v>
      </c>
      <c r="V49" s="24">
        <v>0</v>
      </c>
      <c r="W49" s="22" t="s">
        <v>64</v>
      </c>
      <c r="X49" s="24">
        <f>Raw_data!X49/Raw_data!$AZ49</f>
        <v>6.9077670320490223E-4</v>
      </c>
      <c r="Y49" s="24">
        <f>Raw_data!Y49/Raw_data!$AZ49</f>
        <v>2.2634330109708722E-3</v>
      </c>
      <c r="Z49" s="24">
        <f>Raw_data!Z49/Raw_data!$AZ49</f>
        <v>3.3061859569662878E-2</v>
      </c>
      <c r="AA49" s="24">
        <f>Raw_data!AA49/Raw_data!$AZ49</f>
        <v>0</v>
      </c>
      <c r="AB49" s="24">
        <f>Raw_data!AB49/Raw_data!$AZ49</f>
        <v>5.8134202981976173E-3</v>
      </c>
      <c r="AC49" s="24">
        <f>Raw_data!AC49/Raw_data!$AZ49</f>
        <v>1.1581103756395345E-2</v>
      </c>
      <c r="AD49" s="24">
        <f>Raw_data!AD49/Raw_data!$AZ49</f>
        <v>5.6433713851620576E-2</v>
      </c>
      <c r="AE49" s="24">
        <f>Raw_data!AE49/Raw_data!$AZ49</f>
        <v>0</v>
      </c>
      <c r="AF49" s="24">
        <f>Raw_data!AF49/Raw_data!$AZ49</f>
        <v>0.75589235512714914</v>
      </c>
      <c r="AG49" s="24">
        <f>Raw_data!AG49/Raw_data!$AZ49</f>
        <v>1.3766271773944003E-2</v>
      </c>
      <c r="AH49" s="24">
        <f>Raw_data!AH49/Raw_data!$AZ49</f>
        <v>8.5879495695166848E-3</v>
      </c>
      <c r="AI49" s="24">
        <f>Raw_data!AI49/Raw_data!$AZ49</f>
        <v>4.5506581098820775E-2</v>
      </c>
      <c r="AJ49" s="24">
        <f>Raw_data!AJ49/Raw_data!$AZ49</f>
        <v>4.1346878958933637E-2</v>
      </c>
      <c r="AK49" s="24">
        <f>Raw_data!AK49/Raw_data!$AZ49</f>
        <v>3.6658100762912119E-3</v>
      </c>
      <c r="AL49" s="24">
        <f>Raw_data!AL49/Raw_data!$AZ49</f>
        <v>3.6816275959828488E-3</v>
      </c>
      <c r="AM49" s="24">
        <f>Raw_data!AM49/Raw_data!$AZ49</f>
        <v>1.3596486094519951E-3</v>
      </c>
      <c r="AN49" s="24">
        <f>Raw_data!AN49/Raw_data!$AZ49</f>
        <v>5.9345077594922873E-4</v>
      </c>
      <c r="AO49" s="24">
        <f>Raw_data!AO49/Raw_data!$AZ49</f>
        <v>2.213794672800386E-3</v>
      </c>
      <c r="AP49" s="24">
        <f>Raw_data!AP49/Raw_data!$AZ49</f>
        <v>1.8036202988651014E-3</v>
      </c>
      <c r="AQ49" s="24">
        <f>Raw_data!AQ49/Raw_data!$AZ49</f>
        <v>5.2905255313335196E-4</v>
      </c>
      <c r="AR49" s="24">
        <f>Raw_data!AR49/Raw_data!$AZ49</f>
        <v>1.2538851048273804E-4</v>
      </c>
      <c r="AS49" s="24">
        <f>Raw_data!AS49/Raw_data!$AZ49</f>
        <v>1.1408591728852085E-3</v>
      </c>
      <c r="AT49" s="24">
        <f>Raw_data!AT49/Raw_data!$AZ49</f>
        <v>2.0792164889158206E-3</v>
      </c>
      <c r="AU49" s="24">
        <f>Raw_data!AU49/Raw_data!$AZ49</f>
        <v>3.2937105640207888E-4</v>
      </c>
      <c r="AV49" s="24">
        <f>Raw_data!AV49/Raw_data!$AZ49</f>
        <v>1.0827832573457809E-3</v>
      </c>
      <c r="AW49" s="24">
        <f>Raw_data!AW49/Raw_data!$AZ49</f>
        <v>1.1038654492676208E-3</v>
      </c>
      <c r="AX49" s="24">
        <f>Raw_data!AX49/Raw_data!$AZ49</f>
        <v>4.2145346412847421E-3</v>
      </c>
      <c r="AY49" s="24">
        <f>Raw_data!AY49/Raw_data!$AZ49</f>
        <v>1.1326331225255161E-3</v>
      </c>
      <c r="AZ49" s="24">
        <f>Raw_data!AZ49/Raw_data!$AZ49</f>
        <v>1</v>
      </c>
      <c r="BA49" s="24">
        <f t="shared" si="0"/>
        <v>3.6816275959828488E-3</v>
      </c>
      <c r="BB49" s="24">
        <f t="shared" si="1"/>
        <v>2.0792164889158206E-3</v>
      </c>
      <c r="BC49" s="24">
        <f>Raw_data!BC49/Raw_data!$AZ49</f>
        <v>0.89323900450876881</v>
      </c>
      <c r="BD49" s="24">
        <f>Raw_data!BD49/Raw_data!$AZ49</f>
        <v>3.9737228927550078E-3</v>
      </c>
      <c r="BE49" s="24">
        <f>Raw_data!BE49/Raw_data!$AZ49</f>
        <v>6.6108818236674208E-2</v>
      </c>
      <c r="BF49" s="24">
        <f>Raw_data!BF49/Raw_data!$AZ49</f>
        <v>1.5125920383395997E-2</v>
      </c>
      <c r="BG49" s="24">
        <f>Raw_data!BG49/Raw_data!$AZ49</f>
        <v>1.5791689893507432E-2</v>
      </c>
      <c r="BH49" s="24">
        <f>Raw_data!BH49/Raw_data!$AZ49</f>
        <v>3.0917610276903429E-2</v>
      </c>
      <c r="BI49" s="32">
        <f t="shared" si="2"/>
        <v>0.95784051519494695</v>
      </c>
    </row>
    <row r="50" spans="1:61" x14ac:dyDescent="0.25">
      <c r="A50" s="27" t="s">
        <v>141</v>
      </c>
      <c r="B50" s="22" t="s">
        <v>85</v>
      </c>
      <c r="C50" s="23">
        <v>3</v>
      </c>
      <c r="D50" s="22" t="s">
        <v>178</v>
      </c>
      <c r="E50" s="22">
        <v>1000</v>
      </c>
      <c r="F50" s="24">
        <v>3.2454999999999998</v>
      </c>
      <c r="G50" s="25">
        <v>346.35</v>
      </c>
      <c r="H50" s="22" t="s">
        <v>179</v>
      </c>
      <c r="I50" s="22">
        <v>1000</v>
      </c>
      <c r="J50" s="22">
        <v>20</v>
      </c>
      <c r="K50" s="22">
        <v>400</v>
      </c>
      <c r="L50" s="22">
        <v>111</v>
      </c>
      <c r="M50" s="22">
        <v>150</v>
      </c>
      <c r="N50" s="22">
        <v>50</v>
      </c>
      <c r="O50" s="22">
        <v>70</v>
      </c>
      <c r="P50" s="22">
        <v>60</v>
      </c>
      <c r="Q50" s="22" t="s">
        <v>322</v>
      </c>
      <c r="R50" s="22" t="s">
        <v>63</v>
      </c>
      <c r="S50" s="22">
        <v>200</v>
      </c>
      <c r="T50" s="22">
        <v>30</v>
      </c>
      <c r="U50" s="24">
        <v>0</v>
      </c>
      <c r="V50" s="24">
        <v>0</v>
      </c>
      <c r="W50" s="22" t="s">
        <v>64</v>
      </c>
      <c r="X50" s="24">
        <f>Raw_data!X50/Raw_data!$AZ50</f>
        <v>4.5403081437206502E-4</v>
      </c>
      <c r="Y50" s="24">
        <f>Raw_data!Y50/Raw_data!$AZ50</f>
        <v>1.6683357089786214E-3</v>
      </c>
      <c r="Z50" s="24">
        <f>Raw_data!Z50/Raw_data!$AZ50</f>
        <v>3.7602507162534833E-2</v>
      </c>
      <c r="AA50" s="24">
        <f>Raw_data!AA50/Raw_data!$AZ50</f>
        <v>0</v>
      </c>
      <c r="AB50" s="24">
        <f>Raw_data!AB50/Raw_data!$AZ50</f>
        <v>6.7892641263030103E-3</v>
      </c>
      <c r="AC50" s="24">
        <f>Raw_data!AC50/Raw_data!$AZ50</f>
        <v>1.1367705789322608E-2</v>
      </c>
      <c r="AD50" s="24">
        <f>Raw_data!AD50/Raw_data!$AZ50</f>
        <v>6.5191336488377077E-2</v>
      </c>
      <c r="AE50" s="24">
        <f>Raw_data!AE50/Raw_data!$AZ50</f>
        <v>0</v>
      </c>
      <c r="AF50" s="24">
        <f>Raw_data!AF50/Raw_data!$AZ50</f>
        <v>0.71519477656960462</v>
      </c>
      <c r="AG50" s="24">
        <f>Raw_data!AG50/Raw_data!$AZ50</f>
        <v>1.4759630487810893E-2</v>
      </c>
      <c r="AH50" s="24">
        <f>Raw_data!AH50/Raw_data!$AZ50</f>
        <v>1.0136373299089511E-2</v>
      </c>
      <c r="AI50" s="24">
        <f>Raw_data!AI50/Raw_data!$AZ50</f>
        <v>5.3700013580601981E-2</v>
      </c>
      <c r="AJ50" s="24">
        <f>Raw_data!AJ50/Raw_data!$AZ50</f>
        <v>5.5226736836643246E-2</v>
      </c>
      <c r="AK50" s="24">
        <f>Raw_data!AK50/Raw_data!$AZ50</f>
        <v>5.7975622105164741E-3</v>
      </c>
      <c r="AL50" s="24">
        <f>Raw_data!AL50/Raw_data!$AZ50</f>
        <v>4.3893869646220952E-3</v>
      </c>
      <c r="AM50" s="24">
        <f>Raw_data!AM50/Raw_data!$AZ50</f>
        <v>1.064720116788569E-3</v>
      </c>
      <c r="AN50" s="24">
        <f>Raw_data!AN50/Raw_data!$AZ50</f>
        <v>1.0102272025033655E-3</v>
      </c>
      <c r="AO50" s="24">
        <f>Raw_data!AO50/Raw_data!$AZ50</f>
        <v>2.3104304414884582E-3</v>
      </c>
      <c r="AP50" s="24">
        <f>Raw_data!AP50/Raw_data!$AZ50</f>
        <v>2.3767435946862665E-3</v>
      </c>
      <c r="AQ50" s="24">
        <f>Raw_data!AQ50/Raw_data!$AZ50</f>
        <v>6.7050478042258771E-4</v>
      </c>
      <c r="AR50" s="24">
        <f>Raw_data!AR50/Raw_data!$AZ50</f>
        <v>9.5967436785569693E-5</v>
      </c>
      <c r="AS50" s="24">
        <f>Raw_data!AS50/Raw_data!$AZ50</f>
        <v>1.4880137017075847E-3</v>
      </c>
      <c r="AT50" s="24">
        <f>Raw_data!AT50/Raw_data!$AZ50</f>
        <v>1.9825743411230629E-3</v>
      </c>
      <c r="AU50" s="24">
        <f>Raw_data!AU50/Raw_data!$AZ50</f>
        <v>1.7163539894734901E-4</v>
      </c>
      <c r="AV50" s="24">
        <f>Raw_data!AV50/Raw_data!$AZ50</f>
        <v>1.3053414714948605E-3</v>
      </c>
      <c r="AW50" s="24">
        <f>Raw_data!AW50/Raw_data!$AZ50</f>
        <v>1.4111015038707944E-3</v>
      </c>
      <c r="AX50" s="24">
        <f>Raw_data!AX50/Raw_data!$AZ50</f>
        <v>2.8076638834650717E-3</v>
      </c>
      <c r="AY50" s="24">
        <f>Raw_data!AY50/Raw_data!$AZ50</f>
        <v>1.0274160879396284E-3</v>
      </c>
      <c r="AZ50" s="24">
        <f>Raw_data!AZ50/Raw_data!$AZ50</f>
        <v>1</v>
      </c>
      <c r="BA50" s="24">
        <f t="shared" si="0"/>
        <v>4.3893869646220952E-3</v>
      </c>
      <c r="BB50" s="24">
        <f t="shared" si="1"/>
        <v>1.9825743411230629E-3</v>
      </c>
      <c r="BC50" s="24">
        <f>Raw_data!BC50/Raw_data!$AZ50</f>
        <v>0.8804586519978348</v>
      </c>
      <c r="BD50" s="24">
        <f>Raw_data!BD50/Raw_data!$AZ50</f>
        <v>4.5103312805134408E-3</v>
      </c>
      <c r="BE50" s="24">
        <f>Raw_data!BE50/Raw_data!$AZ50</f>
        <v>7.2025784802804096E-2</v>
      </c>
      <c r="BF50" s="24">
        <f>Raw_data!BF50/Raw_data!$AZ50</f>
        <v>1.5824350604599465E-2</v>
      </c>
      <c r="BG50" s="24">
        <f>Raw_data!BG50/Raw_data!$AZ50</f>
        <v>2.0808920008503203E-2</v>
      </c>
      <c r="BH50" s="24">
        <f>Raw_data!BH50/Raw_data!$AZ50</f>
        <v>3.6633270613102661E-2</v>
      </c>
      <c r="BI50" s="32">
        <f t="shared" si="2"/>
        <v>0.76045996611708433</v>
      </c>
    </row>
    <row r="51" spans="1:61" x14ac:dyDescent="0.25">
      <c r="A51" s="27" t="s">
        <v>141</v>
      </c>
      <c r="B51" s="22" t="s">
        <v>85</v>
      </c>
      <c r="C51" s="23" t="s">
        <v>71</v>
      </c>
      <c r="D51" s="22" t="s">
        <v>180</v>
      </c>
      <c r="E51" s="22">
        <v>1000</v>
      </c>
      <c r="F51" s="24">
        <v>4.2500000000000003E-2</v>
      </c>
      <c r="G51" s="25"/>
      <c r="H51" s="22" t="s">
        <v>181</v>
      </c>
      <c r="I51" s="22">
        <v>1000</v>
      </c>
      <c r="J51" s="22">
        <v>20</v>
      </c>
      <c r="K51" s="22">
        <v>400</v>
      </c>
      <c r="L51" s="22">
        <v>111</v>
      </c>
      <c r="M51" s="22">
        <v>150</v>
      </c>
      <c r="N51" s="22">
        <v>50</v>
      </c>
      <c r="O51" s="22">
        <v>70</v>
      </c>
      <c r="P51" s="22">
        <v>60</v>
      </c>
      <c r="Q51" s="22" t="s">
        <v>74</v>
      </c>
      <c r="R51" s="22"/>
      <c r="S51" s="22">
        <v>200</v>
      </c>
      <c r="T51" s="22">
        <v>30</v>
      </c>
      <c r="U51" s="24">
        <v>0</v>
      </c>
      <c r="V51" s="24">
        <v>0</v>
      </c>
      <c r="W51" s="22" t="s">
        <v>74</v>
      </c>
      <c r="X51" s="24">
        <f>Raw_data!X51/Raw_data!$AZ51</f>
        <v>3.1243591436799041E-3</v>
      </c>
      <c r="Y51" s="24">
        <f>Raw_data!Y51/Raw_data!$AZ51</f>
        <v>3.2303007818695981E-2</v>
      </c>
      <c r="Z51" s="24">
        <f>Raw_data!Z51/Raw_data!$AZ51</f>
        <v>0</v>
      </c>
      <c r="AA51" s="24">
        <f>Raw_data!AA51/Raw_data!$AZ51</f>
        <v>9.1962425660666869E-3</v>
      </c>
      <c r="AB51" s="24">
        <f>Raw_data!AB51/Raw_data!$AZ51</f>
        <v>8.9877506432621233E-3</v>
      </c>
      <c r="AC51" s="24">
        <f>Raw_data!AC51/Raw_data!$AZ51</f>
        <v>1.6227328204049315E-2</v>
      </c>
      <c r="AD51" s="24">
        <f>Raw_data!AD51/Raw_data!$AZ51</f>
        <v>3.9001495248454802E-2</v>
      </c>
      <c r="AE51" s="24">
        <f>Raw_data!AE51/Raw_data!$AZ51</f>
        <v>2.985287100313053E-2</v>
      </c>
      <c r="AF51" s="24">
        <f>Raw_data!AF51/Raw_data!$AZ51</f>
        <v>0.72446642593144417</v>
      </c>
      <c r="AG51" s="24">
        <f>Raw_data!AG51/Raw_data!$AZ51</f>
        <v>1.0525971728986384E-2</v>
      </c>
      <c r="AH51" s="24">
        <f>Raw_data!AH51/Raw_data!$AZ51</f>
        <v>6.0428146774597095E-3</v>
      </c>
      <c r="AI51" s="24">
        <f>Raw_data!AI51/Raw_data!$AZ51</f>
        <v>3.7197242053049792E-2</v>
      </c>
      <c r="AJ51" s="24">
        <f>Raw_data!AJ51/Raw_data!$AZ51</f>
        <v>3.0249745648481888E-2</v>
      </c>
      <c r="AK51" s="24">
        <f>Raw_data!AK51/Raw_data!$AZ51</f>
        <v>2.6167478445658369E-2</v>
      </c>
      <c r="AL51" s="24">
        <f>Raw_data!AL51/Raw_data!$AZ51</f>
        <v>3.5951334408036249E-3</v>
      </c>
      <c r="AM51" s="24">
        <f>Raw_data!AM51/Raw_data!$AZ51</f>
        <v>1.9688433493299921E-3</v>
      </c>
      <c r="AN51" s="24">
        <f>Raw_data!AN51/Raw_data!$AZ51</f>
        <v>8.8128736047168345E-4</v>
      </c>
      <c r="AO51" s="24">
        <f>Raw_data!AO51/Raw_data!$AZ51</f>
        <v>1.3217319397148739E-3</v>
      </c>
      <c r="AP51" s="24">
        <f>Raw_data!AP51/Raw_data!$AZ51</f>
        <v>1.8086666007421156E-3</v>
      </c>
      <c r="AQ51" s="24">
        <f>Raw_data!AQ51/Raw_data!$AZ51</f>
        <v>1.6651479685393883E-4</v>
      </c>
      <c r="AR51" s="24">
        <f>Raw_data!AR51/Raw_data!$AZ51</f>
        <v>4.2654069325638301E-4</v>
      </c>
      <c r="AS51" s="24">
        <f>Raw_data!AS51/Raw_data!$AZ51</f>
        <v>1.2287517761467718E-3</v>
      </c>
      <c r="AT51" s="24">
        <f>Raw_data!AT51/Raw_data!$AZ51</f>
        <v>6.1931691104101273E-3</v>
      </c>
      <c r="AU51" s="24">
        <f>Raw_data!AU51/Raw_data!$AZ51</f>
        <v>1.7140604457340288E-3</v>
      </c>
      <c r="AV51" s="24">
        <f>Raw_data!AV51/Raw_data!$AZ51</f>
        <v>4.2322234337886327E-4</v>
      </c>
      <c r="AW51" s="24">
        <f>Raw_data!AW51/Raw_data!$AZ51</f>
        <v>1.7141599962303545E-3</v>
      </c>
      <c r="AX51" s="24">
        <f>Raw_data!AX51/Raw_data!$AZ51</f>
        <v>4.7710239034015074E-3</v>
      </c>
      <c r="AY51" s="24">
        <f>Raw_data!AY51/Raw_data!$AZ51</f>
        <v>4.4416113110601259E-4</v>
      </c>
      <c r="AZ51" s="24">
        <f>Raw_data!AZ51/Raw_data!$AZ51</f>
        <v>1</v>
      </c>
      <c r="BA51" s="24">
        <f t="shared" si="0"/>
        <v>3.5951334408036249E-3</v>
      </c>
      <c r="BB51" s="24">
        <f t="shared" si="1"/>
        <v>6.1931691104101273E-3</v>
      </c>
      <c r="BC51" s="24">
        <f>Raw_data!BC51/Raw_data!$AZ51</f>
        <v>0.80582977661532285</v>
      </c>
      <c r="BD51" s="24">
        <f>Raw_data!BD51/Raw_data!$AZ51</f>
        <v>3.1745989608255522E-3</v>
      </c>
      <c r="BE51" s="24">
        <f>Raw_data!BE51/Raw_data!$AZ51</f>
        <v>0.13258350793384274</v>
      </c>
      <c r="BF51" s="24">
        <f>Raw_data!BF51/Raw_data!$AZ51</f>
        <v>1.2494815078316375E-2</v>
      </c>
      <c r="BG51" s="24">
        <f>Raw_data!BG51/Raw_data!$AZ51</f>
        <v>3.6128998860478642E-2</v>
      </c>
      <c r="BH51" s="24">
        <f>Raw_data!BH51/Raw_data!$AZ51</f>
        <v>4.8623813938795016E-2</v>
      </c>
      <c r="BI51" s="32">
        <f t="shared" si="2"/>
        <v>0.34583895132462139</v>
      </c>
    </row>
    <row r="52" spans="1:61" x14ac:dyDescent="0.25">
      <c r="A52" s="28" t="s">
        <v>182</v>
      </c>
      <c r="B52" s="22" t="s">
        <v>183</v>
      </c>
      <c r="C52" s="23">
        <v>0</v>
      </c>
      <c r="D52" s="22" t="s">
        <v>184</v>
      </c>
      <c r="E52" s="22">
        <v>400</v>
      </c>
      <c r="F52" s="24">
        <v>2.7094999999999998</v>
      </c>
      <c r="G52" s="25"/>
      <c r="H52" s="22" t="s">
        <v>185</v>
      </c>
      <c r="I52" s="22">
        <v>1000</v>
      </c>
      <c r="J52" s="22">
        <v>20</v>
      </c>
      <c r="K52" s="22">
        <v>400</v>
      </c>
      <c r="L52" s="22">
        <v>111</v>
      </c>
      <c r="M52" s="22">
        <v>150</v>
      </c>
      <c r="N52" s="22">
        <v>50</v>
      </c>
      <c r="O52" s="22">
        <v>70</v>
      </c>
      <c r="P52" s="22">
        <v>60</v>
      </c>
      <c r="Q52" s="22" t="s">
        <v>322</v>
      </c>
      <c r="R52" s="22" t="s">
        <v>101</v>
      </c>
      <c r="S52" s="22">
        <v>200</v>
      </c>
      <c r="T52" s="22">
        <v>30</v>
      </c>
      <c r="U52" s="24">
        <v>0</v>
      </c>
      <c r="V52" s="24">
        <v>0</v>
      </c>
      <c r="W52" s="22" t="s">
        <v>64</v>
      </c>
      <c r="X52" s="24">
        <f>Raw_data!X52/Raw_data!$AZ52</f>
        <v>1.9642058767749917E-3</v>
      </c>
      <c r="Y52" s="24">
        <f>Raw_data!Y52/Raw_data!$AZ52</f>
        <v>1.6525221382735647E-3</v>
      </c>
      <c r="Z52" s="24">
        <f>Raw_data!Z52/Raw_data!$AZ52</f>
        <v>7.6189458363734253E-2</v>
      </c>
      <c r="AA52" s="24">
        <f>Raw_data!AA52/Raw_data!$AZ52</f>
        <v>1.4689167917421287E-4</v>
      </c>
      <c r="AB52" s="24">
        <f>Raw_data!AB52/Raw_data!$AZ52</f>
        <v>7.0692067803679228E-3</v>
      </c>
      <c r="AC52" s="24">
        <f>Raw_data!AC52/Raw_data!$AZ52</f>
        <v>5.1276015214015438E-2</v>
      </c>
      <c r="AD52" s="24">
        <f>Raw_data!AD52/Raw_data!$AZ52</f>
        <v>6.8843221303065999E-2</v>
      </c>
      <c r="AE52" s="24">
        <f>Raw_data!AE52/Raw_data!$AZ52</f>
        <v>0</v>
      </c>
      <c r="AF52" s="24">
        <f>Raw_data!AF52/Raw_data!$AZ52</f>
        <v>0.41076722793466947</v>
      </c>
      <c r="AG52" s="24">
        <f>Raw_data!AG52/Raw_data!$AZ52</f>
        <v>2.0108023797907739E-2</v>
      </c>
      <c r="AH52" s="24">
        <f>Raw_data!AH52/Raw_data!$AZ52</f>
        <v>2.6585457087194127E-2</v>
      </c>
      <c r="AI52" s="24">
        <f>Raw_data!AI52/Raw_data!$AZ52</f>
        <v>0.2040241905071212</v>
      </c>
      <c r="AJ52" s="24">
        <f>Raw_data!AJ52/Raw_data!$AZ52</f>
        <v>2.9547766448916536E-2</v>
      </c>
      <c r="AK52" s="24">
        <f>Raw_data!AK52/Raw_data!$AZ52</f>
        <v>2.1392052238614016E-2</v>
      </c>
      <c r="AL52" s="24">
        <f>Raw_data!AL52/Raw_data!$AZ52</f>
        <v>1.6977986270396084E-2</v>
      </c>
      <c r="AM52" s="24">
        <f>Raw_data!AM52/Raw_data!$AZ52</f>
        <v>3.090560465837223E-3</v>
      </c>
      <c r="AN52" s="24">
        <f>Raw_data!AN52/Raw_data!$AZ52</f>
        <v>1.9259624732778841E-3</v>
      </c>
      <c r="AO52" s="24">
        <f>Raw_data!AO52/Raw_data!$AZ52</f>
        <v>4.7470056371146842E-3</v>
      </c>
      <c r="AP52" s="24">
        <f>Raw_data!AP52/Raw_data!$AZ52</f>
        <v>3.4001223122736486E-3</v>
      </c>
      <c r="AQ52" s="24">
        <f>Raw_data!AQ52/Raw_data!$AZ52</f>
        <v>8.9863362610961535E-4</v>
      </c>
      <c r="AR52" s="24">
        <f>Raw_data!AR52/Raw_data!$AZ52</f>
        <v>3.4558466521434662E-4</v>
      </c>
      <c r="AS52" s="24">
        <f>Raw_data!AS52/Raw_data!$AZ52</f>
        <v>2.2939256978289253E-3</v>
      </c>
      <c r="AT52" s="24">
        <f>Raw_data!AT52/Raw_data!$AZ52</f>
        <v>2.7849759333644957E-2</v>
      </c>
      <c r="AU52" s="24">
        <f>Raw_data!AU52/Raw_data!$AZ52</f>
        <v>2.9227829537208797E-3</v>
      </c>
      <c r="AV52" s="24">
        <f>Raw_data!AV52/Raw_data!$AZ52</f>
        <v>1.2909122533357529E-3</v>
      </c>
      <c r="AW52" s="24">
        <f>Raw_data!AW52/Raw_data!$AZ52</f>
        <v>4.5171751186788411E-3</v>
      </c>
      <c r="AX52" s="24">
        <f>Raw_data!AX52/Raw_data!$AZ52</f>
        <v>9.0037431779782223E-3</v>
      </c>
      <c r="AY52" s="24">
        <f>Raw_data!AY52/Raw_data!$AZ52</f>
        <v>1.1696066447592823E-3</v>
      </c>
      <c r="AZ52" s="24">
        <f>Raw_data!AZ52/Raw_data!$AZ52</f>
        <v>1</v>
      </c>
      <c r="BA52" s="24">
        <f t="shared" si="0"/>
        <v>1.6977986270396084E-2</v>
      </c>
      <c r="BB52" s="24">
        <f t="shared" si="1"/>
        <v>2.7849759333644957E-2</v>
      </c>
      <c r="BC52" s="24">
        <f>Raw_data!BC52/Raw_data!$AZ52</f>
        <v>0.59438108670752909</v>
      </c>
      <c r="BD52" s="24">
        <f>Raw_data!BD52/Raw_data!$AZ52</f>
        <v>8.2219123080978385E-3</v>
      </c>
      <c r="BE52" s="24">
        <f>Raw_data!BE52/Raw_data!$AZ52</f>
        <v>0.27377315130739827</v>
      </c>
      <c r="BF52" s="24">
        <f>Raw_data!BF52/Raw_data!$AZ52</f>
        <v>2.3198584263744961E-2</v>
      </c>
      <c r="BG52" s="24">
        <f>Raw_data!BG52/Raw_data!$AZ52</f>
        <v>5.5597519809188596E-2</v>
      </c>
      <c r="BH52" s="24">
        <f>Raw_data!BH52/Raw_data!$AZ52</f>
        <v>7.8796104072933554E-2</v>
      </c>
      <c r="BI52" s="32">
        <f t="shared" si="2"/>
        <v>0.41725933716760749</v>
      </c>
    </row>
    <row r="53" spans="1:61" x14ac:dyDescent="0.25">
      <c r="A53" s="28" t="s">
        <v>182</v>
      </c>
      <c r="B53" s="22" t="s">
        <v>183</v>
      </c>
      <c r="C53" s="23">
        <v>0</v>
      </c>
      <c r="D53" s="22" t="s">
        <v>186</v>
      </c>
      <c r="E53" s="22">
        <v>400</v>
      </c>
      <c r="F53" s="24">
        <v>0.27500000000000002</v>
      </c>
      <c r="G53" s="25"/>
      <c r="H53" s="22" t="s">
        <v>187</v>
      </c>
      <c r="I53" s="22">
        <v>1000</v>
      </c>
      <c r="J53" s="22">
        <v>20</v>
      </c>
      <c r="K53" s="22">
        <v>400</v>
      </c>
      <c r="L53" s="22">
        <v>111</v>
      </c>
      <c r="M53" s="22">
        <v>150</v>
      </c>
      <c r="N53" s="22">
        <v>50</v>
      </c>
      <c r="O53" s="22">
        <v>70</v>
      </c>
      <c r="P53" s="22">
        <v>60</v>
      </c>
      <c r="Q53" s="22" t="s">
        <v>188</v>
      </c>
      <c r="R53" s="22"/>
      <c r="S53" s="22">
        <v>200</v>
      </c>
      <c r="T53" s="22">
        <v>30</v>
      </c>
      <c r="U53" s="24">
        <v>0</v>
      </c>
      <c r="V53" s="24">
        <v>0</v>
      </c>
      <c r="W53" s="22" t="s">
        <v>74</v>
      </c>
      <c r="X53" s="24">
        <f>Raw_data!X53/Raw_data!$AZ53</f>
        <v>4.488412771451759E-3</v>
      </c>
      <c r="Y53" s="24">
        <f>Raw_data!Y53/Raw_data!$AZ53</f>
        <v>2.3130709978331825E-2</v>
      </c>
      <c r="Z53" s="24">
        <f>Raw_data!Z53/Raw_data!$AZ53</f>
        <v>0</v>
      </c>
      <c r="AA53" s="24">
        <f>Raw_data!AA53/Raw_data!$AZ53</f>
        <v>9.8212873833073838E-3</v>
      </c>
      <c r="AB53" s="24">
        <f>Raw_data!AB53/Raw_data!$AZ53</f>
        <v>2.2018215421494288E-2</v>
      </c>
      <c r="AC53" s="24">
        <f>Raw_data!AC53/Raw_data!$AZ53</f>
        <v>1.711966599757913E-2</v>
      </c>
      <c r="AD53" s="24">
        <f>Raw_data!AD53/Raw_data!$AZ53</f>
        <v>8.0919643963752466E-2</v>
      </c>
      <c r="AE53" s="24">
        <f>Raw_data!AE53/Raw_data!$AZ53</f>
        <v>2.0861676954659233E-2</v>
      </c>
      <c r="AF53" s="24">
        <f>Raw_data!AF53/Raw_data!$AZ53</f>
        <v>0.51146845245133454</v>
      </c>
      <c r="AG53" s="24">
        <f>Raw_data!AG53/Raw_data!$AZ53</f>
        <v>2.1561334053231639E-2</v>
      </c>
      <c r="AH53" s="24">
        <f>Raw_data!AH53/Raw_data!$AZ53</f>
        <v>1.4754324019767763E-2</v>
      </c>
      <c r="AI53" s="24">
        <f>Raw_data!AI53/Raw_data!$AZ53</f>
        <v>0.13139924771577124</v>
      </c>
      <c r="AJ53" s="24">
        <f>Raw_data!AJ53/Raw_data!$AZ53</f>
        <v>4.4068039174624256E-2</v>
      </c>
      <c r="AK53" s="24">
        <f>Raw_data!AK53/Raw_data!$AZ53</f>
        <v>4.501385543055475E-2</v>
      </c>
      <c r="AL53" s="24">
        <f>Raw_data!AL53/Raw_data!$AZ53</f>
        <v>7.3103690048640629E-3</v>
      </c>
      <c r="AM53" s="24">
        <f>Raw_data!AM53/Raw_data!$AZ53</f>
        <v>3.4489586879995903E-3</v>
      </c>
      <c r="AN53" s="24">
        <f>Raw_data!AN53/Raw_data!$AZ53</f>
        <v>1.7416339127185043E-3</v>
      </c>
      <c r="AO53" s="24">
        <f>Raw_data!AO53/Raw_data!$AZ53</f>
        <v>4.337939305355123E-3</v>
      </c>
      <c r="AP53" s="24">
        <f>Raw_data!AP53/Raw_data!$AZ53</f>
        <v>3.7953147726835636E-3</v>
      </c>
      <c r="AQ53" s="24">
        <f>Raw_data!AQ53/Raw_data!$AZ53</f>
        <v>1.0916004108548888E-3</v>
      </c>
      <c r="AR53" s="24">
        <f>Raw_data!AR53/Raw_data!$AZ53</f>
        <v>6.5795784416101228E-4</v>
      </c>
      <c r="AS53" s="24">
        <f>Raw_data!AS53/Raw_data!$AZ53</f>
        <v>2.0542150852884793E-3</v>
      </c>
      <c r="AT53" s="24">
        <f>Raw_data!AT53/Raw_data!$AZ53</f>
        <v>1.1465692287163445E-2</v>
      </c>
      <c r="AU53" s="24">
        <f>Raw_data!AU53/Raw_data!$AZ53</f>
        <v>3.4813683576204041E-3</v>
      </c>
      <c r="AV53" s="24">
        <f>Raw_data!AV53/Raw_data!$AZ53</f>
        <v>9.1358466141748746E-4</v>
      </c>
      <c r="AW53" s="24">
        <f>Raw_data!AW53/Raw_data!$AZ53</f>
        <v>4.0654843904109166E-3</v>
      </c>
      <c r="AX53" s="24">
        <f>Raw_data!AX53/Raw_data!$AZ53</f>
        <v>8.0038825122171406E-3</v>
      </c>
      <c r="AY53" s="24">
        <f>Raw_data!AY53/Raw_data!$AZ53</f>
        <v>1.0071334513852583E-3</v>
      </c>
      <c r="AZ53" s="24">
        <f>Raw_data!AZ53/Raw_data!$AZ53</f>
        <v>1</v>
      </c>
      <c r="BA53" s="24">
        <f t="shared" si="0"/>
        <v>7.3103690048640629E-3</v>
      </c>
      <c r="BB53" s="24">
        <f t="shared" si="1"/>
        <v>1.1465692287163445E-2</v>
      </c>
      <c r="BC53" s="24">
        <f>Raw_data!BC53/Raw_data!$AZ53</f>
        <v>0.66296276378265717</v>
      </c>
      <c r="BD53" s="24">
        <f>Raw_data!BD53/Raw_data!$AZ53</f>
        <v>7.7357607582295637E-3</v>
      </c>
      <c r="BE53" s="24">
        <f>Raw_data!BE53/Raw_data!$AZ53</f>
        <v>0.21815577820484147</v>
      </c>
      <c r="BF53" s="24">
        <f>Raw_data!BF53/Raw_data!$AZ53</f>
        <v>2.5010292741231229E-2</v>
      </c>
      <c r="BG53" s="24">
        <f>Raw_data!BG53/Raw_data!$AZ53</f>
        <v>6.7359343221013057E-2</v>
      </c>
      <c r="BH53" s="24">
        <f>Raw_data!BH53/Raw_data!$AZ53</f>
        <v>9.2369635962244276E-2</v>
      </c>
      <c r="BI53" s="32">
        <f t="shared" si="2"/>
        <v>0.37129656474187761</v>
      </c>
    </row>
    <row r="54" spans="1:61" x14ac:dyDescent="0.25">
      <c r="A54" s="28" t="s">
        <v>182</v>
      </c>
      <c r="B54" s="22" t="s">
        <v>76</v>
      </c>
      <c r="C54" s="23">
        <v>1</v>
      </c>
      <c r="D54" s="22" t="s">
        <v>189</v>
      </c>
      <c r="E54" s="22">
        <v>814</v>
      </c>
      <c r="F54" s="24">
        <v>3.1139999999999999</v>
      </c>
      <c r="G54" s="25"/>
      <c r="H54" s="22" t="s">
        <v>190</v>
      </c>
      <c r="I54" s="22">
        <v>1000</v>
      </c>
      <c r="J54" s="22">
        <v>20</v>
      </c>
      <c r="K54" s="22">
        <v>400</v>
      </c>
      <c r="L54" s="22">
        <v>111</v>
      </c>
      <c r="M54" s="22">
        <v>150</v>
      </c>
      <c r="N54" s="22">
        <v>50</v>
      </c>
      <c r="O54" s="22">
        <v>70</v>
      </c>
      <c r="P54" s="22">
        <v>60</v>
      </c>
      <c r="Q54" s="22" t="s">
        <v>322</v>
      </c>
      <c r="R54" s="22" t="s">
        <v>63</v>
      </c>
      <c r="S54" s="22">
        <v>200</v>
      </c>
      <c r="T54" s="22">
        <v>30</v>
      </c>
      <c r="U54" s="24">
        <v>0</v>
      </c>
      <c r="V54" s="24">
        <v>0</v>
      </c>
      <c r="W54" s="22" t="s">
        <v>64</v>
      </c>
      <c r="X54" s="24">
        <f>Raw_data!X54/Raw_data!$AZ54</f>
        <v>3.0644085202006259E-3</v>
      </c>
      <c r="Y54" s="24">
        <f>Raw_data!Y54/Raw_data!$AZ54</f>
        <v>3.8719197430058792E-3</v>
      </c>
      <c r="Z54" s="24">
        <f>Raw_data!Z54/Raw_data!$AZ54</f>
        <v>6.4158624295657551E-2</v>
      </c>
      <c r="AA54" s="24">
        <f>Raw_data!AA54/Raw_data!$AZ54</f>
        <v>1.5478386513862257E-3</v>
      </c>
      <c r="AB54" s="24">
        <f>Raw_data!AB54/Raw_data!$AZ54</f>
        <v>8.7601257907173966E-3</v>
      </c>
      <c r="AC54" s="24">
        <f>Raw_data!AC54/Raw_data!$AZ54</f>
        <v>3.2076548150237014E-2</v>
      </c>
      <c r="AD54" s="24">
        <f>Raw_data!AD54/Raw_data!$AZ54</f>
        <v>7.9001427019738266E-2</v>
      </c>
      <c r="AE54" s="24">
        <f>Raw_data!AE54/Raw_data!$AZ54</f>
        <v>0</v>
      </c>
      <c r="AF54" s="24">
        <f>Raw_data!AF54/Raw_data!$AZ54</f>
        <v>0.46808568833417524</v>
      </c>
      <c r="AG54" s="24">
        <f>Raw_data!AG54/Raw_data!$AZ54</f>
        <v>3.7947719918189071E-2</v>
      </c>
      <c r="AH54" s="24">
        <f>Raw_data!AH54/Raw_data!$AZ54</f>
        <v>2.8956842721160725E-2</v>
      </c>
      <c r="AI54" s="24">
        <f>Raw_data!AI54/Raw_data!$AZ54</f>
        <v>0.17841092352196716</v>
      </c>
      <c r="AJ54" s="24">
        <f>Raw_data!AJ54/Raw_data!$AZ54</f>
        <v>3.753245895484774E-2</v>
      </c>
      <c r="AK54" s="24">
        <f>Raw_data!AK54/Raw_data!$AZ54</f>
        <v>1.3878303220879615E-2</v>
      </c>
      <c r="AL54" s="24">
        <f>Raw_data!AL54/Raw_data!$AZ54</f>
        <v>5.4617779406030496E-3</v>
      </c>
      <c r="AM54" s="24">
        <f>Raw_data!AM54/Raw_data!$AZ54</f>
        <v>2.4172769858792796E-3</v>
      </c>
      <c r="AN54" s="24">
        <f>Raw_data!AN54/Raw_data!$AZ54</f>
        <v>1.4026524711367859E-3</v>
      </c>
      <c r="AO54" s="24">
        <f>Raw_data!AO54/Raw_data!$AZ54</f>
        <v>4.5617151910748999E-3</v>
      </c>
      <c r="AP54" s="24">
        <f>Raw_data!AP54/Raw_data!$AZ54</f>
        <v>2.8233981044233211E-3</v>
      </c>
      <c r="AQ54" s="24">
        <f>Raw_data!AQ54/Raw_data!$AZ54</f>
        <v>9.3187415739406259E-4</v>
      </c>
      <c r="AR54" s="24">
        <f>Raw_data!AR54/Raw_data!$AZ54</f>
        <v>4.288435527339795E-4</v>
      </c>
      <c r="AS54" s="24">
        <f>Raw_data!AS54/Raw_data!$AZ54</f>
        <v>1.5026820526938341E-3</v>
      </c>
      <c r="AT54" s="24">
        <f>Raw_data!AT54/Raw_data!$AZ54</f>
        <v>7.2686353847141285E-3</v>
      </c>
      <c r="AU54" s="24">
        <f>Raw_data!AU54/Raw_data!$AZ54</f>
        <v>9.7993041000173759E-4</v>
      </c>
      <c r="AV54" s="24">
        <f>Raw_data!AV54/Raw_data!$AZ54</f>
        <v>1.5711037108702517E-3</v>
      </c>
      <c r="AW54" s="24">
        <f>Raw_data!AW54/Raw_data!$AZ54</f>
        <v>3.7278866415063764E-3</v>
      </c>
      <c r="AX54" s="24">
        <f>Raw_data!AX54/Raw_data!$AZ54</f>
        <v>8.0267846627978066E-3</v>
      </c>
      <c r="AY54" s="24">
        <f>Raw_data!AY54/Raw_data!$AZ54</f>
        <v>1.6026098920082403E-3</v>
      </c>
      <c r="AZ54" s="24">
        <f>Raw_data!AZ54/Raw_data!$AZ54</f>
        <v>1</v>
      </c>
      <c r="BA54" s="24">
        <f t="shared" si="0"/>
        <v>5.4617779406030496E-3</v>
      </c>
      <c r="BB54" s="24">
        <f t="shared" si="1"/>
        <v>7.2686353847141285E-3</v>
      </c>
      <c r="BC54" s="24">
        <f>Raw_data!BC54/Raw_data!$AZ54</f>
        <v>0.66060273291533678</v>
      </c>
      <c r="BD54" s="24">
        <f>Raw_data!BD54/Raw_data!$AZ54</f>
        <v>8.2623179545129096E-3</v>
      </c>
      <c r="BE54" s="24">
        <f>Raw_data!BE54/Raw_data!$AZ54</f>
        <v>0.2294756603304707</v>
      </c>
      <c r="BF54" s="24">
        <f>Raw_data!BF54/Raw_data!$AZ54</f>
        <v>4.0364996904068355E-2</v>
      </c>
      <c r="BG54" s="24">
        <f>Raw_data!BG54/Raw_data!$AZ54</f>
        <v>4.8563878570294275E-2</v>
      </c>
      <c r="BH54" s="24">
        <f>Raw_data!BH54/Raw_data!$AZ54</f>
        <v>8.8928875474362623E-2</v>
      </c>
      <c r="BI54" s="32">
        <f t="shared" si="2"/>
        <v>0.8311732524749158</v>
      </c>
    </row>
    <row r="55" spans="1:61" x14ac:dyDescent="0.25">
      <c r="A55" s="28" t="s">
        <v>182</v>
      </c>
      <c r="B55" s="22" t="s">
        <v>76</v>
      </c>
      <c r="C55" s="23">
        <v>2</v>
      </c>
      <c r="D55" s="22" t="s">
        <v>191</v>
      </c>
      <c r="E55" s="22">
        <f>449+405</f>
        <v>854</v>
      </c>
      <c r="F55" s="24">
        <v>3.0335000000000001</v>
      </c>
      <c r="G55" s="25"/>
      <c r="H55" s="22" t="s">
        <v>192</v>
      </c>
      <c r="I55" s="22">
        <v>1000</v>
      </c>
      <c r="J55" s="22">
        <v>20</v>
      </c>
      <c r="K55" s="22">
        <v>400</v>
      </c>
      <c r="L55" s="22">
        <v>111</v>
      </c>
      <c r="M55" s="22">
        <v>150</v>
      </c>
      <c r="N55" s="22">
        <v>50</v>
      </c>
      <c r="O55" s="22">
        <v>70</v>
      </c>
      <c r="P55" s="22">
        <v>60</v>
      </c>
      <c r="Q55" s="22" t="s">
        <v>322</v>
      </c>
      <c r="R55" s="22" t="s">
        <v>63</v>
      </c>
      <c r="S55" s="22">
        <v>200</v>
      </c>
      <c r="T55" s="22">
        <v>30</v>
      </c>
      <c r="U55" s="24">
        <v>0</v>
      </c>
      <c r="V55" s="24">
        <v>0</v>
      </c>
      <c r="W55" s="22" t="s">
        <v>64</v>
      </c>
      <c r="X55" s="24">
        <f>Raw_data!X55/Raw_data!$AZ55</f>
        <v>2.9129726400227E-3</v>
      </c>
      <c r="Y55" s="24">
        <f>Raw_data!Y55/Raw_data!$AZ55</f>
        <v>4.4744490088736303E-3</v>
      </c>
      <c r="Z55" s="24">
        <f>Raw_data!Z55/Raw_data!$AZ55</f>
        <v>8.0846644824200758E-2</v>
      </c>
      <c r="AA55" s="24">
        <f>Raw_data!AA55/Raw_data!$AZ55</f>
        <v>4.8319739491193924E-4</v>
      </c>
      <c r="AB55" s="24">
        <f>Raw_data!AB55/Raw_data!$AZ55</f>
        <v>6.7178239097898376E-3</v>
      </c>
      <c r="AC55" s="24">
        <f>Raw_data!AC55/Raw_data!$AZ55</f>
        <v>3.2140303439478914E-2</v>
      </c>
      <c r="AD55" s="24">
        <f>Raw_data!AD55/Raw_data!$AZ55</f>
        <v>7.0261676669996567E-2</v>
      </c>
      <c r="AE55" s="24">
        <f>Raw_data!AE55/Raw_data!$AZ55</f>
        <v>0</v>
      </c>
      <c r="AF55" s="24">
        <f>Raw_data!AF55/Raw_data!$AZ55</f>
        <v>0.44019387446638514</v>
      </c>
      <c r="AG55" s="24">
        <f>Raw_data!AG55/Raw_data!$AZ55</f>
        <v>2.9734599462187594E-2</v>
      </c>
      <c r="AH55" s="24">
        <f>Raw_data!AH55/Raw_data!$AZ55</f>
        <v>2.1390225272531437E-2</v>
      </c>
      <c r="AI55" s="24">
        <f>Raw_data!AI55/Raw_data!$AZ55</f>
        <v>0.23213258407750431</v>
      </c>
      <c r="AJ55" s="24">
        <f>Raw_data!AJ55/Raw_data!$AZ55</f>
        <v>2.648354256732087E-2</v>
      </c>
      <c r="AK55" s="24">
        <f>Raw_data!AK55/Raw_data!$AZ55</f>
        <v>1.133666172181688E-2</v>
      </c>
      <c r="AL55" s="24">
        <f>Raw_data!AL55/Raw_data!$AZ55</f>
        <v>4.662181615607359E-3</v>
      </c>
      <c r="AM55" s="24">
        <f>Raw_data!AM55/Raw_data!$AZ55</f>
        <v>2.0842406677175672E-3</v>
      </c>
      <c r="AN55" s="24">
        <f>Raw_data!AN55/Raw_data!$AZ55</f>
        <v>1.5870739180259374E-3</v>
      </c>
      <c r="AO55" s="24">
        <f>Raw_data!AO55/Raw_data!$AZ55</f>
        <v>3.3283539913143462E-3</v>
      </c>
      <c r="AP55" s="24">
        <f>Raw_data!AP55/Raw_data!$AZ55</f>
        <v>2.723726686521172E-3</v>
      </c>
      <c r="AQ55" s="24">
        <f>Raw_data!AQ55/Raw_data!$AZ55</f>
        <v>7.5911802098634258E-4</v>
      </c>
      <c r="AR55" s="24">
        <f>Raw_data!AR55/Raw_data!$AZ55</f>
        <v>3.3677786148036948E-4</v>
      </c>
      <c r="AS55" s="24">
        <f>Raw_data!AS55/Raw_data!$AZ55</f>
        <v>1.6984407186306915E-3</v>
      </c>
      <c r="AT55" s="24">
        <f>Raw_data!AT55/Raw_data!$AZ55</f>
        <v>7.5180221814986773E-3</v>
      </c>
      <c r="AU55" s="24">
        <f>Raw_data!AU55/Raw_data!$AZ55</f>
        <v>9.6922746454309347E-4</v>
      </c>
      <c r="AV55" s="24">
        <f>Raw_data!AV55/Raw_data!$AZ55</f>
        <v>1.3165858188103024E-3</v>
      </c>
      <c r="AW55" s="24">
        <f>Raw_data!AW55/Raw_data!$AZ55</f>
        <v>4.1431424780153069E-3</v>
      </c>
      <c r="AX55" s="24">
        <f>Raw_data!AX55/Raw_data!$AZ55</f>
        <v>7.978415898191548E-3</v>
      </c>
      <c r="AY55" s="24">
        <f>Raw_data!AY55/Raw_data!$AZ55</f>
        <v>1.7861372236365255E-3</v>
      </c>
      <c r="AZ55" s="24">
        <f>Raw_data!AZ55/Raw_data!$AZ55</f>
        <v>1</v>
      </c>
      <c r="BA55" s="24">
        <f t="shared" si="0"/>
        <v>4.662181615607359E-3</v>
      </c>
      <c r="BB55" s="24">
        <f t="shared" si="1"/>
        <v>7.5180221814986773E-3</v>
      </c>
      <c r="BC55" s="24">
        <f>Raw_data!BC55/Raw_data!$AZ55</f>
        <v>0.62741653507771578</v>
      </c>
      <c r="BD55" s="24">
        <f>Raw_data!BD55/Raw_data!$AZ55</f>
        <v>8.3417614029288479E-3</v>
      </c>
      <c r="BE55" s="24">
        <f>Raw_data!BE55/Raw_data!$AZ55</f>
        <v>0.28150653127481784</v>
      </c>
      <c r="BF55" s="24">
        <f>Raw_data!BF55/Raw_data!$AZ55</f>
        <v>3.1818840129905164E-2</v>
      </c>
      <c r="BG55" s="24">
        <f>Raw_data!BG55/Raw_data!$AZ55</f>
        <v>3.8736128317526118E-2</v>
      </c>
      <c r="BH55" s="24">
        <f>Raw_data!BH55/Raw_data!$AZ55</f>
        <v>7.0554968447431282E-2</v>
      </c>
      <c r="BI55" s="32">
        <f t="shared" si="2"/>
        <v>0.82142541115831558</v>
      </c>
    </row>
    <row r="56" spans="1:61" x14ac:dyDescent="0.25">
      <c r="A56" s="28" t="s">
        <v>182</v>
      </c>
      <c r="B56" s="22" t="s">
        <v>76</v>
      </c>
      <c r="C56" s="23">
        <v>3</v>
      </c>
      <c r="D56" s="22" t="s">
        <v>193</v>
      </c>
      <c r="E56" s="22">
        <v>900</v>
      </c>
      <c r="F56" s="24">
        <v>3.625</v>
      </c>
      <c r="G56" s="25">
        <f>(805.75/600)*900</f>
        <v>1208.625</v>
      </c>
      <c r="H56" s="22" t="s">
        <v>194</v>
      </c>
      <c r="I56" s="22">
        <v>1000</v>
      </c>
      <c r="J56" s="22">
        <v>20</v>
      </c>
      <c r="K56" s="22">
        <v>400</v>
      </c>
      <c r="L56" s="22">
        <v>111</v>
      </c>
      <c r="M56" s="22">
        <v>150</v>
      </c>
      <c r="N56" s="22">
        <v>50</v>
      </c>
      <c r="O56" s="22">
        <v>70</v>
      </c>
      <c r="P56" s="22">
        <v>60</v>
      </c>
      <c r="Q56" s="22" t="s">
        <v>322</v>
      </c>
      <c r="R56" s="22" t="s">
        <v>63</v>
      </c>
      <c r="S56" s="22">
        <v>200</v>
      </c>
      <c r="T56" s="22">
        <v>30</v>
      </c>
      <c r="U56" s="24">
        <v>0</v>
      </c>
      <c r="V56" s="24">
        <v>0</v>
      </c>
      <c r="W56" s="22" t="s">
        <v>64</v>
      </c>
      <c r="X56" s="24">
        <f>Raw_data!X56/Raw_data!$AZ56</f>
        <v>3.2588242703226532E-3</v>
      </c>
      <c r="Y56" s="24">
        <f>Raw_data!Y56/Raw_data!$AZ56</f>
        <v>2.2092403627617424E-3</v>
      </c>
      <c r="Z56" s="24">
        <f>Raw_data!Z56/Raw_data!$AZ56</f>
        <v>7.6294870312117874E-2</v>
      </c>
      <c r="AA56" s="24">
        <f>Raw_data!AA56/Raw_data!$AZ56</f>
        <v>9.0418771922544828E-4</v>
      </c>
      <c r="AB56" s="24">
        <f>Raw_data!AB56/Raw_data!$AZ56</f>
        <v>5.4748424313641698E-3</v>
      </c>
      <c r="AC56" s="24">
        <f>Raw_data!AC56/Raw_data!$AZ56</f>
        <v>2.0993627802826507E-2</v>
      </c>
      <c r="AD56" s="24">
        <f>Raw_data!AD56/Raw_data!$AZ56</f>
        <v>6.5695754880088317E-2</v>
      </c>
      <c r="AE56" s="24">
        <f>Raw_data!AE56/Raw_data!$AZ56</f>
        <v>0</v>
      </c>
      <c r="AF56" s="24">
        <f>Raw_data!AF56/Raw_data!$AZ56</f>
        <v>0.45792412721086806</v>
      </c>
      <c r="AG56" s="24">
        <f>Raw_data!AG56/Raw_data!$AZ56</f>
        <v>2.3371329100308615E-2</v>
      </c>
      <c r="AH56" s="24">
        <f>Raw_data!AH56/Raw_data!$AZ56</f>
        <v>1.7981986249143992E-2</v>
      </c>
      <c r="AI56" s="24">
        <f>Raw_data!AI56/Raw_data!$AZ56</f>
        <v>0.25226953241910122</v>
      </c>
      <c r="AJ56" s="24">
        <f>Raw_data!AJ56/Raw_data!$AZ56</f>
        <v>2.4619152111965619E-2</v>
      </c>
      <c r="AK56" s="24">
        <f>Raw_data!AK56/Raw_data!$AZ56</f>
        <v>8.509980965514561E-3</v>
      </c>
      <c r="AL56" s="24">
        <f>Raw_data!AL56/Raw_data!$AZ56</f>
        <v>3.970723001445243E-3</v>
      </c>
      <c r="AM56" s="24">
        <f>Raw_data!AM56/Raw_data!$AZ56</f>
        <v>1.4069403330093232E-3</v>
      </c>
      <c r="AN56" s="24">
        <f>Raw_data!AN56/Raw_data!$AZ56</f>
        <v>1.0458593372714823E-3</v>
      </c>
      <c r="AO56" s="24">
        <f>Raw_data!AO56/Raw_data!$AZ56</f>
        <v>3.2944789839328107E-3</v>
      </c>
      <c r="AP56" s="24">
        <f>Raw_data!AP56/Raw_data!$AZ56</f>
        <v>2.8954625500619028E-3</v>
      </c>
      <c r="AQ56" s="24">
        <f>Raw_data!AQ56/Raw_data!$AZ56</f>
        <v>7.4264252983261242E-4</v>
      </c>
      <c r="AR56" s="24">
        <f>Raw_data!AR56/Raw_data!$AZ56</f>
        <v>3.1196265026663876E-4</v>
      </c>
      <c r="AS56" s="24">
        <f>Raw_data!AS56/Raw_data!$AZ56</f>
        <v>2.0460306123259767E-3</v>
      </c>
      <c r="AT56" s="24">
        <f>Raw_data!AT56/Raw_data!$AZ56</f>
        <v>7.6344586428129359E-3</v>
      </c>
      <c r="AU56" s="24">
        <f>Raw_data!AU56/Raw_data!$AZ56</f>
        <v>1.0075100579951459E-3</v>
      </c>
      <c r="AV56" s="24">
        <f>Raw_data!AV56/Raw_data!$AZ56</f>
        <v>1.1904830221395079E-3</v>
      </c>
      <c r="AW56" s="24">
        <f>Raw_data!AW56/Raw_data!$AZ56</f>
        <v>4.0910312200287046E-3</v>
      </c>
      <c r="AX56" s="24">
        <f>Raw_data!AX56/Raw_data!$AZ56</f>
        <v>9.4312005469030253E-3</v>
      </c>
      <c r="AY56" s="24">
        <f>Raw_data!AY56/Raw_data!$AZ56</f>
        <v>1.4237606763657787E-3</v>
      </c>
      <c r="AZ56" s="24">
        <f>Raw_data!AZ56/Raw_data!$AZ56</f>
        <v>1</v>
      </c>
      <c r="BA56" s="24">
        <f t="shared" si="0"/>
        <v>3.970723001445243E-3</v>
      </c>
      <c r="BB56" s="24">
        <f t="shared" si="1"/>
        <v>7.6344586428129359E-3</v>
      </c>
      <c r="BC56" s="24">
        <f>Raw_data!BC56/Raw_data!$AZ56</f>
        <v>0.63326757121672661</v>
      </c>
      <c r="BD56" s="24">
        <f>Raw_data!BD56/Raw_data!$AZ56</f>
        <v>7.7598800986332416E-3</v>
      </c>
      <c r="BE56" s="24">
        <f>Raw_data!BE56/Raw_data!$AZ56</f>
        <v>0.29010977789274589</v>
      </c>
      <c r="BF56" s="24">
        <f>Raw_data!BF56/Raw_data!$AZ56</f>
        <v>2.4778269433317939E-2</v>
      </c>
      <c r="BG56" s="24">
        <f>Raw_data!BG56/Raw_data!$AZ56</f>
        <v>3.2479319714317917E-2</v>
      </c>
      <c r="BH56" s="24">
        <f>Raw_data!BH56/Raw_data!$AZ56</f>
        <v>5.7257589147635853E-2</v>
      </c>
      <c r="BI56" s="32">
        <f t="shared" si="2"/>
        <v>0.76289373211209499</v>
      </c>
    </row>
    <row r="57" spans="1:61" x14ac:dyDescent="0.25">
      <c r="A57" s="28" t="s">
        <v>182</v>
      </c>
      <c r="B57" s="22" t="s">
        <v>76</v>
      </c>
      <c r="C57" s="23" t="s">
        <v>71</v>
      </c>
      <c r="D57" s="22" t="s">
        <v>195</v>
      </c>
      <c r="E57" s="22">
        <v>600</v>
      </c>
      <c r="F57" s="24">
        <v>0.217</v>
      </c>
      <c r="G57" s="25"/>
      <c r="H57" s="22" t="s">
        <v>196</v>
      </c>
      <c r="I57" s="22">
        <v>1000</v>
      </c>
      <c r="J57" s="22">
        <v>20</v>
      </c>
      <c r="K57" s="22">
        <v>400</v>
      </c>
      <c r="L57" s="22">
        <v>111</v>
      </c>
      <c r="M57" s="22">
        <v>150</v>
      </c>
      <c r="N57" s="22">
        <v>50</v>
      </c>
      <c r="O57" s="22">
        <v>70</v>
      </c>
      <c r="P57" s="22">
        <v>60</v>
      </c>
      <c r="Q57" s="22" t="s">
        <v>197</v>
      </c>
      <c r="R57" s="22"/>
      <c r="S57" s="22">
        <v>200</v>
      </c>
      <c r="T57" s="22">
        <v>30</v>
      </c>
      <c r="U57" s="24">
        <v>0</v>
      </c>
      <c r="V57" s="24">
        <v>0</v>
      </c>
      <c r="W57" s="22" t="s">
        <v>74</v>
      </c>
      <c r="X57" s="24">
        <f>Raw_data!X57/Raw_data!$AZ57</f>
        <v>4.7622627144764248E-3</v>
      </c>
      <c r="Y57" s="24">
        <f>Raw_data!Y57/Raw_data!$AZ57</f>
        <v>2.0477009153942877E-2</v>
      </c>
      <c r="Z57" s="24">
        <f>Raw_data!Z57/Raw_data!$AZ57</f>
        <v>0</v>
      </c>
      <c r="AA57" s="24">
        <f>Raw_data!AA57/Raw_data!$AZ57</f>
        <v>7.6938337286546806E-3</v>
      </c>
      <c r="AB57" s="24">
        <f>Raw_data!AB57/Raw_data!$AZ57</f>
        <v>3.0230919759478871E-2</v>
      </c>
      <c r="AC57" s="24">
        <f>Raw_data!AC57/Raw_data!$AZ57</f>
        <v>2.1098350234079133E-2</v>
      </c>
      <c r="AD57" s="24">
        <f>Raw_data!AD57/Raw_data!$AZ57</f>
        <v>0.11411868637887689</v>
      </c>
      <c r="AE57" s="24">
        <f>Raw_data!AE57/Raw_data!$AZ57</f>
        <v>2.1954313871760511E-2</v>
      </c>
      <c r="AF57" s="24">
        <f>Raw_data!AF57/Raw_data!$AZ57</f>
        <v>0.44634701305957575</v>
      </c>
      <c r="AG57" s="24">
        <f>Raw_data!AG57/Raw_data!$AZ57</f>
        <v>1.7185905559970321E-2</v>
      </c>
      <c r="AH57" s="24">
        <f>Raw_data!AH57/Raw_data!$AZ57</f>
        <v>1.7380233585374466E-2</v>
      </c>
      <c r="AI57" s="24">
        <f>Raw_data!AI57/Raw_data!$AZ57</f>
        <v>0.15614373395654729</v>
      </c>
      <c r="AJ57" s="24">
        <f>Raw_data!AJ57/Raw_data!$AZ57</f>
        <v>5.7614036326292688E-2</v>
      </c>
      <c r="AK57" s="24">
        <f>Raw_data!AK57/Raw_data!$AZ57</f>
        <v>3.6976999451164845E-2</v>
      </c>
      <c r="AL57" s="24">
        <f>Raw_data!AL57/Raw_data!$AZ57</f>
        <v>6.7113252792909053E-3</v>
      </c>
      <c r="AM57" s="24">
        <f>Raw_data!AM57/Raw_data!$AZ57</f>
        <v>3.3511064209473186E-3</v>
      </c>
      <c r="AN57" s="24">
        <f>Raw_data!AN57/Raw_data!$AZ57</f>
        <v>1.4334378680262944E-3</v>
      </c>
      <c r="AO57" s="24">
        <f>Raw_data!AO57/Raw_data!$AZ57</f>
        <v>4.0410178356435362E-3</v>
      </c>
      <c r="AP57" s="24">
        <f>Raw_data!AP57/Raw_data!$AZ57</f>
        <v>2.7032756972172572E-3</v>
      </c>
      <c r="AQ57" s="24">
        <f>Raw_data!AQ57/Raw_data!$AZ57</f>
        <v>8.9080887171162453E-4</v>
      </c>
      <c r="AR57" s="24">
        <f>Raw_data!AR57/Raw_data!$AZ57</f>
        <v>5.8982597272922961E-4</v>
      </c>
      <c r="AS57" s="24">
        <f>Raw_data!AS57/Raw_data!$AZ57</f>
        <v>2.0187833067533715E-3</v>
      </c>
      <c r="AT57" s="24">
        <f>Raw_data!AT57/Raw_data!$AZ57</f>
        <v>1.1334903356849372E-2</v>
      </c>
      <c r="AU57" s="24">
        <f>Raw_data!AU57/Raw_data!$AZ57</f>
        <v>2.5215718791029612E-3</v>
      </c>
      <c r="AV57" s="24">
        <f>Raw_data!AV57/Raw_data!$AZ57</f>
        <v>6.7707529025762042E-4</v>
      </c>
      <c r="AW57" s="24">
        <f>Raw_data!AW57/Raw_data!$AZ57</f>
        <v>3.1383416036018879E-3</v>
      </c>
      <c r="AX57" s="24">
        <f>Raw_data!AX57/Raw_data!$AZ57</f>
        <v>7.7189307738424091E-3</v>
      </c>
      <c r="AY57" s="24">
        <f>Raw_data!AY57/Raw_data!$AZ57</f>
        <v>8.8629806383107963E-4</v>
      </c>
      <c r="AZ57" s="24">
        <f>Raw_data!AZ57/Raw_data!$AZ57</f>
        <v>1</v>
      </c>
      <c r="BA57" s="24">
        <f t="shared" si="0"/>
        <v>6.7113252792909053E-3</v>
      </c>
      <c r="BB57" s="24">
        <f t="shared" si="1"/>
        <v>1.1334903356849372E-2</v>
      </c>
      <c r="BC57" s="24">
        <f>Raw_data!BC57/Raw_data!$AZ57</f>
        <v>0.65307291823870062</v>
      </c>
      <c r="BD57" s="24">
        <f>Raw_data!BD57/Raw_data!$AZ57</f>
        <v>6.1823498021314422E-3</v>
      </c>
      <c r="BE57" s="24">
        <f>Raw_data!BE57/Raw_data!$AZ57</f>
        <v>0.24164876143357342</v>
      </c>
      <c r="BF57" s="24">
        <f>Raw_data!BF57/Raw_data!$AZ57</f>
        <v>2.053701198091764E-2</v>
      </c>
      <c r="BG57" s="24">
        <f>Raw_data!BG57/Raw_data!$AZ57</f>
        <v>6.0512729908536241E-2</v>
      </c>
      <c r="BH57" s="24">
        <f>Raw_data!BH57/Raw_data!$AZ57</f>
        <v>8.104974188945388E-2</v>
      </c>
      <c r="BI57" s="32">
        <f t="shared" si="2"/>
        <v>0.33938333325828984</v>
      </c>
    </row>
    <row r="58" spans="1:61" x14ac:dyDescent="0.25">
      <c r="A58" s="28" t="s">
        <v>182</v>
      </c>
      <c r="B58" s="22" t="s">
        <v>85</v>
      </c>
      <c r="C58" s="23">
        <v>1</v>
      </c>
      <c r="D58" s="22" t="s">
        <v>198</v>
      </c>
      <c r="E58" s="22">
        <v>321</v>
      </c>
      <c r="F58" s="24">
        <v>1.5089999999999999</v>
      </c>
      <c r="G58" s="25"/>
      <c r="H58" s="22" t="s">
        <v>199</v>
      </c>
      <c r="I58" s="22">
        <v>1000</v>
      </c>
      <c r="J58" s="22">
        <v>20</v>
      </c>
      <c r="K58" s="22">
        <v>400</v>
      </c>
      <c r="L58" s="22">
        <v>111</v>
      </c>
      <c r="M58" s="22">
        <v>150</v>
      </c>
      <c r="N58" s="22">
        <v>50</v>
      </c>
      <c r="O58" s="22">
        <v>70</v>
      </c>
      <c r="P58" s="22">
        <v>60</v>
      </c>
      <c r="Q58" s="22" t="s">
        <v>322</v>
      </c>
      <c r="R58" s="22" t="s">
        <v>63</v>
      </c>
      <c r="S58" s="22">
        <v>200</v>
      </c>
      <c r="T58" s="22">
        <v>30</v>
      </c>
      <c r="U58" s="24">
        <v>0</v>
      </c>
      <c r="V58" s="24">
        <v>0</v>
      </c>
      <c r="W58" s="22" t="s">
        <v>64</v>
      </c>
      <c r="X58" s="24">
        <f>Raw_data!X58/Raw_data!$AZ58</f>
        <v>3.5706253817353976E-3</v>
      </c>
      <c r="Y58" s="24">
        <f>Raw_data!Y58/Raw_data!$AZ58</f>
        <v>3.364730369440295E-3</v>
      </c>
      <c r="Z58" s="24">
        <f>Raw_data!Z58/Raw_data!$AZ58</f>
        <v>4.6677750126355881E-2</v>
      </c>
      <c r="AA58" s="24">
        <f>Raw_data!AA58/Raw_data!$AZ58</f>
        <v>1.5350219520598937E-3</v>
      </c>
      <c r="AB58" s="24">
        <f>Raw_data!AB58/Raw_data!$AZ58</f>
        <v>1.2243567261237345E-2</v>
      </c>
      <c r="AC58" s="24">
        <f>Raw_data!AC58/Raw_data!$AZ58</f>
        <v>5.0096390693742821E-3</v>
      </c>
      <c r="AD58" s="24">
        <f>Raw_data!AD58/Raw_data!$AZ58</f>
        <v>6.2023590214398502E-2</v>
      </c>
      <c r="AE58" s="24">
        <f>Raw_data!AE58/Raw_data!$AZ58</f>
        <v>0</v>
      </c>
      <c r="AF58" s="24">
        <f>Raw_data!AF58/Raw_data!$AZ58</f>
        <v>0.59037310668186682</v>
      </c>
      <c r="AG58" s="24">
        <f>Raw_data!AG58/Raw_data!$AZ58</f>
        <v>1.7580707699030099E-2</v>
      </c>
      <c r="AH58" s="24">
        <f>Raw_data!AH58/Raw_data!$AZ58</f>
        <v>1.3735288344923614E-2</v>
      </c>
      <c r="AI58" s="24">
        <f>Raw_data!AI58/Raw_data!$AZ58</f>
        <v>0.15228184473542242</v>
      </c>
      <c r="AJ58" s="24">
        <f>Raw_data!AJ58/Raw_data!$AZ58</f>
        <v>3.3094199867185994E-2</v>
      </c>
      <c r="AK58" s="24">
        <f>Raw_data!AK58/Raw_data!$AZ58</f>
        <v>1.5828317855020549E-2</v>
      </c>
      <c r="AL58" s="24">
        <f>Raw_data!AL58/Raw_data!$AZ58</f>
        <v>3.2686912639449455E-3</v>
      </c>
      <c r="AM58" s="24">
        <f>Raw_data!AM58/Raw_data!$AZ58</f>
        <v>2.586517540614302E-3</v>
      </c>
      <c r="AN58" s="24">
        <f>Raw_data!AN58/Raw_data!$AZ58</f>
        <v>1.6252937766536276E-3</v>
      </c>
      <c r="AO58" s="24">
        <f>Raw_data!AO58/Raw_data!$AZ58</f>
        <v>3.3012902795225259E-3</v>
      </c>
      <c r="AP58" s="24">
        <f>Raw_data!AP58/Raw_data!$AZ58</f>
        <v>3.5967169306271975E-3</v>
      </c>
      <c r="AQ58" s="24">
        <f>Raw_data!AQ58/Raw_data!$AZ58</f>
        <v>6.7437093152257575E-4</v>
      </c>
      <c r="AR58" s="24">
        <f>Raw_data!AR58/Raw_data!$AZ58</f>
        <v>3.7339288703666987E-4</v>
      </c>
      <c r="AS58" s="24">
        <f>Raw_data!AS58/Raw_data!$AZ58</f>
        <v>2.7124724882196349E-3</v>
      </c>
      <c r="AT58" s="24">
        <f>Raw_data!AT58/Raw_data!$AZ58</f>
        <v>6.033100121353459E-3</v>
      </c>
      <c r="AU58" s="24">
        <f>Raw_data!AU58/Raw_data!$AZ58</f>
        <v>1.3597212855102588E-3</v>
      </c>
      <c r="AV58" s="24">
        <f>Raw_data!AV58/Raw_data!$AZ58</f>
        <v>9.0820795716988975E-4</v>
      </c>
      <c r="AW58" s="24">
        <f>Raw_data!AW58/Raw_data!$AZ58</f>
        <v>4.4709071827998591E-3</v>
      </c>
      <c r="AX58" s="24">
        <f>Raw_data!AX58/Raw_data!$AZ58</f>
        <v>1.0901147818431933E-2</v>
      </c>
      <c r="AY58" s="24">
        <f>Raw_data!AY58/Raw_data!$AZ58</f>
        <v>8.6977997854201412E-4</v>
      </c>
      <c r="AZ58" s="24">
        <f>Raw_data!AZ58/Raw_data!$AZ58</f>
        <v>1</v>
      </c>
      <c r="BA58" s="24">
        <f t="shared" si="0"/>
        <v>3.2686912639449455E-3</v>
      </c>
      <c r="BB58" s="24">
        <f t="shared" si="1"/>
        <v>6.033100121353459E-3</v>
      </c>
      <c r="BC58" s="24">
        <f>Raw_data!BC58/Raw_data!$AZ58</f>
        <v>0.74798283953277989</v>
      </c>
      <c r="BD58" s="24">
        <f>Raw_data!BD58/Raw_data!$AZ58</f>
        <v>7.2966589370710086E-3</v>
      </c>
      <c r="BE58" s="24">
        <f>Raw_data!BE58/Raw_data!$AZ58</f>
        <v>0.1777533955097616</v>
      </c>
      <c r="BF58" s="24">
        <f>Raw_data!BF58/Raw_data!$AZ58</f>
        <v>2.0167225239644402E-2</v>
      </c>
      <c r="BG58" s="24">
        <f>Raw_data!BG58/Raw_data!$AZ58</f>
        <v>3.749808939544462E-2</v>
      </c>
      <c r="BH58" s="24">
        <f>Raw_data!BH58/Raw_data!$AZ58</f>
        <v>5.7665314635089018E-2</v>
      </c>
      <c r="BI58" s="32">
        <f t="shared" si="2"/>
        <v>0.53782007469677584</v>
      </c>
    </row>
    <row r="59" spans="1:61" x14ac:dyDescent="0.25">
      <c r="A59" s="28" t="s">
        <v>182</v>
      </c>
      <c r="B59" s="22" t="s">
        <v>85</v>
      </c>
      <c r="C59" s="23">
        <v>2</v>
      </c>
      <c r="D59" s="22" t="s">
        <v>200</v>
      </c>
      <c r="E59" s="22">
        <f>163+291</f>
        <v>454</v>
      </c>
      <c r="F59" s="24">
        <v>2.0015000000000001</v>
      </c>
      <c r="G59" s="25"/>
      <c r="H59" s="22" t="s">
        <v>201</v>
      </c>
      <c r="I59" s="22">
        <v>1000</v>
      </c>
      <c r="J59" s="22">
        <v>20</v>
      </c>
      <c r="K59" s="22">
        <v>400</v>
      </c>
      <c r="L59" s="22">
        <v>111</v>
      </c>
      <c r="M59" s="22">
        <v>150</v>
      </c>
      <c r="N59" s="22">
        <v>50</v>
      </c>
      <c r="O59" s="22">
        <v>70</v>
      </c>
      <c r="P59" s="22">
        <v>60</v>
      </c>
      <c r="Q59" s="22" t="s">
        <v>322</v>
      </c>
      <c r="R59" s="22" t="s">
        <v>63</v>
      </c>
      <c r="S59" s="22">
        <v>200</v>
      </c>
      <c r="T59" s="22">
        <v>30</v>
      </c>
      <c r="U59" s="24">
        <v>0</v>
      </c>
      <c r="V59" s="24">
        <v>0</v>
      </c>
      <c r="W59" s="22" t="s">
        <v>64</v>
      </c>
      <c r="X59" s="24">
        <f>Raw_data!X59/Raw_data!$AZ59</f>
        <v>2.8935465003807111E-3</v>
      </c>
      <c r="Y59" s="24">
        <f>Raw_data!Y59/Raw_data!$AZ59</f>
        <v>2.497370198387321E-3</v>
      </c>
      <c r="Z59" s="24">
        <f>Raw_data!Z59/Raw_data!$AZ59</f>
        <v>4.6284206607711008E-2</v>
      </c>
      <c r="AA59" s="24">
        <f>Raw_data!AA59/Raw_data!$AZ59</f>
        <v>7.4526191619703913E-4</v>
      </c>
      <c r="AB59" s="24">
        <f>Raw_data!AB59/Raw_data!$AZ59</f>
        <v>1.1811381507861384E-2</v>
      </c>
      <c r="AC59" s="24">
        <f>Raw_data!AC59/Raw_data!$AZ59</f>
        <v>5.1592903212505344E-3</v>
      </c>
      <c r="AD59" s="24">
        <f>Raw_data!AD59/Raw_data!$AZ59</f>
        <v>7.7561860641549671E-2</v>
      </c>
      <c r="AE59" s="24">
        <f>Raw_data!AE59/Raw_data!$AZ59</f>
        <v>0</v>
      </c>
      <c r="AF59" s="24">
        <f>Raw_data!AF59/Raw_data!$AZ59</f>
        <v>0.48623671428422716</v>
      </c>
      <c r="AG59" s="24">
        <f>Raw_data!AG59/Raw_data!$AZ59</f>
        <v>2.9672318358508348E-2</v>
      </c>
      <c r="AH59" s="24">
        <f>Raw_data!AH59/Raw_data!$AZ59</f>
        <v>2.7136252316761027E-2</v>
      </c>
      <c r="AI59" s="24">
        <f>Raw_data!AI59/Raw_data!$AZ59</f>
        <v>0.19978392328857009</v>
      </c>
      <c r="AJ59" s="24">
        <f>Raw_data!AJ59/Raw_data!$AZ59</f>
        <v>3.9753415436283579E-2</v>
      </c>
      <c r="AK59" s="24">
        <f>Raw_data!AK59/Raw_data!$AZ59</f>
        <v>2.3950477441002326E-2</v>
      </c>
      <c r="AL59" s="24">
        <f>Raw_data!AL59/Raw_data!$AZ59</f>
        <v>5.6479470826317586E-3</v>
      </c>
      <c r="AM59" s="24">
        <f>Raw_data!AM59/Raw_data!$AZ59</f>
        <v>2.0540757744720662E-3</v>
      </c>
      <c r="AN59" s="24">
        <f>Raw_data!AN59/Raw_data!$AZ59</f>
        <v>1.6949492679112688E-3</v>
      </c>
      <c r="AO59" s="24">
        <f>Raw_data!AO59/Raw_data!$AZ59</f>
        <v>4.7697256450988726E-3</v>
      </c>
      <c r="AP59" s="24">
        <f>Raw_data!AP59/Raw_data!$AZ59</f>
        <v>3.6422102489610465E-3</v>
      </c>
      <c r="AQ59" s="24">
        <f>Raw_data!AQ59/Raw_data!$AZ59</f>
        <v>8.1167995006768516E-4</v>
      </c>
      <c r="AR59" s="24">
        <f>Raw_data!AR59/Raw_data!$AZ59</f>
        <v>3.1480666611551506E-4</v>
      </c>
      <c r="AS59" s="24">
        <f>Raw_data!AS59/Raw_data!$AZ59</f>
        <v>3.1391368511489979E-3</v>
      </c>
      <c r="AT59" s="24">
        <f>Raw_data!AT59/Raw_data!$AZ59</f>
        <v>8.1684031032008848E-3</v>
      </c>
      <c r="AU59" s="24">
        <f>Raw_data!AU59/Raw_data!$AZ59</f>
        <v>7.2421993685842473E-4</v>
      </c>
      <c r="AV59" s="24">
        <f>Raw_data!AV59/Raw_data!$AZ59</f>
        <v>9.3503752516035737E-4</v>
      </c>
      <c r="AW59" s="24">
        <f>Raw_data!AW59/Raw_data!$AZ59</f>
        <v>3.9446578385549901E-3</v>
      </c>
      <c r="AX59" s="24">
        <f>Raw_data!AX59/Raw_data!$AZ59</f>
        <v>9.6015895994571478E-3</v>
      </c>
      <c r="AY59" s="24">
        <f>Raw_data!AY59/Raw_data!$AZ59</f>
        <v>1.0655416916711638E-3</v>
      </c>
      <c r="AZ59" s="24">
        <f>Raw_data!AZ59/Raw_data!$AZ59</f>
        <v>1</v>
      </c>
      <c r="BA59" s="24">
        <f t="shared" si="0"/>
        <v>5.6479470826317586E-3</v>
      </c>
      <c r="BB59" s="24">
        <f t="shared" si="1"/>
        <v>8.1684031032008848E-3</v>
      </c>
      <c r="BC59" s="24">
        <f>Raw_data!BC59/Raw_data!$AZ59</f>
        <v>0.66454112497801354</v>
      </c>
      <c r="BD59" s="24">
        <f>Raw_data!BD59/Raw_data!$AZ59</f>
        <v>7.0717236715697115E-3</v>
      </c>
      <c r="BE59" s="24">
        <f>Raw_data!BE59/Raw_data!$AZ59</f>
        <v>0.22328138090581942</v>
      </c>
      <c r="BF59" s="24">
        <f>Raw_data!BF59/Raw_data!$AZ59</f>
        <v>3.1726394132980409E-2</v>
      </c>
      <c r="BG59" s="24">
        <f>Raw_data!BG59/Raw_data!$AZ59</f>
        <v>5.9563026125784665E-2</v>
      </c>
      <c r="BH59" s="24">
        <f>Raw_data!BH59/Raw_data!$AZ59</f>
        <v>9.1289420258765075E-2</v>
      </c>
      <c r="BI59" s="32">
        <f t="shared" si="2"/>
        <v>0.53265248924695152</v>
      </c>
    </row>
    <row r="60" spans="1:61" x14ac:dyDescent="0.25">
      <c r="A60" s="28" t="s">
        <v>182</v>
      </c>
      <c r="B60" s="22" t="s">
        <v>85</v>
      </c>
      <c r="C60" s="23">
        <v>3</v>
      </c>
      <c r="D60" s="22" t="s">
        <v>202</v>
      </c>
      <c r="E60" s="22">
        <v>600</v>
      </c>
      <c r="F60" s="24">
        <v>2.6274999999999999</v>
      </c>
      <c r="G60" s="25">
        <f>(429.96/470)*E60</f>
        <v>548.88510638297873</v>
      </c>
      <c r="H60" s="22" t="s">
        <v>203</v>
      </c>
      <c r="I60" s="22">
        <v>1000</v>
      </c>
      <c r="J60" s="22">
        <v>20</v>
      </c>
      <c r="K60" s="22">
        <v>400</v>
      </c>
      <c r="L60" s="22">
        <v>111</v>
      </c>
      <c r="M60" s="22">
        <v>150</v>
      </c>
      <c r="N60" s="22">
        <v>50</v>
      </c>
      <c r="O60" s="22">
        <v>70</v>
      </c>
      <c r="P60" s="22">
        <v>60</v>
      </c>
      <c r="Q60" s="22" t="s">
        <v>322</v>
      </c>
      <c r="R60" s="22" t="s">
        <v>63</v>
      </c>
      <c r="S60" s="22">
        <v>200</v>
      </c>
      <c r="T60" s="22">
        <v>30</v>
      </c>
      <c r="U60" s="24">
        <v>0</v>
      </c>
      <c r="V60" s="24">
        <v>0</v>
      </c>
      <c r="W60" s="22" t="s">
        <v>64</v>
      </c>
      <c r="X60" s="24">
        <f>Raw_data!X60/Raw_data!$AZ60</f>
        <v>2.338148368118353E-3</v>
      </c>
      <c r="Y60" s="24">
        <f>Raw_data!Y60/Raw_data!$AZ60</f>
        <v>1.9621133689685065E-3</v>
      </c>
      <c r="Z60" s="24">
        <f>Raw_data!Z60/Raw_data!$AZ60</f>
        <v>6.2215609572549957E-2</v>
      </c>
      <c r="AA60" s="24">
        <f>Raw_data!AA60/Raw_data!$AZ60</f>
        <v>1.7967753466265247E-4</v>
      </c>
      <c r="AB60" s="24">
        <f>Raw_data!AB60/Raw_data!$AZ60</f>
        <v>5.0238249749777293E-3</v>
      </c>
      <c r="AC60" s="24">
        <f>Raw_data!AC60/Raw_data!$AZ60</f>
        <v>1.5140606343486613E-2</v>
      </c>
      <c r="AD60" s="24">
        <f>Raw_data!AD60/Raw_data!$AZ60</f>
        <v>8.9561920889231303E-2</v>
      </c>
      <c r="AE60" s="24">
        <f>Raw_data!AE60/Raw_data!$AZ60</f>
        <v>0</v>
      </c>
      <c r="AF60" s="24">
        <f>Raw_data!AF60/Raw_data!$AZ60</f>
        <v>0.37866034169430268</v>
      </c>
      <c r="AG60" s="24">
        <f>Raw_data!AG60/Raw_data!$AZ60</f>
        <v>5.8170322660174141E-2</v>
      </c>
      <c r="AH60" s="24">
        <f>Raw_data!AH60/Raw_data!$AZ60</f>
        <v>5.6575328131286164E-2</v>
      </c>
      <c r="AI60" s="24">
        <f>Raw_data!AI60/Raw_data!$AZ60</f>
        <v>0.26117527973572913</v>
      </c>
      <c r="AJ60" s="24">
        <f>Raw_data!AJ60/Raw_data!$AZ60</f>
        <v>2.4927584868766024E-2</v>
      </c>
      <c r="AK60" s="24">
        <f>Raw_data!AK60/Raw_data!$AZ60</f>
        <v>5.5795375087902286E-3</v>
      </c>
      <c r="AL60" s="24">
        <f>Raw_data!AL60/Raw_data!$AZ60</f>
        <v>8.0030932953620206E-3</v>
      </c>
      <c r="AM60" s="24">
        <f>Raw_data!AM60/Raw_data!$AZ60</f>
        <v>1.7228324098544838E-3</v>
      </c>
      <c r="AN60" s="24">
        <f>Raw_data!AN60/Raw_data!$AZ60</f>
        <v>1.2101681137337411E-3</v>
      </c>
      <c r="AO60" s="24">
        <f>Raw_data!AO60/Raw_data!$AZ60</f>
        <v>3.0419012192696056E-3</v>
      </c>
      <c r="AP60" s="24">
        <f>Raw_data!AP60/Raw_data!$AZ60</f>
        <v>2.3126354412677814E-3</v>
      </c>
      <c r="AQ60" s="24">
        <f>Raw_data!AQ60/Raw_data!$AZ60</f>
        <v>6.3858945009170171E-4</v>
      </c>
      <c r="AR60" s="24">
        <f>Raw_data!AR60/Raw_data!$AZ60</f>
        <v>1.8312281931302072E-4</v>
      </c>
      <c r="AS60" s="24">
        <f>Raw_data!AS60/Raw_data!$AZ60</f>
        <v>1.4356916948300867E-3</v>
      </c>
      <c r="AT60" s="24">
        <f>Raw_data!AT60/Raw_data!$AZ60</f>
        <v>8.9738200660411174E-3</v>
      </c>
      <c r="AU60" s="24">
        <f>Raw_data!AU60/Raw_data!$AZ60</f>
        <v>6.4224857999623062E-4</v>
      </c>
      <c r="AV60" s="24">
        <f>Raw_data!AV60/Raw_data!$AZ60</f>
        <v>7.973695513060861E-4</v>
      </c>
      <c r="AW60" s="24">
        <f>Raw_data!AW60/Raw_data!$AZ60</f>
        <v>2.8793907063993053E-3</v>
      </c>
      <c r="AX60" s="24">
        <f>Raw_data!AX60/Raw_data!$AZ60</f>
        <v>5.6677486761315529E-3</v>
      </c>
      <c r="AY60" s="24">
        <f>Raw_data!AY60/Raw_data!$AZ60</f>
        <v>9.8109232535994692E-4</v>
      </c>
      <c r="AZ60" s="24">
        <f>Raw_data!AZ60/Raw_data!$AZ60</f>
        <v>1</v>
      </c>
      <c r="BA60" s="24">
        <f t="shared" si="0"/>
        <v>8.0030932953620206E-3</v>
      </c>
      <c r="BB60" s="24">
        <f t="shared" si="1"/>
        <v>8.9738200660411174E-3</v>
      </c>
      <c r="BC60" s="24">
        <f>Raw_data!BC60/Raw_data!$AZ60</f>
        <v>0.56272743036794604</v>
      </c>
      <c r="BD60" s="24">
        <f>Raw_data!BD60/Raw_data!$AZ60</f>
        <v>5.47956485247006E-3</v>
      </c>
      <c r="BE60" s="24">
        <f>Raw_data!BE60/Raw_data!$AZ60</f>
        <v>0.28780957545824426</v>
      </c>
      <c r="BF60" s="24">
        <f>Raw_data!BF60/Raw_data!$AZ60</f>
        <v>5.9893155070028625E-2</v>
      </c>
      <c r="BG60" s="24">
        <f>Raw_data!BG60/Raw_data!$AZ60</f>
        <v>6.7113360889908005E-2</v>
      </c>
      <c r="BH60" s="24">
        <f>Raw_data!BH60/Raw_data!$AZ60</f>
        <v>0.12700651595993662</v>
      </c>
      <c r="BI60" s="32">
        <f t="shared" si="2"/>
        <v>0.89241775819090141</v>
      </c>
    </row>
    <row r="61" spans="1:61" x14ac:dyDescent="0.25">
      <c r="A61" s="28" t="s">
        <v>182</v>
      </c>
      <c r="B61" s="22" t="s">
        <v>85</v>
      </c>
      <c r="C61" s="23" t="s">
        <v>71</v>
      </c>
      <c r="D61" s="22" t="s">
        <v>204</v>
      </c>
      <c r="E61" s="22">
        <v>600</v>
      </c>
      <c r="F61" s="24">
        <v>9.35E-2</v>
      </c>
      <c r="G61" s="25"/>
      <c r="H61" s="22" t="s">
        <v>205</v>
      </c>
      <c r="I61" s="22">
        <v>1000</v>
      </c>
      <c r="J61" s="22">
        <v>20</v>
      </c>
      <c r="K61" s="22">
        <v>400</v>
      </c>
      <c r="L61" s="22">
        <v>111</v>
      </c>
      <c r="M61" s="22">
        <v>150</v>
      </c>
      <c r="N61" s="22">
        <v>50</v>
      </c>
      <c r="O61" s="22">
        <v>70</v>
      </c>
      <c r="P61" s="22">
        <v>60</v>
      </c>
      <c r="Q61" s="22" t="s">
        <v>74</v>
      </c>
      <c r="R61" s="22"/>
      <c r="S61" s="22">
        <v>200</v>
      </c>
      <c r="T61" s="22">
        <v>30</v>
      </c>
      <c r="U61" s="24">
        <v>0</v>
      </c>
      <c r="V61" s="24">
        <v>0</v>
      </c>
      <c r="W61" s="22" t="s">
        <v>74</v>
      </c>
      <c r="X61" s="24">
        <f>Raw_data!X61/Raw_data!$AZ61</f>
        <v>4.7240067836061628E-3</v>
      </c>
      <c r="Y61" s="24">
        <f>Raw_data!Y61/Raw_data!$AZ61</f>
        <v>2.4938998004249129E-2</v>
      </c>
      <c r="Z61" s="24">
        <f>Raw_data!Z61/Raw_data!$AZ61</f>
        <v>0</v>
      </c>
      <c r="AA61" s="24">
        <f>Raw_data!AA61/Raw_data!$AZ61</f>
        <v>9.2277511147663225E-3</v>
      </c>
      <c r="AB61" s="24">
        <f>Raw_data!AB61/Raw_data!$AZ61</f>
        <v>1.854758282470521E-2</v>
      </c>
      <c r="AC61" s="24">
        <f>Raw_data!AC61/Raw_data!$AZ61</f>
        <v>2.2155023816949893E-2</v>
      </c>
      <c r="AD61" s="24">
        <f>Raw_data!AD61/Raw_data!$AZ61</f>
        <v>6.816712661589043E-2</v>
      </c>
      <c r="AE61" s="24">
        <f>Raw_data!AE61/Raw_data!$AZ61</f>
        <v>3.6307389864951072E-2</v>
      </c>
      <c r="AF61" s="24">
        <f>Raw_data!AF61/Raw_data!$AZ61</f>
        <v>0.55832828332121309</v>
      </c>
      <c r="AG61" s="24">
        <f>Raw_data!AG61/Raw_data!$AZ61</f>
        <v>1.5799598015430082E-2</v>
      </c>
      <c r="AH61" s="24">
        <f>Raw_data!AH61/Raw_data!$AZ61</f>
        <v>1.2321457721226427E-2</v>
      </c>
      <c r="AI61" s="24">
        <f>Raw_data!AI61/Raw_data!$AZ61</f>
        <v>0.11204366074704177</v>
      </c>
      <c r="AJ61" s="24">
        <f>Raw_data!AJ61/Raw_data!$AZ61</f>
        <v>4.2685602723437438E-2</v>
      </c>
      <c r="AK61" s="24">
        <f>Raw_data!AK61/Raw_data!$AZ61</f>
        <v>3.1687957398422215E-2</v>
      </c>
      <c r="AL61" s="24">
        <f>Raw_data!AL61/Raw_data!$AZ61</f>
        <v>5.206861164205284E-3</v>
      </c>
      <c r="AM61" s="24">
        <f>Raw_data!AM61/Raw_data!$AZ61</f>
        <v>3.0263896869435047E-3</v>
      </c>
      <c r="AN61" s="24">
        <f>Raw_data!AN61/Raw_data!$AZ61</f>
        <v>1.3776659318244819E-3</v>
      </c>
      <c r="AO61" s="24">
        <f>Raw_data!AO61/Raw_data!$AZ61</f>
        <v>2.5283936612896791E-3</v>
      </c>
      <c r="AP61" s="24">
        <f>Raw_data!AP61/Raw_data!$AZ61</f>
        <v>2.4525735519394039E-3</v>
      </c>
      <c r="AQ61" s="24">
        <f>Raw_data!AQ61/Raw_data!$AZ61</f>
        <v>7.1501383987382155E-4</v>
      </c>
      <c r="AR61" s="24">
        <f>Raw_data!AR61/Raw_data!$AZ61</f>
        <v>5.8164802037722306E-4</v>
      </c>
      <c r="AS61" s="24">
        <f>Raw_data!AS61/Raw_data!$AZ61</f>
        <v>2.0983112702285009E-3</v>
      </c>
      <c r="AT61" s="24">
        <f>Raw_data!AT61/Raw_data!$AZ61</f>
        <v>1.02593223024833E-2</v>
      </c>
      <c r="AU61" s="24">
        <f>Raw_data!AU61/Raw_data!$AZ61</f>
        <v>1.8825614755451057E-3</v>
      </c>
      <c r="AV61" s="24">
        <f>Raw_data!AV61/Raw_data!$AZ61</f>
        <v>6.5530503757682654E-4</v>
      </c>
      <c r="AW61" s="24">
        <f>Raw_data!AW61/Raw_data!$AZ61</f>
        <v>3.3021839361541717E-3</v>
      </c>
      <c r="AX61" s="24">
        <f>Raw_data!AX61/Raw_data!$AZ61</f>
        <v>8.162689293406182E-3</v>
      </c>
      <c r="AY61" s="24">
        <f>Raw_data!AY61/Raw_data!$AZ61</f>
        <v>8.1664187626314787E-4</v>
      </c>
      <c r="AZ61" s="24">
        <f>Raw_data!AZ61/Raw_data!$AZ61</f>
        <v>1</v>
      </c>
      <c r="BA61" s="24">
        <f t="shared" si="0"/>
        <v>5.206861164205284E-3</v>
      </c>
      <c r="BB61" s="24">
        <f t="shared" si="1"/>
        <v>1.02593223024833E-2</v>
      </c>
      <c r="BC61" s="24">
        <f>Raw_data!BC61/Raw_data!$AZ61</f>
        <v>0.69245260226885241</v>
      </c>
      <c r="BD61" s="24">
        <f>Raw_data!BD61/Raw_data!$AZ61</f>
        <v>6.0707927102451901E-3</v>
      </c>
      <c r="BE61" s="24">
        <f>Raw_data!BE61/Raw_data!$AZ61</f>
        <v>0.21724646797819916</v>
      </c>
      <c r="BF61" s="24">
        <f>Raw_data!BF61/Raw_data!$AZ61</f>
        <v>1.8825987702373589E-2</v>
      </c>
      <c r="BG61" s="24">
        <f>Raw_data!BG61/Raw_data!$AZ61</f>
        <v>4.9937965873641028E-2</v>
      </c>
      <c r="BH61" s="24">
        <f>Raw_data!BH61/Raw_data!$AZ61</f>
        <v>6.8763953576014614E-2</v>
      </c>
      <c r="BI61" s="32">
        <f t="shared" si="2"/>
        <v>0.37698747582168923</v>
      </c>
    </row>
    <row r="62" spans="1:61" x14ac:dyDescent="0.25">
      <c r="A62" s="29" t="s">
        <v>206</v>
      </c>
      <c r="B62" s="22" t="s">
        <v>105</v>
      </c>
      <c r="C62" s="23">
        <v>1</v>
      </c>
      <c r="D62" s="22" t="s">
        <v>207</v>
      </c>
      <c r="E62" s="22">
        <v>600</v>
      </c>
      <c r="F62" s="24">
        <v>4.8014999999999999</v>
      </c>
      <c r="G62" s="25"/>
      <c r="H62" s="22" t="s">
        <v>208</v>
      </c>
      <c r="I62" s="22">
        <v>1000</v>
      </c>
      <c r="J62" s="22">
        <v>20</v>
      </c>
      <c r="K62" s="22">
        <v>400</v>
      </c>
      <c r="L62" s="22">
        <v>111</v>
      </c>
      <c r="M62" s="22">
        <v>150</v>
      </c>
      <c r="N62" s="22">
        <v>50</v>
      </c>
      <c r="O62" s="22">
        <v>70</v>
      </c>
      <c r="P62" s="22">
        <v>60</v>
      </c>
      <c r="Q62" s="22" t="s">
        <v>322</v>
      </c>
      <c r="R62" s="22" t="s">
        <v>63</v>
      </c>
      <c r="S62" s="22">
        <v>200</v>
      </c>
      <c r="T62" s="22">
        <v>30</v>
      </c>
      <c r="U62" s="24">
        <v>0</v>
      </c>
      <c r="V62" s="24">
        <v>0</v>
      </c>
      <c r="W62" s="22" t="s">
        <v>64</v>
      </c>
      <c r="X62" s="24">
        <f>Raw_data!X62/Raw_data!$AZ62</f>
        <v>2.1652223078669677E-3</v>
      </c>
      <c r="Y62" s="24">
        <f>Raw_data!Y62/Raw_data!$AZ62</f>
        <v>1.5758718201712249E-3</v>
      </c>
      <c r="Z62" s="24">
        <f>Raw_data!Z62/Raw_data!$AZ62</f>
        <v>9.484490343636362E-2</v>
      </c>
      <c r="AA62" s="24">
        <f>Raw_data!AA62/Raw_data!$AZ62</f>
        <v>1.218318546539089E-4</v>
      </c>
      <c r="AB62" s="24">
        <f>Raw_data!AB62/Raw_data!$AZ62</f>
        <v>5.454275568020992E-3</v>
      </c>
      <c r="AC62" s="24">
        <f>Raw_data!AC62/Raw_data!$AZ62</f>
        <v>0.10718126432612521</v>
      </c>
      <c r="AD62" s="24">
        <f>Raw_data!AD62/Raw_data!$AZ62</f>
        <v>0.11515519864303368</v>
      </c>
      <c r="AE62" s="24">
        <f>Raw_data!AE62/Raw_data!$AZ62</f>
        <v>6.6953695239449355E-4</v>
      </c>
      <c r="AF62" s="24">
        <f>Raw_data!AF62/Raw_data!$AZ62</f>
        <v>0.32164957752616974</v>
      </c>
      <c r="AG62" s="24">
        <f>Raw_data!AG62/Raw_data!$AZ62</f>
        <v>5.5675298742929431E-2</v>
      </c>
      <c r="AH62" s="24">
        <f>Raw_data!AH62/Raw_data!$AZ62</f>
        <v>6.2688954456560211E-2</v>
      </c>
      <c r="AI62" s="24">
        <f>Raw_data!AI62/Raw_data!$AZ62</f>
        <v>0.13566427016244434</v>
      </c>
      <c r="AJ62" s="24">
        <f>Raw_data!AJ62/Raw_data!$AZ62</f>
        <v>2.4733243408748634E-2</v>
      </c>
      <c r="AK62" s="24">
        <f>Raw_data!AK62/Raw_data!$AZ62</f>
        <v>1.1791196824230457E-2</v>
      </c>
      <c r="AL62" s="24">
        <f>Raw_data!AL62/Raw_data!$AZ62</f>
        <v>2.7876456440959301E-2</v>
      </c>
      <c r="AM62" s="24">
        <f>Raw_data!AM62/Raw_data!$AZ62</f>
        <v>1.7459770281049859E-3</v>
      </c>
      <c r="AN62" s="24">
        <f>Raw_data!AN62/Raw_data!$AZ62</f>
        <v>1.3226322998277306E-3</v>
      </c>
      <c r="AO62" s="24">
        <f>Raw_data!AO62/Raw_data!$AZ62</f>
        <v>4.1515772277675297E-3</v>
      </c>
      <c r="AP62" s="24">
        <f>Raw_data!AP62/Raw_data!$AZ62</f>
        <v>2.1844427756385772E-3</v>
      </c>
      <c r="AQ62" s="24">
        <f>Raw_data!AQ62/Raw_data!$AZ62</f>
        <v>7.5568169951544298E-4</v>
      </c>
      <c r="AR62" s="24">
        <f>Raw_data!AR62/Raw_data!$AZ62</f>
        <v>2.8072773084590716E-4</v>
      </c>
      <c r="AS62" s="24">
        <f>Raw_data!AS62/Raw_data!$AZ62</f>
        <v>1.4824419462231334E-3</v>
      </c>
      <c r="AT62" s="24">
        <f>Raw_data!AT62/Raw_data!$AZ62</f>
        <v>8.8065792506106695E-3</v>
      </c>
      <c r="AU62" s="24">
        <f>Raw_data!AU62/Raw_data!$AZ62</f>
        <v>1.8367156610430509E-3</v>
      </c>
      <c r="AV62" s="24">
        <f>Raw_data!AV62/Raw_data!$AZ62</f>
        <v>9.4099554850586684E-4</v>
      </c>
      <c r="AW62" s="24">
        <f>Raw_data!AW62/Raw_data!$AZ62</f>
        <v>2.2404143299471109E-3</v>
      </c>
      <c r="AX62" s="24">
        <f>Raw_data!AX62/Raw_data!$AZ62</f>
        <v>5.7344838267649641E-3</v>
      </c>
      <c r="AY62" s="24">
        <f>Raw_data!AY62/Raw_data!$AZ62</f>
        <v>1.2702282045324888E-3</v>
      </c>
      <c r="AZ62" s="24">
        <f>Raw_data!AZ62/Raw_data!$AZ62</f>
        <v>1</v>
      </c>
      <c r="BA62" s="24">
        <f t="shared" si="0"/>
        <v>2.7876456440959301E-2</v>
      </c>
      <c r="BB62" s="24">
        <f t="shared" si="1"/>
        <v>8.8065792506106695E-3</v>
      </c>
      <c r="BC62" s="24">
        <f>Raw_data!BC62/Raw_data!$AZ62</f>
        <v>0.56400242089020358</v>
      </c>
      <c r="BD62" s="24">
        <f>Raw_data!BD62/Raw_data!$AZ62</f>
        <v>5.4880475133468158E-3</v>
      </c>
      <c r="BE62" s="24">
        <f>Raw_data!BE62/Raw_data!$AZ62</f>
        <v>0.25693555183136474</v>
      </c>
      <c r="BF62" s="24">
        <f>Raw_data!BF62/Raw_data!$AZ62</f>
        <v>5.7421275771034425E-2</v>
      </c>
      <c r="BG62" s="24">
        <f>Raw_data!BG62/Raw_data!$AZ62</f>
        <v>7.9469668302480104E-2</v>
      </c>
      <c r="BH62" s="24">
        <f>Raw_data!BH62/Raw_data!$AZ62</f>
        <v>0.13689094407351451</v>
      </c>
      <c r="BI62" s="32">
        <f t="shared" si="2"/>
        <v>0.72255587568927115</v>
      </c>
    </row>
    <row r="63" spans="1:61" x14ac:dyDescent="0.25">
      <c r="A63" s="29" t="s">
        <v>206</v>
      </c>
      <c r="B63" s="22" t="s">
        <v>105</v>
      </c>
      <c r="C63" s="23">
        <v>2</v>
      </c>
      <c r="D63" s="22" t="s">
        <v>209</v>
      </c>
      <c r="E63" s="22">
        <v>600</v>
      </c>
      <c r="F63" s="24">
        <v>4.6704999999999997</v>
      </c>
      <c r="G63" s="25"/>
      <c r="H63" s="22" t="s">
        <v>210</v>
      </c>
      <c r="I63" s="22">
        <v>1000</v>
      </c>
      <c r="J63" s="22">
        <v>20</v>
      </c>
      <c r="K63" s="22">
        <v>400</v>
      </c>
      <c r="L63" s="22">
        <v>111</v>
      </c>
      <c r="M63" s="22">
        <v>150</v>
      </c>
      <c r="N63" s="22">
        <v>50</v>
      </c>
      <c r="O63" s="22">
        <v>70</v>
      </c>
      <c r="P63" s="22">
        <v>60</v>
      </c>
      <c r="Q63" s="22" t="s">
        <v>322</v>
      </c>
      <c r="R63" s="22" t="s">
        <v>63</v>
      </c>
      <c r="S63" s="22">
        <v>200</v>
      </c>
      <c r="T63" s="22">
        <v>30</v>
      </c>
      <c r="U63" s="24">
        <v>0</v>
      </c>
      <c r="V63" s="24">
        <v>0</v>
      </c>
      <c r="W63" s="22" t="s">
        <v>64</v>
      </c>
      <c r="X63" s="24">
        <f>Raw_data!X63/Raw_data!$AZ63</f>
        <v>1.8221340181051357E-3</v>
      </c>
      <c r="Y63" s="24">
        <f>Raw_data!Y63/Raw_data!$AZ63</f>
        <v>1.0487910035851277E-3</v>
      </c>
      <c r="Z63" s="24">
        <f>Raw_data!Z63/Raw_data!$AZ63</f>
        <v>8.4760029863827954E-2</v>
      </c>
      <c r="AA63" s="24">
        <f>Raw_data!AA63/Raw_data!$AZ63</f>
        <v>1.3040740732301774E-4</v>
      </c>
      <c r="AB63" s="24">
        <f>Raw_data!AB63/Raw_data!$AZ63</f>
        <v>5.0011025514635835E-3</v>
      </c>
      <c r="AC63" s="24">
        <f>Raw_data!AC63/Raw_data!$AZ63</f>
        <v>7.9989235249545002E-2</v>
      </c>
      <c r="AD63" s="24">
        <f>Raw_data!AD63/Raw_data!$AZ63</f>
        <v>0.15144524749685376</v>
      </c>
      <c r="AE63" s="24">
        <f>Raw_data!AE63/Raw_data!$AZ63</f>
        <v>1.6869290561931621E-4</v>
      </c>
      <c r="AF63" s="24">
        <f>Raw_data!AF63/Raw_data!$AZ63</f>
        <v>0.34904277393340494</v>
      </c>
      <c r="AG63" s="24">
        <f>Raw_data!AG63/Raw_data!$AZ63</f>
        <v>5.4112111888593446E-2</v>
      </c>
      <c r="AH63" s="24">
        <f>Raw_data!AH63/Raw_data!$AZ63</f>
        <v>6.1202233002162834E-2</v>
      </c>
      <c r="AI63" s="24">
        <f>Raw_data!AI63/Raw_data!$AZ63</f>
        <v>0.13517044863338051</v>
      </c>
      <c r="AJ63" s="24">
        <f>Raw_data!AJ63/Raw_data!$AZ63</f>
        <v>2.3412344880123163E-2</v>
      </c>
      <c r="AK63" s="24">
        <f>Raw_data!AK63/Raw_data!$AZ63</f>
        <v>9.8858675687588313E-3</v>
      </c>
      <c r="AL63" s="24">
        <f>Raw_data!AL63/Raw_data!$AZ63</f>
        <v>1.4433949319089029E-2</v>
      </c>
      <c r="AM63" s="24">
        <f>Raw_data!AM63/Raw_data!$AZ63</f>
        <v>1.789260009483715E-3</v>
      </c>
      <c r="AN63" s="24">
        <f>Raw_data!AN63/Raw_data!$AZ63</f>
        <v>1.332985985317711E-3</v>
      </c>
      <c r="AO63" s="24">
        <f>Raw_data!AO63/Raw_data!$AZ63</f>
        <v>4.5507780013261008E-3</v>
      </c>
      <c r="AP63" s="24">
        <f>Raw_data!AP63/Raw_data!$AZ63</f>
        <v>2.2262425476508568E-3</v>
      </c>
      <c r="AQ63" s="24">
        <f>Raw_data!AQ63/Raw_data!$AZ63</f>
        <v>5.4723768452546876E-4</v>
      </c>
      <c r="AR63" s="24">
        <f>Raw_data!AR63/Raw_data!$AZ63</f>
        <v>2.6521995711821657E-4</v>
      </c>
      <c r="AS63" s="24">
        <f>Raw_data!AS63/Raw_data!$AZ63</f>
        <v>1.2637062590238966E-3</v>
      </c>
      <c r="AT63" s="24">
        <f>Raw_data!AT63/Raw_data!$AZ63</f>
        <v>4.1487834338288111E-3</v>
      </c>
      <c r="AU63" s="24">
        <f>Raw_data!AU63/Raw_data!$AZ63</f>
        <v>9.9180263746512926E-4</v>
      </c>
      <c r="AV63" s="24">
        <f>Raw_data!AV63/Raw_data!$AZ63</f>
        <v>8.5830023780174292E-4</v>
      </c>
      <c r="AW63" s="24">
        <f>Raw_data!AW63/Raw_data!$AZ63</f>
        <v>2.4525124375653338E-3</v>
      </c>
      <c r="AX63" s="24">
        <f>Raw_data!AX63/Raw_data!$AZ63</f>
        <v>6.9187509446372334E-3</v>
      </c>
      <c r="AY63" s="24">
        <f>Raw_data!AY63/Raw_data!$AZ63</f>
        <v>1.0290501424202816E-3</v>
      </c>
      <c r="AZ63" s="24">
        <f>Raw_data!AZ63/Raw_data!$AZ63</f>
        <v>1</v>
      </c>
      <c r="BA63" s="24">
        <f t="shared" si="0"/>
        <v>1.4433949319089029E-2</v>
      </c>
      <c r="BB63" s="24">
        <f t="shared" si="1"/>
        <v>4.1487834338288111E-3</v>
      </c>
      <c r="BC63" s="24">
        <f>Raw_data!BC63/Raw_data!$AZ63</f>
        <v>0.61548363274377849</v>
      </c>
      <c r="BD63" s="24">
        <f>Raw_data!BD63/Raw_data!$AZ63</f>
        <v>5.1523204594310437E-3</v>
      </c>
      <c r="BE63" s="24">
        <f>Raw_data!BE63/Raw_data!$AZ63</f>
        <v>0.22896890678288145</v>
      </c>
      <c r="BF63" s="24">
        <f>Raw_data!BF63/Raw_data!$AZ63</f>
        <v>5.590137189807716E-2</v>
      </c>
      <c r="BG63" s="24">
        <f>Raw_data!BG63/Raw_data!$AZ63</f>
        <v>7.5911035362914131E-2</v>
      </c>
      <c r="BH63" s="24">
        <f>Raw_data!BH63/Raw_data!$AZ63</f>
        <v>0.1318124072609913</v>
      </c>
      <c r="BI63" s="32">
        <f t="shared" si="2"/>
        <v>0.73640639507582628</v>
      </c>
    </row>
    <row r="64" spans="1:61" x14ac:dyDescent="0.25">
      <c r="A64" s="29" t="s">
        <v>206</v>
      </c>
      <c r="B64" s="22" t="s">
        <v>105</v>
      </c>
      <c r="C64" s="23">
        <v>3</v>
      </c>
      <c r="D64" s="22" t="s">
        <v>211</v>
      </c>
      <c r="E64" s="22">
        <v>600</v>
      </c>
      <c r="F64" s="24">
        <v>3.8875000000000002</v>
      </c>
      <c r="G64" s="25">
        <v>450.63</v>
      </c>
      <c r="H64" s="22" t="s">
        <v>212</v>
      </c>
      <c r="I64" s="22">
        <v>1000</v>
      </c>
      <c r="J64" s="22">
        <v>20</v>
      </c>
      <c r="K64" s="22">
        <v>400</v>
      </c>
      <c r="L64" s="22">
        <v>111</v>
      </c>
      <c r="M64" s="22">
        <v>150</v>
      </c>
      <c r="N64" s="22">
        <v>50</v>
      </c>
      <c r="O64" s="22">
        <v>70</v>
      </c>
      <c r="P64" s="22">
        <v>60</v>
      </c>
      <c r="Q64" s="22" t="s">
        <v>322</v>
      </c>
      <c r="R64" s="22" t="s">
        <v>63</v>
      </c>
      <c r="S64" s="22">
        <v>200</v>
      </c>
      <c r="T64" s="22">
        <v>30</v>
      </c>
      <c r="U64" s="24">
        <v>0</v>
      </c>
      <c r="V64" s="24">
        <v>0</v>
      </c>
      <c r="W64" s="22" t="s">
        <v>64</v>
      </c>
      <c r="X64" s="24">
        <f>Raw_data!X64/Raw_data!$AZ64</f>
        <v>2.8671783020505852E-3</v>
      </c>
      <c r="Y64" s="24">
        <f>Raw_data!Y64/Raw_data!$AZ64</f>
        <v>1.2343698509711693E-3</v>
      </c>
      <c r="Z64" s="24">
        <f>Raw_data!Z64/Raw_data!$AZ64</f>
        <v>9.352692575614216E-2</v>
      </c>
      <c r="AA64" s="24">
        <f>Raw_data!AA64/Raw_data!$AZ64</f>
        <v>2.4569244944695837E-4</v>
      </c>
      <c r="AB64" s="24">
        <f>Raw_data!AB64/Raw_data!$AZ64</f>
        <v>6.9144510110150641E-3</v>
      </c>
      <c r="AC64" s="24">
        <f>Raw_data!AC64/Raw_data!$AZ64</f>
        <v>8.0080016842737925E-2</v>
      </c>
      <c r="AD64" s="24">
        <f>Raw_data!AD64/Raw_data!$AZ64</f>
        <v>0.12515401149551567</v>
      </c>
      <c r="AE64" s="24">
        <f>Raw_data!AE64/Raw_data!$AZ64</f>
        <v>2.2842734447325739E-4</v>
      </c>
      <c r="AF64" s="24">
        <f>Raw_data!AF64/Raw_data!$AZ64</f>
        <v>0.39894292851370516</v>
      </c>
      <c r="AG64" s="24">
        <f>Raw_data!AG64/Raw_data!$AZ64</f>
        <v>3.7077089683630368E-2</v>
      </c>
      <c r="AH64" s="24">
        <f>Raw_data!AH64/Raw_data!$AZ64</f>
        <v>4.4549963590533419E-2</v>
      </c>
      <c r="AI64" s="24">
        <f>Raw_data!AI64/Raw_data!$AZ64</f>
        <v>0.11007384706912764</v>
      </c>
      <c r="AJ64" s="24">
        <f>Raw_data!AJ64/Raw_data!$AZ64</f>
        <v>2.3030042740927601E-2</v>
      </c>
      <c r="AK64" s="24">
        <f>Raw_data!AK64/Raw_data!$AZ64</f>
        <v>1.9584451489264861E-2</v>
      </c>
      <c r="AL64" s="24">
        <f>Raw_data!AL64/Raw_data!$AZ64</f>
        <v>2.0660848823025983E-2</v>
      </c>
      <c r="AM64" s="24">
        <f>Raw_data!AM64/Raw_data!$AZ64</f>
        <v>2.1872716558143635E-3</v>
      </c>
      <c r="AN64" s="24">
        <f>Raw_data!AN64/Raw_data!$AZ64</f>
        <v>1.5300693677217328E-3</v>
      </c>
      <c r="AO64" s="24">
        <f>Raw_data!AO64/Raw_data!$AZ64</f>
        <v>4.9626958241576107E-3</v>
      </c>
      <c r="AP64" s="24">
        <f>Raw_data!AP64/Raw_data!$AZ64</f>
        <v>3.1968758121957235E-3</v>
      </c>
      <c r="AQ64" s="24">
        <f>Raw_data!AQ64/Raw_data!$AZ64</f>
        <v>7.1666152137443955E-4</v>
      </c>
      <c r="AR64" s="24">
        <f>Raw_data!AR64/Raw_data!$AZ64</f>
        <v>2.9839253250786693E-4</v>
      </c>
      <c r="AS64" s="24">
        <f>Raw_data!AS64/Raw_data!$AZ64</f>
        <v>1.6884889468361543E-3</v>
      </c>
      <c r="AT64" s="24">
        <f>Raw_data!AT64/Raw_data!$AZ64</f>
        <v>6.6374535839308331E-3</v>
      </c>
      <c r="AU64" s="24">
        <f>Raw_data!AU64/Raw_data!$AZ64</f>
        <v>1.4609025045163634E-3</v>
      </c>
      <c r="AV64" s="24">
        <f>Raw_data!AV64/Raw_data!$AZ64</f>
        <v>1.2486438989179837E-3</v>
      </c>
      <c r="AW64" s="24">
        <f>Raw_data!AW64/Raw_data!$AZ64</f>
        <v>2.9303630512021814E-3</v>
      </c>
      <c r="AX64" s="24">
        <f>Raw_data!AX64/Raw_data!$AZ64</f>
        <v>7.4900857902214608E-3</v>
      </c>
      <c r="AY64" s="24">
        <f>Raw_data!AY64/Raw_data!$AZ64</f>
        <v>1.4818505480356258E-3</v>
      </c>
      <c r="AZ64" s="24">
        <f>Raw_data!AZ64/Raw_data!$AZ64</f>
        <v>1</v>
      </c>
      <c r="BA64" s="24">
        <f t="shared" si="0"/>
        <v>2.0660848823025983E-2</v>
      </c>
      <c r="BB64" s="24">
        <f t="shared" si="1"/>
        <v>6.6374535839308331E-3</v>
      </c>
      <c r="BC64" s="24">
        <f>Raw_data!BC64/Raw_data!$AZ64</f>
        <v>0.65043553781935626</v>
      </c>
      <c r="BD64" s="24">
        <f>Raw_data!BD64/Raw_data!$AZ64</f>
        <v>6.675911552038098E-3</v>
      </c>
      <c r="BE64" s="24">
        <f>Raw_data!BE64/Raw_data!$AZ64</f>
        <v>0.20577603767565236</v>
      </c>
      <c r="BF64" s="24">
        <f>Raw_data!BF64/Raw_data!$AZ64</f>
        <v>3.9264361339444734E-2</v>
      </c>
      <c r="BG64" s="24">
        <f>Raw_data!BG64/Raw_data!$AZ64</f>
        <v>7.0549849206551885E-2</v>
      </c>
      <c r="BH64" s="24">
        <f>Raw_data!BH64/Raw_data!$AZ64</f>
        <v>0.10981421054599662</v>
      </c>
      <c r="BI64" s="32">
        <f t="shared" si="2"/>
        <v>0.55654777127146993</v>
      </c>
    </row>
    <row r="65" spans="1:61" x14ac:dyDescent="0.25">
      <c r="A65" s="29" t="s">
        <v>206</v>
      </c>
      <c r="B65" s="22" t="s">
        <v>105</v>
      </c>
      <c r="C65" s="23" t="s">
        <v>71</v>
      </c>
      <c r="D65" s="22" t="s">
        <v>213</v>
      </c>
      <c r="E65" s="22">
        <v>400</v>
      </c>
      <c r="F65" s="30">
        <v>0.13949999999999108</v>
      </c>
      <c r="G65" s="31"/>
      <c r="H65" s="22" t="s">
        <v>214</v>
      </c>
      <c r="I65" s="22">
        <v>1000</v>
      </c>
      <c r="J65" s="22">
        <v>20</v>
      </c>
      <c r="K65" s="22">
        <v>400</v>
      </c>
      <c r="L65" s="22">
        <v>111</v>
      </c>
      <c r="M65" s="22">
        <v>150</v>
      </c>
      <c r="N65" s="22">
        <v>50</v>
      </c>
      <c r="O65" s="22">
        <v>70</v>
      </c>
      <c r="P65" s="22">
        <v>60</v>
      </c>
      <c r="Q65" s="22" t="s">
        <v>74</v>
      </c>
      <c r="R65" s="22"/>
      <c r="S65" s="22">
        <v>200</v>
      </c>
      <c r="T65" s="22">
        <v>30</v>
      </c>
      <c r="U65" s="24">
        <v>0</v>
      </c>
      <c r="V65" s="24">
        <v>0</v>
      </c>
      <c r="W65" s="22" t="s">
        <v>74</v>
      </c>
      <c r="X65" s="24">
        <f>Raw_data!X65/Raw_data!$AZ65</f>
        <v>4.3012793844619951E-3</v>
      </c>
      <c r="Y65" s="24">
        <f>Raw_data!Y65/Raw_data!$AZ65</f>
        <v>2.7341746064552613E-2</v>
      </c>
      <c r="Z65" s="24">
        <f>Raw_data!Z65/Raw_data!$AZ65</f>
        <v>0</v>
      </c>
      <c r="AA65" s="24">
        <f>Raw_data!AA65/Raw_data!$AZ65</f>
        <v>1.0695281839210155E-2</v>
      </c>
      <c r="AB65" s="24">
        <f>Raw_data!AB65/Raw_data!$AZ65</f>
        <v>6.0425849426540452E-3</v>
      </c>
      <c r="AC65" s="24">
        <f>Raw_data!AC65/Raw_data!$AZ65</f>
        <v>2.3441558691159749E-2</v>
      </c>
      <c r="AD65" s="24">
        <f>Raw_data!AD65/Raw_data!$AZ65</f>
        <v>3.3060042276546818E-2</v>
      </c>
      <c r="AE65" s="24">
        <f>Raw_data!AE65/Raw_data!$AZ65</f>
        <v>4.5420454716815453E-2</v>
      </c>
      <c r="AF65" s="24">
        <f>Raw_data!AF65/Raw_data!$AZ65</f>
        <v>0.61295123590449141</v>
      </c>
      <c r="AG65" s="24">
        <f>Raw_data!AG65/Raw_data!$AZ65</f>
        <v>1.4216922919074629E-2</v>
      </c>
      <c r="AH65" s="24">
        <f>Raw_data!AH65/Raw_data!$AZ65</f>
        <v>8.3599890243011808E-3</v>
      </c>
      <c r="AI65" s="24">
        <f>Raw_data!AI65/Raw_data!$AZ65</f>
        <v>4.5949946437288766E-2</v>
      </c>
      <c r="AJ65" s="24">
        <f>Raw_data!AJ65/Raw_data!$AZ65</f>
        <v>4.6859130217263859E-2</v>
      </c>
      <c r="AK65" s="24">
        <f>Raw_data!AK65/Raw_data!$AZ65</f>
        <v>5.9642921664793541E-2</v>
      </c>
      <c r="AL65" s="24">
        <f>Raw_data!AL65/Raw_data!$AZ65</f>
        <v>1.0052802809684284E-2</v>
      </c>
      <c r="AM65" s="24">
        <f>Raw_data!AM65/Raw_data!$AZ65</f>
        <v>5.3045638150251775E-3</v>
      </c>
      <c r="AN65" s="24">
        <f>Raw_data!AN65/Raw_data!$AZ65</f>
        <v>2.7145043919057778E-3</v>
      </c>
      <c r="AO65" s="24">
        <f>Raw_data!AO65/Raw_data!$AZ65</f>
        <v>5.3835107866104775E-3</v>
      </c>
      <c r="AP65" s="24">
        <f>Raw_data!AP65/Raw_data!$AZ65</f>
        <v>4.127122956507908E-3</v>
      </c>
      <c r="AQ65" s="24">
        <f>Raw_data!AQ65/Raw_data!$AZ65</f>
        <v>9.033071093374164E-4</v>
      </c>
      <c r="AR65" s="24">
        <f>Raw_data!AR65/Raw_data!$AZ65</f>
        <v>8.9935236871961351E-4</v>
      </c>
      <c r="AS65" s="24">
        <f>Raw_data!AS65/Raw_data!$AZ65</f>
        <v>3.000169721204832E-3</v>
      </c>
      <c r="AT65" s="24">
        <f>Raw_data!AT65/Raw_data!$AZ65</f>
        <v>1.1310853848457892E-2</v>
      </c>
      <c r="AU65" s="24">
        <f>Raw_data!AU65/Raw_data!$AZ65</f>
        <v>3.6446076409432609E-3</v>
      </c>
      <c r="AV65" s="24">
        <f>Raw_data!AV65/Raw_data!$AZ65</f>
        <v>8.0484515601193037E-4</v>
      </c>
      <c r="AW65" s="24">
        <f>Raw_data!AW65/Raw_data!$AZ65</f>
        <v>3.6762455658856841E-3</v>
      </c>
      <c r="AX65" s="24">
        <f>Raw_data!AX65/Raw_data!$AZ65</f>
        <v>8.8414694544705161E-3</v>
      </c>
      <c r="AY65" s="24">
        <f>Raw_data!AY65/Raw_data!$AZ65</f>
        <v>1.0535502926212379E-3</v>
      </c>
      <c r="AZ65" s="24">
        <f>Raw_data!AZ65/Raw_data!$AZ65</f>
        <v>1</v>
      </c>
      <c r="BA65" s="24">
        <f t="shared" si="0"/>
        <v>1.0052802809684284E-2</v>
      </c>
      <c r="BB65" s="24">
        <f t="shared" si="1"/>
        <v>1.1310853848457892E-2</v>
      </c>
      <c r="BC65" s="24">
        <f>Raw_data!BC65/Raw_data!$AZ65</f>
        <v>0.70321427272541814</v>
      </c>
      <c r="BD65" s="24">
        <f>Raw_data!BD65/Raw_data!$AZ65</f>
        <v>7.3373004925758817E-3</v>
      </c>
      <c r="BE65" s="24">
        <f>Raw_data!BE65/Raw_data!$AZ65</f>
        <v>0.170718575631051</v>
      </c>
      <c r="BF65" s="24">
        <f>Raw_data!BF65/Raw_data!$AZ65</f>
        <v>1.9521486734099803E-2</v>
      </c>
      <c r="BG65" s="24">
        <f>Raw_data!BG65/Raw_data!$AZ65</f>
        <v>7.7844707758713244E-2</v>
      </c>
      <c r="BH65" s="24">
        <f>Raw_data!BH65/Raw_data!$AZ65</f>
        <v>9.7366194492813044E-2</v>
      </c>
      <c r="BI65" s="32">
        <f t="shared" si="2"/>
        <v>0.25077474495258467</v>
      </c>
    </row>
    <row r="66" spans="1:61" x14ac:dyDescent="0.25">
      <c r="A66" s="29" t="s">
        <v>206</v>
      </c>
      <c r="B66" s="22" t="s">
        <v>60</v>
      </c>
      <c r="C66" s="23" t="s">
        <v>71</v>
      </c>
      <c r="D66" s="22" t="s">
        <v>215</v>
      </c>
      <c r="E66" s="22">
        <v>500</v>
      </c>
      <c r="F66" s="24">
        <v>-0.191</v>
      </c>
      <c r="G66" s="25"/>
      <c r="H66" s="22" t="s">
        <v>216</v>
      </c>
      <c r="I66" s="22">
        <v>1000</v>
      </c>
      <c r="J66" s="22">
        <v>20</v>
      </c>
      <c r="K66" s="22">
        <v>400</v>
      </c>
      <c r="L66" s="22">
        <v>111</v>
      </c>
      <c r="M66" s="22">
        <v>150</v>
      </c>
      <c r="N66" s="22">
        <v>50</v>
      </c>
      <c r="O66" s="22">
        <v>70</v>
      </c>
      <c r="P66" s="22">
        <v>60</v>
      </c>
      <c r="Q66" s="22" t="s">
        <v>74</v>
      </c>
      <c r="R66" s="22"/>
      <c r="S66" s="22">
        <v>200</v>
      </c>
      <c r="T66" s="22">
        <v>30</v>
      </c>
      <c r="U66" s="24">
        <v>0</v>
      </c>
      <c r="V66" s="24">
        <v>0</v>
      </c>
      <c r="W66" s="22" t="s">
        <v>74</v>
      </c>
      <c r="X66" s="24">
        <f>Raw_data!X66/Raw_data!$AZ66</f>
        <v>4.4174662741788221E-3</v>
      </c>
      <c r="Y66" s="24">
        <f>Raw_data!Y66/Raw_data!$AZ66</f>
        <v>2.9405278737691089E-2</v>
      </c>
      <c r="Z66" s="24">
        <f>Raw_data!Z66/Raw_data!$AZ66</f>
        <v>0</v>
      </c>
      <c r="AA66" s="24">
        <f>Raw_data!AA66/Raw_data!$AZ66</f>
        <v>1.0938999246424243E-2</v>
      </c>
      <c r="AB66" s="24">
        <f>Raw_data!AB66/Raw_data!$AZ66</f>
        <v>7.5464577889256179E-3</v>
      </c>
      <c r="AC66" s="24">
        <f>Raw_data!AC66/Raw_data!$AZ66</f>
        <v>2.187720727786667E-2</v>
      </c>
      <c r="AD66" s="24">
        <f>Raw_data!AD66/Raw_data!$AZ66</f>
        <v>2.6833641662276357E-2</v>
      </c>
      <c r="AE66" s="24">
        <f>Raw_data!AE66/Raw_data!$AZ66</f>
        <v>4.3785573355255257E-2</v>
      </c>
      <c r="AF66" s="24">
        <f>Raw_data!AF66/Raw_data!$AZ66</f>
        <v>0.64280795565910653</v>
      </c>
      <c r="AG66" s="24">
        <f>Raw_data!AG66/Raw_data!$AZ66</f>
        <v>1.3576420196041217E-2</v>
      </c>
      <c r="AH66" s="24">
        <f>Raw_data!AH66/Raw_data!$AZ66</f>
        <v>9.4070186571130077E-3</v>
      </c>
      <c r="AI66" s="24">
        <f>Raw_data!AI66/Raw_data!$AZ66</f>
        <v>4.9034531221512724E-2</v>
      </c>
      <c r="AJ66" s="24">
        <f>Raw_data!AJ66/Raw_data!$AZ66</f>
        <v>2.4559953542870414E-2</v>
      </c>
      <c r="AK66" s="24">
        <f>Raw_data!AK66/Raw_data!$AZ66</f>
        <v>5.6222719331292206E-2</v>
      </c>
      <c r="AL66" s="24">
        <f>Raw_data!AL66/Raw_data!$AZ66</f>
        <v>9.4116905931960985E-3</v>
      </c>
      <c r="AM66" s="24">
        <f>Raw_data!AM66/Raw_data!$AZ66</f>
        <v>4.8914040482853621E-3</v>
      </c>
      <c r="AN66" s="24">
        <f>Raw_data!AN66/Raw_data!$AZ66</f>
        <v>2.6471792677260127E-3</v>
      </c>
      <c r="AO66" s="24">
        <f>Raw_data!AO66/Raw_data!$AZ66</f>
        <v>5.6322450095904666E-3</v>
      </c>
      <c r="AP66" s="24">
        <f>Raw_data!AP66/Raw_data!$AZ66</f>
        <v>4.1808553177125627E-3</v>
      </c>
      <c r="AQ66" s="24">
        <f>Raw_data!AQ66/Raw_data!$AZ66</f>
        <v>7.2350958551298922E-4</v>
      </c>
      <c r="AR66" s="24">
        <f>Raw_data!AR66/Raw_data!$AZ66</f>
        <v>7.8172040203215633E-4</v>
      </c>
      <c r="AS66" s="24">
        <f>Raw_data!AS66/Raw_data!$AZ66</f>
        <v>3.0277913508824058E-3</v>
      </c>
      <c r="AT66" s="24">
        <f>Raw_data!AT66/Raw_data!$AZ66</f>
        <v>1.0934779433187903E-2</v>
      </c>
      <c r="AU66" s="24">
        <f>Raw_data!AU66/Raw_data!$AZ66</f>
        <v>3.7290715630968127E-3</v>
      </c>
      <c r="AV66" s="24">
        <f>Raw_data!AV66/Raw_data!$AZ66</f>
        <v>7.8967022875419139E-4</v>
      </c>
      <c r="AW66" s="24">
        <f>Raw_data!AW66/Raw_data!$AZ66</f>
        <v>3.6749675291022992E-3</v>
      </c>
      <c r="AX66" s="24">
        <f>Raw_data!AX66/Raw_data!$AZ66</f>
        <v>8.2261868121115706E-3</v>
      </c>
      <c r="AY66" s="24">
        <f>Raw_data!AY66/Raw_data!$AZ66</f>
        <v>9.3570590825470419E-4</v>
      </c>
      <c r="AZ66" s="24">
        <f>Raw_data!AZ66/Raw_data!$AZ66</f>
        <v>1</v>
      </c>
      <c r="BA66" s="24">
        <f t="shared" si="0"/>
        <v>9.4116905931960985E-3</v>
      </c>
      <c r="BB66" s="24">
        <f t="shared" si="1"/>
        <v>1.0934779433187903E-2</v>
      </c>
      <c r="BC66" s="24">
        <f>Raw_data!BC66/Raw_data!$AZ66</f>
        <v>0.70616547492735782</v>
      </c>
      <c r="BD66" s="24">
        <f>Raw_data!BD66/Raw_data!$AZ66</f>
        <v>6.905573653656339E-3</v>
      </c>
      <c r="BE66" s="24">
        <f>Raw_data!BE66/Raw_data!$AZ66</f>
        <v>0.1726290932235488</v>
      </c>
      <c r="BF66" s="24">
        <f>Raw_data!BF66/Raw_data!$AZ66</f>
        <v>1.8467824244326581E-2</v>
      </c>
      <c r="BG66" s="24">
        <f>Raw_data!BG66/Raw_data!$AZ66</f>
        <v>7.548556392472619E-2</v>
      </c>
      <c r="BH66" s="24">
        <f>Raw_data!BH66/Raw_data!$AZ66</f>
        <v>9.3953388169052771E-2</v>
      </c>
      <c r="BI66" s="32">
        <f t="shared" si="2"/>
        <v>0.24465372296539506</v>
      </c>
    </row>
    <row r="67" spans="1:61" x14ac:dyDescent="0.25">
      <c r="A67" s="29" t="s">
        <v>206</v>
      </c>
      <c r="B67" s="22" t="s">
        <v>60</v>
      </c>
      <c r="C67" s="23">
        <v>2</v>
      </c>
      <c r="D67" s="22" t="s">
        <v>217</v>
      </c>
      <c r="E67" s="22">
        <v>800</v>
      </c>
      <c r="F67" s="24">
        <v>3.3214999999999999</v>
      </c>
      <c r="G67" s="25"/>
      <c r="H67" s="22" t="s">
        <v>218</v>
      </c>
      <c r="I67" s="22">
        <v>1000</v>
      </c>
      <c r="J67" s="22">
        <v>20</v>
      </c>
      <c r="K67" s="22">
        <v>400</v>
      </c>
      <c r="L67" s="22">
        <v>111</v>
      </c>
      <c r="M67" s="22">
        <v>150</v>
      </c>
      <c r="N67" s="22">
        <v>50</v>
      </c>
      <c r="O67" s="22">
        <v>70</v>
      </c>
      <c r="P67" s="22">
        <v>60</v>
      </c>
      <c r="Q67" s="22" t="s">
        <v>322</v>
      </c>
      <c r="R67" s="22" t="s">
        <v>63</v>
      </c>
      <c r="S67" s="22">
        <v>200</v>
      </c>
      <c r="T67" s="22">
        <v>30</v>
      </c>
      <c r="U67" s="24">
        <v>0</v>
      </c>
      <c r="V67" s="24">
        <v>0</v>
      </c>
      <c r="W67" s="22" t="s">
        <v>64</v>
      </c>
      <c r="X67" s="24">
        <f>Raw_data!X67/Raw_data!$AZ67</f>
        <v>2.261259773431246E-3</v>
      </c>
      <c r="Y67" s="24">
        <f>Raw_data!Y67/Raw_data!$AZ67</f>
        <v>1.0956808072641981E-3</v>
      </c>
      <c r="Z67" s="24">
        <f>Raw_data!Z67/Raw_data!$AZ67</f>
        <v>0.1170444058626265</v>
      </c>
      <c r="AA67" s="24">
        <f>Raw_data!AA67/Raw_data!$AZ67</f>
        <v>3.3876960767136792E-4</v>
      </c>
      <c r="AB67" s="24">
        <f>Raw_data!AB67/Raw_data!$AZ67</f>
        <v>6.3096518590342807E-3</v>
      </c>
      <c r="AC67" s="24">
        <f>Raw_data!AC67/Raw_data!$AZ67</f>
        <v>0.14158397814206355</v>
      </c>
      <c r="AD67" s="24">
        <f>Raw_data!AD67/Raw_data!$AZ67</f>
        <v>0.12362692378822517</v>
      </c>
      <c r="AE67" s="24">
        <f>Raw_data!AE67/Raw_data!$AZ67</f>
        <v>1.9278851955416287E-3</v>
      </c>
      <c r="AF67" s="24">
        <f>Raw_data!AF67/Raw_data!$AZ67</f>
        <v>0.33742769923536953</v>
      </c>
      <c r="AG67" s="24">
        <f>Raw_data!AG67/Raw_data!$AZ67</f>
        <v>3.1652708602250994E-2</v>
      </c>
      <c r="AH67" s="24">
        <f>Raw_data!AH67/Raw_data!$AZ67</f>
        <v>4.1797782789688154E-2</v>
      </c>
      <c r="AI67" s="24">
        <f>Raw_data!AI67/Raw_data!$AZ67</f>
        <v>0.12023390155445035</v>
      </c>
      <c r="AJ67" s="24">
        <f>Raw_data!AJ67/Raw_data!$AZ67</f>
        <v>2.3070662546618881E-2</v>
      </c>
      <c r="AK67" s="24">
        <f>Raw_data!AK67/Raw_data!$AZ67</f>
        <v>1.1804776661416442E-2</v>
      </c>
      <c r="AL67" s="24">
        <f>Raw_data!AL67/Raw_data!$AZ67</f>
        <v>1.2996511956369338E-2</v>
      </c>
      <c r="AM67" s="24">
        <f>Raw_data!AM67/Raw_data!$AZ67</f>
        <v>1.5164012999465822E-3</v>
      </c>
      <c r="AN67" s="24">
        <f>Raw_data!AN67/Raw_data!$AZ67</f>
        <v>1.3621646683846219E-3</v>
      </c>
      <c r="AO67" s="24">
        <f>Raw_data!AO67/Raw_data!$AZ67</f>
        <v>4.2626245093478664E-3</v>
      </c>
      <c r="AP67" s="24">
        <f>Raw_data!AP67/Raw_data!$AZ67</f>
        <v>2.3176512265684372E-3</v>
      </c>
      <c r="AQ67" s="24">
        <f>Raw_data!AQ67/Raw_data!$AZ67</f>
        <v>7.3005849107628739E-4</v>
      </c>
      <c r="AR67" s="24">
        <f>Raw_data!AR67/Raw_data!$AZ67</f>
        <v>2.7098354553413922E-4</v>
      </c>
      <c r="AS67" s="24">
        <f>Raw_data!AS67/Raw_data!$AZ67</f>
        <v>1.3683249506176846E-3</v>
      </c>
      <c r="AT67" s="24">
        <f>Raw_data!AT67/Raw_data!$AZ67</f>
        <v>3.9353872561177722E-3</v>
      </c>
      <c r="AU67" s="24">
        <f>Raw_data!AU67/Raw_data!$AZ67</f>
        <v>1.3437526944060521E-3</v>
      </c>
      <c r="AV67" s="24">
        <f>Raw_data!AV67/Raw_data!$AZ67</f>
        <v>1.2452340938241282E-3</v>
      </c>
      <c r="AW67" s="24">
        <f>Raw_data!AW67/Raw_data!$AZ67</f>
        <v>2.0112441450630598E-3</v>
      </c>
      <c r="AX67" s="24">
        <f>Raw_data!AX67/Raw_data!$AZ67</f>
        <v>5.2888203940329222E-3</v>
      </c>
      <c r="AY67" s="24">
        <f>Raw_data!AY67/Raw_data!$AZ67</f>
        <v>1.1747543430582809E-3</v>
      </c>
      <c r="AZ67" s="24">
        <f>Raw_data!AZ67/Raw_data!$AZ67</f>
        <v>1</v>
      </c>
      <c r="BA67" s="24">
        <f t="shared" ref="BA67:BA87" si="3">AL67</f>
        <v>1.2996511956369338E-2</v>
      </c>
      <c r="BB67" s="24">
        <f t="shared" ref="BB67:BB87" si="4">AT67</f>
        <v>3.9353872561177722E-3</v>
      </c>
      <c r="BC67" s="24">
        <f>Raw_data!BC67/Raw_data!$AZ67</f>
        <v>0.60974060306530553</v>
      </c>
      <c r="BD67" s="24">
        <f>Raw_data!BD67/Raw_data!$AZ67</f>
        <v>5.4322746185558948E-3</v>
      </c>
      <c r="BE67" s="24">
        <f>Raw_data!BE67/Raw_data!$AZ67</f>
        <v>0.27607541290477794</v>
      </c>
      <c r="BF67" s="24">
        <f>Raw_data!BF67/Raw_data!$AZ67</f>
        <v>3.3169109902197576E-2</v>
      </c>
      <c r="BG67" s="24">
        <f>Raw_data!BG67/Raw_data!$AZ67</f>
        <v>5.8650700296675337E-2</v>
      </c>
      <c r="BH67" s="24">
        <f>Raw_data!BH67/Raw_data!$AZ67</f>
        <v>9.181981019887292E-2</v>
      </c>
      <c r="BI67" s="32">
        <f t="shared" ref="BI67:BI87" si="5">BF67/BG67</f>
        <v>0.56553646818225278</v>
      </c>
    </row>
    <row r="68" spans="1:61" x14ac:dyDescent="0.25">
      <c r="A68" s="29" t="s">
        <v>206</v>
      </c>
      <c r="B68" s="22" t="s">
        <v>60</v>
      </c>
      <c r="C68" s="23">
        <v>3</v>
      </c>
      <c r="D68" s="22" t="s">
        <v>219</v>
      </c>
      <c r="E68" s="22">
        <v>800</v>
      </c>
      <c r="F68" s="24">
        <v>3.6339999999999999</v>
      </c>
      <c r="G68" s="25">
        <f>(426.89/600)*800</f>
        <v>569.18666666666672</v>
      </c>
      <c r="H68" s="22" t="s">
        <v>220</v>
      </c>
      <c r="I68" s="22">
        <v>1000</v>
      </c>
      <c r="J68" s="22">
        <v>20</v>
      </c>
      <c r="K68" s="22">
        <v>400</v>
      </c>
      <c r="L68" s="22">
        <v>111</v>
      </c>
      <c r="M68" s="22">
        <v>150</v>
      </c>
      <c r="N68" s="22">
        <v>50</v>
      </c>
      <c r="O68" s="22">
        <v>70</v>
      </c>
      <c r="P68" s="22">
        <v>60</v>
      </c>
      <c r="Q68" s="22" t="s">
        <v>322</v>
      </c>
      <c r="R68" s="22" t="s">
        <v>63</v>
      </c>
      <c r="S68" s="22">
        <v>200</v>
      </c>
      <c r="T68" s="22">
        <v>30</v>
      </c>
      <c r="U68" s="24">
        <v>0</v>
      </c>
      <c r="V68" s="24">
        <v>0</v>
      </c>
      <c r="W68" s="22" t="s">
        <v>64</v>
      </c>
      <c r="X68" s="24">
        <f>Raw_data!X68/Raw_data!$AZ68</f>
        <v>2.5975175061827183E-3</v>
      </c>
      <c r="Y68" s="24">
        <f>Raw_data!Y68/Raw_data!$AZ68</f>
        <v>5.209288205173144E-4</v>
      </c>
      <c r="Z68" s="24">
        <f>Raw_data!Z68/Raw_data!$AZ68</f>
        <v>0.12446425097817025</v>
      </c>
      <c r="AA68" s="24">
        <f>Raw_data!AA68/Raw_data!$AZ68</f>
        <v>7.2344469725769075E-5</v>
      </c>
      <c r="AB68" s="24">
        <f>Raw_data!AB68/Raw_data!$AZ68</f>
        <v>8.1040503376246173E-3</v>
      </c>
      <c r="AC68" s="24">
        <f>Raw_data!AC68/Raw_data!$AZ68</f>
        <v>0.16722622960512698</v>
      </c>
      <c r="AD68" s="24">
        <f>Raw_data!AD68/Raw_data!$AZ68</f>
        <v>9.4776584427682622E-2</v>
      </c>
      <c r="AE68" s="24">
        <f>Raw_data!AE68/Raw_data!$AZ68</f>
        <v>2.1613888387201638E-3</v>
      </c>
      <c r="AF68" s="24">
        <f>Raw_data!AF68/Raw_data!$AZ68</f>
        <v>0.37744978469590057</v>
      </c>
      <c r="AG68" s="24">
        <f>Raw_data!AG68/Raw_data!$AZ68</f>
        <v>1.6565572442640172E-2</v>
      </c>
      <c r="AH68" s="24">
        <f>Raw_data!AH68/Raw_data!$AZ68</f>
        <v>2.1874696438978283E-2</v>
      </c>
      <c r="AI68" s="24">
        <f>Raw_data!AI68/Raw_data!$AZ68</f>
        <v>9.1446930737233367E-2</v>
      </c>
      <c r="AJ68" s="24">
        <f>Raw_data!AJ68/Raw_data!$AZ68</f>
        <v>3.1676378169814119E-2</v>
      </c>
      <c r="AK68" s="24">
        <f>Raw_data!AK68/Raw_data!$AZ68</f>
        <v>1.4985455874996365E-2</v>
      </c>
      <c r="AL68" s="24">
        <f>Raw_data!AL68/Raw_data!$AZ68</f>
        <v>1.5009827988810733E-2</v>
      </c>
      <c r="AM68" s="24">
        <f>Raw_data!AM68/Raw_data!$AZ68</f>
        <v>2.153289472480769E-3</v>
      </c>
      <c r="AN68" s="24">
        <f>Raw_data!AN68/Raw_data!$AZ68</f>
        <v>1.4399425490593993E-3</v>
      </c>
      <c r="AO68" s="24">
        <f>Raw_data!AO68/Raw_data!$AZ68</f>
        <v>5.1363304675075775E-3</v>
      </c>
      <c r="AP68" s="24">
        <f>Raw_data!AP68/Raw_data!$AZ68</f>
        <v>2.4184009734211677E-3</v>
      </c>
      <c r="AQ68" s="24">
        <f>Raw_data!AQ68/Raw_data!$AZ68</f>
        <v>1.3183674667871263E-3</v>
      </c>
      <c r="AR68" s="24">
        <f>Raw_data!AR68/Raw_data!$AZ68</f>
        <v>2.9594407529297734E-4</v>
      </c>
      <c r="AS68" s="24">
        <f>Raw_data!AS68/Raw_data!$AZ68</f>
        <v>1.5062917959943894E-3</v>
      </c>
      <c r="AT68" s="24">
        <f>Raw_data!AT68/Raw_data!$AZ68</f>
        <v>4.0479279045593508E-3</v>
      </c>
      <c r="AU68" s="24">
        <f>Raw_data!AU68/Raw_data!$AZ68</f>
        <v>1.2389069742426721E-3</v>
      </c>
      <c r="AV68" s="24">
        <f>Raw_data!AV68/Raw_data!$AZ68</f>
        <v>1.5962518586115834E-3</v>
      </c>
      <c r="AW68" s="24">
        <f>Raw_data!AW68/Raw_data!$AZ68</f>
        <v>2.3512798547688464E-3</v>
      </c>
      <c r="AX68" s="24">
        <f>Raw_data!AX68/Raw_data!$AZ68</f>
        <v>5.271291708603707E-3</v>
      </c>
      <c r="AY68" s="24">
        <f>Raw_data!AY68/Raw_data!$AZ68</f>
        <v>2.2938335665460895E-3</v>
      </c>
      <c r="AZ68" s="24">
        <f>Raw_data!AZ68/Raw_data!$AZ68</f>
        <v>1</v>
      </c>
      <c r="BA68" s="24">
        <f t="shared" si="3"/>
        <v>1.5009827988810733E-2</v>
      </c>
      <c r="BB68" s="24">
        <f t="shared" si="4"/>
        <v>4.0479279045593508E-3</v>
      </c>
      <c r="BC68" s="24">
        <f>Raw_data!BC68/Raw_data!$AZ68</f>
        <v>0.63906856611537499</v>
      </c>
      <c r="BD68" s="24">
        <f>Raw_data!BD68/Raw_data!$AZ68</f>
        <v>7.8556768220066249E-3</v>
      </c>
      <c r="BE68" s="24">
        <f>Raw_data!BE68/Raw_data!$AZ68</f>
        <v>0.27307435162167754</v>
      </c>
      <c r="BF68" s="24">
        <f>Raw_data!BF68/Raw_data!$AZ68</f>
        <v>1.8718861915120944E-2</v>
      </c>
      <c r="BG68" s="24">
        <f>Raw_data!BG68/Raw_data!$AZ68</f>
        <v>4.2224787632449606E-2</v>
      </c>
      <c r="BH68" s="24">
        <f>Raw_data!BH68/Raw_data!$AZ68</f>
        <v>6.0943649547570547E-2</v>
      </c>
      <c r="BI68" s="32">
        <f t="shared" si="5"/>
        <v>0.44331453074581156</v>
      </c>
    </row>
    <row r="69" spans="1:61" x14ac:dyDescent="0.25">
      <c r="A69" s="29" t="s">
        <v>206</v>
      </c>
      <c r="B69" s="22" t="s">
        <v>60</v>
      </c>
      <c r="C69" s="23">
        <v>1</v>
      </c>
      <c r="D69" s="22" t="s">
        <v>221</v>
      </c>
      <c r="E69" s="22">
        <v>700</v>
      </c>
      <c r="F69" s="24">
        <v>3.5305</v>
      </c>
      <c r="G69" s="25"/>
      <c r="H69" s="22" t="s">
        <v>222</v>
      </c>
      <c r="I69" s="22">
        <v>1000</v>
      </c>
      <c r="J69" s="22">
        <v>20</v>
      </c>
      <c r="K69" s="22">
        <v>400</v>
      </c>
      <c r="L69" s="22">
        <v>111</v>
      </c>
      <c r="M69" s="22">
        <v>150</v>
      </c>
      <c r="N69" s="22">
        <v>50</v>
      </c>
      <c r="O69" s="22">
        <v>70</v>
      </c>
      <c r="P69" s="22">
        <v>60</v>
      </c>
      <c r="Q69" s="22" t="s">
        <v>322</v>
      </c>
      <c r="R69" s="22" t="s">
        <v>63</v>
      </c>
      <c r="S69" s="22">
        <v>200</v>
      </c>
      <c r="T69" s="22">
        <v>30</v>
      </c>
      <c r="U69" s="24">
        <v>0</v>
      </c>
      <c r="V69" s="24">
        <v>0</v>
      </c>
      <c r="W69" s="22" t="s">
        <v>64</v>
      </c>
      <c r="X69" s="24">
        <f>Raw_data!X69/Raw_data!$AZ69</f>
        <v>2.2506614535891165E-3</v>
      </c>
      <c r="Y69" s="24">
        <f>Raw_data!Y69/Raw_data!$AZ69</f>
        <v>9.5794117317322437E-4</v>
      </c>
      <c r="Z69" s="24">
        <f>Raw_data!Z69/Raw_data!$AZ69</f>
        <v>0.11100065021122296</v>
      </c>
      <c r="AA69" s="24">
        <f>Raw_data!AA69/Raw_data!$AZ69</f>
        <v>1.084183425712888E-4</v>
      </c>
      <c r="AB69" s="24">
        <f>Raw_data!AB69/Raw_data!$AZ69</f>
        <v>6.0692293194855272E-3</v>
      </c>
      <c r="AC69" s="24">
        <f>Raw_data!AC69/Raw_data!$AZ69</f>
        <v>0.12501281726138003</v>
      </c>
      <c r="AD69" s="24">
        <f>Raw_data!AD69/Raw_data!$AZ69</f>
        <v>9.4513485291693095E-2</v>
      </c>
      <c r="AE69" s="24">
        <f>Raw_data!AE69/Raw_data!$AZ69</f>
        <v>6.0270168252986615E-3</v>
      </c>
      <c r="AF69" s="24">
        <f>Raw_data!AF69/Raw_data!$AZ69</f>
        <v>0.39616559786989908</v>
      </c>
      <c r="AG69" s="24">
        <f>Raw_data!AG69/Raw_data!$AZ69</f>
        <v>3.1986784973343028E-2</v>
      </c>
      <c r="AH69" s="24">
        <f>Raw_data!AH69/Raw_data!$AZ69</f>
        <v>3.3340341757712638E-2</v>
      </c>
      <c r="AI69" s="24">
        <f>Raw_data!AI69/Raw_data!$AZ69</f>
        <v>9.6382267787252368E-2</v>
      </c>
      <c r="AJ69" s="24">
        <f>Raw_data!AJ69/Raw_data!$AZ69</f>
        <v>2.7464698030430952E-2</v>
      </c>
      <c r="AK69" s="24">
        <f>Raw_data!AK69/Raw_data!$AZ69</f>
        <v>1.9716897892777158E-2</v>
      </c>
      <c r="AL69" s="24">
        <f>Raw_data!AL69/Raw_data!$AZ69</f>
        <v>1.7730057298038494E-2</v>
      </c>
      <c r="AM69" s="24">
        <f>Raw_data!AM69/Raw_data!$AZ69</f>
        <v>2.1383775686179803E-3</v>
      </c>
      <c r="AN69" s="24">
        <f>Raw_data!AN69/Raw_data!$AZ69</f>
        <v>1.7915487656151882E-3</v>
      </c>
      <c r="AO69" s="24">
        <f>Raw_data!AO69/Raw_data!$AZ69</f>
        <v>4.6037067621128528E-3</v>
      </c>
      <c r="AP69" s="24">
        <f>Raw_data!AP69/Raw_data!$AZ69</f>
        <v>2.4904022004325374E-3</v>
      </c>
      <c r="AQ69" s="24">
        <f>Raw_data!AQ69/Raw_data!$AZ69</f>
        <v>8.9037611910705887E-4</v>
      </c>
      <c r="AR69" s="24">
        <f>Raw_data!AR69/Raw_data!$AZ69</f>
        <v>3.2634432021058163E-4</v>
      </c>
      <c r="AS69" s="24">
        <f>Raw_data!AS69/Raw_data!$AZ69</f>
        <v>1.4811582425910106E-3</v>
      </c>
      <c r="AT69" s="24">
        <f>Raw_data!AT69/Raw_data!$AZ69</f>
        <v>4.9070024242734694E-3</v>
      </c>
      <c r="AU69" s="24">
        <f>Raw_data!AU69/Raw_data!$AZ69</f>
        <v>1.4071152720842024E-3</v>
      </c>
      <c r="AV69" s="24">
        <f>Raw_data!AV69/Raw_data!$AZ69</f>
        <v>1.1733511743378031E-3</v>
      </c>
      <c r="AW69" s="24">
        <f>Raw_data!AW69/Raw_data!$AZ69</f>
        <v>2.4111730408705725E-3</v>
      </c>
      <c r="AX69" s="24">
        <f>Raw_data!AX69/Raw_data!$AZ69</f>
        <v>6.1862559647078473E-3</v>
      </c>
      <c r="AY69" s="24">
        <f>Raw_data!AY69/Raw_data!$AZ69</f>
        <v>1.4663226571711462E-3</v>
      </c>
      <c r="AZ69" s="24">
        <f>Raw_data!AZ69/Raw_data!$AZ69</f>
        <v>1</v>
      </c>
      <c r="BA69" s="24">
        <f t="shared" si="3"/>
        <v>1.7730057298038494E-2</v>
      </c>
      <c r="BB69" s="24">
        <f t="shared" si="4"/>
        <v>4.9070024242734694E-3</v>
      </c>
      <c r="BC69" s="24">
        <f>Raw_data!BC69/Raw_data!$AZ69</f>
        <v>0.63746432217632076</v>
      </c>
      <c r="BD69" s="24">
        <f>Raw_data!BD69/Raw_data!$AZ69</f>
        <v>6.2675673116971628E-3</v>
      </c>
      <c r="BE69" s="24">
        <f>Raw_data!BE69/Raw_data!$AZ69</f>
        <v>0.24068553938858048</v>
      </c>
      <c r="BF69" s="24">
        <f>Raw_data!BF69/Raw_data!$AZ69</f>
        <v>3.4125162541961011E-2</v>
      </c>
      <c r="BG69" s="24">
        <f>Raw_data!BG69/Raw_data!$AZ69</f>
        <v>5.8820348859128534E-2</v>
      </c>
      <c r="BH69" s="24">
        <f>Raw_data!BH69/Raw_data!$AZ69</f>
        <v>9.2945511401089545E-2</v>
      </c>
      <c r="BI69" s="32">
        <f t="shared" si="5"/>
        <v>0.58015913206650438</v>
      </c>
    </row>
    <row r="70" spans="1:61" x14ac:dyDescent="0.25">
      <c r="A70" s="29" t="s">
        <v>206</v>
      </c>
      <c r="B70" s="22" t="s">
        <v>95</v>
      </c>
      <c r="C70" s="23" t="s">
        <v>71</v>
      </c>
      <c r="D70" s="22" t="s">
        <v>223</v>
      </c>
      <c r="E70" s="22">
        <v>600</v>
      </c>
      <c r="F70" s="24">
        <v>0.17150000000000001</v>
      </c>
      <c r="G70" s="25"/>
      <c r="H70" s="22" t="s">
        <v>224</v>
      </c>
      <c r="I70" s="22">
        <v>1000</v>
      </c>
      <c r="J70" s="22">
        <v>20</v>
      </c>
      <c r="K70" s="22">
        <v>400</v>
      </c>
      <c r="L70" s="22">
        <v>111</v>
      </c>
      <c r="M70" s="22">
        <v>150</v>
      </c>
      <c r="N70" s="22">
        <v>50</v>
      </c>
      <c r="O70" s="22">
        <v>70</v>
      </c>
      <c r="P70" s="22">
        <v>60</v>
      </c>
      <c r="Q70" s="22" t="s">
        <v>74</v>
      </c>
      <c r="R70" s="22"/>
      <c r="S70" s="22">
        <v>200</v>
      </c>
      <c r="T70" s="22">
        <v>30</v>
      </c>
      <c r="U70" s="24">
        <v>0</v>
      </c>
      <c r="V70" s="24">
        <v>0</v>
      </c>
      <c r="W70" s="22" t="s">
        <v>74</v>
      </c>
      <c r="X70" s="24">
        <f>Raw_data!X70/Raw_data!$AZ70</f>
        <v>4.3783723212903313E-3</v>
      </c>
      <c r="Y70" s="24">
        <f>Raw_data!Y70/Raw_data!$AZ70</f>
        <v>2.4810650414138338E-2</v>
      </c>
      <c r="Z70" s="24">
        <f>Raw_data!Z70/Raw_data!$AZ70</f>
        <v>0</v>
      </c>
      <c r="AA70" s="24">
        <f>Raw_data!AA70/Raw_data!$AZ70</f>
        <v>9.6721734168134874E-3</v>
      </c>
      <c r="AB70" s="24">
        <f>Raw_data!AB70/Raw_data!$AZ70</f>
        <v>1.6010307375909871E-2</v>
      </c>
      <c r="AC70" s="24">
        <f>Raw_data!AC70/Raw_data!$AZ70</f>
        <v>2.4775854218242771E-2</v>
      </c>
      <c r="AD70" s="24">
        <f>Raw_data!AD70/Raw_data!$AZ70</f>
        <v>4.4815677983074953E-2</v>
      </c>
      <c r="AE70" s="24">
        <f>Raw_data!AE70/Raw_data!$AZ70</f>
        <v>5.3184541315479811E-2</v>
      </c>
      <c r="AF70" s="24">
        <f>Raw_data!AF70/Raw_data!$AZ70</f>
        <v>0.58074032620195848</v>
      </c>
      <c r="AG70" s="24">
        <f>Raw_data!AG70/Raw_data!$AZ70</f>
        <v>2.1868721448509244E-2</v>
      </c>
      <c r="AH70" s="24">
        <f>Raw_data!AH70/Raw_data!$AZ70</f>
        <v>9.8931223840317915E-3</v>
      </c>
      <c r="AI70" s="24">
        <f>Raw_data!AI70/Raw_data!$AZ70</f>
        <v>7.2212765397067405E-2</v>
      </c>
      <c r="AJ70" s="24">
        <f>Raw_data!AJ70/Raw_data!$AZ70</f>
        <v>2.3316201937453561E-2</v>
      </c>
      <c r="AK70" s="24">
        <f>Raw_data!AK70/Raw_data!$AZ70</f>
        <v>5.2926079848536145E-2</v>
      </c>
      <c r="AL70" s="24">
        <f>Raw_data!AL70/Raw_data!$AZ70</f>
        <v>1.0378584330523424E-2</v>
      </c>
      <c r="AM70" s="24">
        <f>Raw_data!AM70/Raw_data!$AZ70</f>
        <v>5.0352708613939264E-3</v>
      </c>
      <c r="AN70" s="24">
        <f>Raw_data!AN70/Raw_data!$AZ70</f>
        <v>2.864050127977451E-3</v>
      </c>
      <c r="AO70" s="24">
        <f>Raw_data!AO70/Raw_data!$AZ70</f>
        <v>6.2370118127239851E-3</v>
      </c>
      <c r="AP70" s="24">
        <f>Raw_data!AP70/Raw_data!$AZ70</f>
        <v>3.9800383989087472E-3</v>
      </c>
      <c r="AQ70" s="24">
        <f>Raw_data!AQ70/Raw_data!$AZ70</f>
        <v>1.0047917318737176E-3</v>
      </c>
      <c r="AR70" s="24">
        <f>Raw_data!AR70/Raw_data!$AZ70</f>
        <v>7.8604331459347296E-4</v>
      </c>
      <c r="AS70" s="24">
        <f>Raw_data!AS70/Raw_data!$AZ70</f>
        <v>2.8309387281282099E-3</v>
      </c>
      <c r="AT70" s="24">
        <f>Raw_data!AT70/Raw_data!$AZ70</f>
        <v>1.1567706503302423E-2</v>
      </c>
      <c r="AU70" s="24">
        <f>Raw_data!AU70/Raw_data!$AZ70</f>
        <v>2.7486587906004468E-3</v>
      </c>
      <c r="AV70" s="24">
        <f>Raw_data!AV70/Raw_data!$AZ70</f>
        <v>7.947767471601473E-4</v>
      </c>
      <c r="AW70" s="24">
        <f>Raw_data!AW70/Raw_data!$AZ70</f>
        <v>3.2875528402755926E-3</v>
      </c>
      <c r="AX70" s="24">
        <f>Raw_data!AX70/Raw_data!$AZ70</f>
        <v>8.5218015531000092E-3</v>
      </c>
      <c r="AY70" s="24">
        <f>Raw_data!AY70/Raw_data!$AZ70</f>
        <v>1.3579799969322959E-3</v>
      </c>
      <c r="AZ70" s="24">
        <f>Raw_data!AZ70/Raw_data!$AZ70</f>
        <v>1</v>
      </c>
      <c r="BA70" s="24">
        <f t="shared" si="3"/>
        <v>1.0378584330523424E-2</v>
      </c>
      <c r="BB70" s="24">
        <f t="shared" si="4"/>
        <v>1.1567706503302423E-2</v>
      </c>
      <c r="BC70" s="24">
        <f>Raw_data!BC70/Raw_data!$AZ70</f>
        <v>0.66926088581968712</v>
      </c>
      <c r="BD70" s="24">
        <f>Raw_data!BD70/Raw_data!$AZ70</f>
        <v>7.2311446308352262E-3</v>
      </c>
      <c r="BE70" s="24">
        <f>Raw_data!BE70/Raw_data!$AZ70</f>
        <v>0.20216345691816623</v>
      </c>
      <c r="BF70" s="24">
        <f>Raw_data!BF70/Raw_data!$AZ70</f>
        <v>2.6903992309903171E-2</v>
      </c>
      <c r="BG70" s="24">
        <f>Raw_data!BG70/Raw_data!$AZ70</f>
        <v>7.2494229487582343E-2</v>
      </c>
      <c r="BH70" s="24">
        <f>Raw_data!BH70/Raw_data!$AZ70</f>
        <v>9.9398221797485503E-2</v>
      </c>
      <c r="BI70" s="32">
        <f t="shared" si="5"/>
        <v>0.37111908768561502</v>
      </c>
    </row>
    <row r="71" spans="1:61" x14ac:dyDescent="0.25">
      <c r="A71" s="29" t="s">
        <v>206</v>
      </c>
      <c r="B71" s="22" t="s">
        <v>98</v>
      </c>
      <c r="C71" s="23">
        <v>0</v>
      </c>
      <c r="D71" s="22" t="s">
        <v>225</v>
      </c>
      <c r="E71" s="22">
        <v>1000</v>
      </c>
      <c r="F71" s="24">
        <v>3.8239999999999998</v>
      </c>
      <c r="G71" s="25"/>
      <c r="H71" s="22" t="s">
        <v>226</v>
      </c>
      <c r="I71" s="22">
        <v>1000</v>
      </c>
      <c r="J71" s="22">
        <v>20</v>
      </c>
      <c r="K71" s="22">
        <v>400</v>
      </c>
      <c r="L71" s="22">
        <v>111</v>
      </c>
      <c r="M71" s="22">
        <v>150</v>
      </c>
      <c r="N71" s="22">
        <v>50</v>
      </c>
      <c r="O71" s="22">
        <v>70</v>
      </c>
      <c r="P71" s="22">
        <v>60</v>
      </c>
      <c r="Q71" s="22" t="s">
        <v>322</v>
      </c>
      <c r="R71" s="22" t="s">
        <v>101</v>
      </c>
      <c r="S71" s="22">
        <v>200</v>
      </c>
      <c r="T71" s="22">
        <v>30</v>
      </c>
      <c r="U71" s="24">
        <v>0</v>
      </c>
      <c r="V71" s="24">
        <v>0</v>
      </c>
      <c r="W71" s="22" t="s">
        <v>64</v>
      </c>
      <c r="X71" s="24">
        <f>Raw_data!X71/Raw_data!$AZ71</f>
        <v>3.093982625378148E-3</v>
      </c>
      <c r="Y71" s="24">
        <f>Raw_data!Y71/Raw_data!$AZ71</f>
        <v>6.3467314880631502E-4</v>
      </c>
      <c r="Z71" s="24">
        <f>Raw_data!Z71/Raw_data!$AZ71</f>
        <v>0.14103720295188529</v>
      </c>
      <c r="AA71" s="24">
        <f>Raw_data!AA71/Raw_data!$AZ71</f>
        <v>3.6930817470610052E-6</v>
      </c>
      <c r="AB71" s="24">
        <f>Raw_data!AB71/Raw_data!$AZ71</f>
        <v>8.2566642186154057E-3</v>
      </c>
      <c r="AC71" s="24">
        <f>Raw_data!AC71/Raw_data!$AZ71</f>
        <v>0.21992568082923367</v>
      </c>
      <c r="AD71" s="24">
        <f>Raw_data!AD71/Raw_data!$AZ71</f>
        <v>8.2297881608404275E-2</v>
      </c>
      <c r="AE71" s="24">
        <f>Raw_data!AE71/Raw_data!$AZ71</f>
        <v>6.2919302180522432E-3</v>
      </c>
      <c r="AF71" s="24">
        <f>Raw_data!AF71/Raw_data!$AZ71</f>
        <v>0.33147885003645156</v>
      </c>
      <c r="AG71" s="24">
        <f>Raw_data!AG71/Raw_data!$AZ71</f>
        <v>1.8472649787532072E-2</v>
      </c>
      <c r="AH71" s="24">
        <f>Raw_data!AH71/Raw_data!$AZ71</f>
        <v>2.1571863674088278E-2</v>
      </c>
      <c r="AI71" s="24">
        <f>Raw_data!AI71/Raw_data!$AZ71</f>
        <v>7.5577176618398564E-2</v>
      </c>
      <c r="AJ71" s="24">
        <f>Raw_data!AJ71/Raw_data!$AZ71</f>
        <v>1.6011410331108141E-2</v>
      </c>
      <c r="AK71" s="24">
        <f>Raw_data!AK71/Raw_data!$AZ71</f>
        <v>2.2622432969895148E-2</v>
      </c>
      <c r="AL71" s="24">
        <f>Raw_data!AL71/Raw_data!$AZ71</f>
        <v>2.3633916545915346E-2</v>
      </c>
      <c r="AM71" s="24">
        <f>Raw_data!AM71/Raw_data!$AZ71</f>
        <v>1.5280143867373293E-3</v>
      </c>
      <c r="AN71" s="24">
        <f>Raw_data!AN71/Raw_data!$AZ71</f>
        <v>1.6511195301604806E-3</v>
      </c>
      <c r="AO71" s="24">
        <f>Raw_data!AO71/Raw_data!$AZ71</f>
        <v>3.4369603606734735E-3</v>
      </c>
      <c r="AP71" s="24">
        <f>Raw_data!AP71/Raw_data!$AZ71</f>
        <v>2.5232092230283482E-3</v>
      </c>
      <c r="AQ71" s="24">
        <f>Raw_data!AQ71/Raw_data!$AZ71</f>
        <v>7.2421405615499845E-4</v>
      </c>
      <c r="AR71" s="24">
        <f>Raw_data!AR71/Raw_data!$AZ71</f>
        <v>4.7778610240808305E-4</v>
      </c>
      <c r="AS71" s="24">
        <f>Raw_data!AS71/Raw_data!$AZ71</f>
        <v>1.2560250832951369E-3</v>
      </c>
      <c r="AT71" s="24">
        <f>Raw_data!AT71/Raw_data!$AZ71</f>
        <v>5.2987669395002752E-3</v>
      </c>
      <c r="AU71" s="24">
        <f>Raw_data!AU71/Raw_data!$AZ71</f>
        <v>1.6742937995123722E-3</v>
      </c>
      <c r="AV71" s="24">
        <f>Raw_data!AV71/Raw_data!$AZ71</f>
        <v>1.0531159985440405E-3</v>
      </c>
      <c r="AW71" s="24">
        <f>Raw_data!AW71/Raw_data!$AZ71</f>
        <v>2.1300520115784568E-3</v>
      </c>
      <c r="AX71" s="24">
        <f>Raw_data!AX71/Raw_data!$AZ71</f>
        <v>6.224663890199586E-3</v>
      </c>
      <c r="AY71" s="24">
        <f>Raw_data!AY71/Raw_data!$AZ71</f>
        <v>1.1117699726957914E-3</v>
      </c>
      <c r="AZ71" s="24">
        <f>Raw_data!AZ71/Raw_data!$AZ71</f>
        <v>1</v>
      </c>
      <c r="BA71" s="24">
        <f t="shared" si="3"/>
        <v>2.3633916545915346E-2</v>
      </c>
      <c r="BB71" s="24">
        <f t="shared" si="4"/>
        <v>5.2987669395002752E-3</v>
      </c>
      <c r="BC71" s="24">
        <f>Raw_data!BC71/Raw_data!$AZ71</f>
        <v>0.58217599177184287</v>
      </c>
      <c r="BD71" s="24">
        <f>Raw_data!BD71/Raw_data!$AZ71</f>
        <v>5.49693814138137E-3</v>
      </c>
      <c r="BE71" s="24">
        <f>Raw_data!BE71/Raw_data!$AZ71</f>
        <v>0.31376907194662329</v>
      </c>
      <c r="BF71" s="24">
        <f>Raw_data!BF71/Raw_data!$AZ71</f>
        <v>2.0000664174269402E-2</v>
      </c>
      <c r="BG71" s="24">
        <f>Raw_data!BG71/Raw_data!$AZ71</f>
        <v>4.9624650480467394E-2</v>
      </c>
      <c r="BH71" s="24">
        <f>Raw_data!BH71/Raw_data!$AZ71</f>
        <v>6.96253146547368E-2</v>
      </c>
      <c r="BI71" s="32">
        <f t="shared" si="5"/>
        <v>0.40303889257903797</v>
      </c>
    </row>
    <row r="72" spans="1:61" x14ac:dyDescent="0.25">
      <c r="A72" s="29" t="s">
        <v>206</v>
      </c>
      <c r="B72" s="22" t="s">
        <v>102</v>
      </c>
      <c r="C72" s="23">
        <v>0</v>
      </c>
      <c r="D72" s="22" t="s">
        <v>227</v>
      </c>
      <c r="E72" s="22">
        <v>1000</v>
      </c>
      <c r="F72" s="24">
        <v>2.855</v>
      </c>
      <c r="G72" s="25"/>
      <c r="H72" s="22" t="s">
        <v>228</v>
      </c>
      <c r="I72" s="22">
        <v>1000</v>
      </c>
      <c r="J72" s="22">
        <v>20</v>
      </c>
      <c r="K72" s="22">
        <v>400</v>
      </c>
      <c r="L72" s="22">
        <v>111</v>
      </c>
      <c r="M72" s="22">
        <v>150</v>
      </c>
      <c r="N72" s="22">
        <v>50</v>
      </c>
      <c r="O72" s="22">
        <v>70</v>
      </c>
      <c r="P72" s="22">
        <v>60</v>
      </c>
      <c r="Q72" s="22" t="s">
        <v>322</v>
      </c>
      <c r="R72" s="22" t="s">
        <v>101</v>
      </c>
      <c r="S72" s="22">
        <v>200</v>
      </c>
      <c r="T72" s="22">
        <v>30</v>
      </c>
      <c r="U72" s="24">
        <v>0</v>
      </c>
      <c r="V72" s="24">
        <v>0</v>
      </c>
      <c r="W72" s="22" t="s">
        <v>64</v>
      </c>
      <c r="X72" s="24">
        <f>Raw_data!X72/Raw_data!$AZ72</f>
        <v>3.5530200986172659E-3</v>
      </c>
      <c r="Y72" s="24">
        <f>Raw_data!Y72/Raw_data!$AZ72</f>
        <v>1.1028295882745708E-3</v>
      </c>
      <c r="Z72" s="24">
        <f>Raw_data!Z72/Raw_data!$AZ72</f>
        <v>0.13089713736467787</v>
      </c>
      <c r="AA72" s="24">
        <f>Raw_data!AA72/Raw_data!$AZ72</f>
        <v>1.3219870121739685E-4</v>
      </c>
      <c r="AB72" s="24">
        <f>Raw_data!AB72/Raw_data!$AZ72</f>
        <v>7.0090538399050478E-3</v>
      </c>
      <c r="AC72" s="24">
        <f>Raw_data!AC72/Raw_data!$AZ72</f>
        <v>0.14141220545189667</v>
      </c>
      <c r="AD72" s="24">
        <f>Raw_data!AD72/Raw_data!$AZ72</f>
        <v>7.8693765413809347E-2</v>
      </c>
      <c r="AE72" s="24">
        <f>Raw_data!AE72/Raw_data!$AZ72</f>
        <v>1.2253159892673613E-2</v>
      </c>
      <c r="AF72" s="24">
        <f>Raw_data!AF72/Raw_data!$AZ72</f>
        <v>0.39600349567127818</v>
      </c>
      <c r="AG72" s="24">
        <f>Raw_data!AG72/Raw_data!$AZ72</f>
        <v>2.5550749438505008E-2</v>
      </c>
      <c r="AH72" s="24">
        <f>Raw_data!AH72/Raw_data!$AZ72</f>
        <v>3.5069024392715295E-2</v>
      </c>
      <c r="AI72" s="24">
        <f>Raw_data!AI72/Raw_data!$AZ72</f>
        <v>8.827185930803938E-2</v>
      </c>
      <c r="AJ72" s="24">
        <f>Raw_data!AJ72/Raw_data!$AZ72</f>
        <v>1.8887207525746106E-2</v>
      </c>
      <c r="AK72" s="24">
        <f>Raw_data!AK72/Raw_data!$AZ72</f>
        <v>1.243339453764258E-2</v>
      </c>
      <c r="AL72" s="24">
        <f>Raw_data!AL72/Raw_data!$AZ72</f>
        <v>1.8105419913402435E-2</v>
      </c>
      <c r="AM72" s="24">
        <f>Raw_data!AM72/Raw_data!$AZ72</f>
        <v>2.1049728953245694E-3</v>
      </c>
      <c r="AN72" s="24">
        <f>Raw_data!AN72/Raw_data!$AZ72</f>
        <v>1.8523795114527987E-3</v>
      </c>
      <c r="AO72" s="24">
        <f>Raw_data!AO72/Raw_data!$AZ72</f>
        <v>4.155992070894913E-3</v>
      </c>
      <c r="AP72" s="24">
        <f>Raw_data!AP72/Raw_data!$AZ72</f>
        <v>2.6243707343924275E-3</v>
      </c>
      <c r="AQ72" s="24">
        <f>Raw_data!AQ72/Raw_data!$AZ72</f>
        <v>5.8941259209394363E-4</v>
      </c>
      <c r="AR72" s="24">
        <f>Raw_data!AR72/Raw_data!$AZ72</f>
        <v>3.2900942568225643E-4</v>
      </c>
      <c r="AS72" s="24">
        <f>Raw_data!AS72/Raw_data!$AZ72</f>
        <v>1.498479688658131E-3</v>
      </c>
      <c r="AT72" s="24">
        <f>Raw_data!AT72/Raw_data!$AZ72</f>
        <v>6.1200840572255433E-3</v>
      </c>
      <c r="AU72" s="24">
        <f>Raw_data!AU72/Raw_data!$AZ72</f>
        <v>1.1858676529654698E-3</v>
      </c>
      <c r="AV72" s="24">
        <f>Raw_data!AV72/Raw_data!$AZ72</f>
        <v>1.1558688382024538E-3</v>
      </c>
      <c r="AW72" s="24">
        <f>Raw_data!AW72/Raw_data!$AZ72</f>
        <v>2.1364748041699652E-3</v>
      </c>
      <c r="AX72" s="24">
        <f>Raw_data!AX72/Raw_data!$AZ72</f>
        <v>5.9682505326103504E-3</v>
      </c>
      <c r="AY72" s="24">
        <f>Raw_data!AY72/Raw_data!$AZ72</f>
        <v>9.0431605792617639E-4</v>
      </c>
      <c r="AZ72" s="24">
        <f>Raw_data!AZ72/Raw_data!$AZ72</f>
        <v>1</v>
      </c>
      <c r="BA72" s="24">
        <f t="shared" si="3"/>
        <v>1.8105419913402435E-2</v>
      </c>
      <c r="BB72" s="24">
        <f t="shared" si="4"/>
        <v>6.1200840572255433E-3</v>
      </c>
      <c r="BC72" s="24">
        <f>Raw_data!BC72/Raw_data!$AZ72</f>
        <v>0.63504367991403388</v>
      </c>
      <c r="BD72" s="24">
        <f>Raw_data!BD72/Raw_data!$AZ72</f>
        <v>5.1150817180747954E-3</v>
      </c>
      <c r="BE72" s="24">
        <f>Raw_data!BE72/Raw_data!$AZ72</f>
        <v>0.25448236319857237</v>
      </c>
      <c r="BF72" s="24">
        <f>Raw_data!BF72/Raw_data!$AZ72</f>
        <v>2.7655722333829576E-2</v>
      </c>
      <c r="BG72" s="24">
        <f>Raw_data!BG72/Raw_data!$AZ72</f>
        <v>5.3477648864861234E-2</v>
      </c>
      <c r="BH72" s="24">
        <f>Raw_data!BH72/Raw_data!$AZ72</f>
        <v>8.113337119869081E-2</v>
      </c>
      <c r="BI72" s="32">
        <f t="shared" si="5"/>
        <v>0.51714544152298048</v>
      </c>
    </row>
    <row r="73" spans="1:61" x14ac:dyDescent="0.25">
      <c r="A73" s="29" t="s">
        <v>206</v>
      </c>
      <c r="B73" s="22" t="s">
        <v>85</v>
      </c>
      <c r="C73" s="23">
        <v>1</v>
      </c>
      <c r="D73" s="22" t="s">
        <v>229</v>
      </c>
      <c r="E73" s="22">
        <v>400</v>
      </c>
      <c r="F73" s="24">
        <v>4.17</v>
      </c>
      <c r="G73" s="25"/>
      <c r="H73" s="22" t="s">
        <v>230</v>
      </c>
      <c r="I73" s="22">
        <v>1000</v>
      </c>
      <c r="J73" s="22">
        <v>20</v>
      </c>
      <c r="K73" s="22">
        <v>400</v>
      </c>
      <c r="L73" s="22">
        <v>111</v>
      </c>
      <c r="M73" s="22">
        <v>150</v>
      </c>
      <c r="N73" s="22">
        <v>50</v>
      </c>
      <c r="O73" s="22">
        <v>70</v>
      </c>
      <c r="P73" s="22">
        <v>60</v>
      </c>
      <c r="Q73" s="22" t="s">
        <v>322</v>
      </c>
      <c r="R73" s="22" t="s">
        <v>63</v>
      </c>
      <c r="S73" s="22">
        <v>200</v>
      </c>
      <c r="T73" s="22">
        <v>30</v>
      </c>
      <c r="U73" s="24">
        <v>0</v>
      </c>
      <c r="V73" s="24">
        <v>0</v>
      </c>
      <c r="W73" s="22" t="s">
        <v>64</v>
      </c>
      <c r="X73" s="24">
        <f>Raw_data!X73/Raw_data!$AZ73</f>
        <v>2.2494812895533507E-3</v>
      </c>
      <c r="Y73" s="24">
        <f>Raw_data!Y73/Raw_data!$AZ73</f>
        <v>9.0624800305325493E-4</v>
      </c>
      <c r="Z73" s="24">
        <f>Raw_data!Z73/Raw_data!$AZ73</f>
        <v>9.873810284073066E-2</v>
      </c>
      <c r="AA73" s="24">
        <f>Raw_data!AA73/Raw_data!$AZ73</f>
        <v>2.425275350876564E-4</v>
      </c>
      <c r="AB73" s="24">
        <f>Raw_data!AB73/Raw_data!$AZ73</f>
        <v>6.8480571568638737E-3</v>
      </c>
      <c r="AC73" s="24">
        <f>Raw_data!AC73/Raw_data!$AZ73</f>
        <v>0.14333924483951316</v>
      </c>
      <c r="AD73" s="24">
        <f>Raw_data!AD73/Raw_data!$AZ73</f>
        <v>7.7242575273566358E-2</v>
      </c>
      <c r="AE73" s="24">
        <f>Raw_data!AE73/Raw_data!$AZ73</f>
        <v>1.3397073656356347E-2</v>
      </c>
      <c r="AF73" s="24">
        <f>Raw_data!AF73/Raw_data!$AZ73</f>
        <v>0.38259945001859097</v>
      </c>
      <c r="AG73" s="24">
        <f>Raw_data!AG73/Raw_data!$AZ73</f>
        <v>3.5396751685165796E-2</v>
      </c>
      <c r="AH73" s="24">
        <f>Raw_data!AH73/Raw_data!$AZ73</f>
        <v>3.6868773447888289E-2</v>
      </c>
      <c r="AI73" s="24">
        <f>Raw_data!AI73/Raw_data!$AZ73</f>
        <v>9.694295532908255E-2</v>
      </c>
      <c r="AJ73" s="24">
        <f>Raw_data!AJ73/Raw_data!$AZ73</f>
        <v>2.0404841374472626E-2</v>
      </c>
      <c r="AK73" s="24">
        <f>Raw_data!AK73/Raw_data!$AZ73</f>
        <v>2.4703141708938153E-2</v>
      </c>
      <c r="AL73" s="24">
        <f>Raw_data!AL73/Raw_data!$AZ73</f>
        <v>2.809873803256327E-2</v>
      </c>
      <c r="AM73" s="24">
        <f>Raw_data!AM73/Raw_data!$AZ73</f>
        <v>1.9881695917737621E-3</v>
      </c>
      <c r="AN73" s="24">
        <f>Raw_data!AN73/Raw_data!$AZ73</f>
        <v>1.4281083861246787E-3</v>
      </c>
      <c r="AO73" s="24">
        <f>Raw_data!AO73/Raw_data!$AZ73</f>
        <v>5.02699733954613E-3</v>
      </c>
      <c r="AP73" s="24">
        <f>Raw_data!AP73/Raw_data!$AZ73</f>
        <v>2.7624164344456571E-3</v>
      </c>
      <c r="AQ73" s="24">
        <f>Raw_data!AQ73/Raw_data!$AZ73</f>
        <v>8.9410004107717909E-4</v>
      </c>
      <c r="AR73" s="24">
        <f>Raw_data!AR73/Raw_data!$AZ73</f>
        <v>2.8003562264354017E-4</v>
      </c>
      <c r="AS73" s="24">
        <f>Raw_data!AS73/Raw_data!$AZ73</f>
        <v>1.5608424400798014E-3</v>
      </c>
      <c r="AT73" s="24">
        <f>Raw_data!AT73/Raw_data!$AZ73</f>
        <v>6.4350063704013008E-3</v>
      </c>
      <c r="AU73" s="24">
        <f>Raw_data!AU73/Raw_data!$AZ73</f>
        <v>1.3179333987482682E-3</v>
      </c>
      <c r="AV73" s="24">
        <f>Raw_data!AV73/Raw_data!$AZ73</f>
        <v>1.2374958191182519E-3</v>
      </c>
      <c r="AW73" s="24">
        <f>Raw_data!AW73/Raw_data!$AZ73</f>
        <v>2.4956632528718263E-3</v>
      </c>
      <c r="AX73" s="24">
        <f>Raw_data!AX73/Raw_data!$AZ73</f>
        <v>5.0773260448238721E-3</v>
      </c>
      <c r="AY73" s="24">
        <f>Raw_data!AY73/Raw_data!$AZ73</f>
        <v>1.5179430669196592E-3</v>
      </c>
      <c r="AZ73" s="24">
        <f>Raw_data!AZ73/Raw_data!$AZ73</f>
        <v>1</v>
      </c>
      <c r="BA73" s="24">
        <f t="shared" si="3"/>
        <v>2.809873803256327E-2</v>
      </c>
      <c r="BB73" s="24">
        <f t="shared" si="4"/>
        <v>6.4350063704013008E-3</v>
      </c>
      <c r="BC73" s="24">
        <f>Raw_data!BC73/Raw_data!$AZ73</f>
        <v>0.58808250795377781</v>
      </c>
      <c r="BD73" s="24">
        <f>Raw_data!BD73/Raw_data!$AZ73</f>
        <v>6.4252378026304555E-3</v>
      </c>
      <c r="BE73" s="24">
        <f>Raw_data!BE73/Raw_data!$AZ73</f>
        <v>0.2662503061462112</v>
      </c>
      <c r="BF73" s="24">
        <f>Raw_data!BF73/Raw_data!$AZ73</f>
        <v>3.7384921276939556E-2</v>
      </c>
      <c r="BG73" s="24">
        <f>Raw_data!BG73/Raw_data!$AZ73</f>
        <v>6.7323282417476579E-2</v>
      </c>
      <c r="BH73" s="24">
        <f>Raw_data!BH73/Raw_data!$AZ73</f>
        <v>0.10470820369441614</v>
      </c>
      <c r="BI73" s="32">
        <f t="shared" si="5"/>
        <v>0.55530449399530069</v>
      </c>
    </row>
    <row r="74" spans="1:61" x14ac:dyDescent="0.25">
      <c r="A74" s="29" t="s">
        <v>206</v>
      </c>
      <c r="B74" s="22" t="s">
        <v>85</v>
      </c>
      <c r="C74" s="23">
        <v>2</v>
      </c>
      <c r="D74" s="22" t="s">
        <v>231</v>
      </c>
      <c r="E74" s="22">
        <v>600</v>
      </c>
      <c r="F74" s="24">
        <v>3.3805000000000001</v>
      </c>
      <c r="G74" s="25"/>
      <c r="H74" s="22" t="s">
        <v>232</v>
      </c>
      <c r="I74" s="22">
        <v>1000</v>
      </c>
      <c r="J74" s="22">
        <v>20</v>
      </c>
      <c r="K74" s="22">
        <v>400</v>
      </c>
      <c r="L74" s="22">
        <v>111</v>
      </c>
      <c r="M74" s="22">
        <v>150</v>
      </c>
      <c r="N74" s="22">
        <v>50</v>
      </c>
      <c r="O74" s="22">
        <v>70</v>
      </c>
      <c r="P74" s="22">
        <v>60</v>
      </c>
      <c r="Q74" s="22" t="s">
        <v>322</v>
      </c>
      <c r="R74" s="22" t="s">
        <v>63</v>
      </c>
      <c r="S74" s="22">
        <v>200</v>
      </c>
      <c r="T74" s="22">
        <v>30</v>
      </c>
      <c r="U74" s="24">
        <v>0</v>
      </c>
      <c r="V74" s="24">
        <v>0</v>
      </c>
      <c r="W74" s="22" t="s">
        <v>64</v>
      </c>
      <c r="X74" s="24">
        <f>Raw_data!X74/Raw_data!$AZ74</f>
        <v>2.1701896833134829E-3</v>
      </c>
      <c r="Y74" s="24">
        <f>Raw_data!Y74/Raw_data!$AZ74</f>
        <v>5.78644579738977E-4</v>
      </c>
      <c r="Z74" s="24">
        <f>Raw_data!Z74/Raw_data!$AZ74</f>
        <v>0.10731391983741138</v>
      </c>
      <c r="AA74" s="24">
        <f>Raw_data!AA74/Raw_data!$AZ74</f>
        <v>0</v>
      </c>
      <c r="AB74" s="24">
        <f>Raw_data!AB74/Raw_data!$AZ74</f>
        <v>5.4176085991644966E-3</v>
      </c>
      <c r="AC74" s="24">
        <f>Raw_data!AC74/Raw_data!$AZ74</f>
        <v>0.13342648691887682</v>
      </c>
      <c r="AD74" s="24">
        <f>Raw_data!AD74/Raw_data!$AZ74</f>
        <v>8.245539097205451E-2</v>
      </c>
      <c r="AE74" s="24">
        <f>Raw_data!AE74/Raw_data!$AZ74</f>
        <v>9.1266252247747467E-3</v>
      </c>
      <c r="AF74" s="24">
        <f>Raw_data!AF74/Raw_data!$AZ74</f>
        <v>0.39776102071344782</v>
      </c>
      <c r="AG74" s="24">
        <f>Raw_data!AG74/Raw_data!$AZ74</f>
        <v>4.4763499424939325E-2</v>
      </c>
      <c r="AH74" s="24">
        <f>Raw_data!AH74/Raw_data!$AZ74</f>
        <v>4.1501695321596803E-2</v>
      </c>
      <c r="AI74" s="24">
        <f>Raw_data!AI74/Raw_data!$AZ74</f>
        <v>9.5310339692907448E-2</v>
      </c>
      <c r="AJ74" s="24">
        <f>Raw_data!AJ74/Raw_data!$AZ74</f>
        <v>1.8894976801531679E-2</v>
      </c>
      <c r="AK74" s="24">
        <f>Raw_data!AK74/Raw_data!$AZ74</f>
        <v>1.0674577099435536E-2</v>
      </c>
      <c r="AL74" s="24">
        <f>Raw_data!AL74/Raw_data!$AZ74</f>
        <v>2.304238655776733E-2</v>
      </c>
      <c r="AM74" s="24">
        <f>Raw_data!AM74/Raw_data!$AZ74</f>
        <v>1.443357853554299E-3</v>
      </c>
      <c r="AN74" s="24">
        <f>Raw_data!AN74/Raw_data!$AZ74</f>
        <v>1.7938708663354473E-3</v>
      </c>
      <c r="AO74" s="24">
        <f>Raw_data!AO74/Raw_data!$AZ74</f>
        <v>3.8772622111166153E-3</v>
      </c>
      <c r="AP74" s="24">
        <f>Raw_data!AP74/Raw_data!$AZ74</f>
        <v>2.4596193253284306E-3</v>
      </c>
      <c r="AQ74" s="24">
        <f>Raw_data!AQ74/Raw_data!$AZ74</f>
        <v>7.2434621469893979E-4</v>
      </c>
      <c r="AR74" s="24">
        <f>Raw_data!AR74/Raw_data!$AZ74</f>
        <v>1.7509960710105705E-4</v>
      </c>
      <c r="AS74" s="24">
        <f>Raw_data!AS74/Raw_data!$AZ74</f>
        <v>1.5791748332746858E-3</v>
      </c>
      <c r="AT74" s="24">
        <f>Raw_data!AT74/Raw_data!$AZ74</f>
        <v>4.9270423258459999E-3</v>
      </c>
      <c r="AU74" s="24">
        <f>Raw_data!AU74/Raw_data!$AZ74</f>
        <v>9.419324978297525E-4</v>
      </c>
      <c r="AV74" s="24">
        <f>Raw_data!AV74/Raw_data!$AZ74</f>
        <v>1.0488139454202534E-3</v>
      </c>
      <c r="AW74" s="24">
        <f>Raw_data!AW74/Raw_data!$AZ74</f>
        <v>1.9839667423713994E-3</v>
      </c>
      <c r="AX74" s="24">
        <f>Raw_data!AX74/Raw_data!$AZ74</f>
        <v>5.4115803633041039E-3</v>
      </c>
      <c r="AY74" s="24">
        <f>Raw_data!AY74/Raw_data!$AZ74</f>
        <v>1.1965717868586243E-3</v>
      </c>
      <c r="AZ74" s="24">
        <f>Raw_data!AZ74/Raw_data!$AZ74</f>
        <v>1</v>
      </c>
      <c r="BA74" s="24">
        <f t="shared" si="3"/>
        <v>2.304238655776733E-2</v>
      </c>
      <c r="BB74" s="24">
        <f t="shared" si="4"/>
        <v>4.9270423258459999E-3</v>
      </c>
      <c r="BC74" s="24">
        <f>Raw_data!BC74/Raw_data!$AZ74</f>
        <v>0.61401310660692343</v>
      </c>
      <c r="BD74" s="24">
        <f>Raw_data!BD74/Raw_data!$AZ74</f>
        <v>5.1287982964502736E-3</v>
      </c>
      <c r="BE74" s="24">
        <f>Raw_data!BE74/Raw_data!$AZ74</f>
        <v>0.24867287148854847</v>
      </c>
      <c r="BF74" s="24">
        <f>Raw_data!BF74/Raw_data!$AZ74</f>
        <v>4.6206857278493628E-2</v>
      </c>
      <c r="BG74" s="24">
        <f>Raw_data!BG74/Raw_data!$AZ74</f>
        <v>5.800893744597091E-2</v>
      </c>
      <c r="BH74" s="24">
        <f>Raw_data!BH74/Raw_data!$AZ74</f>
        <v>0.10421579472446453</v>
      </c>
      <c r="BI74" s="32">
        <f t="shared" si="5"/>
        <v>0.79654721001449735</v>
      </c>
    </row>
    <row r="75" spans="1:61" x14ac:dyDescent="0.25">
      <c r="A75" s="29" t="s">
        <v>206</v>
      </c>
      <c r="B75" s="22" t="s">
        <v>85</v>
      </c>
      <c r="C75" s="23">
        <v>3</v>
      </c>
      <c r="D75" s="22" t="s">
        <v>233</v>
      </c>
      <c r="E75" s="22">
        <v>600</v>
      </c>
      <c r="F75" s="24">
        <v>4.1364999999999998</v>
      </c>
      <c r="G75" s="25">
        <v>456.46</v>
      </c>
      <c r="H75" s="22" t="s">
        <v>234</v>
      </c>
      <c r="I75" s="22">
        <v>1000</v>
      </c>
      <c r="J75" s="22">
        <v>20</v>
      </c>
      <c r="K75" s="22">
        <v>400</v>
      </c>
      <c r="L75" s="22">
        <v>111</v>
      </c>
      <c r="M75" s="22">
        <v>150</v>
      </c>
      <c r="N75" s="22">
        <v>50</v>
      </c>
      <c r="O75" s="22">
        <v>70</v>
      </c>
      <c r="P75" s="22">
        <v>60</v>
      </c>
      <c r="Q75" s="22" t="s">
        <v>322</v>
      </c>
      <c r="R75" s="22" t="s">
        <v>63</v>
      </c>
      <c r="S75" s="22">
        <v>200</v>
      </c>
      <c r="T75" s="22">
        <v>30</v>
      </c>
      <c r="U75" s="24">
        <v>0</v>
      </c>
      <c r="V75" s="24">
        <v>0</v>
      </c>
      <c r="W75" s="22" t="s">
        <v>64</v>
      </c>
      <c r="X75" s="24">
        <f>Raw_data!X75/Raw_data!$AZ75</f>
        <v>1.6567911574057043E-3</v>
      </c>
      <c r="Y75" s="24">
        <f>Raw_data!Y75/Raw_data!$AZ75</f>
        <v>1.1688042711941395E-3</v>
      </c>
      <c r="Z75" s="24">
        <f>Raw_data!Z75/Raw_data!$AZ75</f>
        <v>0.11441145121527346</v>
      </c>
      <c r="AA75" s="24">
        <f>Raw_data!AA75/Raw_data!$AZ75</f>
        <v>0</v>
      </c>
      <c r="AB75" s="24">
        <f>Raw_data!AB75/Raw_data!$AZ75</f>
        <v>5.4524168561780068E-3</v>
      </c>
      <c r="AC75" s="24">
        <f>Raw_data!AC75/Raw_data!$AZ75</f>
        <v>0.15435828381776259</v>
      </c>
      <c r="AD75" s="24">
        <f>Raw_data!AD75/Raw_data!$AZ75</f>
        <v>8.3653413933608672E-2</v>
      </c>
      <c r="AE75" s="24">
        <f>Raw_data!AE75/Raw_data!$AZ75</f>
        <v>7.7256421522268574E-3</v>
      </c>
      <c r="AF75" s="24">
        <f>Raw_data!AF75/Raw_data!$AZ75</f>
        <v>0.40118196072514933</v>
      </c>
      <c r="AG75" s="24">
        <f>Raw_data!AG75/Raw_data!$AZ75</f>
        <v>3.4207540826461547E-2</v>
      </c>
      <c r="AH75" s="24">
        <f>Raw_data!AH75/Raw_data!$AZ75</f>
        <v>3.5813384996170337E-2</v>
      </c>
      <c r="AI75" s="24">
        <f>Raw_data!AI75/Raw_data!$AZ75</f>
        <v>8.2924053252202742E-2</v>
      </c>
      <c r="AJ75" s="24">
        <f>Raw_data!AJ75/Raw_data!$AZ75</f>
        <v>1.7842262304650556E-2</v>
      </c>
      <c r="AK75" s="24">
        <f>Raw_data!AK75/Raw_data!$AZ75</f>
        <v>1.1863784468064343E-2</v>
      </c>
      <c r="AL75" s="24">
        <f>Raw_data!AL75/Raw_data!$AZ75</f>
        <v>2.0827881601904748E-2</v>
      </c>
      <c r="AM75" s="24">
        <f>Raw_data!AM75/Raw_data!$AZ75</f>
        <v>1.29675388441674E-3</v>
      </c>
      <c r="AN75" s="24">
        <f>Raw_data!AN75/Raw_data!$AZ75</f>
        <v>1.1182610285158346E-3</v>
      </c>
      <c r="AO75" s="24">
        <f>Raw_data!AO75/Raw_data!$AZ75</f>
        <v>3.4817937568663651E-3</v>
      </c>
      <c r="AP75" s="24">
        <f>Raw_data!AP75/Raw_data!$AZ75</f>
        <v>2.2120907886963642E-3</v>
      </c>
      <c r="AQ75" s="24">
        <f>Raw_data!AQ75/Raw_data!$AZ75</f>
        <v>7.333511844968073E-4</v>
      </c>
      <c r="AR75" s="24">
        <f>Raw_data!AR75/Raw_data!$AZ75</f>
        <v>2.1817254075294241E-4</v>
      </c>
      <c r="AS75" s="24">
        <f>Raw_data!AS75/Raw_data!$AZ75</f>
        <v>1.3515787021760974E-3</v>
      </c>
      <c r="AT75" s="24">
        <f>Raw_data!AT75/Raw_data!$AZ75</f>
        <v>4.3691971395097354E-3</v>
      </c>
      <c r="AU75" s="24">
        <f>Raw_data!AU75/Raw_data!$AZ75</f>
        <v>6.71165062212131E-4</v>
      </c>
      <c r="AV75" s="24">
        <f>Raw_data!AV75/Raw_data!$AZ75</f>
        <v>1.0831070436398227E-3</v>
      </c>
      <c r="AW75" s="24">
        <f>Raw_data!AW75/Raw_data!$AZ75</f>
        <v>2.2926989511324121E-3</v>
      </c>
      <c r="AX75" s="24">
        <f>Raw_data!AX75/Raw_data!$AZ75</f>
        <v>6.6815199764303059E-3</v>
      </c>
      <c r="AY75" s="24">
        <f>Raw_data!AY75/Raw_data!$AZ75</f>
        <v>1.402638362901459E-3</v>
      </c>
      <c r="AZ75" s="24">
        <f>Raw_data!AZ75/Raw_data!$AZ75</f>
        <v>1</v>
      </c>
      <c r="BA75" s="24">
        <f t="shared" si="3"/>
        <v>2.0827881601904748E-2</v>
      </c>
      <c r="BB75" s="24">
        <f t="shared" si="4"/>
        <v>4.3691971395097354E-3</v>
      </c>
      <c r="BC75" s="24">
        <f>Raw_data!BC75/Raw_data!$AZ75</f>
        <v>0.62419829619226574</v>
      </c>
      <c r="BD75" s="24">
        <f>Raw_data!BD75/Raw_data!$AZ75</f>
        <v>5.7299680829234426E-3</v>
      </c>
      <c r="BE75" s="24">
        <f>Raw_data!BE75/Raw_data!$AZ75</f>
        <v>0.25701126228889515</v>
      </c>
      <c r="BF75" s="24">
        <f>Raw_data!BF75/Raw_data!$AZ75</f>
        <v>3.5504294710878286E-2</v>
      </c>
      <c r="BG75" s="24">
        <f>Raw_data!BG75/Raw_data!$AZ75</f>
        <v>5.2359099983622981E-2</v>
      </c>
      <c r="BH75" s="24">
        <f>Raw_data!BH75/Raw_data!$AZ75</f>
        <v>8.7863394694501273E-2</v>
      </c>
      <c r="BI75" s="32">
        <f t="shared" si="5"/>
        <v>0.67809215059050698</v>
      </c>
    </row>
    <row r="76" spans="1:61" x14ac:dyDescent="0.25">
      <c r="A76" s="29" t="s">
        <v>206</v>
      </c>
      <c r="B76" s="22" t="s">
        <v>85</v>
      </c>
      <c r="C76" s="23" t="s">
        <v>71</v>
      </c>
      <c r="D76" s="22" t="s">
        <v>235</v>
      </c>
      <c r="E76" s="22">
        <v>600</v>
      </c>
      <c r="F76" s="24">
        <v>5.9499999999999997E-2</v>
      </c>
      <c r="G76" s="25"/>
      <c r="H76" s="22" t="s">
        <v>236</v>
      </c>
      <c r="I76" s="22">
        <v>1000</v>
      </c>
      <c r="J76" s="22">
        <v>20</v>
      </c>
      <c r="K76" s="22">
        <v>400</v>
      </c>
      <c r="L76" s="22">
        <v>111</v>
      </c>
      <c r="M76" s="22">
        <v>150</v>
      </c>
      <c r="N76" s="22">
        <v>50</v>
      </c>
      <c r="O76" s="22">
        <v>70</v>
      </c>
      <c r="P76" s="22">
        <v>60</v>
      </c>
      <c r="Q76" s="22" t="s">
        <v>74</v>
      </c>
      <c r="R76" s="22"/>
      <c r="S76" s="22">
        <v>200</v>
      </c>
      <c r="T76" s="22">
        <v>30</v>
      </c>
      <c r="U76" s="24">
        <v>0</v>
      </c>
      <c r="V76" s="24">
        <v>0</v>
      </c>
      <c r="W76" s="22" t="s">
        <v>74</v>
      </c>
      <c r="X76" s="24">
        <f>Raw_data!X76/Raw_data!$AZ76</f>
        <v>1.8671722115687862E-3</v>
      </c>
      <c r="Y76" s="24">
        <f>Raw_data!Y76/Raw_data!$AZ76</f>
        <v>2.0163867662383109E-2</v>
      </c>
      <c r="Z76" s="24">
        <f>Raw_data!Z76/Raw_data!$AZ76</f>
        <v>0</v>
      </c>
      <c r="AA76" s="24">
        <f>Raw_data!AA76/Raw_data!$AZ76</f>
        <v>8.3828187690729323E-3</v>
      </c>
      <c r="AB76" s="24">
        <f>Raw_data!AB76/Raw_data!$AZ76</f>
        <v>1.7631379429004914E-2</v>
      </c>
      <c r="AC76" s="24">
        <f>Raw_data!AC76/Raw_data!$AZ76</f>
        <v>2.4018560810222255E-2</v>
      </c>
      <c r="AD76" s="24">
        <f>Raw_data!AD76/Raw_data!$AZ76</f>
        <v>5.3009555005250647E-2</v>
      </c>
      <c r="AE76" s="24">
        <f>Raw_data!AE76/Raw_data!$AZ76</f>
        <v>4.9383132203909032E-2</v>
      </c>
      <c r="AF76" s="24">
        <f>Raw_data!AF76/Raw_data!$AZ76</f>
        <v>0.60248587106360352</v>
      </c>
      <c r="AG76" s="24">
        <f>Raw_data!AG76/Raw_data!$AZ76</f>
        <v>1.6876549431578489E-2</v>
      </c>
      <c r="AH76" s="24">
        <f>Raw_data!AH76/Raw_data!$AZ76</f>
        <v>8.8126023561243428E-3</v>
      </c>
      <c r="AI76" s="24">
        <f>Raw_data!AI76/Raw_data!$AZ76</f>
        <v>6.6438088231576264E-2</v>
      </c>
      <c r="AJ76" s="24">
        <f>Raw_data!AJ76/Raw_data!$AZ76</f>
        <v>2.6149498280962739E-2</v>
      </c>
      <c r="AK76" s="24">
        <f>Raw_data!AK76/Raw_data!$AZ76</f>
        <v>5.2039969135736552E-2</v>
      </c>
      <c r="AL76" s="24">
        <f>Raw_data!AL76/Raw_data!$AZ76</f>
        <v>8.7929908343514183E-3</v>
      </c>
      <c r="AM76" s="24">
        <f>Raw_data!AM76/Raw_data!$AZ76</f>
        <v>4.1668464389495851E-3</v>
      </c>
      <c r="AN76" s="24">
        <f>Raw_data!AN76/Raw_data!$AZ76</f>
        <v>2.0115984481499909E-3</v>
      </c>
      <c r="AO76" s="24">
        <f>Raw_data!AO76/Raw_data!$AZ76</f>
        <v>5.6996907476607244E-3</v>
      </c>
      <c r="AP76" s="24">
        <f>Raw_data!AP76/Raw_data!$AZ76</f>
        <v>3.0670478318025798E-3</v>
      </c>
      <c r="AQ76" s="24">
        <f>Raw_data!AQ76/Raw_data!$AZ76</f>
        <v>7.3079132024337398E-4</v>
      </c>
      <c r="AR76" s="24">
        <f>Raw_data!AR76/Raw_data!$AZ76</f>
        <v>6.7677225730052493E-4</v>
      </c>
      <c r="AS76" s="24">
        <f>Raw_data!AS76/Raw_data!$AZ76</f>
        <v>2.3336934215849223E-3</v>
      </c>
      <c r="AT76" s="24">
        <f>Raw_data!AT76/Raw_data!$AZ76</f>
        <v>1.0255078325893707E-2</v>
      </c>
      <c r="AU76" s="24">
        <f>Raw_data!AU76/Raw_data!$AZ76</f>
        <v>3.0766788365544323E-3</v>
      </c>
      <c r="AV76" s="24">
        <f>Raw_data!AV76/Raw_data!$AZ76</f>
        <v>6.6050051943348403E-4</v>
      </c>
      <c r="AW76" s="24">
        <f>Raw_data!AW76/Raw_data!$AZ76</f>
        <v>2.932757451028768E-3</v>
      </c>
      <c r="AX76" s="24">
        <f>Raw_data!AX76/Raw_data!$AZ76</f>
        <v>7.5684551817892928E-3</v>
      </c>
      <c r="AY76" s="24">
        <f>Raw_data!AY76/Raw_data!$AZ76</f>
        <v>7.6803379426364151E-4</v>
      </c>
      <c r="AZ76" s="24">
        <f>Raw_data!AZ76/Raw_data!$AZ76</f>
        <v>1</v>
      </c>
      <c r="BA76" s="24">
        <f t="shared" si="3"/>
        <v>8.7929908343514183E-3</v>
      </c>
      <c r="BB76" s="24">
        <f t="shared" si="4"/>
        <v>1.0255078325893707E-2</v>
      </c>
      <c r="BC76" s="24">
        <f>Raw_data!BC76/Raw_data!$AZ76</f>
        <v>0.70114347599039051</v>
      </c>
      <c r="BD76" s="24">
        <f>Raw_data!BD76/Raw_data!$AZ76</f>
        <v>5.7688553422697931E-3</v>
      </c>
      <c r="BE76" s="24">
        <f>Raw_data!BE76/Raw_data!$AZ76</f>
        <v>0.18473129244316808</v>
      </c>
      <c r="BF76" s="24">
        <f>Raw_data!BF76/Raw_data!$AZ76</f>
        <v>2.1043395870528073E-2</v>
      </c>
      <c r="BG76" s="24">
        <f>Raw_data!BG76/Raw_data!$AZ76</f>
        <v>6.8264911193398378E-2</v>
      </c>
      <c r="BH76" s="24">
        <f>Raw_data!BH76/Raw_data!$AZ76</f>
        <v>8.9308307063926465E-2</v>
      </c>
      <c r="BI76" s="32">
        <f t="shared" si="5"/>
        <v>0.30826079610520452</v>
      </c>
    </row>
    <row r="77" spans="1:61" x14ac:dyDescent="0.25">
      <c r="A77" s="29" t="s">
        <v>206</v>
      </c>
      <c r="B77" s="22" t="s">
        <v>76</v>
      </c>
      <c r="C77" s="23">
        <v>1</v>
      </c>
      <c r="D77" s="22" t="s">
        <v>237</v>
      </c>
      <c r="E77" s="22">
        <v>700</v>
      </c>
      <c r="F77" s="24">
        <v>3.8359999999999999</v>
      </c>
      <c r="G77" s="25"/>
      <c r="H77" s="22" t="s">
        <v>238</v>
      </c>
      <c r="I77" s="22">
        <v>1000</v>
      </c>
      <c r="J77" s="22">
        <v>20</v>
      </c>
      <c r="K77" s="22">
        <v>400</v>
      </c>
      <c r="L77" s="22">
        <v>111</v>
      </c>
      <c r="M77" s="22">
        <v>150</v>
      </c>
      <c r="N77" s="22">
        <v>50</v>
      </c>
      <c r="O77" s="22">
        <v>70</v>
      </c>
      <c r="P77" s="22">
        <v>60</v>
      </c>
      <c r="Q77" s="22" t="s">
        <v>322</v>
      </c>
      <c r="R77" s="22" t="s">
        <v>63</v>
      </c>
      <c r="S77" s="22">
        <v>200</v>
      </c>
      <c r="T77" s="22">
        <v>30</v>
      </c>
      <c r="U77" s="24">
        <v>0</v>
      </c>
      <c r="V77" s="24">
        <v>0</v>
      </c>
      <c r="W77" s="22" t="s">
        <v>64</v>
      </c>
      <c r="X77" s="24">
        <f>Raw_data!X77/Raw_data!$AZ77</f>
        <v>1.0808927334130184E-3</v>
      </c>
      <c r="Y77" s="24">
        <f>Raw_data!Y77/Raw_data!$AZ77</f>
        <v>2.6799362957635845E-4</v>
      </c>
      <c r="Z77" s="24">
        <f>Raw_data!Z77/Raw_data!$AZ77</f>
        <v>9.4849233819012405E-2</v>
      </c>
      <c r="AA77" s="24">
        <f>Raw_data!AA77/Raw_data!$AZ77</f>
        <v>0</v>
      </c>
      <c r="AB77" s="24">
        <f>Raw_data!AB77/Raw_data!$AZ77</f>
        <v>8.1395967113942567E-3</v>
      </c>
      <c r="AC77" s="24">
        <f>Raw_data!AC77/Raw_data!$AZ77</f>
        <v>0.11634203941810578</v>
      </c>
      <c r="AD77" s="24">
        <f>Raw_data!AD77/Raw_data!$AZ77</f>
        <v>0.1002472092103748</v>
      </c>
      <c r="AE77" s="24">
        <f>Raw_data!AE77/Raw_data!$AZ77</f>
        <v>7.1073955762649384E-3</v>
      </c>
      <c r="AF77" s="24">
        <f>Raw_data!AF77/Raw_data!$AZ77</f>
        <v>0.32404030850983168</v>
      </c>
      <c r="AG77" s="24">
        <f>Raw_data!AG77/Raw_data!$AZ77</f>
        <v>6.2481884084566813E-2</v>
      </c>
      <c r="AH77" s="24">
        <f>Raw_data!AH77/Raw_data!$AZ77</f>
        <v>5.6363279788437318E-2</v>
      </c>
      <c r="AI77" s="24">
        <f>Raw_data!AI77/Raw_data!$AZ77</f>
        <v>0.12755481761895737</v>
      </c>
      <c r="AJ77" s="24">
        <f>Raw_data!AJ77/Raw_data!$AZ77</f>
        <v>2.6708113670607908E-2</v>
      </c>
      <c r="AK77" s="24">
        <f>Raw_data!AK77/Raw_data!$AZ77</f>
        <v>1.6089683461074741E-2</v>
      </c>
      <c r="AL77" s="24">
        <f>Raw_data!AL77/Raw_data!$AZ77</f>
        <v>2.7418803448225761E-2</v>
      </c>
      <c r="AM77" s="24">
        <f>Raw_data!AM77/Raw_data!$AZ77</f>
        <v>2.3862258074853165E-3</v>
      </c>
      <c r="AN77" s="24">
        <f>Raw_data!AN77/Raw_data!$AZ77</f>
        <v>1.9486089077832424E-3</v>
      </c>
      <c r="AO77" s="24">
        <f>Raw_data!AO77/Raw_data!$AZ77</f>
        <v>4.4866553043375074E-3</v>
      </c>
      <c r="AP77" s="24">
        <f>Raw_data!AP77/Raw_data!$AZ77</f>
        <v>2.0228064325288424E-3</v>
      </c>
      <c r="AQ77" s="24">
        <f>Raw_data!AQ77/Raw_data!$AZ77</f>
        <v>1.03733944449594E-3</v>
      </c>
      <c r="AR77" s="24">
        <f>Raw_data!AR77/Raw_data!$AZ77</f>
        <v>2.1417215921563714E-4</v>
      </c>
      <c r="AS77" s="24">
        <f>Raw_data!AS77/Raw_data!$AZ77</f>
        <v>1.3748394658000963E-3</v>
      </c>
      <c r="AT77" s="24">
        <f>Raw_data!AT77/Raw_data!$AZ77</f>
        <v>7.3107680047921099E-3</v>
      </c>
      <c r="AU77" s="24">
        <f>Raw_data!AU77/Raw_data!$AZ77</f>
        <v>1.2753131976742038E-3</v>
      </c>
      <c r="AV77" s="24">
        <f>Raw_data!AV77/Raw_data!$AZ77</f>
        <v>1.2546671500221131E-3</v>
      </c>
      <c r="AW77" s="24">
        <f>Raw_data!AW77/Raw_data!$AZ77</f>
        <v>1.8306724737493559E-3</v>
      </c>
      <c r="AX77" s="24">
        <f>Raw_data!AX77/Raw_data!$AZ77</f>
        <v>4.5072760401207966E-3</v>
      </c>
      <c r="AY77" s="24">
        <f>Raw_data!AY77/Raw_data!$AZ77</f>
        <v>1.6594039321515691E-3</v>
      </c>
      <c r="AZ77" s="24">
        <f>Raw_data!AZ77/Raw_data!$AZ77</f>
        <v>1</v>
      </c>
      <c r="BA77" s="24">
        <f t="shared" si="3"/>
        <v>2.7418803448225761E-2</v>
      </c>
      <c r="BB77" s="24">
        <f t="shared" si="4"/>
        <v>7.3107680047921099E-3</v>
      </c>
      <c r="BC77" s="24">
        <f>Raw_data!BC77/Raw_data!$AZ77</f>
        <v>0.55506535465463414</v>
      </c>
      <c r="BD77" s="24">
        <f>Raw_data!BD77/Raw_data!$AZ77</f>
        <v>5.9962551596346152E-3</v>
      </c>
      <c r="BE77" s="24">
        <f>Raw_data!BE77/Raw_data!$AZ77</f>
        <v>0.26154149078503697</v>
      </c>
      <c r="BF77" s="24">
        <f>Raw_data!BF77/Raw_data!$AZ77</f>
        <v>6.4868109892052134E-2</v>
      </c>
      <c r="BG77" s="24">
        <f>Raw_data!BG77/Raw_data!$AZ77</f>
        <v>7.7799218055624231E-2</v>
      </c>
      <c r="BH77" s="24">
        <f>Raw_data!BH77/Raw_data!$AZ77</f>
        <v>0.14266732794767636</v>
      </c>
      <c r="BI77" s="32">
        <f t="shared" si="5"/>
        <v>0.83378871296204127</v>
      </c>
    </row>
    <row r="78" spans="1:61" x14ac:dyDescent="0.25">
      <c r="A78" s="29" t="s">
        <v>206</v>
      </c>
      <c r="B78" s="22" t="s">
        <v>76</v>
      </c>
      <c r="C78" s="23">
        <v>2</v>
      </c>
      <c r="D78" s="22" t="s">
        <v>239</v>
      </c>
      <c r="E78" s="22">
        <v>760</v>
      </c>
      <c r="F78" s="24">
        <v>3.6619999999999999</v>
      </c>
      <c r="G78" s="25"/>
      <c r="H78" s="22" t="s">
        <v>240</v>
      </c>
      <c r="I78" s="22">
        <v>1000</v>
      </c>
      <c r="J78" s="22">
        <v>20</v>
      </c>
      <c r="K78" s="22">
        <v>400</v>
      </c>
      <c r="L78" s="22">
        <v>111</v>
      </c>
      <c r="M78" s="22">
        <v>150</v>
      </c>
      <c r="N78" s="22">
        <v>50</v>
      </c>
      <c r="O78" s="22">
        <v>70</v>
      </c>
      <c r="P78" s="22">
        <v>60</v>
      </c>
      <c r="Q78" s="22" t="s">
        <v>322</v>
      </c>
      <c r="R78" s="22" t="s">
        <v>63</v>
      </c>
      <c r="S78" s="22">
        <v>200</v>
      </c>
      <c r="T78" s="22">
        <v>30</v>
      </c>
      <c r="U78" s="24">
        <v>0</v>
      </c>
      <c r="V78" s="24">
        <v>0</v>
      </c>
      <c r="W78" s="22" t="s">
        <v>64</v>
      </c>
      <c r="X78" s="24">
        <f>Raw_data!X78/Raw_data!$AZ78</f>
        <v>1.2520525490705558E-3</v>
      </c>
      <c r="Y78" s="24">
        <f>Raw_data!Y78/Raw_data!$AZ78</f>
        <v>4.1671766769624865E-4</v>
      </c>
      <c r="Z78" s="24">
        <f>Raw_data!Z78/Raw_data!$AZ78</f>
        <v>8.5791148123353492E-2</v>
      </c>
      <c r="AA78" s="24">
        <f>Raw_data!AA78/Raw_data!$AZ78</f>
        <v>1.4943857926776776E-4</v>
      </c>
      <c r="AB78" s="24">
        <f>Raw_data!AB78/Raw_data!$AZ78</f>
        <v>6.606323405484677E-3</v>
      </c>
      <c r="AC78" s="24">
        <f>Raw_data!AC78/Raw_data!$AZ78</f>
        <v>0.1078085567375504</v>
      </c>
      <c r="AD78" s="24">
        <f>Raw_data!AD78/Raw_data!$AZ78</f>
        <v>0.10917101181452758</v>
      </c>
      <c r="AE78" s="24">
        <f>Raw_data!AE78/Raw_data!$AZ78</f>
        <v>1.1065396981651952E-2</v>
      </c>
      <c r="AF78" s="24">
        <f>Raw_data!AF78/Raw_data!$AZ78</f>
        <v>0.33366867821466029</v>
      </c>
      <c r="AG78" s="24">
        <f>Raw_data!AG78/Raw_data!$AZ78</f>
        <v>6.2694171838193327E-2</v>
      </c>
      <c r="AH78" s="24">
        <f>Raw_data!AH78/Raw_data!$AZ78</f>
        <v>6.5670378956753345E-2</v>
      </c>
      <c r="AI78" s="24">
        <f>Raw_data!AI78/Raw_data!$AZ78</f>
        <v>0.14350865443448058</v>
      </c>
      <c r="AJ78" s="24">
        <f>Raw_data!AJ78/Raw_data!$AZ78</f>
        <v>2.0906227615729175E-2</v>
      </c>
      <c r="AK78" s="24">
        <f>Raw_data!AK78/Raw_data!$AZ78</f>
        <v>6.6776822533314642E-3</v>
      </c>
      <c r="AL78" s="24">
        <f>Raw_data!AL78/Raw_data!$AZ78</f>
        <v>1.9929189655591338E-2</v>
      </c>
      <c r="AM78" s="24">
        <f>Raw_data!AM78/Raw_data!$AZ78</f>
        <v>1.3743405895862697E-3</v>
      </c>
      <c r="AN78" s="24">
        <f>Raw_data!AN78/Raw_data!$AZ78</f>
        <v>1.193113222743394E-3</v>
      </c>
      <c r="AO78" s="24">
        <f>Raw_data!AO78/Raw_data!$AZ78</f>
        <v>3.3151654601816069E-3</v>
      </c>
      <c r="AP78" s="24">
        <f>Raw_data!AP78/Raw_data!$AZ78</f>
        <v>1.9790141363983109E-3</v>
      </c>
      <c r="AQ78" s="24">
        <f>Raw_data!AQ78/Raw_data!$AZ78</f>
        <v>8.37051338586786E-4</v>
      </c>
      <c r="AR78" s="24">
        <f>Raw_data!AR78/Raw_data!$AZ78</f>
        <v>2.5360083161970516E-4</v>
      </c>
      <c r="AS78" s="24">
        <f>Raw_data!AS78/Raw_data!$AZ78</f>
        <v>1.2752209070896589E-3</v>
      </c>
      <c r="AT78" s="24">
        <f>Raw_data!AT78/Raw_data!$AZ78</f>
        <v>4.6437796296274403E-3</v>
      </c>
      <c r="AU78" s="24">
        <f>Raw_data!AU78/Raw_data!$AZ78</f>
        <v>7.5794173283831741E-4</v>
      </c>
      <c r="AV78" s="24">
        <f>Raw_data!AV78/Raw_data!$AZ78</f>
        <v>1.117566219298159E-3</v>
      </c>
      <c r="AW78" s="24">
        <f>Raw_data!AW78/Raw_data!$AZ78</f>
        <v>1.6745832851930661E-3</v>
      </c>
      <c r="AX78" s="24">
        <f>Raw_data!AX78/Raw_data!$AZ78</f>
        <v>4.9650546476111444E-3</v>
      </c>
      <c r="AY78" s="24">
        <f>Raw_data!AY78/Raw_data!$AZ78</f>
        <v>1.2979391718841566E-3</v>
      </c>
      <c r="AZ78" s="24">
        <f>Raw_data!AZ78/Raw_data!$AZ78</f>
        <v>1</v>
      </c>
      <c r="BA78" s="24">
        <f t="shared" si="3"/>
        <v>1.9929189655591338E-2</v>
      </c>
      <c r="BB78" s="24">
        <f t="shared" si="4"/>
        <v>4.6437796296274403E-3</v>
      </c>
      <c r="BC78" s="24">
        <f>Raw_data!BC78/Raw_data!$AZ78</f>
        <v>0.55739544172282585</v>
      </c>
      <c r="BD78" s="24">
        <f>Raw_data!BD78/Raw_data!$AZ78</f>
        <v>5.1807408465818737E-3</v>
      </c>
      <c r="BE78" s="24">
        <f>Raw_data!BE78/Raw_data!$AZ78</f>
        <v>0.27198692624127807</v>
      </c>
      <c r="BF78" s="24">
        <f>Raw_data!BF78/Raw_data!$AZ78</f>
        <v>6.4068512427779598E-2</v>
      </c>
      <c r="BG78" s="24">
        <f>Raw_data!BG78/Raw_data!$AZ78</f>
        <v>7.6795409476316176E-2</v>
      </c>
      <c r="BH78" s="24">
        <f>Raw_data!BH78/Raw_data!$AZ78</f>
        <v>0.14086392190409577</v>
      </c>
      <c r="BI78" s="32">
        <f t="shared" si="5"/>
        <v>0.8342752889095334</v>
      </c>
    </row>
    <row r="79" spans="1:61" x14ac:dyDescent="0.25">
      <c r="A79" s="29" t="s">
        <v>206</v>
      </c>
      <c r="B79" s="22" t="s">
        <v>76</v>
      </c>
      <c r="C79" s="23">
        <v>3</v>
      </c>
      <c r="D79" s="22" t="s">
        <v>242</v>
      </c>
      <c r="E79" s="22">
        <v>800</v>
      </c>
      <c r="F79" s="24">
        <v>3.7694999999999999</v>
      </c>
      <c r="G79" s="25">
        <v>562.66999999999996</v>
      </c>
      <c r="H79" s="22" t="s">
        <v>243</v>
      </c>
      <c r="I79" s="22">
        <v>1000</v>
      </c>
      <c r="J79" s="22">
        <v>20</v>
      </c>
      <c r="K79" s="22">
        <v>400</v>
      </c>
      <c r="L79" s="22">
        <v>111</v>
      </c>
      <c r="M79" s="22">
        <v>150</v>
      </c>
      <c r="N79" s="22">
        <v>50</v>
      </c>
      <c r="O79" s="22">
        <v>70</v>
      </c>
      <c r="P79" s="22">
        <v>60</v>
      </c>
      <c r="Q79" s="22" t="s">
        <v>322</v>
      </c>
      <c r="R79" s="22" t="s">
        <v>63</v>
      </c>
      <c r="S79" s="22">
        <v>200</v>
      </c>
      <c r="T79" s="22">
        <v>30</v>
      </c>
      <c r="U79" s="24">
        <v>0</v>
      </c>
      <c r="V79" s="24">
        <v>0</v>
      </c>
      <c r="W79" s="22" t="s">
        <v>64</v>
      </c>
      <c r="X79" s="24">
        <f>Raw_data!X79/Raw_data!$AZ79</f>
        <v>8.9095379383931893E-4</v>
      </c>
      <c r="Y79" s="24">
        <f>Raw_data!Y79/Raw_data!$AZ79</f>
        <v>0</v>
      </c>
      <c r="Z79" s="24">
        <f>Raw_data!Z79/Raw_data!$AZ79</f>
        <v>7.3403867260572478E-2</v>
      </c>
      <c r="AA79" s="24">
        <f>Raw_data!AA79/Raw_data!$AZ79</f>
        <v>7.4237626798498251E-5</v>
      </c>
      <c r="AB79" s="24">
        <f>Raw_data!AB79/Raw_data!$AZ79</f>
        <v>6.5014774791736672E-3</v>
      </c>
      <c r="AC79" s="24">
        <f>Raw_data!AC79/Raw_data!$AZ79</f>
        <v>8.2388292555399034E-2</v>
      </c>
      <c r="AD79" s="24">
        <f>Raw_data!AD79/Raw_data!$AZ79</f>
        <v>0.129602990046154</v>
      </c>
      <c r="AE79" s="24">
        <f>Raw_data!AE79/Raw_data!$AZ79</f>
        <v>8.8002991355238917E-3</v>
      </c>
      <c r="AF79" s="24">
        <f>Raw_data!AF79/Raw_data!$AZ79</f>
        <v>0.27978240626720541</v>
      </c>
      <c r="AG79" s="24">
        <f>Raw_data!AG79/Raw_data!$AZ79</f>
        <v>8.0925474410620923E-2</v>
      </c>
      <c r="AH79" s="24">
        <f>Raw_data!AH79/Raw_data!$AZ79</f>
        <v>8.7129189220557013E-2</v>
      </c>
      <c r="AI79" s="24">
        <f>Raw_data!AI79/Raw_data!$AZ79</f>
        <v>0.17782358933198322</v>
      </c>
      <c r="AJ79" s="24">
        <f>Raw_data!AJ79/Raw_data!$AZ79</f>
        <v>2.0287482983851583E-2</v>
      </c>
      <c r="AK79" s="24">
        <f>Raw_data!AK79/Raw_data!$AZ79</f>
        <v>9.2250659003322178E-3</v>
      </c>
      <c r="AL79" s="24">
        <f>Raw_data!AL79/Raw_data!$AZ79</f>
        <v>1.9325293554767448E-2</v>
      </c>
      <c r="AM79" s="24">
        <f>Raw_data!AM79/Raw_data!$AZ79</f>
        <v>1.4372741445036969E-3</v>
      </c>
      <c r="AN79" s="24">
        <f>Raw_data!AN79/Raw_data!$AZ79</f>
        <v>1.2827046675722691E-3</v>
      </c>
      <c r="AO79" s="24">
        <f>Raw_data!AO79/Raw_data!$AZ79</f>
        <v>3.9678206719256015E-3</v>
      </c>
      <c r="AP79" s="24">
        <f>Raw_data!AP79/Raw_data!$AZ79</f>
        <v>1.7597506039267036E-3</v>
      </c>
      <c r="AQ79" s="24">
        <f>Raw_data!AQ79/Raw_data!$AZ79</f>
        <v>6.4456187786206644E-4</v>
      </c>
      <c r="AR79" s="24">
        <f>Raw_data!AR79/Raw_data!$AZ79</f>
        <v>1.9000380609213695E-4</v>
      </c>
      <c r="AS79" s="24">
        <f>Raw_data!AS79/Raw_data!$AZ79</f>
        <v>8.3425886718218364E-4</v>
      </c>
      <c r="AT79" s="24">
        <f>Raw_data!AT79/Raw_data!$AZ79</f>
        <v>5.0816196984934435E-3</v>
      </c>
      <c r="AU79" s="24">
        <f>Raw_data!AU79/Raw_data!$AZ79</f>
        <v>8.2027764800230449E-4</v>
      </c>
      <c r="AV79" s="24">
        <f>Raw_data!AV79/Raw_data!$AZ79</f>
        <v>9.0977790520499968E-4</v>
      </c>
      <c r="AW79" s="24">
        <f>Raw_data!AW79/Raw_data!$AZ79</f>
        <v>1.4499258243381573E-3</v>
      </c>
      <c r="AX79" s="24">
        <f>Raw_data!AX79/Raw_data!$AZ79</f>
        <v>4.2543273768406486E-3</v>
      </c>
      <c r="AY79" s="24">
        <f>Raw_data!AY79/Raw_data!$AZ79</f>
        <v>1.2070773412769758E-3</v>
      </c>
      <c r="AZ79" s="24">
        <f>Raw_data!AZ79/Raw_data!$AZ79</f>
        <v>1</v>
      </c>
      <c r="BA79" s="24">
        <f t="shared" si="3"/>
        <v>1.9325293554767448E-2</v>
      </c>
      <c r="BB79" s="24">
        <f t="shared" si="4"/>
        <v>5.0816196984934435E-3</v>
      </c>
      <c r="BC79" s="24">
        <f>Raw_data!BC79/Raw_data!$AZ79</f>
        <v>0.51046917783079648</v>
      </c>
      <c r="BD79" s="24">
        <f>Raw_data!BD79/Raw_data!$AZ79</f>
        <v>4.4013467547743363E-3</v>
      </c>
      <c r="BE79" s="24">
        <f>Raw_data!BE79/Raw_data!$AZ79</f>
        <v>0.27812884434647323</v>
      </c>
      <c r="BF79" s="24">
        <f>Raw_data!BF79/Raw_data!$AZ79</f>
        <v>8.2362748555124612E-2</v>
      </c>
      <c r="BG79" s="24">
        <f>Raw_data!BG79/Raw_data!$AZ79</f>
        <v>0.10023096925957038</v>
      </c>
      <c r="BH79" s="24">
        <f>Raw_data!BH79/Raw_data!$AZ79</f>
        <v>0.18259371781469499</v>
      </c>
      <c r="BI79" s="32">
        <f t="shared" si="5"/>
        <v>0.82172954291031508</v>
      </c>
    </row>
    <row r="80" spans="1:61" x14ac:dyDescent="0.25">
      <c r="A80" s="29" t="s">
        <v>206</v>
      </c>
      <c r="B80" s="22" t="s">
        <v>76</v>
      </c>
      <c r="C80" s="23" t="s">
        <v>71</v>
      </c>
      <c r="D80" s="22" t="s">
        <v>245</v>
      </c>
      <c r="E80" s="22">
        <v>700</v>
      </c>
      <c r="F80" s="24">
        <v>-0.111</v>
      </c>
      <c r="G80" s="25"/>
      <c r="H80" s="22" t="s">
        <v>246</v>
      </c>
      <c r="I80" s="22">
        <v>1000</v>
      </c>
      <c r="J80" s="22">
        <v>20</v>
      </c>
      <c r="K80" s="22">
        <v>400</v>
      </c>
      <c r="L80" s="22">
        <v>111</v>
      </c>
      <c r="M80" s="22">
        <v>150</v>
      </c>
      <c r="N80" s="22">
        <v>50</v>
      </c>
      <c r="O80" s="22">
        <v>70</v>
      </c>
      <c r="P80" s="22">
        <v>60</v>
      </c>
      <c r="Q80" s="22" t="s">
        <v>74</v>
      </c>
      <c r="R80" s="22"/>
      <c r="S80" s="22">
        <v>200</v>
      </c>
      <c r="T80" s="22">
        <v>30</v>
      </c>
      <c r="U80" s="24">
        <v>0</v>
      </c>
      <c r="V80" s="24">
        <v>0</v>
      </c>
      <c r="W80" s="22" t="s">
        <v>74</v>
      </c>
      <c r="X80" s="24">
        <f>Raw_data!X80/Raw_data!$AZ80</f>
        <v>3.5062623733225439E-3</v>
      </c>
      <c r="Y80" s="24">
        <f>Raw_data!Y80/Raw_data!$AZ80</f>
        <v>2.4338042697658588E-2</v>
      </c>
      <c r="Z80" s="24">
        <f>Raw_data!Z80/Raw_data!$AZ80</f>
        <v>0</v>
      </c>
      <c r="AA80" s="24">
        <f>Raw_data!AA80/Raw_data!$AZ80</f>
        <v>9.7674818139975375E-3</v>
      </c>
      <c r="AB80" s="24">
        <f>Raw_data!AB80/Raw_data!$AZ80</f>
        <v>1.550524182891375E-2</v>
      </c>
      <c r="AC80" s="24">
        <f>Raw_data!AC80/Raw_data!$AZ80</f>
        <v>2.4441708910037691E-2</v>
      </c>
      <c r="AD80" s="24">
        <f>Raw_data!AD80/Raw_data!$AZ80</f>
        <v>4.7431468116870282E-2</v>
      </c>
      <c r="AE80" s="24">
        <f>Raw_data!AE80/Raw_data!$AZ80</f>
        <v>5.2376016766819335E-2</v>
      </c>
      <c r="AF80" s="24">
        <f>Raw_data!AF80/Raw_data!$AZ80</f>
        <v>0.6126460324504549</v>
      </c>
      <c r="AG80" s="24">
        <f>Raw_data!AG80/Raw_data!$AZ80</f>
        <v>1.2502804573987728E-2</v>
      </c>
      <c r="AH80" s="24">
        <f>Raw_data!AH80/Raw_data!$AZ80</f>
        <v>1.0334275914401014E-2</v>
      </c>
      <c r="AI80" s="24">
        <f>Raw_data!AI80/Raw_data!$AZ80</f>
        <v>6.7810670330272119E-2</v>
      </c>
      <c r="AJ80" s="24">
        <f>Raw_data!AJ80/Raw_data!$AZ80</f>
        <v>2.9842791837329762E-2</v>
      </c>
      <c r="AK80" s="24">
        <f>Raw_data!AK80/Raw_data!$AZ80</f>
        <v>3.8896368770388677E-2</v>
      </c>
      <c r="AL80" s="24">
        <f>Raw_data!AL80/Raw_data!$AZ80</f>
        <v>8.1186029384425987E-3</v>
      </c>
      <c r="AM80" s="24">
        <f>Raw_data!AM80/Raw_data!$AZ80</f>
        <v>4.5071358435819714E-3</v>
      </c>
      <c r="AN80" s="24">
        <f>Raw_data!AN80/Raw_data!$AZ80</f>
        <v>2.0436896306863708E-3</v>
      </c>
      <c r="AO80" s="24">
        <f>Raw_data!AO80/Raw_data!$AZ80</f>
        <v>5.0878864199276489E-3</v>
      </c>
      <c r="AP80" s="24">
        <f>Raw_data!AP80/Raw_data!$AZ80</f>
        <v>2.9680039547011617E-3</v>
      </c>
      <c r="AQ80" s="24">
        <f>Raw_data!AQ80/Raw_data!$AZ80</f>
        <v>7.5174488001551688E-4</v>
      </c>
      <c r="AR80" s="24">
        <f>Raw_data!AR80/Raw_data!$AZ80</f>
        <v>6.6800602436229242E-4</v>
      </c>
      <c r="AS80" s="24">
        <f>Raw_data!AS80/Raw_data!$AZ80</f>
        <v>2.5051691160404049E-3</v>
      </c>
      <c r="AT80" s="24">
        <f>Raw_data!AT80/Raw_data!$AZ80</f>
        <v>9.429815684771194E-3</v>
      </c>
      <c r="AU80" s="24">
        <f>Raw_data!AU80/Raw_data!$AZ80</f>
        <v>2.9709710795077721E-3</v>
      </c>
      <c r="AV80" s="24">
        <f>Raw_data!AV80/Raw_data!$AZ80</f>
        <v>6.3126496039895728E-4</v>
      </c>
      <c r="AW80" s="24">
        <f>Raw_data!AW80/Raw_data!$AZ80</f>
        <v>2.5572952715935712E-3</v>
      </c>
      <c r="AX80" s="24">
        <f>Raw_data!AX80/Raw_data!$AZ80</f>
        <v>7.5237493614729095E-3</v>
      </c>
      <c r="AY80" s="24">
        <f>Raw_data!AY80/Raw_data!$AZ80</f>
        <v>8.3749845004360026E-4</v>
      </c>
      <c r="AZ80" s="24">
        <f>Raw_data!AZ80/Raw_data!$AZ80</f>
        <v>1</v>
      </c>
      <c r="BA80" s="24">
        <f t="shared" si="3"/>
        <v>8.1186029384425987E-3</v>
      </c>
      <c r="BB80" s="24">
        <f t="shared" si="4"/>
        <v>9.429815684771194E-3</v>
      </c>
      <c r="BC80" s="24">
        <f>Raw_data!BC80/Raw_data!$AZ80</f>
        <v>0.70893179660689121</v>
      </c>
      <c r="BD80" s="24">
        <f>Raw_data!BD80/Raw_data!$AZ80</f>
        <v>5.4458095864139385E-3</v>
      </c>
      <c r="BE80" s="24">
        <f>Raw_data!BE80/Raw_data!$AZ80</f>
        <v>0.1943165273796936</v>
      </c>
      <c r="BF80" s="24">
        <f>Raw_data!BF80/Raw_data!$AZ80</f>
        <v>1.7009940417569702E-2</v>
      </c>
      <c r="BG80" s="24">
        <f>Raw_data!BG80/Raw_data!$AZ80</f>
        <v>5.6747507386217623E-2</v>
      </c>
      <c r="BH80" s="24">
        <f>Raw_data!BH80/Raw_data!$AZ80</f>
        <v>7.3757447803787332E-2</v>
      </c>
      <c r="BI80" s="32">
        <f t="shared" si="5"/>
        <v>0.29974779864429674</v>
      </c>
    </row>
    <row r="81" spans="1:61" x14ac:dyDescent="0.25">
      <c r="A81" s="21" t="s">
        <v>59</v>
      </c>
      <c r="B81" s="22" t="s">
        <v>102</v>
      </c>
      <c r="C81" s="23">
        <v>0</v>
      </c>
      <c r="D81" s="22" t="s">
        <v>247</v>
      </c>
      <c r="E81" s="22">
        <v>1000</v>
      </c>
      <c r="F81" s="24">
        <v>3.6355</v>
      </c>
      <c r="G81" s="25"/>
      <c r="H81" s="22" t="s">
        <v>248</v>
      </c>
      <c r="I81" s="22">
        <v>1000</v>
      </c>
      <c r="J81" s="22">
        <v>20</v>
      </c>
      <c r="K81" s="22">
        <v>400</v>
      </c>
      <c r="L81" s="22">
        <v>111</v>
      </c>
      <c r="M81" s="22">
        <v>150</v>
      </c>
      <c r="N81" s="22">
        <v>50</v>
      </c>
      <c r="O81" s="22">
        <v>70</v>
      </c>
      <c r="P81" s="22">
        <v>60</v>
      </c>
      <c r="Q81" s="22" t="s">
        <v>322</v>
      </c>
      <c r="R81" s="22" t="s">
        <v>101</v>
      </c>
      <c r="S81" s="22">
        <v>200</v>
      </c>
      <c r="T81" s="22">
        <v>30</v>
      </c>
      <c r="U81" s="24">
        <v>0</v>
      </c>
      <c r="V81" s="24">
        <v>0</v>
      </c>
      <c r="W81" s="22" t="s">
        <v>64</v>
      </c>
      <c r="X81" s="24">
        <f>Raw_data!X81/Raw_data!$AZ81</f>
        <v>1.6459527603762652E-3</v>
      </c>
      <c r="Y81" s="24">
        <f>Raw_data!Y81/Raw_data!$AZ81</f>
        <v>2.4093905612745681E-4</v>
      </c>
      <c r="Z81" s="24">
        <f>Raw_data!Z81/Raw_data!$AZ81</f>
        <v>0.13350372996968979</v>
      </c>
      <c r="AA81" s="24">
        <f>Raw_data!AA81/Raw_data!$AZ81</f>
        <v>0</v>
      </c>
      <c r="AB81" s="24">
        <f>Raw_data!AB81/Raw_data!$AZ81</f>
        <v>7.5751136028348511E-3</v>
      </c>
      <c r="AC81" s="24">
        <f>Raw_data!AC81/Raw_data!$AZ81</f>
        <v>0.12876237319196521</v>
      </c>
      <c r="AD81" s="24">
        <f>Raw_data!AD81/Raw_data!$AZ81</f>
        <v>0.10096261437401401</v>
      </c>
      <c r="AE81" s="24">
        <f>Raw_data!AE81/Raw_data!$AZ81</f>
        <v>9.1623180476825151E-3</v>
      </c>
      <c r="AF81" s="24">
        <f>Raw_data!AF81/Raw_data!$AZ81</f>
        <v>0.37698898368016087</v>
      </c>
      <c r="AG81" s="24">
        <f>Raw_data!AG81/Raw_data!$AZ81</f>
        <v>3.3496969182573312E-2</v>
      </c>
      <c r="AH81" s="24">
        <f>Raw_data!AH81/Raw_data!$AZ81</f>
        <v>4.2404144930202073E-2</v>
      </c>
      <c r="AI81" s="24">
        <f>Raw_data!AI81/Raw_data!$AZ81</f>
        <v>9.8953753141083414E-2</v>
      </c>
      <c r="AJ81" s="24">
        <f>Raw_data!AJ81/Raw_data!$AZ81</f>
        <v>2.3392807257937208E-2</v>
      </c>
      <c r="AK81" s="24">
        <f>Raw_data!AK81/Raw_data!$AZ81</f>
        <v>3.5807119818458246E-3</v>
      </c>
      <c r="AL81" s="24">
        <f>Raw_data!AL81/Raw_data!$AZ81</f>
        <v>2.0964901945685288E-2</v>
      </c>
      <c r="AM81" s="24">
        <f>Raw_data!AM81/Raw_data!$AZ81</f>
        <v>5.7772044106566608E-4</v>
      </c>
      <c r="AN81" s="24">
        <f>Raw_data!AN81/Raw_data!$AZ81</f>
        <v>6.9866842814129461E-4</v>
      </c>
      <c r="AO81" s="24">
        <f>Raw_data!AO81/Raw_data!$AZ81</f>
        <v>1.8528835950511297E-3</v>
      </c>
      <c r="AP81" s="24">
        <f>Raw_data!AP81/Raw_data!$AZ81</f>
        <v>1.5958382108376837E-3</v>
      </c>
      <c r="AQ81" s="24">
        <f>Raw_data!AQ81/Raw_data!$AZ81</f>
        <v>5.1191888706950215E-4</v>
      </c>
      <c r="AR81" s="24">
        <f>Raw_data!AR81/Raw_data!$AZ81</f>
        <v>1.3578559238848909E-4</v>
      </c>
      <c r="AS81" s="24">
        <f>Raw_data!AS81/Raw_data!$AZ81</f>
        <v>8.354216904414921E-4</v>
      </c>
      <c r="AT81" s="24">
        <f>Raw_data!AT81/Raw_data!$AZ81</f>
        <v>4.0947597427210842E-3</v>
      </c>
      <c r="AU81" s="24">
        <f>Raw_data!AU81/Raw_data!$AZ81</f>
        <v>9.6184238846222644E-4</v>
      </c>
      <c r="AV81" s="24">
        <f>Raw_data!AV81/Raw_data!$AZ81</f>
        <v>1.0777477401090641E-3</v>
      </c>
      <c r="AW81" s="24">
        <f>Raw_data!AW81/Raw_data!$AZ81</f>
        <v>1.6447808045943074E-3</v>
      </c>
      <c r="AX81" s="24">
        <f>Raw_data!AX81/Raw_data!$AZ81</f>
        <v>3.226921110237365E-3</v>
      </c>
      <c r="AY81" s="24">
        <f>Raw_data!AY81/Raw_data!$AZ81</f>
        <v>1.1503982467025412E-3</v>
      </c>
      <c r="AZ81" s="24">
        <f>Raw_data!AZ81/Raw_data!$AZ81</f>
        <v>1</v>
      </c>
      <c r="BA81" s="24">
        <f t="shared" si="3"/>
        <v>2.0964901945685288E-2</v>
      </c>
      <c r="BB81" s="24">
        <f t="shared" si="4"/>
        <v>4.0947597427210842E-3</v>
      </c>
      <c r="BC81" s="24">
        <f>Raw_data!BC81/Raw_data!$AZ81</f>
        <v>0.64406920164501302</v>
      </c>
      <c r="BD81" s="24">
        <f>Raw_data!BD81/Raw_data!$AZ81</f>
        <v>4.520631270863904E-3</v>
      </c>
      <c r="BE81" s="24">
        <f>Raw_data!BE81/Raw_data!$AZ81</f>
        <v>0.24316103053060928</v>
      </c>
      <c r="BF81" s="24">
        <f>Raw_data!BF81/Raw_data!$AZ81</f>
        <v>3.4074689623638979E-2</v>
      </c>
      <c r="BG81" s="24">
        <f>Raw_data!BG81/Raw_data!$AZ81</f>
        <v>4.9114785241468367E-2</v>
      </c>
      <c r="BH81" s="24">
        <f>Raw_data!BH81/Raw_data!$AZ81</f>
        <v>8.3189474865107346E-2</v>
      </c>
      <c r="BI81" s="32">
        <f t="shared" si="5"/>
        <v>0.69377661850935257</v>
      </c>
    </row>
    <row r="82" spans="1:61" x14ac:dyDescent="0.25">
      <c r="A82" s="21" t="s">
        <v>59</v>
      </c>
      <c r="B82" s="22" t="s">
        <v>95</v>
      </c>
      <c r="C82" s="23" t="s">
        <v>71</v>
      </c>
      <c r="D82" s="22" t="s">
        <v>249</v>
      </c>
      <c r="E82" s="22">
        <v>1000</v>
      </c>
      <c r="F82" s="24">
        <v>-4.65E-2</v>
      </c>
      <c r="G82" s="25"/>
      <c r="H82" s="22" t="s">
        <v>250</v>
      </c>
      <c r="I82" s="22">
        <v>1000</v>
      </c>
      <c r="J82" s="22">
        <v>20</v>
      </c>
      <c r="K82" s="22">
        <v>400</v>
      </c>
      <c r="L82" s="22">
        <v>111</v>
      </c>
      <c r="M82" s="22">
        <v>150</v>
      </c>
      <c r="N82" s="22">
        <v>50</v>
      </c>
      <c r="O82" s="22">
        <v>70</v>
      </c>
      <c r="P82" s="22">
        <v>60</v>
      </c>
      <c r="Q82" s="22" t="s">
        <v>74</v>
      </c>
      <c r="R82" s="22"/>
      <c r="S82" s="22">
        <v>200</v>
      </c>
      <c r="T82" s="22">
        <v>30</v>
      </c>
      <c r="U82" s="24">
        <v>0</v>
      </c>
      <c r="V82" s="24">
        <v>0</v>
      </c>
      <c r="W82" s="22" t="s">
        <v>74</v>
      </c>
      <c r="X82" s="24">
        <f>Raw_data!X82/Raw_data!$AZ82</f>
        <v>4.4708199004616705E-3</v>
      </c>
      <c r="Y82" s="24">
        <f>Raw_data!Y82/Raw_data!$AZ82</f>
        <v>1.8324292580906957E-2</v>
      </c>
      <c r="Z82" s="24">
        <f>Raw_data!Z82/Raw_data!$AZ82</f>
        <v>0</v>
      </c>
      <c r="AA82" s="24">
        <f>Raw_data!AA82/Raw_data!$AZ82</f>
        <v>7.6995664914185167E-3</v>
      </c>
      <c r="AB82" s="24">
        <f>Raw_data!AB82/Raw_data!$AZ82</f>
        <v>3.3087898599488387E-2</v>
      </c>
      <c r="AC82" s="24">
        <f>Raw_data!AC82/Raw_data!$AZ82</f>
        <v>2.2575247276722339E-2</v>
      </c>
      <c r="AD82" s="24">
        <f>Raw_data!AD82/Raw_data!$AZ82</f>
        <v>0.11503662964679118</v>
      </c>
      <c r="AE82" s="24">
        <f>Raw_data!AE82/Raw_data!$AZ82</f>
        <v>4.4883283422267266E-2</v>
      </c>
      <c r="AF82" s="24">
        <f>Raw_data!AF82/Raw_data!$AZ82</f>
        <v>0.45924588172305331</v>
      </c>
      <c r="AG82" s="24">
        <f>Raw_data!AG82/Raw_data!$AZ82</f>
        <v>1.443799702989588E-2</v>
      </c>
      <c r="AH82" s="24">
        <f>Raw_data!AH82/Raw_data!$AZ82</f>
        <v>1.7815876467246167E-2</v>
      </c>
      <c r="AI82" s="24">
        <f>Raw_data!AI82/Raw_data!$AZ82</f>
        <v>0.1296557964785546</v>
      </c>
      <c r="AJ82" s="24">
        <f>Raw_data!AJ82/Raw_data!$AZ82</f>
        <v>5.6172326073988442E-2</v>
      </c>
      <c r="AK82" s="24">
        <f>Raw_data!AK82/Raw_data!$AZ82</f>
        <v>4.1013088215148617E-2</v>
      </c>
      <c r="AL82" s="24">
        <f>Raw_data!AL82/Raw_data!$AZ82</f>
        <v>4.5770548814332464E-3</v>
      </c>
      <c r="AM82" s="24">
        <f>Raw_data!AM82/Raw_data!$AZ82</f>
        <v>2.8973251052389426E-3</v>
      </c>
      <c r="AN82" s="24">
        <f>Raw_data!AN82/Raw_data!$AZ82</f>
        <v>1.1019730289222212E-3</v>
      </c>
      <c r="AO82" s="24">
        <f>Raw_data!AO82/Raw_data!$AZ82</f>
        <v>2.2598333532540976E-3</v>
      </c>
      <c r="AP82" s="24">
        <f>Raw_data!AP82/Raw_data!$AZ82</f>
        <v>2.4712117664587811E-3</v>
      </c>
      <c r="AQ82" s="24">
        <f>Raw_data!AQ82/Raw_data!$AZ82</f>
        <v>7.9527512213065934E-4</v>
      </c>
      <c r="AR82" s="24">
        <f>Raw_data!AR82/Raw_data!$AZ82</f>
        <v>4.7918989618825716E-4</v>
      </c>
      <c r="AS82" s="24">
        <f>Raw_data!AS82/Raw_data!$AZ82</f>
        <v>1.4828962499297315E-3</v>
      </c>
      <c r="AT82" s="24">
        <f>Raw_data!AT82/Raw_data!$AZ82</f>
        <v>8.1016384692338787E-3</v>
      </c>
      <c r="AU82" s="24">
        <f>Raw_data!AU82/Raw_data!$AZ82</f>
        <v>2.3010938955682573E-3</v>
      </c>
      <c r="AV82" s="24">
        <f>Raw_data!AV82/Raw_data!$AZ82</f>
        <v>6.5211850508034065E-4</v>
      </c>
      <c r="AW82" s="24">
        <f>Raw_data!AW82/Raw_data!$AZ82</f>
        <v>2.1520429153302017E-3</v>
      </c>
      <c r="AX82" s="24">
        <f>Raw_data!AX82/Raw_data!$AZ82</f>
        <v>5.6863685756216777E-3</v>
      </c>
      <c r="AY82" s="24">
        <f>Raw_data!AY82/Raw_data!$AZ82</f>
        <v>6.2327432966627523E-4</v>
      </c>
      <c r="AZ82" s="24">
        <f>Raw_data!AZ82/Raw_data!$AZ82</f>
        <v>1</v>
      </c>
      <c r="BA82" s="24">
        <f t="shared" si="3"/>
        <v>4.5770548814332464E-3</v>
      </c>
      <c r="BB82" s="24">
        <f t="shared" si="4"/>
        <v>8.1016384692338787E-3</v>
      </c>
      <c r="BC82" s="24">
        <f>Raw_data!BC82/Raw_data!$AZ82</f>
        <v>0.66801355594378298</v>
      </c>
      <c r="BD82" s="24">
        <f>Raw_data!BD82/Raw_data!$AZ82</f>
        <v>4.7019007683957344E-3</v>
      </c>
      <c r="BE82" s="24">
        <f>Raw_data!BE82/Raw_data!$AZ82</f>
        <v>0.2333854820743137</v>
      </c>
      <c r="BF82" s="24">
        <f>Raw_data!BF82/Raw_data!$AZ82</f>
        <v>1.733532213513482E-2</v>
      </c>
      <c r="BG82" s="24">
        <f>Raw_data!BG82/Raw_data!$AZ82</f>
        <v>6.3885045727705508E-2</v>
      </c>
      <c r="BH82" s="24">
        <f>Raw_data!BH82/Raw_data!$AZ82</f>
        <v>8.1220367862840342E-2</v>
      </c>
      <c r="BI82" s="32">
        <f t="shared" si="5"/>
        <v>0.27135179974703971</v>
      </c>
    </row>
    <row r="83" spans="1:61" x14ac:dyDescent="0.25">
      <c r="A83" s="21" t="s">
        <v>59</v>
      </c>
      <c r="B83" s="22" t="s">
        <v>98</v>
      </c>
      <c r="C83" s="23">
        <v>0</v>
      </c>
      <c r="D83" s="22" t="s">
        <v>251</v>
      </c>
      <c r="E83" s="22">
        <v>1000</v>
      </c>
      <c r="F83" s="24">
        <v>3.9544999999999999</v>
      </c>
      <c r="G83" s="25"/>
      <c r="H83" s="22" t="s">
        <v>252</v>
      </c>
      <c r="I83" s="22">
        <v>1000</v>
      </c>
      <c r="J83" s="22">
        <v>20</v>
      </c>
      <c r="K83" s="22">
        <v>400</v>
      </c>
      <c r="L83" s="22">
        <v>111</v>
      </c>
      <c r="M83" s="22">
        <v>150</v>
      </c>
      <c r="N83" s="22">
        <v>50</v>
      </c>
      <c r="O83" s="22">
        <v>70</v>
      </c>
      <c r="P83" s="22">
        <v>60</v>
      </c>
      <c r="Q83" s="22" t="s">
        <v>322</v>
      </c>
      <c r="R83" s="22" t="s">
        <v>101</v>
      </c>
      <c r="S83" s="22">
        <v>200</v>
      </c>
      <c r="T83" s="22">
        <v>30</v>
      </c>
      <c r="U83" s="24">
        <v>0</v>
      </c>
      <c r="V83" s="24">
        <v>0</v>
      </c>
      <c r="W83" s="22" t="s">
        <v>64</v>
      </c>
      <c r="X83" s="24">
        <f>Raw_data!X83/Raw_data!$AZ83</f>
        <v>1.4489435682379184E-3</v>
      </c>
      <c r="Y83" s="24">
        <f>Raw_data!Y83/Raw_data!$AZ83</f>
        <v>1.1988902336025041E-3</v>
      </c>
      <c r="Z83" s="24">
        <f>Raw_data!Z83/Raw_data!$AZ83</f>
        <v>9.5378412906432383E-2</v>
      </c>
      <c r="AA83" s="24">
        <f>Raw_data!AA83/Raw_data!$AZ83</f>
        <v>9.9619765805955589E-6</v>
      </c>
      <c r="AB83" s="24">
        <f>Raw_data!AB83/Raw_data!$AZ83</f>
        <v>8.3780554005485758E-3</v>
      </c>
      <c r="AC83" s="24">
        <f>Raw_data!AC83/Raw_data!$AZ83</f>
        <v>9.3768334642805568E-2</v>
      </c>
      <c r="AD83" s="24">
        <f>Raw_data!AD83/Raw_data!$AZ83</f>
        <v>9.8307895946481663E-2</v>
      </c>
      <c r="AE83" s="24">
        <f>Raw_data!AE83/Raw_data!$AZ83</f>
        <v>1.6144359388752538E-2</v>
      </c>
      <c r="AF83" s="24">
        <f>Raw_data!AF83/Raw_data!$AZ83</f>
        <v>0.39210815304270213</v>
      </c>
      <c r="AG83" s="24">
        <f>Raw_data!AG83/Raw_data!$AZ83</f>
        <v>3.9755633928007815E-2</v>
      </c>
      <c r="AH83" s="24">
        <f>Raw_data!AH83/Raw_data!$AZ83</f>
        <v>5.1222619154341384E-2</v>
      </c>
      <c r="AI83" s="24">
        <f>Raw_data!AI83/Raw_data!$AZ83</f>
        <v>0.11916314498475379</v>
      </c>
      <c r="AJ83" s="24">
        <f>Raw_data!AJ83/Raw_data!$AZ83</f>
        <v>3.0214498455518546E-2</v>
      </c>
      <c r="AK83" s="24">
        <f>Raw_data!AK83/Raw_data!$AZ83</f>
        <v>5.8258146519427701E-3</v>
      </c>
      <c r="AL83" s="24">
        <f>Raw_data!AL83/Raw_data!$AZ83</f>
        <v>2.1478859946546001E-2</v>
      </c>
      <c r="AM83" s="24">
        <f>Raw_data!AM83/Raw_data!$AZ83</f>
        <v>8.5449047181620043E-4</v>
      </c>
      <c r="AN83" s="24">
        <f>Raw_data!AN83/Raw_data!$AZ83</f>
        <v>1.0875654211165795E-3</v>
      </c>
      <c r="AO83" s="24">
        <f>Raw_data!AO83/Raw_data!$AZ83</f>
        <v>2.4523451805689347E-3</v>
      </c>
      <c r="AP83" s="24">
        <f>Raw_data!AP83/Raw_data!$AZ83</f>
        <v>1.7911810405338599E-3</v>
      </c>
      <c r="AQ83" s="24">
        <f>Raw_data!AQ83/Raw_data!$AZ83</f>
        <v>1.0977811357496155E-3</v>
      </c>
      <c r="AR83" s="24">
        <f>Raw_data!AR83/Raw_data!$AZ83</f>
        <v>3.2888864431972848E-4</v>
      </c>
      <c r="AS83" s="24">
        <f>Raw_data!AS83/Raw_data!$AZ83</f>
        <v>1.1894247010375528E-3</v>
      </c>
      <c r="AT83" s="24">
        <f>Raw_data!AT83/Raw_data!$AZ83</f>
        <v>5.311586908449171E-3</v>
      </c>
      <c r="AU83" s="24">
        <f>Raw_data!AU83/Raw_data!$AZ83</f>
        <v>5.0979284362051027E-4</v>
      </c>
      <c r="AV83" s="24">
        <f>Raw_data!AV83/Raw_data!$AZ83</f>
        <v>1.6327050786509637E-3</v>
      </c>
      <c r="AW83" s="24">
        <f>Raw_data!AW83/Raw_data!$AZ83</f>
        <v>1.7176962941292675E-3</v>
      </c>
      <c r="AX83" s="24">
        <f>Raw_data!AX83/Raw_data!$AZ83</f>
        <v>5.3922976733036983E-3</v>
      </c>
      <c r="AY83" s="24">
        <f>Raw_data!AY83/Raw_data!$AZ83</f>
        <v>2.2306663794499013E-3</v>
      </c>
      <c r="AZ83" s="24">
        <f>Raw_data!AZ83/Raw_data!$AZ83</f>
        <v>1</v>
      </c>
      <c r="BA83" s="24">
        <f t="shared" si="3"/>
        <v>2.1478859946546001E-2</v>
      </c>
      <c r="BB83" s="24">
        <f t="shared" si="4"/>
        <v>5.311586908449171E-3</v>
      </c>
      <c r="BC83" s="24">
        <f>Raw_data!BC83/Raw_data!$AZ83</f>
        <v>0.6258359593199212</v>
      </c>
      <c r="BD83" s="24">
        <f>Raw_data!BD83/Raw_data!$AZ83</f>
        <v>7.0077375322994762E-3</v>
      </c>
      <c r="BE83" s="24">
        <f>Raw_data!BE83/Raw_data!$AZ83</f>
        <v>0.23863912692398814</v>
      </c>
      <c r="BF83" s="24">
        <f>Raw_data!BF83/Raw_data!$AZ83</f>
        <v>4.0610124399824012E-2</v>
      </c>
      <c r="BG83" s="24">
        <f>Raw_data!BG83/Raw_data!$AZ83</f>
        <v>6.1116604968972144E-2</v>
      </c>
      <c r="BH83" s="24">
        <f>Raw_data!BH83/Raw_data!$AZ83</f>
        <v>0.10172672936879615</v>
      </c>
      <c r="BI83" s="32">
        <f t="shared" si="5"/>
        <v>0.66446957288352448</v>
      </c>
    </row>
    <row r="84" spans="1:61" x14ac:dyDescent="0.25">
      <c r="A84" s="21" t="s">
        <v>59</v>
      </c>
      <c r="B84" s="22" t="s">
        <v>105</v>
      </c>
      <c r="C84" s="23">
        <v>3</v>
      </c>
      <c r="D84" s="22" t="s">
        <v>253</v>
      </c>
      <c r="E84" s="22">
        <v>700</v>
      </c>
      <c r="F84" s="24">
        <v>2.6669999999999998</v>
      </c>
      <c r="G84" s="25">
        <f>(306.11/600)*E84</f>
        <v>357.12833333333333</v>
      </c>
      <c r="H84" s="22" t="s">
        <v>254</v>
      </c>
      <c r="I84" s="22">
        <v>1000</v>
      </c>
      <c r="J84" s="22">
        <v>20</v>
      </c>
      <c r="K84" s="22">
        <v>400</v>
      </c>
      <c r="L84" s="22">
        <v>111</v>
      </c>
      <c r="M84" s="22">
        <v>150</v>
      </c>
      <c r="N84" s="22">
        <v>50</v>
      </c>
      <c r="O84" s="22">
        <v>70</v>
      </c>
      <c r="P84" s="22">
        <v>60</v>
      </c>
      <c r="Q84" s="22" t="s">
        <v>322</v>
      </c>
      <c r="R84" s="22" t="s">
        <v>63</v>
      </c>
      <c r="S84" s="22">
        <v>200</v>
      </c>
      <c r="T84" s="22">
        <v>30</v>
      </c>
      <c r="U84" s="24">
        <v>0</v>
      </c>
      <c r="V84" s="24">
        <v>0</v>
      </c>
      <c r="W84" s="22" t="s">
        <v>64</v>
      </c>
      <c r="X84" s="24">
        <f>Raw_data!X84/Raw_data!$AZ84</f>
        <v>1.5164618041801929E-3</v>
      </c>
      <c r="Y84" s="24">
        <f>Raw_data!Y84/Raw_data!$AZ84</f>
        <v>1.0945217719610468E-4</v>
      </c>
      <c r="Z84" s="24">
        <f>Raw_data!Z84/Raw_data!$AZ84</f>
        <v>9.0167839656742563E-2</v>
      </c>
      <c r="AA84" s="24">
        <f>Raw_data!AA84/Raw_data!$AZ84</f>
        <v>9.6228280058377477E-5</v>
      </c>
      <c r="AB84" s="24">
        <f>Raw_data!AB84/Raw_data!$AZ84</f>
        <v>9.8106724875439057E-3</v>
      </c>
      <c r="AC84" s="24">
        <f>Raw_data!AC84/Raw_data!$AZ84</f>
        <v>7.9136803404672787E-2</v>
      </c>
      <c r="AD84" s="24">
        <f>Raw_data!AD84/Raw_data!$AZ84</f>
        <v>8.9473630656657199E-2</v>
      </c>
      <c r="AE84" s="24">
        <f>Raw_data!AE84/Raw_data!$AZ84</f>
        <v>1.4834398438991255E-2</v>
      </c>
      <c r="AF84" s="24">
        <f>Raw_data!AF84/Raw_data!$AZ84</f>
        <v>0.43345308277900352</v>
      </c>
      <c r="AG84" s="24">
        <f>Raw_data!AG84/Raw_data!$AZ84</f>
        <v>2.3600760878287219E-2</v>
      </c>
      <c r="AH84" s="24">
        <f>Raw_data!AH84/Raw_data!$AZ84</f>
        <v>3.2220943883213428E-2</v>
      </c>
      <c r="AI84" s="24">
        <f>Raw_data!AI84/Raw_data!$AZ84</f>
        <v>0.1366555054803413</v>
      </c>
      <c r="AJ84" s="24">
        <f>Raw_data!AJ84/Raw_data!$AZ84</f>
        <v>3.2580516629128829E-2</v>
      </c>
      <c r="AK84" s="24">
        <f>Raw_data!AK84/Raw_data!$AZ84</f>
        <v>8.4446634559218157E-3</v>
      </c>
      <c r="AL84" s="24">
        <f>Raw_data!AL84/Raw_data!$AZ84</f>
        <v>1.6201567004451037E-2</v>
      </c>
      <c r="AM84" s="24">
        <f>Raw_data!AM84/Raw_data!$AZ84</f>
        <v>1.7076155172883046E-3</v>
      </c>
      <c r="AN84" s="24">
        <f>Raw_data!AN84/Raw_data!$AZ84</f>
        <v>6.4928683522736254E-4</v>
      </c>
      <c r="AO84" s="24">
        <f>Raw_data!AO84/Raw_data!$AZ84</f>
        <v>2.1095829048649525E-3</v>
      </c>
      <c r="AP84" s="24">
        <f>Raw_data!AP84/Raw_data!$AZ84</f>
        <v>1.4228001327288421E-3</v>
      </c>
      <c r="AQ84" s="24">
        <f>Raw_data!AQ84/Raw_data!$AZ84</f>
        <v>6.6540305272427738E-4</v>
      </c>
      <c r="AR84" s="24">
        <f>Raw_data!AR84/Raw_data!$AZ84</f>
        <v>2.5002936942869242E-4</v>
      </c>
      <c r="AS84" s="24">
        <f>Raw_data!AS84/Raw_data!$AZ84</f>
        <v>9.029641762802555E-4</v>
      </c>
      <c r="AT84" s="24">
        <f>Raw_data!AT84/Raw_data!$AZ84</f>
        <v>1.292131091996985E-2</v>
      </c>
      <c r="AU84" s="24">
        <f>Raw_data!AU84/Raw_data!$AZ84</f>
        <v>7.9791562197336447E-4</v>
      </c>
      <c r="AV84" s="24">
        <f>Raw_data!AV84/Raw_data!$AZ84</f>
        <v>1.5816562684926921E-3</v>
      </c>
      <c r="AW84" s="24">
        <f>Raw_data!AW84/Raw_data!$AZ84</f>
        <v>1.8374572501696734E-3</v>
      </c>
      <c r="AX84" s="24">
        <f>Raw_data!AX84/Raw_data!$AZ84</f>
        <v>5.2979752467667163E-3</v>
      </c>
      <c r="AY84" s="24">
        <f>Raw_data!AY84/Raw_data!$AZ84</f>
        <v>1.5534756876957425E-3</v>
      </c>
      <c r="AZ84" s="24">
        <f>Raw_data!AZ84/Raw_data!$AZ84</f>
        <v>1</v>
      </c>
      <c r="BA84" s="24">
        <f t="shared" si="3"/>
        <v>1.6201567004451037E-2</v>
      </c>
      <c r="BB84" s="24">
        <f t="shared" si="4"/>
        <v>1.292131091996985E-2</v>
      </c>
      <c r="BC84" s="24">
        <f>Raw_data!BC84/Raw_data!$AZ84</f>
        <v>0.65700220401325626</v>
      </c>
      <c r="BD84" s="24">
        <f>Raw_data!BD84/Raw_data!$AZ84</f>
        <v>5.8880216285110776E-3</v>
      </c>
      <c r="BE84" s="24">
        <f>Raw_data!BE84/Raw_data!$AZ84</f>
        <v>0.23903786155486487</v>
      </c>
      <c r="BF84" s="24">
        <f>Raw_data!BF84/Raw_data!$AZ84</f>
        <v>2.5308376395575524E-2</v>
      </c>
      <c r="BG84" s="24">
        <f>Raw_data!BG84/Raw_data!$AZ84</f>
        <v>4.3640658483371696E-2</v>
      </c>
      <c r="BH84" s="24">
        <f>Raw_data!BH84/Raw_data!$AZ84</f>
        <v>6.8949034878947213E-2</v>
      </c>
      <c r="BI84" s="32">
        <f t="shared" si="5"/>
        <v>0.57992654728660242</v>
      </c>
    </row>
    <row r="85" spans="1:61" x14ac:dyDescent="0.25">
      <c r="A85" s="21" t="s">
        <v>59</v>
      </c>
      <c r="B85" s="22" t="s">
        <v>105</v>
      </c>
      <c r="C85" s="23">
        <v>1</v>
      </c>
      <c r="D85" s="22" t="s">
        <v>255</v>
      </c>
      <c r="E85" s="22">
        <v>700</v>
      </c>
      <c r="F85" s="24" t="s">
        <v>256</v>
      </c>
      <c r="G85" s="25"/>
      <c r="H85" s="22" t="s">
        <v>257</v>
      </c>
      <c r="I85" s="22">
        <v>1000</v>
      </c>
      <c r="J85" s="22">
        <v>20</v>
      </c>
      <c r="K85" s="22">
        <v>400</v>
      </c>
      <c r="L85" s="22">
        <v>111</v>
      </c>
      <c r="M85" s="22">
        <v>150</v>
      </c>
      <c r="N85" s="22">
        <v>50</v>
      </c>
      <c r="O85" s="22">
        <v>70</v>
      </c>
      <c r="P85" s="22">
        <v>60</v>
      </c>
      <c r="Q85" s="22" t="s">
        <v>322</v>
      </c>
      <c r="R85" s="22" t="s">
        <v>63</v>
      </c>
      <c r="S85" s="22">
        <v>200</v>
      </c>
      <c r="T85" s="22">
        <v>30</v>
      </c>
      <c r="U85" s="24">
        <v>0</v>
      </c>
      <c r="V85" s="24">
        <v>0</v>
      </c>
      <c r="W85" s="22" t="s">
        <v>64</v>
      </c>
      <c r="X85" s="24">
        <f>Raw_data!X85/Raw_data!$AZ85</f>
        <v>1.4153744745667694E-3</v>
      </c>
      <c r="Y85" s="24">
        <f>Raw_data!Y85/Raw_data!$AZ85</f>
        <v>2.0506177176779478E-4</v>
      </c>
      <c r="Z85" s="24">
        <f>Raw_data!Z85/Raw_data!$AZ85</f>
        <v>0.1168783039118703</v>
      </c>
      <c r="AA85" s="24">
        <f>Raw_data!AA85/Raw_data!$AZ85</f>
        <v>6.0636810244092089E-5</v>
      </c>
      <c r="AB85" s="24">
        <f>Raw_data!AB85/Raw_data!$AZ85</f>
        <v>1.1538667778640356E-2</v>
      </c>
      <c r="AC85" s="24">
        <f>Raw_data!AC85/Raw_data!$AZ85</f>
        <v>9.1336857834382792E-2</v>
      </c>
      <c r="AD85" s="24">
        <f>Raw_data!AD85/Raw_data!$AZ85</f>
        <v>0.13442482350230359</v>
      </c>
      <c r="AE85" s="24">
        <f>Raw_data!AE85/Raw_data!$AZ85</f>
        <v>1.591788678420869E-2</v>
      </c>
      <c r="AF85" s="24">
        <f>Raw_data!AF85/Raw_data!$AZ85</f>
        <v>0.34994737601666287</v>
      </c>
      <c r="AG85" s="24">
        <f>Raw_data!AG85/Raw_data!$AZ85</f>
        <v>2.2765728358577118E-2</v>
      </c>
      <c r="AH85" s="24">
        <f>Raw_data!AH85/Raw_data!$AZ85</f>
        <v>2.3382952962218526E-2</v>
      </c>
      <c r="AI85" s="24">
        <f>Raw_data!AI85/Raw_data!$AZ85</f>
        <v>0.15251742904377508</v>
      </c>
      <c r="AJ85" s="24">
        <f>Raw_data!AJ85/Raw_data!$AZ85</f>
        <v>3.2327508052011789E-2</v>
      </c>
      <c r="AK85" s="24">
        <f>Raw_data!AK85/Raw_data!$AZ85</f>
        <v>3.2041160444123118E-3</v>
      </c>
      <c r="AL85" s="24">
        <f>Raw_data!AL85/Raw_data!$AZ85</f>
        <v>1.2806287439228101E-2</v>
      </c>
      <c r="AM85" s="24">
        <f>Raw_data!AM85/Raw_data!$AZ85</f>
        <v>8.451618706791904E-4</v>
      </c>
      <c r="AN85" s="24">
        <f>Raw_data!AN85/Raw_data!$AZ85</f>
        <v>8.6736745480432166E-4</v>
      </c>
      <c r="AO85" s="24">
        <f>Raw_data!AO85/Raw_data!$AZ85</f>
        <v>2.5397710730377626E-3</v>
      </c>
      <c r="AP85" s="24">
        <f>Raw_data!AP85/Raw_data!$AZ85</f>
        <v>1.4252064057810024E-3</v>
      </c>
      <c r="AQ85" s="24">
        <f>Raw_data!AQ85/Raw_data!$AZ85</f>
        <v>1.0308947355909478E-3</v>
      </c>
      <c r="AR85" s="24">
        <f>Raw_data!AR85/Raw_data!$AZ85</f>
        <v>1.3002187190926521E-4</v>
      </c>
      <c r="AS85" s="24">
        <f>Raw_data!AS85/Raw_data!$AZ85</f>
        <v>5.5888322423190001E-4</v>
      </c>
      <c r="AT85" s="24">
        <f>Raw_data!AT85/Raw_data!$AZ85</f>
        <v>1.3997054499212409E-2</v>
      </c>
      <c r="AU85" s="24">
        <f>Raw_data!AU85/Raw_data!$AZ85</f>
        <v>6.4242508464943055E-5</v>
      </c>
      <c r="AV85" s="24">
        <f>Raw_data!AV85/Raw_data!$AZ85</f>
        <v>1.8968337033952057E-3</v>
      </c>
      <c r="AW85" s="24">
        <f>Raw_data!AW85/Raw_data!$AZ85</f>
        <v>1.5037731907845174E-3</v>
      </c>
      <c r="AX85" s="24">
        <f>Raw_data!AX85/Raw_data!$AZ85</f>
        <v>4.5389435554444432E-3</v>
      </c>
      <c r="AY85" s="24">
        <f>Raw_data!AY85/Raw_data!$AZ85</f>
        <v>1.8728351217941321E-3</v>
      </c>
      <c r="AZ85" s="24">
        <f>Raw_data!AZ85/Raw_data!$AZ85</f>
        <v>1</v>
      </c>
      <c r="BA85" s="24">
        <f t="shared" si="3"/>
        <v>1.2806287439228101E-2</v>
      </c>
      <c r="BB85" s="24">
        <f t="shared" si="4"/>
        <v>1.3997054499212409E-2</v>
      </c>
      <c r="BC85" s="24">
        <f>Raw_data!BC85/Raw_data!$AZ85</f>
        <v>0.6465320537360556</v>
      </c>
      <c r="BD85" s="24">
        <f>Raw_data!BD85/Raw_data!$AZ85</f>
        <v>6.4343586234740686E-3</v>
      </c>
      <c r="BE85" s="24">
        <f>Raw_data!BE85/Raw_data!$AZ85</f>
        <v>0.26718082938132554</v>
      </c>
      <c r="BF85" s="24">
        <f>Raw_data!BF85/Raw_data!$AZ85</f>
        <v>2.3610890229256311E-2</v>
      </c>
      <c r="BG85" s="24">
        <f>Raw_data!BG85/Raw_data!$AZ85</f>
        <v>2.9438526091448061E-2</v>
      </c>
      <c r="BH85" s="24">
        <f>Raw_data!BH85/Raw_data!$AZ85</f>
        <v>5.3049416320704368E-2</v>
      </c>
      <c r="BI85" s="32">
        <f t="shared" si="5"/>
        <v>0.8020405014813331</v>
      </c>
    </row>
    <row r="86" spans="1:61" x14ac:dyDescent="0.25">
      <c r="A86" s="21" t="s">
        <v>59</v>
      </c>
      <c r="B86" s="22" t="s">
        <v>105</v>
      </c>
      <c r="C86" s="23">
        <v>2</v>
      </c>
      <c r="D86" s="22" t="s">
        <v>258</v>
      </c>
      <c r="E86" s="22">
        <v>700</v>
      </c>
      <c r="F86" s="24">
        <v>4.2380000000000004</v>
      </c>
      <c r="G86" s="25"/>
      <c r="H86" s="22" t="s">
        <v>259</v>
      </c>
      <c r="I86" s="22">
        <v>1000</v>
      </c>
      <c r="J86" s="22">
        <v>20</v>
      </c>
      <c r="K86" s="22">
        <v>400</v>
      </c>
      <c r="L86" s="22">
        <v>111</v>
      </c>
      <c r="M86" s="22">
        <v>150</v>
      </c>
      <c r="N86" s="22">
        <v>50</v>
      </c>
      <c r="O86" s="22">
        <v>70</v>
      </c>
      <c r="P86" s="22">
        <v>60</v>
      </c>
      <c r="Q86" s="22" t="s">
        <v>322</v>
      </c>
      <c r="R86" s="22" t="s">
        <v>63</v>
      </c>
      <c r="S86" s="22">
        <v>200</v>
      </c>
      <c r="T86" s="22">
        <v>30</v>
      </c>
      <c r="U86" s="24">
        <v>0</v>
      </c>
      <c r="V86" s="24">
        <v>0</v>
      </c>
      <c r="W86" s="22" t="s">
        <v>64</v>
      </c>
      <c r="X86" s="24">
        <f>Raw_data!X86/Raw_data!$AZ86</f>
        <v>1.6984219878962347E-3</v>
      </c>
      <c r="Y86" s="24">
        <f>Raw_data!Y86/Raw_data!$AZ86</f>
        <v>6.5966027214612807E-4</v>
      </c>
      <c r="Z86" s="24">
        <f>Raw_data!Z86/Raw_data!$AZ86</f>
        <v>9.3301379723228134E-2</v>
      </c>
      <c r="AA86" s="24">
        <f>Raw_data!AA86/Raw_data!$AZ86</f>
        <v>0</v>
      </c>
      <c r="AB86" s="24">
        <f>Raw_data!AB86/Raw_data!$AZ86</f>
        <v>9.7691153094440555E-3</v>
      </c>
      <c r="AC86" s="24">
        <f>Raw_data!AC86/Raw_data!$AZ86</f>
        <v>6.5044988283448776E-2</v>
      </c>
      <c r="AD86" s="24">
        <f>Raw_data!AD86/Raw_data!$AZ86</f>
        <v>8.7320277551903205E-2</v>
      </c>
      <c r="AE86" s="24">
        <f>Raw_data!AE86/Raw_data!$AZ86</f>
        <v>1.1582274415765707E-2</v>
      </c>
      <c r="AF86" s="24">
        <f>Raw_data!AF86/Raw_data!$AZ86</f>
        <v>0.50599592889568834</v>
      </c>
      <c r="AG86" s="24">
        <f>Raw_data!AG86/Raw_data!$AZ86</f>
        <v>1.1508039187509263E-2</v>
      </c>
      <c r="AH86" s="24">
        <f>Raw_data!AH86/Raw_data!$AZ86</f>
        <v>1.8924902883392249E-2</v>
      </c>
      <c r="AI86" s="24">
        <f>Raw_data!AI86/Raw_data!$AZ86</f>
        <v>0.10564199771204183</v>
      </c>
      <c r="AJ86" s="24">
        <f>Raw_data!AJ86/Raw_data!$AZ86</f>
        <v>4.1504964576634183E-2</v>
      </c>
      <c r="AK86" s="24">
        <f>Raw_data!AK86/Raw_data!$AZ86</f>
        <v>5.3472186714245166E-3</v>
      </c>
      <c r="AL86" s="24">
        <f>Raw_data!AL86/Raw_data!$AZ86</f>
        <v>1.2359532418417887E-2</v>
      </c>
      <c r="AM86" s="24">
        <f>Raw_data!AM86/Raw_data!$AZ86</f>
        <v>8.3426703138480694E-4</v>
      </c>
      <c r="AN86" s="24">
        <f>Raw_data!AN86/Raw_data!$AZ86</f>
        <v>8.7228347171322833E-4</v>
      </c>
      <c r="AO86" s="24">
        <f>Raw_data!AO86/Raw_data!$AZ86</f>
        <v>1.2959041678070689E-3</v>
      </c>
      <c r="AP86" s="24">
        <f>Raw_data!AP86/Raw_data!$AZ86</f>
        <v>1.7822707485548089E-3</v>
      </c>
      <c r="AQ86" s="24">
        <f>Raw_data!AQ86/Raw_data!$AZ86</f>
        <v>1.0674616271164642E-3</v>
      </c>
      <c r="AR86" s="24">
        <f>Raw_data!AR86/Raw_data!$AZ86</f>
        <v>1.9964883876422626E-4</v>
      </c>
      <c r="AS86" s="24">
        <f>Raw_data!AS86/Raw_data!$AZ86</f>
        <v>1.327761694694126E-3</v>
      </c>
      <c r="AT86" s="24">
        <f>Raw_data!AT86/Raw_data!$AZ86</f>
        <v>8.8914232487696289E-3</v>
      </c>
      <c r="AU86" s="24">
        <f>Raw_data!AU86/Raw_data!$AZ86</f>
        <v>4.0068890416876065E-4</v>
      </c>
      <c r="AV86" s="24">
        <f>Raw_data!AV86/Raw_data!$AZ86</f>
        <v>1.7852251511954634E-3</v>
      </c>
      <c r="AW86" s="24">
        <f>Raw_data!AW86/Raw_data!$AZ86</f>
        <v>2.3001196939495231E-3</v>
      </c>
      <c r="AX86" s="24">
        <f>Raw_data!AX86/Raw_data!$AZ86</f>
        <v>6.3698796743710574E-3</v>
      </c>
      <c r="AY86" s="24">
        <f>Raw_data!AY86/Raw_data!$AZ86</f>
        <v>2.2143638585705263E-3</v>
      </c>
      <c r="AZ86" s="24">
        <f>Raw_data!AZ86/Raw_data!$AZ86</f>
        <v>1</v>
      </c>
      <c r="BA86" s="24">
        <f t="shared" si="3"/>
        <v>1.2359532418417887E-2</v>
      </c>
      <c r="BB86" s="24">
        <f t="shared" si="4"/>
        <v>8.8914232487696289E-3</v>
      </c>
      <c r="BC86" s="24">
        <f>Raw_data!BC86/Raw_data!$AZ86</f>
        <v>0.73959008804479409</v>
      </c>
      <c r="BD86" s="24">
        <f>Raw_data!BD86/Raw_data!$AZ86</f>
        <v>7.5668191695962032E-3</v>
      </c>
      <c r="BE86" s="24">
        <f>Raw_data!BE86/Raw_data!$AZ86</f>
        <v>0.19099539342974931</v>
      </c>
      <c r="BF86" s="24">
        <f>Raw_data!BF86/Raw_data!$AZ86</f>
        <v>1.234230621889407E-2</v>
      </c>
      <c r="BG86" s="24">
        <f>Raw_data!BG86/Raw_data!$AZ86</f>
        <v>2.8254437469778931E-2</v>
      </c>
      <c r="BH86" s="24">
        <f>Raw_data!BH86/Raw_data!$AZ86</f>
        <v>4.0596743688672998E-2</v>
      </c>
      <c r="BI86" s="32">
        <f t="shared" si="5"/>
        <v>0.43682717916771319</v>
      </c>
    </row>
    <row r="87" spans="1:61" x14ac:dyDescent="0.25">
      <c r="A87" s="21" t="s">
        <v>59</v>
      </c>
      <c r="B87" s="22" t="s">
        <v>105</v>
      </c>
      <c r="C87" s="23" t="s">
        <v>71</v>
      </c>
      <c r="D87" s="22" t="s">
        <v>260</v>
      </c>
      <c r="E87" s="22">
        <v>600</v>
      </c>
      <c r="F87" s="24">
        <v>1.7999999999999999E-2</v>
      </c>
      <c r="G87" s="25"/>
      <c r="H87" s="22" t="s">
        <v>261</v>
      </c>
      <c r="I87" s="22">
        <v>1000</v>
      </c>
      <c r="J87" s="22">
        <v>20</v>
      </c>
      <c r="K87" s="22">
        <v>400</v>
      </c>
      <c r="L87" s="22">
        <v>111</v>
      </c>
      <c r="M87" s="22">
        <v>150</v>
      </c>
      <c r="N87" s="22">
        <v>50</v>
      </c>
      <c r="O87" s="22">
        <v>70</v>
      </c>
      <c r="P87" s="22">
        <v>60</v>
      </c>
      <c r="Q87" s="22" t="s">
        <v>74</v>
      </c>
      <c r="R87" s="22"/>
      <c r="S87" s="22">
        <v>200</v>
      </c>
      <c r="T87" s="22">
        <v>30</v>
      </c>
      <c r="U87" s="24">
        <v>0</v>
      </c>
      <c r="V87" s="24">
        <v>0</v>
      </c>
      <c r="W87" s="22" t="s">
        <v>74</v>
      </c>
      <c r="X87" s="24">
        <f>Raw_data!X87/Raw_data!$AZ87</f>
        <v>4.3817803705854842E-3</v>
      </c>
      <c r="Y87" s="24">
        <f>Raw_data!Y87/Raw_data!$AZ87</f>
        <v>1.9844679208215504E-2</v>
      </c>
      <c r="Z87" s="24">
        <f>Raw_data!Z87/Raw_data!$AZ87</f>
        <v>0</v>
      </c>
      <c r="AA87" s="24">
        <f>Raw_data!AA87/Raw_data!$AZ87</f>
        <v>7.5199454489691588E-3</v>
      </c>
      <c r="AB87" s="24">
        <f>Raw_data!AB87/Raw_data!$AZ87</f>
        <v>3.381933637167997E-2</v>
      </c>
      <c r="AC87" s="24">
        <f>Raw_data!AC87/Raw_data!$AZ87</f>
        <v>2.2146482995090606E-2</v>
      </c>
      <c r="AD87" s="24">
        <f>Raw_data!AD87/Raw_data!$AZ87</f>
        <v>0.10799227332894985</v>
      </c>
      <c r="AE87" s="24">
        <f>Raw_data!AE87/Raw_data!$AZ87</f>
        <v>4.7830785342991795E-2</v>
      </c>
      <c r="AF87" s="24">
        <f>Raw_data!AF87/Raw_data!$AZ87</f>
        <v>0.48115386937453503</v>
      </c>
      <c r="AG87" s="24">
        <f>Raw_data!AG87/Raw_data!$AZ87</f>
        <v>9.7325747654057465E-3</v>
      </c>
      <c r="AH87" s="24">
        <f>Raw_data!AH87/Raw_data!$AZ87</f>
        <v>2.118249196589882E-2</v>
      </c>
      <c r="AI87" s="24">
        <f>Raw_data!AI87/Raw_data!$AZ87</f>
        <v>0.13563893589611323</v>
      </c>
      <c r="AJ87" s="24">
        <f>Raw_data!AJ87/Raw_data!$AZ87</f>
        <v>5.9734468173602145E-2</v>
      </c>
      <c r="AK87" s="24">
        <f>Raw_data!AK87/Raw_data!$AZ87</f>
        <v>1.9482860480865664E-2</v>
      </c>
      <c r="AL87" s="24">
        <f>Raw_data!AL87/Raw_data!$AZ87</f>
        <v>2.9492156609548796E-3</v>
      </c>
      <c r="AM87" s="24">
        <f>Raw_data!AM87/Raw_data!$AZ87</f>
        <v>1.8908314651760157E-3</v>
      </c>
      <c r="AN87" s="24">
        <f>Raw_data!AN87/Raw_data!$AZ87</f>
        <v>8.4337391445819874E-4</v>
      </c>
      <c r="AO87" s="24">
        <f>Raw_data!AO87/Raw_data!$AZ87</f>
        <v>2.4490688688172759E-3</v>
      </c>
      <c r="AP87" s="24">
        <f>Raw_data!AP87/Raw_data!$AZ87</f>
        <v>1.6333540439464446E-3</v>
      </c>
      <c r="AQ87" s="24">
        <f>Raw_data!AQ87/Raw_data!$AZ87</f>
        <v>1.0036205030699143E-3</v>
      </c>
      <c r="AR87" s="24">
        <f>Raw_data!AR87/Raw_data!$AZ87</f>
        <v>4.3050981540525832E-4</v>
      </c>
      <c r="AS87" s="24">
        <f>Raw_data!AS87/Raw_data!$AZ87</f>
        <v>1.1774030848169569E-3</v>
      </c>
      <c r="AT87" s="24">
        <f>Raw_data!AT87/Raw_data!$AZ87</f>
        <v>6.309012241397704E-3</v>
      </c>
      <c r="AU87" s="24">
        <f>Raw_data!AU87/Raw_data!$AZ87</f>
        <v>1.5787860523430656E-3</v>
      </c>
      <c r="AV87" s="24">
        <f>Raw_data!AV87/Raw_data!$AZ87</f>
        <v>7.8088002807919464E-4</v>
      </c>
      <c r="AW87" s="24">
        <f>Raw_data!AW87/Raw_data!$AZ87</f>
        <v>2.1554193599079997E-3</v>
      </c>
      <c r="AX87" s="24">
        <f>Raw_data!AX87/Raw_data!$AZ87</f>
        <v>4.9246552374394223E-3</v>
      </c>
      <c r="AY87" s="24">
        <f>Raw_data!AY87/Raw_data!$AZ87</f>
        <v>1.4133860012846473E-3</v>
      </c>
      <c r="AZ87" s="24">
        <f>Raw_data!AZ87/Raw_data!$AZ87</f>
        <v>1</v>
      </c>
      <c r="BA87" s="24">
        <f t="shared" si="3"/>
        <v>2.9492156609548796E-3</v>
      </c>
      <c r="BB87" s="24">
        <f t="shared" si="4"/>
        <v>6.309012241397704E-3</v>
      </c>
      <c r="BC87" s="24">
        <f>Raw_data!BC87/Raw_data!$AZ87</f>
        <v>0.6870817276193526</v>
      </c>
      <c r="BD87" s="24">
        <f>Raw_data!BD87/Raw_data!$AZ87</f>
        <v>5.7838157077470132E-3</v>
      </c>
      <c r="BE87" s="24">
        <f>Raw_data!BE87/Raw_data!$AZ87</f>
        <v>0.24193333904998005</v>
      </c>
      <c r="BF87" s="24">
        <f>Raw_data!BF87/Raw_data!$AZ87</f>
        <v>1.1623406230581761E-2</v>
      </c>
      <c r="BG87" s="24">
        <f>Raw_data!BG87/Raw_data!$AZ87</f>
        <v>4.4319483489986086E-2</v>
      </c>
      <c r="BH87" s="24">
        <f>Raw_data!BH87/Raw_data!$AZ87</f>
        <v>5.5942889720567851E-2</v>
      </c>
      <c r="BI87" s="32">
        <f t="shared" si="5"/>
        <v>0.26226402735961601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7C50-FFF0-40F9-B81F-DEDC5DB08034}">
  <dimension ref="A1:C49"/>
  <sheetViews>
    <sheetView topLeftCell="A28" workbookViewId="0">
      <selection activeCell="G50" sqref="G50"/>
    </sheetView>
  </sheetViews>
  <sheetFormatPr defaultRowHeight="15" x14ac:dyDescent="0.25"/>
  <cols>
    <col min="1" max="1" width="6.7109375" style="44" customWidth="1"/>
    <col min="2" max="2" width="18.85546875" style="44" customWidth="1"/>
    <col min="3" max="3" width="9.140625" style="45"/>
  </cols>
  <sheetData>
    <row r="1" spans="1:3" x14ac:dyDescent="0.25">
      <c r="A1" s="44" t="s">
        <v>291</v>
      </c>
    </row>
    <row r="2" spans="1:3" x14ac:dyDescent="0.25">
      <c r="B2" s="46" t="s">
        <v>302</v>
      </c>
      <c r="C2" s="45" t="s">
        <v>303</v>
      </c>
    </row>
    <row r="3" spans="1:3" x14ac:dyDescent="0.25">
      <c r="B3" s="46" t="s">
        <v>304</v>
      </c>
      <c r="C3" s="45" t="s">
        <v>303</v>
      </c>
    </row>
    <row r="4" spans="1:3" x14ac:dyDescent="0.25">
      <c r="B4" s="46" t="s">
        <v>305</v>
      </c>
      <c r="C4" s="45" t="s">
        <v>303</v>
      </c>
    </row>
    <row r="5" spans="1:3" x14ac:dyDescent="0.25">
      <c r="B5" s="22" t="s">
        <v>306</v>
      </c>
      <c r="C5" s="45" t="s">
        <v>303</v>
      </c>
    </row>
    <row r="6" spans="1:3" x14ac:dyDescent="0.25">
      <c r="B6" s="22" t="s">
        <v>285</v>
      </c>
    </row>
    <row r="7" spans="1:3" x14ac:dyDescent="0.25">
      <c r="B7" s="22" t="s">
        <v>283</v>
      </c>
    </row>
    <row r="8" spans="1:3" x14ac:dyDescent="0.25">
      <c r="B8" s="22" t="s">
        <v>281</v>
      </c>
    </row>
    <row r="9" spans="1:3" x14ac:dyDescent="0.25">
      <c r="B9" s="22" t="s">
        <v>279</v>
      </c>
    </row>
    <row r="10" spans="1:3" x14ac:dyDescent="0.25">
      <c r="B10" s="22" t="s">
        <v>277</v>
      </c>
    </row>
    <row r="11" spans="1:3" x14ac:dyDescent="0.25">
      <c r="B11" s="22" t="s">
        <v>274</v>
      </c>
    </row>
    <row r="12" spans="1:3" x14ac:dyDescent="0.25">
      <c r="A12" s="44" t="s">
        <v>296</v>
      </c>
      <c r="B12" s="22"/>
    </row>
    <row r="13" spans="1:3" x14ac:dyDescent="0.25">
      <c r="B13" s="22" t="s">
        <v>269</v>
      </c>
    </row>
    <row r="14" spans="1:3" x14ac:dyDescent="0.25">
      <c r="B14" s="22" t="s">
        <v>268</v>
      </c>
    </row>
    <row r="15" spans="1:3" x14ac:dyDescent="0.25">
      <c r="B15" s="22" t="s">
        <v>265</v>
      </c>
    </row>
    <row r="16" spans="1:3" x14ac:dyDescent="0.25">
      <c r="B16" s="22" t="s">
        <v>264</v>
      </c>
    </row>
    <row r="17" spans="1:3" x14ac:dyDescent="0.25">
      <c r="B17" s="22" t="s">
        <v>262</v>
      </c>
    </row>
    <row r="18" spans="1:3" x14ac:dyDescent="0.25">
      <c r="A18" s="44" t="s">
        <v>307</v>
      </c>
      <c r="B18" s="22"/>
    </row>
    <row r="19" spans="1:3" x14ac:dyDescent="0.25">
      <c r="B19" s="22" t="s">
        <v>308</v>
      </c>
      <c r="C19" s="45" t="s">
        <v>303</v>
      </c>
    </row>
    <row r="20" spans="1:3" x14ac:dyDescent="0.25">
      <c r="B20" s="22" t="s">
        <v>309</v>
      </c>
      <c r="C20" s="45" t="s">
        <v>303</v>
      </c>
    </row>
    <row r="21" spans="1:3" x14ac:dyDescent="0.25">
      <c r="B21" s="22" t="s">
        <v>310</v>
      </c>
      <c r="C21" s="45" t="s">
        <v>303</v>
      </c>
    </row>
    <row r="22" spans="1:3" x14ac:dyDescent="0.25">
      <c r="B22" s="22" t="s">
        <v>311</v>
      </c>
      <c r="C22" s="45" t="s">
        <v>303</v>
      </c>
    </row>
    <row r="23" spans="1:3" x14ac:dyDescent="0.25">
      <c r="B23" s="22" t="s">
        <v>312</v>
      </c>
      <c r="C23" s="45" t="s">
        <v>303</v>
      </c>
    </row>
    <row r="24" spans="1:3" ht="45" x14ac:dyDescent="0.25">
      <c r="B24" s="47" t="s">
        <v>313</v>
      </c>
      <c r="C24" s="45" t="s">
        <v>303</v>
      </c>
    </row>
    <row r="25" spans="1:3" ht="45" x14ac:dyDescent="0.25">
      <c r="B25" s="47" t="s">
        <v>314</v>
      </c>
      <c r="C25" s="45" t="s">
        <v>303</v>
      </c>
    </row>
    <row r="26" spans="1:3" x14ac:dyDescent="0.25">
      <c r="A26" s="44" t="s">
        <v>300</v>
      </c>
      <c r="B26" s="22"/>
    </row>
    <row r="27" spans="1:3" x14ac:dyDescent="0.25">
      <c r="B27" s="22" t="s">
        <v>284</v>
      </c>
    </row>
    <row r="28" spans="1:3" x14ac:dyDescent="0.25">
      <c r="B28" s="22" t="s">
        <v>282</v>
      </c>
    </row>
    <row r="29" spans="1:3" x14ac:dyDescent="0.25">
      <c r="B29" s="22" t="s">
        <v>280</v>
      </c>
    </row>
    <row r="30" spans="1:3" x14ac:dyDescent="0.25">
      <c r="B30" s="22" t="s">
        <v>278</v>
      </c>
    </row>
    <row r="31" spans="1:3" x14ac:dyDescent="0.25">
      <c r="B31" s="48" t="s">
        <v>315</v>
      </c>
      <c r="C31" s="51" t="s">
        <v>316</v>
      </c>
    </row>
    <row r="32" spans="1:3" x14ac:dyDescent="0.25">
      <c r="B32" s="48" t="s">
        <v>317</v>
      </c>
      <c r="C32" s="51"/>
    </row>
    <row r="33" spans="1:3" x14ac:dyDescent="0.25">
      <c r="B33" s="22" t="s">
        <v>270</v>
      </c>
    </row>
    <row r="34" spans="1:3" x14ac:dyDescent="0.25">
      <c r="B34" s="22" t="s">
        <v>266</v>
      </c>
    </row>
    <row r="35" spans="1:3" x14ac:dyDescent="0.25">
      <c r="B35" s="22" t="s">
        <v>263</v>
      </c>
    </row>
    <row r="36" spans="1:3" x14ac:dyDescent="0.25">
      <c r="A36" s="44" t="s">
        <v>318</v>
      </c>
      <c r="B36" s="22"/>
    </row>
    <row r="37" spans="1:3" x14ac:dyDescent="0.25">
      <c r="B37" s="22" t="s">
        <v>319</v>
      </c>
      <c r="C37" s="51" t="s">
        <v>316</v>
      </c>
    </row>
    <row r="38" spans="1:3" x14ac:dyDescent="0.25">
      <c r="B38" s="46" t="s">
        <v>320</v>
      </c>
      <c r="C38" s="51"/>
    </row>
    <row r="39" spans="1:3" x14ac:dyDescent="0.25">
      <c r="B39" s="22" t="s">
        <v>276</v>
      </c>
      <c r="C39" s="45" t="s">
        <v>303</v>
      </c>
    </row>
    <row r="40" spans="1:3" x14ac:dyDescent="0.25">
      <c r="B40" s="22" t="s">
        <v>271</v>
      </c>
    </row>
    <row r="41" spans="1:3" x14ac:dyDescent="0.25">
      <c r="B41" s="22" t="s">
        <v>272</v>
      </c>
      <c r="C41" s="45" t="s">
        <v>303</v>
      </c>
    </row>
    <row r="42" spans="1:3" x14ac:dyDescent="0.25">
      <c r="B42" s="22" t="s">
        <v>273</v>
      </c>
    </row>
    <row r="43" spans="1:3" x14ac:dyDescent="0.25">
      <c r="B43" s="22" t="s">
        <v>267</v>
      </c>
    </row>
    <row r="44" spans="1:3" x14ac:dyDescent="0.25">
      <c r="A44" s="44" t="s">
        <v>321</v>
      </c>
      <c r="B44" s="22"/>
    </row>
    <row r="45" spans="1:3" x14ac:dyDescent="0.25">
      <c r="B45" s="22" t="s">
        <v>275</v>
      </c>
    </row>
    <row r="46" spans="1:3" x14ac:dyDescent="0.25">
      <c r="B46" s="22" t="s">
        <v>288</v>
      </c>
    </row>
    <row r="47" spans="1:3" x14ac:dyDescent="0.25">
      <c r="B47" s="22" t="s">
        <v>286</v>
      </c>
    </row>
    <row r="48" spans="1:3" x14ac:dyDescent="0.25">
      <c r="B48" s="22" t="s">
        <v>287</v>
      </c>
    </row>
    <row r="49" spans="1:2" x14ac:dyDescent="0.25">
      <c r="A49" s="50" t="s">
        <v>322</v>
      </c>
      <c r="B49" s="50" t="s">
        <v>323</v>
      </c>
    </row>
  </sheetData>
  <mergeCells count="2">
    <mergeCell ref="C31:C32"/>
    <mergeCell ref="C37:C3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80AB-0411-4D87-B5D8-72E540225200}">
  <dimension ref="A1:BI87"/>
  <sheetViews>
    <sheetView tabSelected="1" workbookViewId="0">
      <selection activeCell="X2" sqref="X2"/>
    </sheetView>
  </sheetViews>
  <sheetFormatPr defaultRowHeight="15" x14ac:dyDescent="0.25"/>
  <sheetData>
    <row r="1" spans="1:61" ht="75" x14ac:dyDescent="0.25">
      <c r="A1" s="33" t="s">
        <v>324</v>
      </c>
      <c r="B1" s="33" t="s">
        <v>325</v>
      </c>
      <c r="C1" s="34" t="s">
        <v>326</v>
      </c>
      <c r="D1" s="33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8" t="s">
        <v>16</v>
      </c>
      <c r="R1" s="33" t="s">
        <v>17</v>
      </c>
      <c r="S1" s="37" t="s">
        <v>18</v>
      </c>
      <c r="T1" s="37" t="s">
        <v>19</v>
      </c>
      <c r="U1" s="39" t="s">
        <v>43</v>
      </c>
      <c r="V1" s="39" t="s">
        <v>44</v>
      </c>
      <c r="W1" s="40" t="s">
        <v>20</v>
      </c>
      <c r="X1" s="41" t="s">
        <v>285</v>
      </c>
      <c r="Y1" s="41" t="s">
        <v>284</v>
      </c>
      <c r="Z1" s="41" t="s">
        <v>283</v>
      </c>
      <c r="AA1" s="41" t="s">
        <v>282</v>
      </c>
      <c r="AB1" s="41" t="s">
        <v>281</v>
      </c>
      <c r="AC1" s="41" t="s">
        <v>280</v>
      </c>
      <c r="AD1" s="41" t="s">
        <v>279</v>
      </c>
      <c r="AE1" s="41" t="s">
        <v>278</v>
      </c>
      <c r="AF1" s="41" t="s">
        <v>277</v>
      </c>
      <c r="AG1" s="41" t="s">
        <v>275</v>
      </c>
      <c r="AH1" s="41" t="s">
        <v>290</v>
      </c>
      <c r="AI1" s="41" t="s">
        <v>289</v>
      </c>
      <c r="AJ1" s="41" t="s">
        <v>274</v>
      </c>
      <c r="AK1" s="41" t="s">
        <v>273</v>
      </c>
      <c r="AL1" s="41" t="s">
        <v>286</v>
      </c>
      <c r="AM1" s="41" t="s">
        <v>288</v>
      </c>
      <c r="AN1" s="41" t="s">
        <v>271</v>
      </c>
      <c r="AO1" s="41" t="s">
        <v>270</v>
      </c>
      <c r="AP1" s="41" t="s">
        <v>272</v>
      </c>
      <c r="AQ1" s="41" t="s">
        <v>269</v>
      </c>
      <c r="AR1" s="41" t="s">
        <v>268</v>
      </c>
      <c r="AS1" s="41" t="s">
        <v>267</v>
      </c>
      <c r="AT1" s="41" t="s">
        <v>287</v>
      </c>
      <c r="AU1" s="41" t="s">
        <v>266</v>
      </c>
      <c r="AV1" s="41" t="s">
        <v>265</v>
      </c>
      <c r="AW1" s="41" t="s">
        <v>264</v>
      </c>
      <c r="AX1" s="41" t="s">
        <v>263</v>
      </c>
      <c r="AY1" s="41" t="s">
        <v>262</v>
      </c>
      <c r="AZ1" s="41" t="s">
        <v>292</v>
      </c>
      <c r="BA1" s="42" t="s">
        <v>293</v>
      </c>
      <c r="BB1" s="42" t="s">
        <v>294</v>
      </c>
      <c r="BC1" s="42" t="s">
        <v>295</v>
      </c>
      <c r="BD1" s="42" t="s">
        <v>296</v>
      </c>
      <c r="BE1" s="42" t="s">
        <v>300</v>
      </c>
      <c r="BF1" s="43" t="s">
        <v>297</v>
      </c>
      <c r="BG1" s="43" t="s">
        <v>298</v>
      </c>
      <c r="BH1" s="42" t="s">
        <v>299</v>
      </c>
      <c r="BI1" s="43" t="s">
        <v>301</v>
      </c>
    </row>
    <row r="2" spans="1:61" x14ac:dyDescent="0.25">
      <c r="A2" s="21" t="s">
        <v>59</v>
      </c>
      <c r="B2" s="22" t="s">
        <v>60</v>
      </c>
      <c r="C2" s="23">
        <v>1</v>
      </c>
      <c r="D2" s="22" t="s">
        <v>61</v>
      </c>
      <c r="E2" s="22">
        <v>700</v>
      </c>
      <c r="F2" s="24">
        <v>3.5350000000000001</v>
      </c>
      <c r="G2" s="25"/>
      <c r="H2" s="22" t="s">
        <v>62</v>
      </c>
      <c r="I2" s="22">
        <v>1000</v>
      </c>
      <c r="J2" s="22">
        <v>20</v>
      </c>
      <c r="K2" s="22">
        <v>400</v>
      </c>
      <c r="L2" s="22">
        <v>111</v>
      </c>
      <c r="M2" s="22">
        <v>150</v>
      </c>
      <c r="N2" s="22">
        <v>50</v>
      </c>
      <c r="O2" s="22">
        <v>70</v>
      </c>
      <c r="P2" s="22">
        <v>60</v>
      </c>
      <c r="Q2" s="22"/>
      <c r="R2" s="22" t="s">
        <v>63</v>
      </c>
      <c r="S2" s="22">
        <v>200</v>
      </c>
      <c r="T2" s="22">
        <v>30</v>
      </c>
      <c r="U2" s="24">
        <v>0</v>
      </c>
      <c r="V2" s="24">
        <v>0</v>
      </c>
      <c r="W2" s="22" t="s">
        <v>64</v>
      </c>
      <c r="X2" s="24">
        <f>(Raw_data!X2*Raw_data!$T2*2)/(Raw_data!$F2*1000)</f>
        <v>3.4143479490806226E-3</v>
      </c>
      <c r="Y2" s="24">
        <f>(Raw_data!Y2*Raw_data!$T2*2)/(Raw_data!$F2*1000)</f>
        <v>9.5336350777934932E-4</v>
      </c>
      <c r="Z2" s="24">
        <f>(Raw_data!Z2*Raw_data!$T2*2)/(Raw_data!$F2*1000)</f>
        <v>0.17802736633663366</v>
      </c>
      <c r="AA2" s="24">
        <f>(Raw_data!AA2*Raw_data!$T2*2)/(Raw_data!$F2*1000)</f>
        <v>3.9146817538896752E-4</v>
      </c>
      <c r="AB2" s="24">
        <f>(Raw_data!AB2*Raw_data!$T2*2)/(Raw_data!$F2*1000)</f>
        <v>2.0084299858557284E-2</v>
      </c>
      <c r="AC2" s="24">
        <f>(Raw_data!AC2*Raw_data!$T2*2)/(Raw_data!$F2*1000)</f>
        <v>0.11637939462517681</v>
      </c>
      <c r="AD2" s="24">
        <f>(Raw_data!AD2*Raw_data!$T2*2)/(Raw_data!$F2*1000)</f>
        <v>0.25368039038189533</v>
      </c>
      <c r="AE2" s="24">
        <f>(Raw_data!AE2*Raw_data!$T2*2)/(Raw_data!$F2*1000)</f>
        <v>3.7593386138613863E-2</v>
      </c>
      <c r="AF2" s="24">
        <f>(Raw_data!AF2*Raw_data!$T2*2)/(Raw_data!$F2*1000)</f>
        <v>0.85281158698727011</v>
      </c>
      <c r="AG2" s="24">
        <f>(Raw_data!AG2*Raw_data!$T2*2)/(Raw_data!$F2*1000)</f>
        <v>4.1094229137199435E-2</v>
      </c>
      <c r="AH2" s="24">
        <f>(Raw_data!AH2*Raw_data!$T2*2)/(Raw_data!$F2*1000)</f>
        <v>4.717570014144272E-2</v>
      </c>
      <c r="AI2" s="24">
        <f>(Raw_data!AI2*Raw_data!$T2*2)/(Raw_data!$F2*1000)</f>
        <v>0.33847308628005657</v>
      </c>
      <c r="AJ2" s="24">
        <f>(Raw_data!AJ2*Raw_data!$T2*2)/(Raw_data!$F2*1000)</f>
        <v>7.3922410183875534E-2</v>
      </c>
      <c r="AK2" s="24">
        <f>(Raw_data!AK2*Raw_data!$T2*2)/(Raw_data!$F2*1000)</f>
        <v>2.4296893917963226E-2</v>
      </c>
      <c r="AL2" s="24">
        <f>(Raw_data!AL2*Raw_data!$T2*2)/(Raw_data!$F2*1000)</f>
        <v>5.1081284299858559E-2</v>
      </c>
      <c r="AM2" s="24">
        <f>(Raw_data!AM2*Raw_data!$T2*2)/(Raw_data!$F2*1000)</f>
        <v>3.2856577086280057E-3</v>
      </c>
      <c r="AN2" s="24">
        <f>(Raw_data!AN2*Raw_data!$T2*2)/(Raw_data!$F2*1000)</f>
        <v>2.854710042432815E-3</v>
      </c>
      <c r="AO2" s="24">
        <f>(Raw_data!AO2*Raw_data!$T2*2)/(Raw_data!$F2*1000)</f>
        <v>6.3052446958981609E-3</v>
      </c>
      <c r="AP2" s="24">
        <f>(Raw_data!AP2*Raw_data!$T2*2)/(Raw_data!$F2*1000)</f>
        <v>4.9044016973125888E-3</v>
      </c>
      <c r="AQ2" s="24">
        <f>(Raw_data!AQ2*Raw_data!$T2*2)/(Raw_data!$F2*1000)</f>
        <v>3.2710438472418673E-3</v>
      </c>
      <c r="AR2" s="24">
        <f>(Raw_data!AR2*Raw_data!$T2*2)/(Raw_data!$F2*1000)</f>
        <v>4.0404526166902403E-4</v>
      </c>
      <c r="AS2" s="24">
        <f>(Raw_data!AS2*Raw_data!$T2*2)/(Raw_data!$F2*1000)</f>
        <v>3.5969618104667611E-3</v>
      </c>
      <c r="AT2" s="24">
        <f>(Raw_data!AT2*Raw_data!$T2*2)/(Raw_data!$F2*1000)</f>
        <v>6.8237736916548802E-2</v>
      </c>
      <c r="AU2" s="24">
        <f>(Raw_data!AU2*Raw_data!$T2*2)/(Raw_data!$F2*1000)</f>
        <v>2.3570410183875526E-3</v>
      </c>
      <c r="AV2" s="24">
        <f>(Raw_data!AV2*Raw_data!$T2*2)/(Raw_data!$F2*1000)</f>
        <v>3.6466930693069308E-3</v>
      </c>
      <c r="AW2" s="24">
        <f>(Raw_data!AW2*Raw_data!$T2*2)/(Raw_data!$F2*1000)</f>
        <v>3.8647807637906652E-3</v>
      </c>
      <c r="AX2" s="24">
        <f>(Raw_data!AX2*Raw_data!$T2*2)/(Raw_data!$F2*1000)</f>
        <v>1.3084446958981612E-2</v>
      </c>
      <c r="AY2" s="24">
        <f>(Raw_data!AY2*Raw_data!$T2*2)/(Raw_data!$F2*1000)</f>
        <v>4.9959207920792087E-3</v>
      </c>
      <c r="AZ2" s="24">
        <f t="shared" ref="AZ2:AZ65" si="0">SUM(X2:AY2)</f>
        <v>2.1601878925035365</v>
      </c>
      <c r="BA2" s="24">
        <f>AL2</f>
        <v>5.1081284299858559E-2</v>
      </c>
      <c r="BB2" s="24">
        <f>AT2</f>
        <v>6.8237736916548802E-2</v>
      </c>
      <c r="BC2" s="24">
        <f>SUM(X2,Z2,AB2,AD2,AF2,AJ2)</f>
        <v>1.3819404016973127</v>
      </c>
      <c r="BD2" s="24">
        <f>SUM(AY2,AW2,AV2,AR2,AQ2)</f>
        <v>1.6182483734087694E-2</v>
      </c>
      <c r="BE2" s="24">
        <f>SUM(AX2,AU2,AO2,AI2,AE2,AC2,AA2,Y2)</f>
        <v>0.51553743140028274</v>
      </c>
      <c r="BF2" s="24">
        <f>SUM(AM2,AG2)</f>
        <v>4.4379886845827443E-2</v>
      </c>
      <c r="BG2" s="24">
        <f>SUM(AS2,AP2,AN2,AK2,AH2)</f>
        <v>8.2828667609618115E-2</v>
      </c>
      <c r="BH2" s="24">
        <f>SUM(BF2:BG2)</f>
        <v>0.12720855445544554</v>
      </c>
      <c r="BI2" s="24">
        <f>BF2/BG2</f>
        <v>0.53580346185206562</v>
      </c>
    </row>
    <row r="3" spans="1:61" x14ac:dyDescent="0.25">
      <c r="A3" s="21" t="s">
        <v>59</v>
      </c>
      <c r="B3" s="22" t="s">
        <v>60</v>
      </c>
      <c r="C3" s="23">
        <v>2</v>
      </c>
      <c r="D3" s="22" t="s">
        <v>66</v>
      </c>
      <c r="E3" s="22">
        <v>700</v>
      </c>
      <c r="F3" s="24">
        <v>2.6440000000000001</v>
      </c>
      <c r="G3" s="25"/>
      <c r="H3" s="22" t="s">
        <v>67</v>
      </c>
      <c r="I3" s="22">
        <v>1000</v>
      </c>
      <c r="J3" s="22">
        <v>20</v>
      </c>
      <c r="K3" s="22">
        <v>400</v>
      </c>
      <c r="L3" s="22">
        <v>111</v>
      </c>
      <c r="M3" s="22">
        <v>150</v>
      </c>
      <c r="N3" s="22">
        <v>50</v>
      </c>
      <c r="O3" s="22">
        <v>70</v>
      </c>
      <c r="P3" s="22">
        <v>60</v>
      </c>
      <c r="Q3" s="22"/>
      <c r="R3" s="22" t="s">
        <v>63</v>
      </c>
      <c r="S3" s="22">
        <v>200</v>
      </c>
      <c r="T3" s="22">
        <v>30</v>
      </c>
      <c r="U3" s="24">
        <v>0</v>
      </c>
      <c r="V3" s="24">
        <v>0</v>
      </c>
      <c r="W3" s="22" t="s">
        <v>64</v>
      </c>
      <c r="X3" s="24">
        <f>(Raw_data!X3*Raw_data!$T3*2)/(Raw_data!$F3*1000)</f>
        <v>1.1075945537065053E-3</v>
      </c>
      <c r="Y3" s="24">
        <f>(Raw_data!Y3*Raw_data!$T3*2)/(Raw_data!$F3*1000)</f>
        <v>8.0902420574886541E-4</v>
      </c>
      <c r="Z3" s="24">
        <f>(Raw_data!Z3*Raw_data!$T3*2)/(Raw_data!$F3*1000)</f>
        <v>0.22084493192133131</v>
      </c>
      <c r="AA3" s="24">
        <f>(Raw_data!AA3*Raw_data!$T3*2)/(Raw_data!$F3*1000)</f>
        <v>9.0612708018154311E-5</v>
      </c>
      <c r="AB3" s="24">
        <f>(Raw_data!AB3*Raw_data!$T3*2)/(Raw_data!$F3*1000)</f>
        <v>1.7889576399394855E-2</v>
      </c>
      <c r="AC3" s="24">
        <f>(Raw_data!AC3*Raw_data!$T3*2)/(Raw_data!$F3*1000)</f>
        <v>0.12056326021180029</v>
      </c>
      <c r="AD3" s="24">
        <f>(Raw_data!AD3*Raw_data!$T3*2)/(Raw_data!$F3*1000)</f>
        <v>0.24470083207261722</v>
      </c>
      <c r="AE3" s="24">
        <f>(Raw_data!AE3*Raw_data!$T3*2)/(Raw_data!$F3*1000)</f>
        <v>2.9594977307110439E-2</v>
      </c>
      <c r="AF3" s="24">
        <f>(Raw_data!AF3*Raw_data!$T3*2)/(Raw_data!$F3*1000)</f>
        <v>1.1719233812405447</v>
      </c>
      <c r="AG3" s="24">
        <f>(Raw_data!AG3*Raw_data!$T3*2)/(Raw_data!$F3*1000)</f>
        <v>3.4283487140695915E-2</v>
      </c>
      <c r="AH3" s="24">
        <f>(Raw_data!AH3*Raw_data!$T3*2)/(Raw_data!$F3*1000)</f>
        <v>5.1409220877458403E-2</v>
      </c>
      <c r="AI3" s="24">
        <f>(Raw_data!AI3*Raw_data!$T3*2)/(Raw_data!$F3*1000)</f>
        <v>0.31506506051437216</v>
      </c>
      <c r="AJ3" s="24">
        <f>(Raw_data!AJ3*Raw_data!$T3*2)/(Raw_data!$F3*1000)</f>
        <v>7.9199387291981838E-2</v>
      </c>
      <c r="AK3" s="24">
        <f>(Raw_data!AK3*Raw_data!$T3*2)/(Raw_data!$F3*1000)</f>
        <v>2.6403494704992436E-2</v>
      </c>
      <c r="AL3" s="24">
        <f>(Raw_data!AL3*Raw_data!$T3*2)/(Raw_data!$F3*1000)</f>
        <v>6.379645234493192E-2</v>
      </c>
      <c r="AM3" s="24">
        <f>(Raw_data!AM3*Raw_data!$T3*2)/(Raw_data!$F3*1000)</f>
        <v>3.5291301059001507E-3</v>
      </c>
      <c r="AN3" s="24">
        <f>(Raw_data!AN3*Raw_data!$T3*2)/(Raw_data!$F3*1000)</f>
        <v>2.2300983358547652E-3</v>
      </c>
      <c r="AO3" s="24">
        <f>(Raw_data!AO3*Raw_data!$T3*2)/(Raw_data!$F3*1000)</f>
        <v>7.3014599092284423E-3</v>
      </c>
      <c r="AP3" s="24">
        <f>(Raw_data!AP3*Raw_data!$T3*2)/(Raw_data!$F3*1000)</f>
        <v>5.7732753403933433E-3</v>
      </c>
      <c r="AQ3" s="24">
        <f>(Raw_data!AQ3*Raw_data!$T3*2)/(Raw_data!$F3*1000)</f>
        <v>3.0619062027231465E-3</v>
      </c>
      <c r="AR3" s="24">
        <f>(Raw_data!AR3*Raw_data!$T3*2)/(Raw_data!$F3*1000)</f>
        <v>5.4601361573373671E-4</v>
      </c>
      <c r="AS3" s="24">
        <f>(Raw_data!AS3*Raw_data!$T3*2)/(Raw_data!$F3*1000)</f>
        <v>1.899621785173979E-3</v>
      </c>
      <c r="AT3" s="24">
        <f>(Raw_data!AT3*Raw_data!$T3*2)/(Raw_data!$F3*1000)</f>
        <v>6.7576838124054461E-2</v>
      </c>
      <c r="AU3" s="24">
        <f>(Raw_data!AU3*Raw_data!$T3*2)/(Raw_data!$F3*1000)</f>
        <v>1.4134039334341905E-3</v>
      </c>
      <c r="AV3" s="24">
        <f>(Raw_data!AV3*Raw_data!$T3*2)/(Raw_data!$F3*1000)</f>
        <v>4.5604765506807865E-3</v>
      </c>
      <c r="AW3" s="24">
        <f>(Raw_data!AW3*Raw_data!$T3*2)/(Raw_data!$F3*1000)</f>
        <v>4.791580937972769E-3</v>
      </c>
      <c r="AX3" s="24">
        <f>(Raw_data!AX3*Raw_data!$T3*2)/(Raw_data!$F3*1000)</f>
        <v>1.0723411497730711E-2</v>
      </c>
      <c r="AY3" s="24">
        <f>(Raw_data!AY3*Raw_data!$T3*2)/(Raw_data!$F3*1000)</f>
        <v>6.6318608169440244E-3</v>
      </c>
      <c r="AZ3" s="24">
        <f t="shared" si="0"/>
        <v>2.4977203706505295</v>
      </c>
      <c r="BA3" s="24">
        <f t="shared" ref="BA3:BA66" si="1">AL3</f>
        <v>6.379645234493192E-2</v>
      </c>
      <c r="BB3" s="24">
        <f t="shared" ref="BB3:BB66" si="2">AT3</f>
        <v>6.7576838124054461E-2</v>
      </c>
      <c r="BC3" s="24">
        <f t="shared" ref="BC3:BC66" si="3">SUM(X3,Z3,AB3,AD3,AF3,AJ3)</f>
        <v>1.7356657034795766</v>
      </c>
      <c r="BD3" s="24">
        <f t="shared" ref="BD3:BD66" si="4">SUM(AY3,AW3,AV3,AR3,AQ3)</f>
        <v>1.9591838124054465E-2</v>
      </c>
      <c r="BE3" s="24">
        <f t="shared" ref="BE3:BE66" si="5">SUM(AX3,AU3,AO3,AI3,AE3,AC3,AA3,Y3)</f>
        <v>0.4855612102874432</v>
      </c>
      <c r="BF3" s="24">
        <f t="shared" ref="BF3:BF66" si="6">SUM(AM3,AG3)</f>
        <v>3.7812617246596063E-2</v>
      </c>
      <c r="BG3" s="24">
        <f t="shared" ref="BG3:BG66" si="7">SUM(AS3,AP3,AN3,AK3,AH3)</f>
        <v>8.7715711043872935E-2</v>
      </c>
      <c r="BH3" s="24">
        <f t="shared" ref="BH3:BH66" si="8">SUM(BF3:BG3)</f>
        <v>0.125528328290469</v>
      </c>
      <c r="BI3" s="24">
        <f t="shared" ref="BI3:BI66" si="9">BF3/BG3</f>
        <v>0.43108146529967994</v>
      </c>
    </row>
    <row r="4" spans="1:61" x14ac:dyDescent="0.25">
      <c r="A4" s="21" t="s">
        <v>59</v>
      </c>
      <c r="B4" s="22" t="s">
        <v>60</v>
      </c>
      <c r="C4" s="23">
        <v>3</v>
      </c>
      <c r="D4" s="22" t="s">
        <v>68</v>
      </c>
      <c r="E4" s="22">
        <v>700</v>
      </c>
      <c r="F4" s="24">
        <v>2.8315000000000001</v>
      </c>
      <c r="G4" s="25">
        <v>373.25</v>
      </c>
      <c r="H4" s="22" t="s">
        <v>69</v>
      </c>
      <c r="I4" s="22">
        <v>1000</v>
      </c>
      <c r="J4" s="22">
        <v>20</v>
      </c>
      <c r="K4" s="22">
        <v>400</v>
      </c>
      <c r="L4" s="22">
        <v>111</v>
      </c>
      <c r="M4" s="22">
        <v>150</v>
      </c>
      <c r="N4" s="22">
        <v>50</v>
      </c>
      <c r="O4" s="22">
        <v>70</v>
      </c>
      <c r="P4" s="22">
        <v>60</v>
      </c>
      <c r="Q4" s="22"/>
      <c r="R4" s="22" t="s">
        <v>63</v>
      </c>
      <c r="S4" s="22">
        <v>200</v>
      </c>
      <c r="T4" s="22">
        <v>30</v>
      </c>
      <c r="U4" s="24">
        <v>0</v>
      </c>
      <c r="V4" s="24">
        <v>0</v>
      </c>
      <c r="W4" s="22" t="s">
        <v>64</v>
      </c>
      <c r="X4" s="24">
        <f>(Raw_data!X4*Raw_data!$T4*2)/(Raw_data!$F4*1000)</f>
        <v>2.5829772205544763E-3</v>
      </c>
      <c r="Y4" s="24">
        <f>(Raw_data!Y4*Raw_data!$T4*2)/(Raw_data!$F4*1000)</f>
        <v>9.8744128553770083E-4</v>
      </c>
      <c r="Z4" s="24">
        <f>(Raw_data!Z4*Raw_data!$T4*2)/(Raw_data!$F4*1000)</f>
        <v>0.20600524810171286</v>
      </c>
      <c r="AA4" s="24">
        <f>(Raw_data!AA4*Raw_data!$T4*2)/(Raw_data!$F4*1000)</f>
        <v>0</v>
      </c>
      <c r="AB4" s="24">
        <f>(Raw_data!AB4*Raw_data!$T4*2)/(Raw_data!$F4*1000)</f>
        <v>1.5530241921243158E-2</v>
      </c>
      <c r="AC4" s="24">
        <f>(Raw_data!AC4*Raw_data!$T4*2)/(Raw_data!$F4*1000)</f>
        <v>0.1065746847960445</v>
      </c>
      <c r="AD4" s="24">
        <f>(Raw_data!AD4*Raw_data!$T4*2)/(Raw_data!$F4*1000)</f>
        <v>0.21095006180469716</v>
      </c>
      <c r="AE4" s="24">
        <f>(Raw_data!AE4*Raw_data!$T4*2)/(Raw_data!$F4*1000)</f>
        <v>2.6369570898816884E-2</v>
      </c>
      <c r="AF4" s="24">
        <f>(Raw_data!AF4*Raw_data!$T4*2)/(Raw_data!$F4*1000)</f>
        <v>0.91589909941726999</v>
      </c>
      <c r="AG4" s="24">
        <f>(Raw_data!AG4*Raw_data!$T4*2)/(Raw_data!$F4*1000)</f>
        <v>2.2933413385131555E-2</v>
      </c>
      <c r="AH4" s="24">
        <f>(Raw_data!AH4*Raw_data!$T4*2)/(Raw_data!$F4*1000)</f>
        <v>4.9988020483842495E-2</v>
      </c>
      <c r="AI4" s="24">
        <f>(Raw_data!AI4*Raw_data!$T4*2)/(Raw_data!$F4*1000)</f>
        <v>0.25711978103478722</v>
      </c>
      <c r="AJ4" s="24">
        <f>(Raw_data!AJ4*Raw_data!$T4*2)/(Raw_data!$F4*1000)</f>
        <v>6.8543266819706877E-2</v>
      </c>
      <c r="AK4" s="24">
        <f>(Raw_data!AK4*Raw_data!$T4*2)/(Raw_data!$F4*1000)</f>
        <v>1.4297566660780506E-2</v>
      </c>
      <c r="AL4" s="24">
        <f>(Raw_data!AL4*Raw_data!$T4*2)/(Raw_data!$F4*1000)</f>
        <v>6.33419459650362E-2</v>
      </c>
      <c r="AM4" s="24">
        <f>(Raw_data!AM4*Raw_data!$T4*2)/(Raw_data!$F4*1000)</f>
        <v>2.6234292777679675E-3</v>
      </c>
      <c r="AN4" s="24">
        <f>(Raw_data!AN4*Raw_data!$T4*2)/(Raw_data!$F4*1000)</f>
        <v>1.9208052269115311E-3</v>
      </c>
      <c r="AO4" s="24">
        <f>(Raw_data!AO4*Raw_data!$T4*2)/(Raw_data!$F4*1000)</f>
        <v>5.5436058626169874E-3</v>
      </c>
      <c r="AP4" s="24">
        <f>(Raw_data!AP4*Raw_data!$T4*2)/(Raw_data!$F4*1000)</f>
        <v>4.0940914709517917E-3</v>
      </c>
      <c r="AQ4" s="24">
        <f>(Raw_data!AQ4*Raw_data!$T4*2)/(Raw_data!$F4*1000)</f>
        <v>2.8068514921419743E-3</v>
      </c>
      <c r="AR4" s="24">
        <f>(Raw_data!AR4*Raw_data!$T4*2)/(Raw_data!$F4*1000)</f>
        <v>3.5552887162281475E-4</v>
      </c>
      <c r="AS4" s="24">
        <f>(Raw_data!AS4*Raw_data!$T4*2)/(Raw_data!$F4*1000)</f>
        <v>2.4296874448172349E-3</v>
      </c>
      <c r="AT4" s="24">
        <f>(Raw_data!AT4*Raw_data!$T4*2)/(Raw_data!$F4*1000)</f>
        <v>6.7723863676496562E-2</v>
      </c>
      <c r="AU4" s="24">
        <f>(Raw_data!AU4*Raw_data!$T4*2)/(Raw_data!$F4*1000)</f>
        <v>2.3570475013243867E-3</v>
      </c>
      <c r="AV4" s="24">
        <f>(Raw_data!AV4*Raw_data!$T4*2)/(Raw_data!$F4*1000)</f>
        <v>4.3644993819530291E-3</v>
      </c>
      <c r="AW4" s="24">
        <f>(Raw_data!AW4*Raw_data!$T4*2)/(Raw_data!$F4*1000)</f>
        <v>3.9174077344163874E-3</v>
      </c>
      <c r="AX4" s="24">
        <f>(Raw_data!AX4*Raw_data!$T4*2)/(Raw_data!$F4*1000)</f>
        <v>1.1902058979339571E-2</v>
      </c>
      <c r="AY4" s="24">
        <f>(Raw_data!AY4*Raw_data!$T4*2)/(Raw_data!$F4*1000)</f>
        <v>5.6473106127494267E-3</v>
      </c>
      <c r="AZ4" s="24">
        <f t="shared" si="0"/>
        <v>2.0768095073282717</v>
      </c>
      <c r="BA4" s="24">
        <f t="shared" si="1"/>
        <v>6.33419459650362E-2</v>
      </c>
      <c r="BB4" s="24">
        <f t="shared" si="2"/>
        <v>6.7723863676496562E-2</v>
      </c>
      <c r="BC4" s="24">
        <f t="shared" si="3"/>
        <v>1.4195108952851845</v>
      </c>
      <c r="BD4" s="24">
        <f t="shared" si="4"/>
        <v>1.7091598092883631E-2</v>
      </c>
      <c r="BE4" s="24">
        <f t="shared" si="5"/>
        <v>0.41085419035846721</v>
      </c>
      <c r="BF4" s="24">
        <f t="shared" si="6"/>
        <v>2.5556842662899523E-2</v>
      </c>
      <c r="BG4" s="24">
        <f t="shared" si="7"/>
        <v>7.2730171287303552E-2</v>
      </c>
      <c r="BH4" s="24">
        <f t="shared" si="8"/>
        <v>9.8287013950203075E-2</v>
      </c>
      <c r="BI4" s="24">
        <f t="shared" si="9"/>
        <v>0.35139258179309363</v>
      </c>
    </row>
    <row r="5" spans="1:61" x14ac:dyDescent="0.25">
      <c r="A5" s="21" t="s">
        <v>59</v>
      </c>
      <c r="B5" s="22" t="s">
        <v>60</v>
      </c>
      <c r="C5" s="23" t="s">
        <v>71</v>
      </c>
      <c r="D5" s="22" t="s">
        <v>72</v>
      </c>
      <c r="E5" s="22">
        <v>700</v>
      </c>
      <c r="F5" s="24">
        <f>0.004-0.046</f>
        <v>-4.1999999999999996E-2</v>
      </c>
      <c r="G5" s="25"/>
      <c r="H5" s="22" t="s">
        <v>73</v>
      </c>
      <c r="I5" s="22">
        <v>1000</v>
      </c>
      <c r="J5" s="22">
        <v>20</v>
      </c>
      <c r="K5" s="22">
        <v>400</v>
      </c>
      <c r="L5" s="22">
        <v>111</v>
      </c>
      <c r="M5" s="22">
        <v>150</v>
      </c>
      <c r="N5" s="22">
        <v>50</v>
      </c>
      <c r="O5" s="22">
        <v>70</v>
      </c>
      <c r="P5" s="22">
        <v>60</v>
      </c>
      <c r="Q5" s="22" t="s">
        <v>74</v>
      </c>
      <c r="R5" s="22"/>
      <c r="S5" s="22">
        <v>200</v>
      </c>
      <c r="T5" s="22">
        <v>30</v>
      </c>
      <c r="U5" s="24">
        <v>0</v>
      </c>
      <c r="V5" s="24">
        <v>0</v>
      </c>
      <c r="W5" s="22" t="s">
        <v>74</v>
      </c>
      <c r="X5" s="24">
        <f>(Raw_data!X5*Raw_data!$T5*2)/(Raw_data!$F5*1000)</f>
        <v>-0.18518142857142861</v>
      </c>
      <c r="Y5" s="24">
        <f>(Raw_data!Y5*Raw_data!$T5*2)/(Raw_data!$F5*1000)</f>
        <v>-1.0165142857142857</v>
      </c>
      <c r="Z5" s="24">
        <f>(Raw_data!Z5*Raw_data!$T5*2)/(Raw_data!$F5*1000)</f>
        <v>0</v>
      </c>
      <c r="AA5" s="24">
        <f>(Raw_data!AA5*Raw_data!$T5*2)/(Raw_data!$F5*1000)</f>
        <v>-0.40756428571428582</v>
      </c>
      <c r="AB5" s="24">
        <f>(Raw_data!AB5*Raw_data!$T5*2)/(Raw_data!$F5*1000)</f>
        <v>-0.99239571428571438</v>
      </c>
      <c r="AC5" s="24">
        <f>(Raw_data!AC5*Raw_data!$T5*2)/(Raw_data!$F5*1000)</f>
        <v>-1.0574114285714287</v>
      </c>
      <c r="AD5" s="24">
        <f>(Raw_data!AD5*Raw_data!$T5*2)/(Raw_data!$F5*1000)</f>
        <v>-3.6093828571428581</v>
      </c>
      <c r="AE5" s="24">
        <f>(Raw_data!AE5*Raw_data!$T5*2)/(Raw_data!$F5*1000)</f>
        <v>-2.1202285714285716</v>
      </c>
      <c r="AF5" s="24">
        <f>(Raw_data!AF5*Raw_data!$T5*2)/(Raw_data!$F5*1000)</f>
        <v>-25.875632857142865</v>
      </c>
      <c r="AG5" s="24">
        <f>(Raw_data!AG5*Raw_data!$T5*2)/(Raw_data!$F5*1000)</f>
        <v>-0.53514857142857153</v>
      </c>
      <c r="AH5" s="24">
        <f>(Raw_data!AH5*Raw_data!$T5*2)/(Raw_data!$F5*1000)</f>
        <v>-0.48828857142857146</v>
      </c>
      <c r="AI5" s="24">
        <f>(Raw_data!AI5*Raw_data!$T5*2)/(Raw_data!$F5*1000)</f>
        <v>-3.991514285714286</v>
      </c>
      <c r="AJ5" s="24">
        <f>(Raw_data!AJ5*Raw_data!$T5*2)/(Raw_data!$F5*1000)</f>
        <v>-2.014837142857143</v>
      </c>
      <c r="AK5" s="24">
        <f>(Raw_data!AK5*Raw_data!$T5*2)/(Raw_data!$F5*1000)</f>
        <v>-1.5676542857142861</v>
      </c>
      <c r="AL5" s="24">
        <f>(Raw_data!AL5*Raw_data!$T5*2)/(Raw_data!$F5*1000)</f>
        <v>-0.19365428571428575</v>
      </c>
      <c r="AM5" s="24">
        <f>(Raw_data!AM5*Raw_data!$T5*2)/(Raw_data!$F5*1000)</f>
        <v>-9.9948571428571456E-2</v>
      </c>
      <c r="AN5" s="24">
        <f>(Raw_data!AN5*Raw_data!$T5*2)/(Raw_data!$F5*1000)</f>
        <v>-4.0991428571428581E-2</v>
      </c>
      <c r="AO5" s="24">
        <f>(Raw_data!AO5*Raw_data!$T5*2)/(Raw_data!$F5*1000)</f>
        <v>-8.6961428571428578E-2</v>
      </c>
      <c r="AP5" s="24">
        <f>(Raw_data!AP5*Raw_data!$T5*2)/(Raw_data!$F5*1000)</f>
        <v>-0.10676428571428573</v>
      </c>
      <c r="AQ5" s="24">
        <f>(Raw_data!AQ5*Raw_data!$T5*2)/(Raw_data!$F5*1000)</f>
        <v>-2.4745714285714291E-2</v>
      </c>
      <c r="AR5" s="24">
        <f>(Raw_data!AR5*Raw_data!$T5*2)/(Raw_data!$F5*1000)</f>
        <v>-2.2435714285714291E-2</v>
      </c>
      <c r="AS5" s="24">
        <f>(Raw_data!AS5*Raw_data!$T5*2)/(Raw_data!$F5*1000)</f>
        <v>-6.1025714285714294E-2</v>
      </c>
      <c r="AT5" s="24">
        <f>(Raw_data!AT5*Raw_data!$T5*2)/(Raw_data!$F5*1000)</f>
        <v>-0.34658285714285719</v>
      </c>
      <c r="AU5" s="24">
        <f>(Raw_data!AU5*Raw_data!$T5*2)/(Raw_data!$F5*1000)</f>
        <v>-9.8911428571428581E-2</v>
      </c>
      <c r="AV5" s="24">
        <f>(Raw_data!AV5*Raw_data!$T5*2)/(Raw_data!$F5*1000)</f>
        <v>-2.5412857142857147E-2</v>
      </c>
      <c r="AW5" s="24">
        <f>(Raw_data!AW5*Raw_data!$T5*2)/(Raw_data!$F5*1000)</f>
        <v>-0.10239428571428573</v>
      </c>
      <c r="AX5" s="24">
        <f>(Raw_data!AX5*Raw_data!$T5*2)/(Raw_data!$F5*1000)</f>
        <v>-0.26488571428571434</v>
      </c>
      <c r="AY5" s="24">
        <f>(Raw_data!AY5*Raw_data!$T5*2)/(Raw_data!$F5*1000)</f>
        <v>-3.1852857142857148E-2</v>
      </c>
      <c r="AZ5" s="24">
        <f t="shared" si="0"/>
        <v>-45.368321428571427</v>
      </c>
      <c r="BA5" s="24">
        <f t="shared" si="1"/>
        <v>-0.19365428571428575</v>
      </c>
      <c r="BB5" s="24">
        <f t="shared" si="2"/>
        <v>-0.34658285714285719</v>
      </c>
      <c r="BC5" s="24">
        <f t="shared" si="3"/>
        <v>-32.677430000000008</v>
      </c>
      <c r="BD5" s="24">
        <f t="shared" si="4"/>
        <v>-0.20684142857142859</v>
      </c>
      <c r="BE5" s="24">
        <f t="shared" si="5"/>
        <v>-9.0439914285714291</v>
      </c>
      <c r="BF5" s="24">
        <f t="shared" si="6"/>
        <v>-0.63509714285714303</v>
      </c>
      <c r="BG5" s="24">
        <f t="shared" si="7"/>
        <v>-2.2647242857142862</v>
      </c>
      <c r="BH5" s="24">
        <f t="shared" si="8"/>
        <v>-2.8998214285714292</v>
      </c>
      <c r="BI5" s="24">
        <f t="shared" si="9"/>
        <v>0.28043022581745997</v>
      </c>
    </row>
    <row r="6" spans="1:61" x14ac:dyDescent="0.25">
      <c r="A6" s="21" t="s">
        <v>59</v>
      </c>
      <c r="B6" s="22" t="s">
        <v>76</v>
      </c>
      <c r="C6" s="23">
        <v>1</v>
      </c>
      <c r="D6" s="22" t="s">
        <v>77</v>
      </c>
      <c r="E6" s="22">
        <v>700</v>
      </c>
      <c r="F6" s="24">
        <v>2.9575</v>
      </c>
      <c r="G6" s="25"/>
      <c r="H6" s="22" t="s">
        <v>78</v>
      </c>
      <c r="I6" s="22">
        <v>1000</v>
      </c>
      <c r="J6" s="22">
        <v>20</v>
      </c>
      <c r="K6" s="22">
        <v>400</v>
      </c>
      <c r="L6" s="22">
        <v>111</v>
      </c>
      <c r="M6" s="22">
        <v>150</v>
      </c>
      <c r="N6" s="22">
        <v>50</v>
      </c>
      <c r="O6" s="22">
        <v>70</v>
      </c>
      <c r="P6" s="22">
        <v>60</v>
      </c>
      <c r="Q6" s="22"/>
      <c r="R6" s="22" t="s">
        <v>63</v>
      </c>
      <c r="S6" s="22">
        <v>200</v>
      </c>
      <c r="T6" s="22">
        <v>30</v>
      </c>
      <c r="U6" s="24">
        <v>0</v>
      </c>
      <c r="V6" s="24">
        <v>0</v>
      </c>
      <c r="W6" s="22" t="s">
        <v>64</v>
      </c>
      <c r="X6" s="24">
        <f>(Raw_data!X6*Raw_data!$T6*2)/(Raw_data!$F6*1000)</f>
        <v>1.321907016060862E-3</v>
      </c>
      <c r="Y6" s="24">
        <f>(Raw_data!Y6*Raw_data!$T6*2)/(Raw_data!$F6*1000)</f>
        <v>1.224791208791209E-3</v>
      </c>
      <c r="Z6" s="24">
        <f>(Raw_data!Z6*Raw_data!$T6*2)/(Raw_data!$F6*1000)</f>
        <v>4.7862654268808126E-2</v>
      </c>
      <c r="AA6" s="24">
        <f>(Raw_data!AA6*Raw_data!$T6*2)/(Raw_data!$F6*1000)</f>
        <v>4.9574302620456465E-4</v>
      </c>
      <c r="AB6" s="24">
        <f>(Raw_data!AB6*Raw_data!$T6*2)/(Raw_data!$F6*1000)</f>
        <v>6.0759966187658495E-3</v>
      </c>
      <c r="AC6" s="24">
        <f>(Raw_data!AC6*Raw_data!$T6*2)/(Raw_data!$F6*1000)</f>
        <v>1.7408338123415048E-2</v>
      </c>
      <c r="AD6" s="24">
        <f>(Raw_data!AD6*Raw_data!$T6*2)/(Raw_data!$F6*1000)</f>
        <v>4.477276077768385E-2</v>
      </c>
      <c r="AE6" s="24">
        <f>(Raw_data!AE6*Raw_data!$T6*2)/(Raw_data!$F6*1000)</f>
        <v>4.930306001690617E-3</v>
      </c>
      <c r="AF6" s="24">
        <f>(Raw_data!AF6*Raw_data!$T6*2)/(Raw_data!$F6*1000)</f>
        <v>0.48122848351648351</v>
      </c>
      <c r="AG6" s="24">
        <f>(Raw_data!AG6*Raw_data!$T6*2)/(Raw_data!$F6*1000)</f>
        <v>1.0857879966187658E-2</v>
      </c>
      <c r="AH6" s="24">
        <f>(Raw_data!AH6*Raw_data!$T6*2)/(Raw_data!$F6*1000)</f>
        <v>1.2709389687235841E-2</v>
      </c>
      <c r="AI6" s="24">
        <f>(Raw_data!AI6*Raw_data!$T6*2)/(Raw_data!$F6*1000)</f>
        <v>5.2215864750633979E-2</v>
      </c>
      <c r="AJ6" s="24">
        <f>(Raw_data!AJ6*Raw_data!$T6*2)/(Raw_data!$F6*1000)</f>
        <v>2.3866468300929842E-2</v>
      </c>
      <c r="AK6" s="24">
        <f>(Raw_data!AK6*Raw_data!$T6*2)/(Raw_data!$F6*1000)</f>
        <v>5.5255181741335584E-3</v>
      </c>
      <c r="AL6" s="24">
        <f>(Raw_data!AL6*Raw_data!$T6*2)/(Raw_data!$F6*1000)</f>
        <v>3.1730312764158912E-3</v>
      </c>
      <c r="AM6" s="24">
        <f>(Raw_data!AM6*Raw_data!$T6*2)/(Raw_data!$F6*1000)</f>
        <v>5.9969568892645822E-4</v>
      </c>
      <c r="AN6" s="24">
        <f>(Raw_data!AN6*Raw_data!$T6*2)/(Raw_data!$F6*1000)</f>
        <v>9.3717666948436179E-4</v>
      </c>
      <c r="AO6" s="24">
        <f>(Raw_data!AO6*Raw_data!$T6*2)/(Raw_data!$F6*1000)</f>
        <v>1.324524091293322E-3</v>
      </c>
      <c r="AP6" s="24">
        <f>(Raw_data!AP6*Raw_data!$T6*2)/(Raw_data!$F6*1000)</f>
        <v>1.5262620456466609E-3</v>
      </c>
      <c r="AQ6" s="24">
        <f>(Raw_data!AQ6*Raw_data!$T6*2)/(Raw_data!$F6*1000)</f>
        <v>4.4609974640743877E-4</v>
      </c>
      <c r="AR6" s="24">
        <f>(Raw_data!AR6*Raw_data!$T6*2)/(Raw_data!$F6*1000)</f>
        <v>1.1180388841927304E-4</v>
      </c>
      <c r="AS6" s="24">
        <f>(Raw_data!AS6*Raw_data!$T6*2)/(Raw_data!$F6*1000)</f>
        <v>1.2842738799661876E-3</v>
      </c>
      <c r="AT6" s="24">
        <f>(Raw_data!AT6*Raw_data!$T6*2)/(Raw_data!$F6*1000)</f>
        <v>2.6768622147083686E-3</v>
      </c>
      <c r="AU6" s="24">
        <f>(Raw_data!AU6*Raw_data!$T6*2)/(Raw_data!$F6*1000)</f>
        <v>9.7113778529163137E-4</v>
      </c>
      <c r="AV6" s="24">
        <f>(Raw_data!AV6*Raw_data!$T6*2)/(Raw_data!$F6*1000)</f>
        <v>7.1050549450549444E-4</v>
      </c>
      <c r="AW6" s="24">
        <f>(Raw_data!AW6*Raw_data!$T6*2)/(Raw_data!$F6*1000)</f>
        <v>1.6770989010989011E-3</v>
      </c>
      <c r="AX6" s="24">
        <f>(Raw_data!AX6*Raw_data!$T6*2)/(Raw_data!$F6*1000)</f>
        <v>4.7600946745562133E-3</v>
      </c>
      <c r="AY6" s="24">
        <f>(Raw_data!AY6*Raw_data!$T6*2)/(Raw_data!$F6*1000)</f>
        <v>5.9584108199492816E-4</v>
      </c>
      <c r="AZ6" s="24">
        <f t="shared" si="0"/>
        <v>0.73129050887573988</v>
      </c>
      <c r="BA6" s="24">
        <f t="shared" si="1"/>
        <v>3.1730312764158912E-3</v>
      </c>
      <c r="BB6" s="24">
        <f t="shared" si="2"/>
        <v>2.6768622147083686E-3</v>
      </c>
      <c r="BC6" s="24">
        <f t="shared" si="3"/>
        <v>0.60512827049873208</v>
      </c>
      <c r="BD6" s="24">
        <f t="shared" si="4"/>
        <v>3.5413491124260356E-3</v>
      </c>
      <c r="BE6" s="24">
        <f t="shared" si="5"/>
        <v>8.3330799661876578E-2</v>
      </c>
      <c r="BF6" s="24">
        <f t="shared" si="6"/>
        <v>1.1457575655114117E-2</v>
      </c>
      <c r="BG6" s="24">
        <f t="shared" si="7"/>
        <v>2.1982620456466609E-2</v>
      </c>
      <c r="BH6" s="24">
        <f t="shared" si="8"/>
        <v>3.3440196111580722E-2</v>
      </c>
      <c r="BI6" s="24">
        <f t="shared" si="9"/>
        <v>0.52121063900476217</v>
      </c>
    </row>
    <row r="7" spans="1:61" x14ac:dyDescent="0.25">
      <c r="A7" s="21" t="s">
        <v>59</v>
      </c>
      <c r="B7" s="22" t="s">
        <v>76</v>
      </c>
      <c r="C7" s="23">
        <v>2</v>
      </c>
      <c r="D7" s="22" t="s">
        <v>79</v>
      </c>
      <c r="E7" s="22">
        <v>700</v>
      </c>
      <c r="F7" s="24">
        <v>2.5474999999999999</v>
      </c>
      <c r="G7" s="25"/>
      <c r="H7" s="22" t="s">
        <v>80</v>
      </c>
      <c r="I7" s="22">
        <v>1000</v>
      </c>
      <c r="J7" s="22">
        <v>20</v>
      </c>
      <c r="K7" s="22">
        <v>400</v>
      </c>
      <c r="L7" s="22">
        <v>111</v>
      </c>
      <c r="M7" s="22">
        <v>150</v>
      </c>
      <c r="N7" s="22">
        <v>50</v>
      </c>
      <c r="O7" s="22">
        <v>70</v>
      </c>
      <c r="P7" s="22">
        <v>60</v>
      </c>
      <c r="Q7" s="22"/>
      <c r="R7" s="22" t="s">
        <v>63</v>
      </c>
      <c r="S7" s="22">
        <v>200</v>
      </c>
      <c r="T7" s="22">
        <v>30</v>
      </c>
      <c r="U7" s="24">
        <v>0</v>
      </c>
      <c r="V7" s="24">
        <v>0</v>
      </c>
      <c r="W7" s="22" t="s">
        <v>64</v>
      </c>
      <c r="X7" s="24">
        <f>(Raw_data!X7*Raw_data!$T7*2)/(Raw_data!$F7*1000)</f>
        <v>2.2457546614327775E-3</v>
      </c>
      <c r="Y7" s="24">
        <f>(Raw_data!Y7*Raw_data!$T7*2)/(Raw_data!$F7*1000)</f>
        <v>2.1254013738959765E-3</v>
      </c>
      <c r="Z7" s="24">
        <f>(Raw_data!Z7*Raw_data!$T7*2)/(Raw_data!$F7*1000)</f>
        <v>9.2811344455348388E-2</v>
      </c>
      <c r="AA7" s="24">
        <f>(Raw_data!AA7*Raw_data!$T7*2)/(Raw_data!$F7*1000)</f>
        <v>1.6814131501472032E-4</v>
      </c>
      <c r="AB7" s="24">
        <f>(Raw_data!AB7*Raw_data!$T7*2)/(Raw_data!$F7*1000)</f>
        <v>8.3480196270853783E-3</v>
      </c>
      <c r="AC7" s="24">
        <f>(Raw_data!AC7*Raw_data!$T7*2)/(Raw_data!$F7*1000)</f>
        <v>2.8172160942100097E-2</v>
      </c>
      <c r="AD7" s="24">
        <f>(Raw_data!AD7*Raw_data!$T7*2)/(Raw_data!$F7*1000)</f>
        <v>6.5740757605495581E-2</v>
      </c>
      <c r="AE7" s="24">
        <f>(Raw_data!AE7*Raw_data!$T7*2)/(Raw_data!$F7*1000)</f>
        <v>4.3731344455348381E-3</v>
      </c>
      <c r="AF7" s="24">
        <f>(Raw_data!AF7*Raw_data!$T7*2)/(Raw_data!$F7*1000)</f>
        <v>0.66966731305201177</v>
      </c>
      <c r="AG7" s="24">
        <f>(Raw_data!AG7*Raw_data!$T7*2)/(Raw_data!$F7*1000)</f>
        <v>2.0777216879293424E-2</v>
      </c>
      <c r="AH7" s="24">
        <f>(Raw_data!AH7*Raw_data!$T7*2)/(Raw_data!$F7*1000)</f>
        <v>3.2570567222767424E-2</v>
      </c>
      <c r="AI7" s="24">
        <f>(Raw_data!AI7*Raw_data!$T7*2)/(Raw_data!$F7*1000)</f>
        <v>0.1049670500490677</v>
      </c>
      <c r="AJ7" s="24">
        <f>(Raw_data!AJ7*Raw_data!$T7*2)/(Raw_data!$F7*1000)</f>
        <v>3.2140239450441616E-2</v>
      </c>
      <c r="AK7" s="24">
        <f>(Raw_data!AK7*Raw_data!$T7*2)/(Raw_data!$F7*1000)</f>
        <v>1.0508113837095191E-2</v>
      </c>
      <c r="AL7" s="24">
        <f>(Raw_data!AL7*Raw_data!$T7*2)/(Raw_data!$F7*1000)</f>
        <v>1.1198037291462216E-2</v>
      </c>
      <c r="AM7" s="24">
        <f>(Raw_data!AM7*Raw_data!$T7*2)/(Raw_data!$F7*1000)</f>
        <v>1.2838704612365063E-3</v>
      </c>
      <c r="AN7" s="24">
        <f>(Raw_data!AN7*Raw_data!$T7*2)/(Raw_data!$F7*1000)</f>
        <v>1.1862924435721296E-3</v>
      </c>
      <c r="AO7" s="24">
        <f>(Raw_data!AO7*Raw_data!$T7*2)/(Raw_data!$F7*1000)</f>
        <v>3.5091579980372914E-3</v>
      </c>
      <c r="AP7" s="24">
        <f>(Raw_data!AP7*Raw_data!$T7*2)/(Raw_data!$F7*1000)</f>
        <v>2.3551089303238469E-3</v>
      </c>
      <c r="AQ7" s="24">
        <f>(Raw_data!AQ7*Raw_data!$T7*2)/(Raw_data!$F7*1000)</f>
        <v>7.0146418056918553E-4</v>
      </c>
      <c r="AR7" s="24">
        <f>(Raw_data!AR7*Raw_data!$T7*2)/(Raw_data!$F7*1000)</f>
        <v>2.3493621197252204E-4</v>
      </c>
      <c r="AS7" s="24">
        <f>(Raw_data!AS7*Raw_data!$T7*2)/(Raw_data!$F7*1000)</f>
        <v>1.7589008832188417E-3</v>
      </c>
      <c r="AT7" s="24">
        <f>(Raw_data!AT7*Raw_data!$T7*2)/(Raw_data!$F7*1000)</f>
        <v>5.903481844946025E-3</v>
      </c>
      <c r="AU7" s="24">
        <f>(Raw_data!AU7*Raw_data!$T7*2)/(Raw_data!$F7*1000)</f>
        <v>6.8179784102060856E-4</v>
      </c>
      <c r="AV7" s="24">
        <f>(Raw_data!AV7*Raw_data!$T7*2)/(Raw_data!$F7*1000)</f>
        <v>1.2804082433758588E-3</v>
      </c>
      <c r="AW7" s="24">
        <f>(Raw_data!AW7*Raw_data!$T7*2)/(Raw_data!$F7*1000)</f>
        <v>2.9080510304219822E-3</v>
      </c>
      <c r="AX7" s="24">
        <f>(Raw_data!AX7*Raw_data!$T7*2)/(Raw_data!$F7*1000)</f>
        <v>6.6403689892051022E-3</v>
      </c>
      <c r="AY7" s="24">
        <f>(Raw_data!AY7*Raw_data!$T7*2)/(Raw_data!$F7*1000)</f>
        <v>1.3475799803729146E-3</v>
      </c>
      <c r="AZ7" s="24">
        <f t="shared" si="0"/>
        <v>1.1156046712463199</v>
      </c>
      <c r="BA7" s="24">
        <f t="shared" si="1"/>
        <v>1.1198037291462216E-2</v>
      </c>
      <c r="BB7" s="24">
        <f t="shared" si="2"/>
        <v>5.903481844946025E-3</v>
      </c>
      <c r="BC7" s="24">
        <f t="shared" si="3"/>
        <v>0.87095342885181559</v>
      </c>
      <c r="BD7" s="24">
        <f t="shared" si="4"/>
        <v>6.4724396467124631E-3</v>
      </c>
      <c r="BE7" s="24">
        <f t="shared" si="5"/>
        <v>0.15063721295387633</v>
      </c>
      <c r="BF7" s="24">
        <f t="shared" si="6"/>
        <v>2.2061087340529931E-2</v>
      </c>
      <c r="BG7" s="24">
        <f t="shared" si="7"/>
        <v>4.8378983316977431E-2</v>
      </c>
      <c r="BH7" s="24">
        <f t="shared" si="8"/>
        <v>7.0440070657507362E-2</v>
      </c>
      <c r="BI7" s="24">
        <f t="shared" si="9"/>
        <v>0.45600560053084305</v>
      </c>
    </row>
    <row r="8" spans="1:61" x14ac:dyDescent="0.25">
      <c r="A8" s="21" t="s">
        <v>59</v>
      </c>
      <c r="B8" s="22" t="s">
        <v>76</v>
      </c>
      <c r="C8" s="23">
        <v>3</v>
      </c>
      <c r="D8" s="22" t="s">
        <v>81</v>
      </c>
      <c r="E8" s="22">
        <v>700</v>
      </c>
      <c r="F8" s="24">
        <v>2.8029999999999999</v>
      </c>
      <c r="G8" s="25">
        <f>(305.85/630)*E8</f>
        <v>339.83333333333337</v>
      </c>
      <c r="H8" s="22" t="s">
        <v>82</v>
      </c>
      <c r="I8" s="22">
        <v>1000</v>
      </c>
      <c r="J8" s="22">
        <v>20</v>
      </c>
      <c r="K8" s="22">
        <v>400</v>
      </c>
      <c r="L8" s="22">
        <v>111</v>
      </c>
      <c r="M8" s="22">
        <v>150</v>
      </c>
      <c r="N8" s="22">
        <v>50</v>
      </c>
      <c r="O8" s="22">
        <v>70</v>
      </c>
      <c r="P8" s="22">
        <v>60</v>
      </c>
      <c r="Q8" s="22"/>
      <c r="R8" s="22" t="s">
        <v>63</v>
      </c>
      <c r="S8" s="22">
        <v>200</v>
      </c>
      <c r="T8" s="22">
        <v>30</v>
      </c>
      <c r="U8" s="24">
        <v>0</v>
      </c>
      <c r="V8" s="24">
        <v>0</v>
      </c>
      <c r="W8" s="22" t="s">
        <v>64</v>
      </c>
      <c r="X8" s="24">
        <f>(Raw_data!X8*Raw_data!$T8*2)/(Raw_data!$F8*1000)</f>
        <v>2.2493043168034248E-3</v>
      </c>
      <c r="Y8" s="24">
        <f>(Raw_data!Y8*Raw_data!$T8*2)/(Raw_data!$F8*1000)</f>
        <v>1.1128362468783447E-3</v>
      </c>
      <c r="Z8" s="24">
        <f>(Raw_data!Z8*Raw_data!$T8*2)/(Raw_data!$F8*1000)</f>
        <v>7.9267791651801631E-2</v>
      </c>
      <c r="AA8" s="24">
        <f>(Raw_data!AA8*Raw_data!$T8*2)/(Raw_data!$F8*1000)</f>
        <v>0</v>
      </c>
      <c r="AB8" s="24">
        <f>(Raw_data!AB8*Raw_data!$T8*2)/(Raw_data!$F8*1000)</f>
        <v>7.1661148769175884E-3</v>
      </c>
      <c r="AC8" s="24">
        <f>(Raw_data!AC8*Raw_data!$T8*2)/(Raw_data!$F8*1000)</f>
        <v>2.1629625401355691E-2</v>
      </c>
      <c r="AD8" s="24">
        <f>(Raw_data!AD8*Raw_data!$T8*2)/(Raw_data!$F8*1000)</f>
        <v>5.7651138066357473E-2</v>
      </c>
      <c r="AE8" s="24">
        <f>(Raw_data!AE8*Raw_data!$T8*2)/(Raw_data!$F8*1000)</f>
        <v>2.3428897609703886E-3</v>
      </c>
      <c r="AF8" s="24">
        <f>(Raw_data!AF8*Raw_data!$T8*2)/(Raw_data!$F8*1000)</f>
        <v>0.68542396717802345</v>
      </c>
      <c r="AG8" s="24">
        <f>(Raw_data!AG8*Raw_data!$T8*2)/(Raw_data!$F8*1000)</f>
        <v>1.5841712450945414E-2</v>
      </c>
      <c r="AH8" s="24">
        <f>(Raw_data!AH8*Raw_data!$T8*2)/(Raw_data!$F8*1000)</f>
        <v>3.5632593649661072E-2</v>
      </c>
      <c r="AI8" s="24">
        <f>(Raw_data!AI8*Raw_data!$T8*2)/(Raw_data!$F8*1000)</f>
        <v>9.5304702104887618E-2</v>
      </c>
      <c r="AJ8" s="24">
        <f>(Raw_data!AJ8*Raw_data!$T8*2)/(Raw_data!$F8*1000)</f>
        <v>3.798511594719943E-2</v>
      </c>
      <c r="AK8" s="24">
        <f>(Raw_data!AK8*Raw_data!$T8*2)/(Raw_data!$F8*1000)</f>
        <v>8.4925151623260788E-3</v>
      </c>
      <c r="AL8" s="24">
        <f>(Raw_data!AL8*Raw_data!$T8*2)/(Raw_data!$F8*1000)</f>
        <v>7.7097538351765969E-3</v>
      </c>
      <c r="AM8" s="24">
        <f>(Raw_data!AM8*Raw_data!$T8*2)/(Raw_data!$F8*1000)</f>
        <v>1.8039386371744559E-3</v>
      </c>
      <c r="AN8" s="24">
        <f>(Raw_data!AN8*Raw_data!$T8*2)/(Raw_data!$F8*1000)</f>
        <v>9.2412415269354272E-4</v>
      </c>
      <c r="AO8" s="24">
        <f>(Raw_data!AO8*Raw_data!$T8*2)/(Raw_data!$F8*1000)</f>
        <v>1.8692472351052442E-3</v>
      </c>
      <c r="AP8" s="24">
        <f>(Raw_data!AP8*Raw_data!$T8*2)/(Raw_data!$F8*1000)</f>
        <v>1.9968034249018911E-3</v>
      </c>
      <c r="AQ8" s="24">
        <f>(Raw_data!AQ8*Raw_data!$T8*2)/(Raw_data!$F8*1000)</f>
        <v>7.3305743845879408E-4</v>
      </c>
      <c r="AR8" s="24">
        <f>(Raw_data!AR8*Raw_data!$T8*2)/(Raw_data!$F8*1000)</f>
        <v>1.5542632893328576E-4</v>
      </c>
      <c r="AS8" s="24">
        <f>(Raw_data!AS8*Raw_data!$T8*2)/(Raw_data!$F8*1000)</f>
        <v>1.3324794862647163E-3</v>
      </c>
      <c r="AT8" s="24">
        <f>(Raw_data!AT8*Raw_data!$T8*2)/(Raw_data!$F8*1000)</f>
        <v>5.3886336068498034E-3</v>
      </c>
      <c r="AU8" s="24">
        <f>(Raw_data!AU8*Raw_data!$T8*2)/(Raw_data!$F8*1000)</f>
        <v>1.0363539065287193E-3</v>
      </c>
      <c r="AV8" s="24">
        <f>(Raw_data!AV8*Raw_data!$T8*2)/(Raw_data!$F8*1000)</f>
        <v>1.4154477345701035E-3</v>
      </c>
      <c r="AW8" s="24">
        <f>(Raw_data!AW8*Raw_data!$T8*2)/(Raw_data!$F8*1000)</f>
        <v>2.5049090260435246E-3</v>
      </c>
      <c r="AX8" s="24">
        <f>(Raw_data!AX8*Raw_data!$T8*2)/(Raw_data!$F8*1000)</f>
        <v>6.3883410631466291E-3</v>
      </c>
      <c r="AY8" s="24">
        <f>(Raw_data!AY8*Raw_data!$T8*2)/(Raw_data!$F8*1000)</f>
        <v>1.3366321798073493E-3</v>
      </c>
      <c r="AZ8" s="24">
        <f t="shared" si="0"/>
        <v>1.0846954548697825</v>
      </c>
      <c r="BA8" s="24">
        <f t="shared" si="1"/>
        <v>7.7097538351765969E-3</v>
      </c>
      <c r="BB8" s="24">
        <f t="shared" si="2"/>
        <v>5.3886336068498034E-3</v>
      </c>
      <c r="BC8" s="24">
        <f t="shared" si="3"/>
        <v>0.86974343203710303</v>
      </c>
      <c r="BD8" s="24">
        <f t="shared" si="4"/>
        <v>6.1454727078130581E-3</v>
      </c>
      <c r="BE8" s="24">
        <f t="shared" si="5"/>
        <v>0.12968399571887265</v>
      </c>
      <c r="BF8" s="24">
        <f t="shared" si="6"/>
        <v>1.7645651088119871E-2</v>
      </c>
      <c r="BG8" s="24">
        <f t="shared" si="7"/>
        <v>4.8378515875847301E-2</v>
      </c>
      <c r="BH8" s="24">
        <f t="shared" si="8"/>
        <v>6.6024166963967179E-2</v>
      </c>
      <c r="BI8" s="24">
        <f t="shared" si="9"/>
        <v>0.36474147188399719</v>
      </c>
    </row>
    <row r="9" spans="1:61" x14ac:dyDescent="0.25">
      <c r="A9" s="21" t="s">
        <v>59</v>
      </c>
      <c r="B9" s="22" t="s">
        <v>76</v>
      </c>
      <c r="C9" s="23" t="s">
        <v>71</v>
      </c>
      <c r="D9" s="22" t="s">
        <v>83</v>
      </c>
      <c r="E9" s="22">
        <v>600</v>
      </c>
      <c r="F9" s="24">
        <v>0.38200000000000001</v>
      </c>
      <c r="G9" s="25"/>
      <c r="H9" s="22" t="s">
        <v>84</v>
      </c>
      <c r="I9" s="22">
        <v>1000</v>
      </c>
      <c r="J9" s="22">
        <v>20</v>
      </c>
      <c r="K9" s="22">
        <v>400</v>
      </c>
      <c r="L9" s="22">
        <v>111</v>
      </c>
      <c r="M9" s="22">
        <v>150</v>
      </c>
      <c r="N9" s="22">
        <v>50</v>
      </c>
      <c r="O9" s="22">
        <v>70</v>
      </c>
      <c r="P9" s="22">
        <v>60</v>
      </c>
      <c r="Q9" s="22" t="s">
        <v>74</v>
      </c>
      <c r="R9" s="22"/>
      <c r="S9" s="22">
        <v>200</v>
      </c>
      <c r="T9" s="22">
        <v>30</v>
      </c>
      <c r="U9" s="24">
        <v>0</v>
      </c>
      <c r="V9" s="24">
        <v>0</v>
      </c>
      <c r="W9" s="22" t="s">
        <v>74</v>
      </c>
      <c r="X9" s="24">
        <f>(Raw_data!X9*Raw_data!$T9*2)/(Raw_data!$F9*1000)</f>
        <v>2.2495916230366491E-2</v>
      </c>
      <c r="Y9" s="24">
        <f>(Raw_data!Y9*Raw_data!$T9*2)/(Raw_data!$F9*1000)</f>
        <v>0.15894565445026179</v>
      </c>
      <c r="Z9" s="24">
        <f>(Raw_data!Z9*Raw_data!$T9*2)/(Raw_data!$F9*1000)</f>
        <v>0</v>
      </c>
      <c r="AA9" s="24">
        <f>(Raw_data!AA9*Raw_data!$T9*2)/(Raw_data!$F9*1000)</f>
        <v>6.0650261780104707E-2</v>
      </c>
      <c r="AB9" s="24">
        <f>(Raw_data!AB9*Raw_data!$T9*2)/(Raw_data!$F9*1000)</f>
        <v>4.5883821989528804E-2</v>
      </c>
      <c r="AC9" s="24">
        <f>(Raw_data!AC9*Raw_data!$T9*2)/(Raw_data!$F9*1000)</f>
        <v>0.13611015706806281</v>
      </c>
      <c r="AD9" s="24">
        <f>(Raw_data!AD9*Raw_data!$T9*2)/(Raw_data!$F9*1000)</f>
        <v>0.192467277486911</v>
      </c>
      <c r="AE9" s="24">
        <f>(Raw_data!AE9*Raw_data!$T9*2)/(Raw_data!$F9*1000)</f>
        <v>0.29949062827225131</v>
      </c>
      <c r="AF9" s="24">
        <f>(Raw_data!AF9*Raw_data!$T9*2)/(Raw_data!$F9*1000)</f>
        <v>4.458809528795812</v>
      </c>
      <c r="AG9" s="24">
        <f>(Raw_data!AG9*Raw_data!$T9*2)/(Raw_data!$F9*1000)</f>
        <v>6.3769162303664917E-2</v>
      </c>
      <c r="AH9" s="24">
        <f>(Raw_data!AH9*Raw_data!$T9*2)/(Raw_data!$F9*1000)</f>
        <v>5.545947643979058E-2</v>
      </c>
      <c r="AI9" s="24">
        <f>(Raw_data!AI9*Raw_data!$T9*2)/(Raw_data!$F9*1000)</f>
        <v>0.36094633507853402</v>
      </c>
      <c r="AJ9" s="24">
        <f>(Raw_data!AJ9*Raw_data!$T9*2)/(Raw_data!$F9*1000)</f>
        <v>0.14501952879581151</v>
      </c>
      <c r="AK9" s="24">
        <f>(Raw_data!AK9*Raw_data!$T9*2)/(Raw_data!$F9*1000)</f>
        <v>0.1791138219895288</v>
      </c>
      <c r="AL9" s="24">
        <f>(Raw_data!AL9*Raw_data!$T9*2)/(Raw_data!$F9*1000)</f>
        <v>2.6616596858638746E-2</v>
      </c>
      <c r="AM9" s="24">
        <f>(Raw_data!AM9*Raw_data!$T9*2)/(Raw_data!$F9*1000)</f>
        <v>1.4407539267015707E-2</v>
      </c>
      <c r="AN9" s="24">
        <f>(Raw_data!AN9*Raw_data!$T9*2)/(Raw_data!$F9*1000)</f>
        <v>5.7876439790575914E-3</v>
      </c>
      <c r="AO9" s="24">
        <f>(Raw_data!AO9*Raw_data!$T9*2)/(Raw_data!$F9*1000)</f>
        <v>7.8524607329842934E-3</v>
      </c>
      <c r="AP9" s="24">
        <f>(Raw_data!AP9*Raw_data!$T9*2)/(Raw_data!$F9*1000)</f>
        <v>1.2209057591623036E-2</v>
      </c>
      <c r="AQ9" s="24">
        <f>(Raw_data!AQ9*Raw_data!$T9*2)/(Raw_data!$F9*1000)</f>
        <v>1.2753926701570681E-3</v>
      </c>
      <c r="AR9" s="24">
        <f>(Raw_data!AR9*Raw_data!$T9*2)/(Raw_data!$F9*1000)</f>
        <v>2.8226701570680628E-3</v>
      </c>
      <c r="AS9" s="24">
        <f>(Raw_data!AS9*Raw_data!$T9*2)/(Raw_data!$F9*1000)</f>
        <v>8.6492670157068061E-3</v>
      </c>
      <c r="AT9" s="24">
        <f>(Raw_data!AT9*Raw_data!$T9*2)/(Raw_data!$F9*1000)</f>
        <v>4.722973821989529E-2</v>
      </c>
      <c r="AU9" s="24">
        <f>(Raw_data!AU9*Raw_data!$T9*2)/(Raw_data!$F9*1000)</f>
        <v>1.4612513089005238E-2</v>
      </c>
      <c r="AV9" s="24">
        <f>(Raw_data!AV9*Raw_data!$T9*2)/(Raw_data!$F9*1000)</f>
        <v>3.4057068062827225E-3</v>
      </c>
      <c r="AW9" s="24">
        <f>(Raw_data!AW9*Raw_data!$T9*2)/(Raw_data!$F9*1000)</f>
        <v>1.5265759162303666E-2</v>
      </c>
      <c r="AX9" s="24">
        <f>(Raw_data!AX9*Raw_data!$T9*2)/(Raw_data!$F9*1000)</f>
        <v>4.0849476439790575E-2</v>
      </c>
      <c r="AY9" s="24">
        <f>(Raw_data!AY9*Raw_data!$T9*2)/(Raw_data!$F9*1000)</f>
        <v>3.3739790575916234E-3</v>
      </c>
      <c r="AZ9" s="24">
        <f t="shared" si="0"/>
        <v>6.3835193717277479</v>
      </c>
      <c r="BA9" s="24">
        <f t="shared" si="1"/>
        <v>2.6616596858638746E-2</v>
      </c>
      <c r="BB9" s="24">
        <f t="shared" si="2"/>
        <v>4.722973821989529E-2</v>
      </c>
      <c r="BC9" s="24">
        <f t="shared" si="3"/>
        <v>4.8646760732984298</v>
      </c>
      <c r="BD9" s="24">
        <f t="shared" si="4"/>
        <v>2.6143507853403143E-2</v>
      </c>
      <c r="BE9" s="24">
        <f t="shared" si="5"/>
        <v>1.0794574869109947</v>
      </c>
      <c r="BF9" s="24">
        <f t="shared" si="6"/>
        <v>7.8176701570680629E-2</v>
      </c>
      <c r="BG9" s="24">
        <f t="shared" si="7"/>
        <v>0.2612192670157068</v>
      </c>
      <c r="BH9" s="24">
        <f t="shared" si="8"/>
        <v>0.33939596858638743</v>
      </c>
      <c r="BI9" s="24">
        <f t="shared" si="9"/>
        <v>0.29927616926503342</v>
      </c>
    </row>
    <row r="10" spans="1:61" x14ac:dyDescent="0.25">
      <c r="A10" s="21" t="s">
        <v>59</v>
      </c>
      <c r="B10" s="22" t="s">
        <v>85</v>
      </c>
      <c r="C10" s="23">
        <v>1</v>
      </c>
      <c r="D10" s="22" t="s">
        <v>86</v>
      </c>
      <c r="E10" s="22">
        <v>600</v>
      </c>
      <c r="F10" s="24">
        <v>2.6385000000000001</v>
      </c>
      <c r="G10" s="25"/>
      <c r="H10" s="22" t="s">
        <v>87</v>
      </c>
      <c r="I10" s="22">
        <v>1000</v>
      </c>
      <c r="J10" s="22">
        <v>20</v>
      </c>
      <c r="K10" s="22">
        <v>400</v>
      </c>
      <c r="L10" s="22">
        <v>111</v>
      </c>
      <c r="M10" s="22">
        <v>150</v>
      </c>
      <c r="N10" s="22">
        <v>50</v>
      </c>
      <c r="O10" s="22">
        <v>70</v>
      </c>
      <c r="P10" s="22">
        <v>60</v>
      </c>
      <c r="Q10" s="22"/>
      <c r="R10" s="22" t="s">
        <v>63</v>
      </c>
      <c r="S10" s="22">
        <v>200</v>
      </c>
      <c r="T10" s="22">
        <v>30</v>
      </c>
      <c r="U10" s="24">
        <v>0</v>
      </c>
      <c r="V10" s="24">
        <v>0</v>
      </c>
      <c r="W10" s="22" t="s">
        <v>64</v>
      </c>
      <c r="X10" s="24">
        <f>(Raw_data!X10*Raw_data!$T10*2)/(Raw_data!$F10*1000)</f>
        <v>2.5468561682774303E-3</v>
      </c>
      <c r="Y10" s="24">
        <f>(Raw_data!Y10*Raw_data!$T10*2)/(Raw_data!$F10*1000)</f>
        <v>1.4793405343945425E-3</v>
      </c>
      <c r="Z10" s="24">
        <f>(Raw_data!Z10*Raw_data!$T10*2)/(Raw_data!$F10*1000)</f>
        <v>0.12244839113132459</v>
      </c>
      <c r="AA10" s="24">
        <f>(Raw_data!AA10*Raw_data!$T10*2)/(Raw_data!$F10*1000)</f>
        <v>5.0392268334280842E-5</v>
      </c>
      <c r="AB10" s="24">
        <f>(Raw_data!AB10*Raw_data!$T10*2)/(Raw_data!$F10*1000)</f>
        <v>9.951290505969301E-3</v>
      </c>
      <c r="AC10" s="24">
        <f>(Raw_data!AC10*Raw_data!$T10*2)/(Raw_data!$F10*1000)</f>
        <v>3.6314542353610008E-2</v>
      </c>
      <c r="AD10" s="24">
        <f>(Raw_data!AD10*Raw_data!$T10*2)/(Raw_data!$F10*1000)</f>
        <v>8.2610505969300752E-2</v>
      </c>
      <c r="AE10" s="24">
        <f>(Raw_data!AE10*Raw_data!$T10*2)/(Raw_data!$F10*1000)</f>
        <v>1.098283115406481E-2</v>
      </c>
      <c r="AF10" s="24">
        <f>(Raw_data!AF10*Raw_data!$T10*2)/(Raw_data!$F10*1000)</f>
        <v>0.80197737350767484</v>
      </c>
      <c r="AG10" s="24">
        <f>(Raw_data!AG10*Raw_data!$T10*2)/(Raw_data!$F10*1000)</f>
        <v>2.1184036384309265E-2</v>
      </c>
      <c r="AH10" s="24">
        <f>(Raw_data!AH10*Raw_data!$T10*2)/(Raw_data!$F10*1000)</f>
        <v>4.580932347924957E-2</v>
      </c>
      <c r="AI10" s="24">
        <f>(Raw_data!AI10*Raw_data!$T10*2)/(Raw_data!$F10*1000)</f>
        <v>0.11382515065378057</v>
      </c>
      <c r="AJ10" s="24">
        <f>(Raw_data!AJ10*Raw_data!$T10*2)/(Raw_data!$F10*1000)</f>
        <v>4.7694167140420698E-2</v>
      </c>
      <c r="AK10" s="24">
        <f>(Raw_data!AK10*Raw_data!$T10*2)/(Raw_data!$F10*1000)</f>
        <v>1.164386583285958E-2</v>
      </c>
      <c r="AL10" s="24">
        <f>(Raw_data!AL10*Raw_data!$T10*2)/(Raw_data!$F10*1000)</f>
        <v>1.0388425241614553E-2</v>
      </c>
      <c r="AM10" s="24">
        <f>(Raw_data!AM10*Raw_data!$T10*2)/(Raw_data!$F10*1000)</f>
        <v>1.588152359295054E-3</v>
      </c>
      <c r="AN10" s="24">
        <f>(Raw_data!AN10*Raw_data!$T10*2)/(Raw_data!$F10*1000)</f>
        <v>1.9277544059124504E-3</v>
      </c>
      <c r="AO10" s="24">
        <f>(Raw_data!AO10*Raw_data!$T10*2)/(Raw_data!$F10*1000)</f>
        <v>2.2848664013644117E-3</v>
      </c>
      <c r="AP10" s="24">
        <f>(Raw_data!AP10*Raw_data!$T10*2)/(Raw_data!$F10*1000)</f>
        <v>2.6153268902785673E-3</v>
      </c>
      <c r="AQ10" s="24">
        <f>(Raw_data!AQ10*Raw_data!$T10*2)/(Raw_data!$F10*1000)</f>
        <v>9.9554292211483791E-4</v>
      </c>
      <c r="AR10" s="24">
        <f>(Raw_data!AR10*Raw_data!$T10*2)/(Raw_data!$F10*1000)</f>
        <v>2.9862421830585559E-4</v>
      </c>
      <c r="AS10" s="24">
        <f>(Raw_data!AS10*Raw_data!$T10*2)/(Raw_data!$F10*1000)</f>
        <v>2.1250483229107446E-3</v>
      </c>
      <c r="AT10" s="24">
        <f>(Raw_data!AT10*Raw_data!$T10*2)/(Raw_data!$F10*1000)</f>
        <v>6.7333257532689022E-3</v>
      </c>
      <c r="AU10" s="24">
        <f>(Raw_data!AU10*Raw_data!$T10*2)/(Raw_data!$F10*1000)</f>
        <v>1.3881068789084706E-3</v>
      </c>
      <c r="AV10" s="24">
        <f>(Raw_data!AV10*Raw_data!$T10*2)/(Raw_data!$F10*1000)</f>
        <v>1.5655713473564526E-3</v>
      </c>
      <c r="AW10" s="24">
        <f>(Raw_data!AW10*Raw_data!$T10*2)/(Raw_data!$F10*1000)</f>
        <v>2.6439113132461626E-3</v>
      </c>
      <c r="AX10" s="24">
        <f>(Raw_data!AX10*Raw_data!$T10*2)/(Raw_data!$F10*1000)</f>
        <v>7.4705628197839682E-3</v>
      </c>
      <c r="AY10" s="24">
        <f>(Raw_data!AY10*Raw_data!$T10*2)/(Raw_data!$F10*1000)</f>
        <v>1.5276179647527002E-3</v>
      </c>
      <c r="AZ10" s="24">
        <f t="shared" si="0"/>
        <v>1.3520709039226835</v>
      </c>
      <c r="BA10" s="24">
        <f t="shared" si="1"/>
        <v>1.0388425241614553E-2</v>
      </c>
      <c r="BB10" s="24">
        <f t="shared" si="2"/>
        <v>6.7333257532689022E-3</v>
      </c>
      <c r="BC10" s="24">
        <f t="shared" si="3"/>
        <v>1.0672285844229676</v>
      </c>
      <c r="BD10" s="24">
        <f t="shared" si="4"/>
        <v>7.0312677657760093E-3</v>
      </c>
      <c r="BE10" s="24">
        <f t="shared" si="5"/>
        <v>0.17379579306424106</v>
      </c>
      <c r="BF10" s="24">
        <f t="shared" si="6"/>
        <v>2.2772188743604319E-2</v>
      </c>
      <c r="BG10" s="24">
        <f t="shared" si="7"/>
        <v>6.4121318931210911E-2</v>
      </c>
      <c r="BH10" s="24">
        <f t="shared" si="8"/>
        <v>8.6893507674815226E-2</v>
      </c>
      <c r="BI10" s="24">
        <f t="shared" si="9"/>
        <v>0.35514223854369292</v>
      </c>
    </row>
    <row r="11" spans="1:61" x14ac:dyDescent="0.25">
      <c r="A11" s="21" t="s">
        <v>59</v>
      </c>
      <c r="B11" s="22" t="s">
        <v>85</v>
      </c>
      <c r="C11" s="23">
        <v>2</v>
      </c>
      <c r="D11" s="22" t="s">
        <v>88</v>
      </c>
      <c r="E11" s="22">
        <v>600</v>
      </c>
      <c r="F11" s="24">
        <v>3.1435</v>
      </c>
      <c r="G11" s="25"/>
      <c r="H11" s="22" t="s">
        <v>89</v>
      </c>
      <c r="I11" s="22">
        <v>1000</v>
      </c>
      <c r="J11" s="22">
        <v>20</v>
      </c>
      <c r="K11" s="22">
        <v>400</v>
      </c>
      <c r="L11" s="22">
        <v>111</v>
      </c>
      <c r="M11" s="22">
        <v>150</v>
      </c>
      <c r="N11" s="22">
        <v>50</v>
      </c>
      <c r="O11" s="22">
        <v>70</v>
      </c>
      <c r="P11" s="22">
        <v>60</v>
      </c>
      <c r="Q11" s="22"/>
      <c r="R11" s="22" t="s">
        <v>63</v>
      </c>
      <c r="S11" s="22">
        <v>200</v>
      </c>
      <c r="T11" s="22">
        <v>30</v>
      </c>
      <c r="U11" s="24">
        <v>0</v>
      </c>
      <c r="V11" s="24">
        <v>0</v>
      </c>
      <c r="W11" s="22" t="s">
        <v>64</v>
      </c>
      <c r="X11" s="24">
        <f>(Raw_data!X11*Raw_data!$T11*2)/(Raw_data!$F11*1000)</f>
        <v>2.0806171464927627E-3</v>
      </c>
      <c r="Y11" s="24">
        <f>(Raw_data!Y11*Raw_data!$T11*2)/(Raw_data!$F11*1000)</f>
        <v>1.0799236519802766E-3</v>
      </c>
      <c r="Z11" s="24">
        <f>(Raw_data!Z11*Raw_data!$T11*2)/(Raw_data!$F11*1000)</f>
        <v>0.10514250357881343</v>
      </c>
      <c r="AA11" s="24">
        <f>(Raw_data!AA11*Raw_data!$T11*2)/(Raw_data!$F11*1000)</f>
        <v>2.6880229044059167E-4</v>
      </c>
      <c r="AB11" s="24">
        <f>(Raw_data!AB11*Raw_data!$T11*2)/(Raw_data!$F11*1000)</f>
        <v>9.369982503578813E-3</v>
      </c>
      <c r="AC11" s="24">
        <f>(Raw_data!AC11*Raw_data!$T11*2)/(Raw_data!$F11*1000)</f>
        <v>3.3926597741371085E-2</v>
      </c>
      <c r="AD11" s="24">
        <f>(Raw_data!AD11*Raw_data!$T11*2)/(Raw_data!$F11*1000)</f>
        <v>7.748314299347861E-2</v>
      </c>
      <c r="AE11" s="24">
        <f>(Raw_data!AE11*Raw_data!$T11*2)/(Raw_data!$F11*1000)</f>
        <v>2.4905869254016224E-3</v>
      </c>
      <c r="AF11" s="24">
        <f>(Raw_data!AF11*Raw_data!$T11*2)/(Raw_data!$F11*1000)</f>
        <v>0.71288871639891849</v>
      </c>
      <c r="AG11" s="24">
        <f>(Raw_data!AG11*Raw_data!$T11*2)/(Raw_data!$F11*1000)</f>
        <v>1.8377407348496896E-2</v>
      </c>
      <c r="AH11" s="24">
        <f>(Raw_data!AH11*Raw_data!$T11*2)/(Raw_data!$F11*1000)</f>
        <v>3.5892005726101482E-2</v>
      </c>
      <c r="AI11" s="24">
        <f>(Raw_data!AI11*Raw_data!$T11*2)/(Raw_data!$F11*1000)</f>
        <v>9.4589336726578654E-2</v>
      </c>
      <c r="AJ11" s="24">
        <f>(Raw_data!AJ11*Raw_data!$T11*2)/(Raw_data!$F11*1000)</f>
        <v>4.9105175759503739E-2</v>
      </c>
      <c r="AK11" s="24">
        <f>(Raw_data!AK11*Raw_data!$T11*2)/(Raw_data!$F11*1000)</f>
        <v>8.190424685859711E-3</v>
      </c>
      <c r="AL11" s="24">
        <f>(Raw_data!AL11*Raw_data!$T11*2)/(Raw_data!$F11*1000)</f>
        <v>9.0218355336408474E-3</v>
      </c>
      <c r="AM11" s="24">
        <f>(Raw_data!AM11*Raw_data!$T11*2)/(Raw_data!$F11*1000)</f>
        <v>1.876977890885955E-3</v>
      </c>
      <c r="AN11" s="24">
        <f>(Raw_data!AN11*Raw_data!$T11*2)/(Raw_data!$F11*1000)</f>
        <v>2.0630380149514872E-3</v>
      </c>
      <c r="AO11" s="24">
        <f>(Raw_data!AO11*Raw_data!$T11*2)/(Raw_data!$F11*1000)</f>
        <v>2.6102433593128676E-3</v>
      </c>
      <c r="AP11" s="24">
        <f>(Raw_data!AP11*Raw_data!$T11*2)/(Raw_data!$F11*1000)</f>
        <v>2.6817241927787503E-3</v>
      </c>
      <c r="AQ11" s="24">
        <f>(Raw_data!AQ11*Raw_data!$T11*2)/(Raw_data!$F11*1000)</f>
        <v>1.1532368379195165E-3</v>
      </c>
      <c r="AR11" s="24">
        <f>(Raw_data!AR11*Raw_data!$T11*2)/(Raw_data!$F11*1000)</f>
        <v>2.8626689995228248E-4</v>
      </c>
      <c r="AS11" s="24">
        <f>(Raw_data!AS11*Raw_data!$T11*2)/(Raw_data!$F11*1000)</f>
        <v>1.0823667886114205E-3</v>
      </c>
      <c r="AT11" s="24">
        <f>(Raw_data!AT11*Raw_data!$T11*2)/(Raw_data!$F11*1000)</f>
        <v>7.0268426912676952E-3</v>
      </c>
      <c r="AU11" s="24">
        <f>(Raw_data!AU11*Raw_data!$T11*2)/(Raw_data!$F11*1000)</f>
        <v>3.1354222999840941E-4</v>
      </c>
      <c r="AV11" s="24">
        <f>(Raw_data!AV11*Raw_data!$T11*2)/(Raw_data!$F11*1000)</f>
        <v>1.7101574677906789E-3</v>
      </c>
      <c r="AW11" s="24">
        <f>(Raw_data!AW11*Raw_data!$T11*2)/(Raw_data!$F11*1000)</f>
        <v>2.051643073007794E-3</v>
      </c>
      <c r="AX11" s="24">
        <f>(Raw_data!AX11*Raw_data!$T11*2)/(Raw_data!$F11*1000)</f>
        <v>5.1492540162239551E-3</v>
      </c>
      <c r="AY11" s="24">
        <f>(Raw_data!AY11*Raw_data!$T11*2)/(Raw_data!$F11*1000)</f>
        <v>1.7311722602195005E-3</v>
      </c>
      <c r="AZ11" s="24">
        <f t="shared" si="0"/>
        <v>1.1896435247335777</v>
      </c>
      <c r="BA11" s="24">
        <f t="shared" si="1"/>
        <v>9.0218355336408474E-3</v>
      </c>
      <c r="BB11" s="24">
        <f t="shared" si="2"/>
        <v>7.0268426912676952E-3</v>
      </c>
      <c r="BC11" s="24">
        <f t="shared" si="3"/>
        <v>0.95607013838078592</v>
      </c>
      <c r="BD11" s="24">
        <f t="shared" si="4"/>
        <v>6.9324765388897713E-3</v>
      </c>
      <c r="BE11" s="24">
        <f t="shared" si="5"/>
        <v>0.14042828694130749</v>
      </c>
      <c r="BF11" s="24">
        <f t="shared" si="6"/>
        <v>2.025438523938285E-2</v>
      </c>
      <c r="BG11" s="24">
        <f t="shared" si="7"/>
        <v>4.9909559408302849E-2</v>
      </c>
      <c r="BH11" s="24">
        <f t="shared" si="8"/>
        <v>7.0163944647685703E-2</v>
      </c>
      <c r="BI11" s="24">
        <f t="shared" si="9"/>
        <v>0.4058217599895978</v>
      </c>
    </row>
    <row r="12" spans="1:61" x14ac:dyDescent="0.25">
      <c r="A12" s="21" t="s">
        <v>59</v>
      </c>
      <c r="B12" s="22" t="s">
        <v>85</v>
      </c>
      <c r="C12" s="23">
        <v>3</v>
      </c>
      <c r="D12" s="22" t="s">
        <v>90</v>
      </c>
      <c r="E12" s="22">
        <v>600</v>
      </c>
      <c r="F12" s="24">
        <v>2.944</v>
      </c>
      <c r="G12" s="25">
        <v>401.27</v>
      </c>
      <c r="H12" s="22" t="s">
        <v>91</v>
      </c>
      <c r="I12" s="22">
        <v>1000</v>
      </c>
      <c r="J12" s="22">
        <v>20</v>
      </c>
      <c r="K12" s="22">
        <v>400</v>
      </c>
      <c r="L12" s="22">
        <v>111</v>
      </c>
      <c r="M12" s="22">
        <v>150</v>
      </c>
      <c r="N12" s="22">
        <v>50</v>
      </c>
      <c r="O12" s="22">
        <v>70</v>
      </c>
      <c r="P12" s="22">
        <v>60</v>
      </c>
      <c r="Q12" s="22"/>
      <c r="R12" s="22" t="s">
        <v>63</v>
      </c>
      <c r="S12" s="22">
        <v>200</v>
      </c>
      <c r="T12" s="22">
        <v>30</v>
      </c>
      <c r="U12" s="24">
        <v>0</v>
      </c>
      <c r="V12" s="24">
        <v>0</v>
      </c>
      <c r="W12" s="22" t="s">
        <v>64</v>
      </c>
      <c r="X12" s="24">
        <f>(Raw_data!X12*Raw_data!$T12*2)/(Raw_data!$F12*1000)</f>
        <v>1.5223573369565217E-3</v>
      </c>
      <c r="Y12" s="24">
        <f>(Raw_data!Y12*Raw_data!$T12*2)/(Raw_data!$F12*1000)</f>
        <v>8.2658967391304339E-4</v>
      </c>
      <c r="Z12" s="24">
        <f>(Raw_data!Z12*Raw_data!$T12*2)/(Raw_data!$F12*1000)</f>
        <v>0.13864583559782612</v>
      </c>
      <c r="AA12" s="24">
        <f>(Raw_data!AA12*Raw_data!$T12*2)/(Raw_data!$F12*1000)</f>
        <v>4.5387228260869561E-5</v>
      </c>
      <c r="AB12" s="24">
        <f>(Raw_data!AB12*Raw_data!$T12*2)/(Raw_data!$F12*1000)</f>
        <v>1.4712900815217391E-2</v>
      </c>
      <c r="AC12" s="24">
        <f>(Raw_data!AC12*Raw_data!$T12*2)/(Raw_data!$F12*1000)</f>
        <v>3.4751290760869566E-2</v>
      </c>
      <c r="AD12" s="24">
        <f>(Raw_data!AD12*Raw_data!$T12*2)/(Raw_data!$F12*1000)</f>
        <v>0.10653599184782608</v>
      </c>
      <c r="AE12" s="24">
        <f>(Raw_data!AE12*Raw_data!$T12*2)/(Raw_data!$F12*1000)</f>
        <v>9.5596467391304354E-4</v>
      </c>
      <c r="AF12" s="24">
        <f>(Raw_data!AF12*Raw_data!$T12*2)/(Raw_data!$F12*1000)</f>
        <v>0.68958201766304339</v>
      </c>
      <c r="AG12" s="24">
        <f>(Raw_data!AG12*Raw_data!$T12*2)/(Raw_data!$F12*1000)</f>
        <v>2.5021365489130431E-2</v>
      </c>
      <c r="AH12" s="24">
        <f>(Raw_data!AH12*Raw_data!$T12*2)/(Raw_data!$F12*1000)</f>
        <v>5.6170190217391301E-2</v>
      </c>
      <c r="AI12" s="24">
        <f>(Raw_data!AI12*Raw_data!$T12*2)/(Raw_data!$F12*1000)</f>
        <v>0.14067097826086955</v>
      </c>
      <c r="AJ12" s="24">
        <f>(Raw_data!AJ12*Raw_data!$T12*2)/(Raw_data!$F12*1000)</f>
        <v>7.1955917119565213E-2</v>
      </c>
      <c r="AK12" s="24">
        <f>(Raw_data!AK12*Raw_data!$T12*2)/(Raw_data!$F12*1000)</f>
        <v>2.1834945652173917E-2</v>
      </c>
      <c r="AL12" s="24">
        <f>(Raw_data!AL12*Raw_data!$T12*2)/(Raw_data!$F12*1000)</f>
        <v>1.2511813858695653E-2</v>
      </c>
      <c r="AM12" s="24">
        <f>(Raw_data!AM12*Raw_data!$T12*2)/(Raw_data!$F12*1000)</f>
        <v>1.824538043478261E-3</v>
      </c>
      <c r="AN12" s="24">
        <f>(Raw_data!AN12*Raw_data!$T12*2)/(Raw_data!$F12*1000)</f>
        <v>1.5150407608695653E-3</v>
      </c>
      <c r="AO12" s="24">
        <f>(Raw_data!AO12*Raw_data!$T12*2)/(Raw_data!$F12*1000)</f>
        <v>3.5088179347826094E-3</v>
      </c>
      <c r="AP12" s="24">
        <f>(Raw_data!AP12*Raw_data!$T12*2)/(Raw_data!$F12*1000)</f>
        <v>3.0022010869565218E-3</v>
      </c>
      <c r="AQ12" s="24">
        <f>(Raw_data!AQ12*Raw_data!$T12*2)/(Raw_data!$F12*1000)</f>
        <v>1.8957472826086957E-3</v>
      </c>
      <c r="AR12" s="24">
        <f>(Raw_data!AR12*Raw_data!$T12*2)/(Raw_data!$F12*1000)</f>
        <v>1.9976902173913044E-4</v>
      </c>
      <c r="AS12" s="24">
        <f>(Raw_data!AS12*Raw_data!$T12*2)/(Raw_data!$F12*1000)</f>
        <v>1.5453260869565219E-3</v>
      </c>
      <c r="AT12" s="24">
        <f>(Raw_data!AT12*Raw_data!$T12*2)/(Raw_data!$F12*1000)</f>
        <v>9.6927513586956525E-3</v>
      </c>
      <c r="AU12" s="24">
        <f>(Raw_data!AU12*Raw_data!$T12*2)/(Raw_data!$F12*1000)</f>
        <v>1.435720108695652E-3</v>
      </c>
      <c r="AV12" s="24">
        <f>(Raw_data!AV12*Raw_data!$T12*2)/(Raw_data!$F12*1000)</f>
        <v>2.9569361413043474E-3</v>
      </c>
      <c r="AW12" s="24">
        <f>(Raw_data!AW12*Raw_data!$T12*2)/(Raw_data!$F12*1000)</f>
        <v>2.7187907608695653E-3</v>
      </c>
      <c r="AX12" s="24">
        <f>(Raw_data!AX12*Raw_data!$T12*2)/(Raw_data!$F12*1000)</f>
        <v>6.6182608695652184E-3</v>
      </c>
      <c r="AY12" s="24">
        <f>(Raw_data!AY12*Raw_data!$T12*2)/(Raw_data!$F12*1000)</f>
        <v>3.3642187499999996E-3</v>
      </c>
      <c r="AZ12" s="24">
        <f t="shared" si="0"/>
        <v>1.3560216644021741</v>
      </c>
      <c r="BA12" s="24">
        <f t="shared" si="1"/>
        <v>1.2511813858695653E-2</v>
      </c>
      <c r="BB12" s="24">
        <f t="shared" si="2"/>
        <v>9.6927513586956525E-3</v>
      </c>
      <c r="BC12" s="24">
        <f t="shared" si="3"/>
        <v>1.0229550203804347</v>
      </c>
      <c r="BD12" s="24">
        <f t="shared" si="4"/>
        <v>1.113546195652174E-2</v>
      </c>
      <c r="BE12" s="24">
        <f t="shared" si="5"/>
        <v>0.18881300951086957</v>
      </c>
      <c r="BF12" s="24">
        <f t="shared" si="6"/>
        <v>2.6845903532608691E-2</v>
      </c>
      <c r="BG12" s="24">
        <f t="shared" si="7"/>
        <v>8.4067703804347832E-2</v>
      </c>
      <c r="BH12" s="24">
        <f t="shared" si="8"/>
        <v>0.11091360733695652</v>
      </c>
      <c r="BI12" s="24">
        <f t="shared" si="9"/>
        <v>0.31933670503345268</v>
      </c>
    </row>
    <row r="13" spans="1:61" x14ac:dyDescent="0.25">
      <c r="A13" s="21" t="s">
        <v>59</v>
      </c>
      <c r="B13" s="22" t="s">
        <v>85</v>
      </c>
      <c r="C13" s="23" t="s">
        <v>71</v>
      </c>
      <c r="D13" s="22" t="s">
        <v>92</v>
      </c>
      <c r="E13" s="22">
        <v>600</v>
      </c>
      <c r="F13" s="24">
        <v>0.3145</v>
      </c>
      <c r="G13" s="25"/>
      <c r="H13" s="22" t="s">
        <v>93</v>
      </c>
      <c r="I13" s="22">
        <v>1000</v>
      </c>
      <c r="J13" s="22">
        <v>20</v>
      </c>
      <c r="K13" s="22">
        <v>400</v>
      </c>
      <c r="L13" s="22">
        <v>111</v>
      </c>
      <c r="M13" s="22">
        <v>150</v>
      </c>
      <c r="N13" s="22">
        <v>50</v>
      </c>
      <c r="O13" s="22">
        <v>70</v>
      </c>
      <c r="P13" s="22">
        <v>60</v>
      </c>
      <c r="Q13" s="22" t="s">
        <v>74</v>
      </c>
      <c r="R13" s="22"/>
      <c r="S13" s="22">
        <v>200</v>
      </c>
      <c r="T13" s="22">
        <v>30</v>
      </c>
      <c r="U13" s="24">
        <v>0</v>
      </c>
      <c r="V13" s="24">
        <v>0</v>
      </c>
      <c r="W13" s="22" t="s">
        <v>74</v>
      </c>
      <c r="X13" s="24">
        <f>(Raw_data!X13*Raw_data!$T13*2)/(Raw_data!$F13*1000)</f>
        <v>2.5878791732909381E-2</v>
      </c>
      <c r="Y13" s="24">
        <f>(Raw_data!Y13*Raw_data!$T13*2)/(Raw_data!$F13*1000)</f>
        <v>0.13795669316375198</v>
      </c>
      <c r="Z13" s="24">
        <f>(Raw_data!Z13*Raw_data!$T13*2)/(Raw_data!$F13*1000)</f>
        <v>0</v>
      </c>
      <c r="AA13" s="24">
        <f>(Raw_data!AA13*Raw_data!$T13*2)/(Raw_data!$F13*1000)</f>
        <v>5.4433640699523049E-2</v>
      </c>
      <c r="AB13" s="24">
        <f>(Raw_data!AB13*Raw_data!$T13*2)/(Raw_data!$F13*1000)</f>
        <v>0.13880069952305249</v>
      </c>
      <c r="AC13" s="24">
        <f>(Raw_data!AC13*Raw_data!$T13*2)/(Raw_data!$F13*1000)</f>
        <v>0.12687453100158982</v>
      </c>
      <c r="AD13" s="24">
        <f>(Raw_data!AD13*Raw_data!$T13*2)/(Raw_data!$F13*1000)</f>
        <v>0.54529087440381552</v>
      </c>
      <c r="AE13" s="24">
        <f>(Raw_data!AE13*Raw_data!$T13*2)/(Raw_data!$F13*1000)</f>
        <v>0.2365696025437202</v>
      </c>
      <c r="AF13" s="24">
        <f>(Raw_data!AF13*Raw_data!$T13*2)/(Raw_data!$F13*1000)</f>
        <v>3.522383656597774</v>
      </c>
      <c r="AG13" s="24">
        <f>(Raw_data!AG13*Raw_data!$T13*2)/(Raw_data!$F13*1000)</f>
        <v>8.8583275039745626E-2</v>
      </c>
      <c r="AH13" s="24">
        <f>(Raw_data!AH13*Raw_data!$T13*2)/(Raw_data!$F13*1000)</f>
        <v>7.6878410174880771E-2</v>
      </c>
      <c r="AI13" s="24">
        <f>(Raw_data!AI13*Raw_data!$T13*2)/(Raw_data!$F13*1000)</f>
        <v>0.65234308426073129</v>
      </c>
      <c r="AJ13" s="24">
        <f>(Raw_data!AJ13*Raw_data!$T13*2)/(Raw_data!$F13*1000)</f>
        <v>0.34780082670906198</v>
      </c>
      <c r="AK13" s="24">
        <f>(Raw_data!AK13*Raw_data!$T13*2)/(Raw_data!$F13*1000)</f>
        <v>0.27260852146263909</v>
      </c>
      <c r="AL13" s="24">
        <f>(Raw_data!AL13*Raw_data!$T13*2)/(Raw_data!$F13*1000)</f>
        <v>3.3769030206677264E-2</v>
      </c>
      <c r="AM13" s="24">
        <f>(Raw_data!AM13*Raw_data!$T13*2)/(Raw_data!$F13*1000)</f>
        <v>1.8622321144674086E-2</v>
      </c>
      <c r="AN13" s="24">
        <f>(Raw_data!AN13*Raw_data!$T13*2)/(Raw_data!$F13*1000)</f>
        <v>7.302066772655008E-3</v>
      </c>
      <c r="AO13" s="24">
        <f>(Raw_data!AO13*Raw_data!$T13*2)/(Raw_data!$F13*1000)</f>
        <v>1.5548489666136726E-2</v>
      </c>
      <c r="AP13" s="24">
        <f>(Raw_data!AP13*Raw_data!$T13*2)/(Raw_data!$F13*1000)</f>
        <v>1.6865627980922098E-2</v>
      </c>
      <c r="AQ13" s="24">
        <f>(Raw_data!AQ13*Raw_data!$T13*2)/(Raw_data!$F13*1000)</f>
        <v>4.018569157392687E-3</v>
      </c>
      <c r="AR13" s="24">
        <f>(Raw_data!AR13*Raw_data!$T13*2)/(Raw_data!$F13*1000)</f>
        <v>3.0639109697933233E-3</v>
      </c>
      <c r="AS13" s="24">
        <f>(Raw_data!AS13*Raw_data!$T13*2)/(Raw_data!$F13*1000)</f>
        <v>1.1755230524642288E-2</v>
      </c>
      <c r="AT13" s="24">
        <f>(Raw_data!AT13*Raw_data!$T13*2)/(Raw_data!$F13*1000)</f>
        <v>5.3152178060413363E-2</v>
      </c>
      <c r="AU13" s="24">
        <f>(Raw_data!AU13*Raw_data!$T13*2)/(Raw_data!$F13*1000)</f>
        <v>1.6403179650238475E-2</v>
      </c>
      <c r="AV13" s="24">
        <f>(Raw_data!AV13*Raw_data!$T13*2)/(Raw_data!$F13*1000)</f>
        <v>4.7992368839427663E-3</v>
      </c>
      <c r="AW13" s="24">
        <f>(Raw_data!AW13*Raw_data!$T13*2)/(Raw_data!$F13*1000)</f>
        <v>1.3085723370429252E-2</v>
      </c>
      <c r="AX13" s="24">
        <f>(Raw_data!AX13*Raw_data!$T13*2)/(Raw_data!$F13*1000)</f>
        <v>3.2352305246422894E-2</v>
      </c>
      <c r="AY13" s="24">
        <f>(Raw_data!AY13*Raw_data!$T13*2)/(Raw_data!$F13*1000)</f>
        <v>5.2347853736089038E-3</v>
      </c>
      <c r="AZ13" s="24">
        <f t="shared" si="0"/>
        <v>6.4623752623211441</v>
      </c>
      <c r="BA13" s="24">
        <f t="shared" si="1"/>
        <v>3.3769030206677264E-2</v>
      </c>
      <c r="BB13" s="24">
        <f t="shared" si="2"/>
        <v>5.3152178060413363E-2</v>
      </c>
      <c r="BC13" s="24">
        <f t="shared" si="3"/>
        <v>4.5801548489666128</v>
      </c>
      <c r="BD13" s="24">
        <f t="shared" si="4"/>
        <v>3.0202225755166935E-2</v>
      </c>
      <c r="BE13" s="24">
        <f t="shared" si="5"/>
        <v>1.2724815262321143</v>
      </c>
      <c r="BF13" s="24">
        <f t="shared" si="6"/>
        <v>0.10720559618441972</v>
      </c>
      <c r="BG13" s="24">
        <f t="shared" si="7"/>
        <v>0.38540985691573926</v>
      </c>
      <c r="BH13" s="24">
        <f t="shared" si="8"/>
        <v>0.49261545310015897</v>
      </c>
      <c r="BI13" s="24">
        <f t="shared" si="9"/>
        <v>0.27815997505185158</v>
      </c>
    </row>
    <row r="14" spans="1:61" x14ac:dyDescent="0.25">
      <c r="A14" s="26" t="s">
        <v>94</v>
      </c>
      <c r="B14" s="22" t="s">
        <v>95</v>
      </c>
      <c r="C14" s="23" t="s">
        <v>71</v>
      </c>
      <c r="D14" s="22" t="s">
        <v>96</v>
      </c>
      <c r="E14" s="22">
        <v>1000</v>
      </c>
      <c r="F14" s="24">
        <v>0.113</v>
      </c>
      <c r="G14" s="25"/>
      <c r="H14" s="22" t="s">
        <v>97</v>
      </c>
      <c r="I14" s="22">
        <v>1000</v>
      </c>
      <c r="J14" s="22">
        <v>20</v>
      </c>
      <c r="K14" s="22">
        <v>400</v>
      </c>
      <c r="L14" s="22">
        <v>111</v>
      </c>
      <c r="M14" s="22">
        <v>150</v>
      </c>
      <c r="N14" s="22">
        <v>50</v>
      </c>
      <c r="O14" s="22">
        <v>70</v>
      </c>
      <c r="P14" s="22">
        <v>60</v>
      </c>
      <c r="Q14" s="22" t="s">
        <v>74</v>
      </c>
      <c r="R14" s="22"/>
      <c r="S14" s="22">
        <v>200</v>
      </c>
      <c r="T14" s="22">
        <v>30</v>
      </c>
      <c r="U14" s="24">
        <v>0</v>
      </c>
      <c r="V14" s="24">
        <v>0</v>
      </c>
      <c r="W14" s="22" t="s">
        <v>74</v>
      </c>
      <c r="X14" s="24">
        <f>(Raw_data!X14*Raw_data!$T14*2)/(Raw_data!$F14*1000)</f>
        <v>9.1338584070796466E-2</v>
      </c>
      <c r="Y14" s="24">
        <f>(Raw_data!Y14*Raw_data!$T14*2)/(Raw_data!$F14*1000)</f>
        <v>0.48010460176991154</v>
      </c>
      <c r="Z14" s="24">
        <f>(Raw_data!Z14*Raw_data!$T14*2)/(Raw_data!$F14*1000)</f>
        <v>0</v>
      </c>
      <c r="AA14" s="24">
        <f>(Raw_data!AA14*Raw_data!$T14*2)/(Raw_data!$F14*1000)</f>
        <v>0.16435486725663717</v>
      </c>
      <c r="AB14" s="24">
        <f>(Raw_data!AB14*Raw_data!$T14*2)/(Raw_data!$F14*1000)</f>
        <v>0.41515221238938049</v>
      </c>
      <c r="AC14" s="24">
        <f>(Raw_data!AC14*Raw_data!$T14*2)/(Raw_data!$F14*1000)</f>
        <v>0.36076566371681418</v>
      </c>
      <c r="AD14" s="24">
        <f>(Raw_data!AD14*Raw_data!$T14*2)/(Raw_data!$F14*1000)</f>
        <v>1.4403021238938052</v>
      </c>
      <c r="AE14" s="24">
        <f>(Raw_data!AE14*Raw_data!$T14*2)/(Raw_data!$F14*1000)</f>
        <v>0.798129557522124</v>
      </c>
      <c r="AF14" s="24">
        <f>(Raw_data!AF14*Raw_data!$T14*2)/(Raw_data!$F14*1000)</f>
        <v>11.500306725663718</v>
      </c>
      <c r="AG14" s="24">
        <f>(Raw_data!AG14*Raw_data!$T14*2)/(Raw_data!$F14*1000)</f>
        <v>0.30276371681415926</v>
      </c>
      <c r="AH14" s="24">
        <f>(Raw_data!AH14*Raw_data!$T14*2)/(Raw_data!$F14*1000)</f>
        <v>0.18284123893805312</v>
      </c>
      <c r="AI14" s="24">
        <f>(Raw_data!AI14*Raw_data!$T14*2)/(Raw_data!$F14*1000)</f>
        <v>1.3510184070796458</v>
      </c>
      <c r="AJ14" s="24">
        <f>(Raw_data!AJ14*Raw_data!$T14*2)/(Raw_data!$F14*1000)</f>
        <v>0.85455026548672564</v>
      </c>
      <c r="AK14" s="24">
        <f>(Raw_data!AK14*Raw_data!$T14*2)/(Raw_data!$F14*1000)</f>
        <v>0.99282796460176992</v>
      </c>
      <c r="AL14" s="24">
        <f>(Raw_data!AL14*Raw_data!$T14*2)/(Raw_data!$F14*1000)</f>
        <v>0.13906247787610621</v>
      </c>
      <c r="AM14" s="24">
        <f>(Raw_data!AM14*Raw_data!$T14*2)/(Raw_data!$F14*1000)</f>
        <v>7.6209557522123897E-2</v>
      </c>
      <c r="AN14" s="24">
        <f>(Raw_data!AN14*Raw_data!$T14*2)/(Raw_data!$F14*1000)</f>
        <v>2.9484424778761061E-2</v>
      </c>
      <c r="AO14" s="24">
        <f>(Raw_data!AO14*Raw_data!$T14*2)/(Raw_data!$F14*1000)</f>
        <v>7.291274336283185E-2</v>
      </c>
      <c r="AP14" s="24">
        <f>(Raw_data!AP14*Raw_data!$T14*2)/(Raw_data!$F14*1000)</f>
        <v>6.081823008849558E-2</v>
      </c>
      <c r="AQ14" s="24">
        <f>(Raw_data!AQ14*Raw_data!$T14*2)/(Raw_data!$F14*1000)</f>
        <v>1.3057168141592921E-2</v>
      </c>
      <c r="AR14" s="24">
        <f>(Raw_data!AR14*Raw_data!$T14*2)/(Raw_data!$F14*1000)</f>
        <v>1.1662300884955753E-2</v>
      </c>
      <c r="AS14" s="24">
        <f>(Raw_data!AS14*Raw_data!$T14*2)/(Raw_data!$F14*1000)</f>
        <v>4.6411327433628323E-2</v>
      </c>
      <c r="AT14" s="24">
        <f>(Raw_data!AT14*Raw_data!$T14*2)/(Raw_data!$F14*1000)</f>
        <v>0.17198230088495575</v>
      </c>
      <c r="AU14" s="24">
        <f>(Raw_data!AU14*Raw_data!$T14*2)/(Raw_data!$F14*1000)</f>
        <v>4.9753274336283182E-2</v>
      </c>
      <c r="AV14" s="24">
        <f>(Raw_data!AV14*Raw_data!$T14*2)/(Raw_data!$F14*1000)</f>
        <v>1.4163185840707965E-2</v>
      </c>
      <c r="AW14" s="24">
        <f>(Raw_data!AW14*Raw_data!$T14*2)/(Raw_data!$F14*1000)</f>
        <v>4.6763893805309736E-2</v>
      </c>
      <c r="AX14" s="24">
        <f>(Raw_data!AX14*Raw_data!$T14*2)/(Raw_data!$F14*1000)</f>
        <v>0.11635115044247787</v>
      </c>
      <c r="AY14" s="24">
        <f>(Raw_data!AY14*Raw_data!$T14*2)/(Raw_data!$F14*1000)</f>
        <v>1.3016814159292034E-2</v>
      </c>
      <c r="AZ14" s="24">
        <f t="shared" si="0"/>
        <v>19.796104778761062</v>
      </c>
      <c r="BA14" s="24">
        <f t="shared" si="1"/>
        <v>0.13906247787610621</v>
      </c>
      <c r="BB14" s="24">
        <f t="shared" si="2"/>
        <v>0.17198230088495575</v>
      </c>
      <c r="BC14" s="24">
        <f t="shared" si="3"/>
        <v>14.301649911504425</v>
      </c>
      <c r="BD14" s="24">
        <f t="shared" si="4"/>
        <v>9.8663362831858406E-2</v>
      </c>
      <c r="BE14" s="24">
        <f t="shared" si="5"/>
        <v>3.3933902654867256</v>
      </c>
      <c r="BF14" s="24">
        <f t="shared" si="6"/>
        <v>0.37897327433628314</v>
      </c>
      <c r="BG14" s="24">
        <f t="shared" si="7"/>
        <v>1.312383185840708</v>
      </c>
      <c r="BH14" s="24">
        <f t="shared" si="8"/>
        <v>1.691356460176991</v>
      </c>
      <c r="BI14" s="24">
        <f t="shared" si="9"/>
        <v>0.28876724300114698</v>
      </c>
    </row>
    <row r="15" spans="1:61" x14ac:dyDescent="0.25">
      <c r="A15" s="26" t="s">
        <v>94</v>
      </c>
      <c r="B15" s="22" t="s">
        <v>98</v>
      </c>
      <c r="C15" s="23">
        <v>0</v>
      </c>
      <c r="D15" s="22" t="s">
        <v>99</v>
      </c>
      <c r="E15" s="22">
        <v>1000</v>
      </c>
      <c r="F15" s="24">
        <v>3.4350000000000001</v>
      </c>
      <c r="G15" s="25"/>
      <c r="H15" s="22" t="s">
        <v>100</v>
      </c>
      <c r="I15" s="22">
        <v>1000</v>
      </c>
      <c r="J15" s="22">
        <v>20</v>
      </c>
      <c r="K15" s="22">
        <v>400</v>
      </c>
      <c r="L15" s="22">
        <v>111</v>
      </c>
      <c r="M15" s="22">
        <v>150</v>
      </c>
      <c r="N15" s="22">
        <v>50</v>
      </c>
      <c r="O15" s="22">
        <v>70</v>
      </c>
      <c r="P15" s="22">
        <v>60</v>
      </c>
      <c r="Q15" s="22"/>
      <c r="R15" s="22" t="s">
        <v>101</v>
      </c>
      <c r="S15" s="22">
        <v>200</v>
      </c>
      <c r="T15" s="22">
        <v>30</v>
      </c>
      <c r="U15" s="24">
        <v>0</v>
      </c>
      <c r="V15" s="24">
        <v>0</v>
      </c>
      <c r="W15" s="22" t="s">
        <v>64</v>
      </c>
      <c r="X15" s="24">
        <f>(Raw_data!X15*Raw_data!$T15*2)/(Raw_data!$F15*1000)</f>
        <v>2.853222707423581E-3</v>
      </c>
      <c r="Y15" s="24">
        <f>(Raw_data!Y15*Raw_data!$T15*2)/(Raw_data!$F15*1000)</f>
        <v>1.2559650655021833E-3</v>
      </c>
      <c r="Z15" s="24">
        <f>(Raw_data!Z15*Raw_data!$T15*2)/(Raw_data!$F15*1000)</f>
        <v>7.7410200873362436E-2</v>
      </c>
      <c r="AA15" s="24">
        <f>(Raw_data!AA15*Raw_data!$T15*2)/(Raw_data!$F15*1000)</f>
        <v>1.2069868995633188E-4</v>
      </c>
      <c r="AB15" s="24">
        <f>(Raw_data!AB15*Raw_data!$T15*2)/(Raw_data!$F15*1000)</f>
        <v>7.4566288209606995E-3</v>
      </c>
      <c r="AC15" s="24">
        <f>(Raw_data!AC15*Raw_data!$T15*2)/(Raw_data!$F15*1000)</f>
        <v>2.1993868995633187E-2</v>
      </c>
      <c r="AD15" s="24">
        <f>(Raw_data!AD15*Raw_data!$T15*2)/(Raw_data!$F15*1000)</f>
        <v>8.0168925764192142E-2</v>
      </c>
      <c r="AE15" s="24">
        <f>(Raw_data!AE15*Raw_data!$T15*2)/(Raw_data!$F15*1000)</f>
        <v>6.8455895196506552E-4</v>
      </c>
      <c r="AF15" s="24">
        <f>(Raw_data!AF15*Raw_data!$T15*2)/(Raw_data!$F15*1000)</f>
        <v>0.81660024454148472</v>
      </c>
      <c r="AG15" s="24">
        <f>(Raw_data!AG15*Raw_data!$T15*2)/(Raw_data!$F15*1000)</f>
        <v>4.5360174672489081E-2</v>
      </c>
      <c r="AH15" s="24">
        <f>(Raw_data!AH15*Raw_data!$T15*2)/(Raw_data!$F15*1000)</f>
        <v>4.1070043668122273E-2</v>
      </c>
      <c r="AI15" s="24">
        <f>(Raw_data!AI15*Raw_data!$T15*2)/(Raw_data!$F15*1000)</f>
        <v>8.2754689956331881E-2</v>
      </c>
      <c r="AJ15" s="24">
        <f>(Raw_data!AJ15*Raw_data!$T15*2)/(Raw_data!$F15*1000)</f>
        <v>3.5674515283842793E-2</v>
      </c>
      <c r="AK15" s="24">
        <f>(Raw_data!AK15*Raw_data!$T15*2)/(Raw_data!$F15*1000)</f>
        <v>1.4914602620087336E-2</v>
      </c>
      <c r="AL15" s="24">
        <f>(Raw_data!AL15*Raw_data!$T15*2)/(Raw_data!$F15*1000)</f>
        <v>2.0035266375545851E-2</v>
      </c>
      <c r="AM15" s="24">
        <f>(Raw_data!AM15*Raw_data!$T15*2)/(Raw_data!$F15*1000)</f>
        <v>2.5529956331877732E-3</v>
      </c>
      <c r="AN15" s="24">
        <f>(Raw_data!AN15*Raw_data!$T15*2)/(Raw_data!$F15*1000)</f>
        <v>1.665310043668122E-3</v>
      </c>
      <c r="AO15" s="24">
        <f>(Raw_data!AO15*Raw_data!$T15*2)/(Raw_data!$F15*1000)</f>
        <v>2.8259388646288213E-3</v>
      </c>
      <c r="AP15" s="24">
        <f>(Raw_data!AP15*Raw_data!$T15*2)/(Raw_data!$F15*1000)</f>
        <v>2.7219039301310047E-3</v>
      </c>
      <c r="AQ15" s="24">
        <f>(Raw_data!AQ15*Raw_data!$T15*2)/(Raw_data!$F15*1000)</f>
        <v>8.0967685589519646E-4</v>
      </c>
      <c r="AR15" s="24">
        <f>(Raw_data!AR15*Raw_data!$T15*2)/(Raw_data!$F15*1000)</f>
        <v>3.489781659388646E-4</v>
      </c>
      <c r="AS15" s="24">
        <f>(Raw_data!AS15*Raw_data!$T15*2)/(Raw_data!$F15*1000)</f>
        <v>1.9346899563318775E-3</v>
      </c>
      <c r="AT15" s="24">
        <f>(Raw_data!AT15*Raw_data!$T15*2)/(Raw_data!$F15*1000)</f>
        <v>1.3198410480349344E-2</v>
      </c>
      <c r="AU15" s="24">
        <f>(Raw_data!AU15*Raw_data!$T15*2)/(Raw_data!$F15*1000)</f>
        <v>7.4281222707423585E-4</v>
      </c>
      <c r="AV15" s="24">
        <f>(Raw_data!AV15*Raw_data!$T15*2)/(Raw_data!$F15*1000)</f>
        <v>1.2587423580786028E-3</v>
      </c>
      <c r="AW15" s="24">
        <f>(Raw_data!AW15*Raw_data!$T15*2)/(Raw_data!$F15*1000)</f>
        <v>2.5354410480349348E-3</v>
      </c>
      <c r="AX15" s="24">
        <f>(Raw_data!AX15*Raw_data!$T15*2)/(Raw_data!$F15*1000)</f>
        <v>7.3097117903930132E-3</v>
      </c>
      <c r="AY15" s="24">
        <f>(Raw_data!AY15*Raw_data!$T15*2)/(Raw_data!$F15*1000)</f>
        <v>1.387406113537118E-3</v>
      </c>
      <c r="AZ15" s="24">
        <f t="shared" si="0"/>
        <v>1.2876456244541481</v>
      </c>
      <c r="BA15" s="24">
        <f t="shared" si="1"/>
        <v>2.0035266375545851E-2</v>
      </c>
      <c r="BB15" s="24">
        <f t="shared" si="2"/>
        <v>1.3198410480349344E-2</v>
      </c>
      <c r="BC15" s="24">
        <f t="shared" si="3"/>
        <v>1.0201637379912663</v>
      </c>
      <c r="BD15" s="24">
        <f t="shared" si="4"/>
        <v>6.3402445414847165E-3</v>
      </c>
      <c r="BE15" s="24">
        <f t="shared" si="5"/>
        <v>0.11768824454148472</v>
      </c>
      <c r="BF15" s="24">
        <f t="shared" si="6"/>
        <v>4.7913170305676857E-2</v>
      </c>
      <c r="BG15" s="24">
        <f t="shared" si="7"/>
        <v>6.2306550218340612E-2</v>
      </c>
      <c r="BH15" s="24">
        <f t="shared" si="8"/>
        <v>0.11021972052401746</v>
      </c>
      <c r="BI15" s="24">
        <f t="shared" si="9"/>
        <v>0.76899090284689031</v>
      </c>
    </row>
    <row r="16" spans="1:61" x14ac:dyDescent="0.25">
      <c r="A16" s="26" t="s">
        <v>94</v>
      </c>
      <c r="B16" s="22" t="s">
        <v>102</v>
      </c>
      <c r="C16" s="23">
        <v>0</v>
      </c>
      <c r="D16" s="22" t="s">
        <v>103</v>
      </c>
      <c r="E16" s="22">
        <v>1000</v>
      </c>
      <c r="F16" s="24">
        <v>3.5335000000000001</v>
      </c>
      <c r="G16" s="25"/>
      <c r="H16" s="22" t="s">
        <v>104</v>
      </c>
      <c r="I16" s="22">
        <v>1000</v>
      </c>
      <c r="J16" s="22">
        <v>20</v>
      </c>
      <c r="K16" s="22">
        <v>400</v>
      </c>
      <c r="L16" s="22">
        <v>111</v>
      </c>
      <c r="M16" s="22">
        <v>150</v>
      </c>
      <c r="N16" s="22">
        <v>50</v>
      </c>
      <c r="O16" s="22">
        <v>70</v>
      </c>
      <c r="P16" s="22">
        <v>60</v>
      </c>
      <c r="Q16" s="22"/>
      <c r="R16" s="22" t="s">
        <v>101</v>
      </c>
      <c r="S16" s="22">
        <v>200</v>
      </c>
      <c r="T16" s="22">
        <v>30</v>
      </c>
      <c r="U16" s="24">
        <v>0</v>
      </c>
      <c r="V16" s="24">
        <v>0</v>
      </c>
      <c r="W16" s="22" t="s">
        <v>64</v>
      </c>
      <c r="X16" s="24">
        <f>(Raw_data!X16*Raw_data!$T16*2)/(Raw_data!$F16*1000)</f>
        <v>2.5647092118296307E-3</v>
      </c>
      <c r="Y16" s="24">
        <f>(Raw_data!Y16*Raw_data!$T16*2)/(Raw_data!$F16*1000)</f>
        <v>2.4729644828074149E-3</v>
      </c>
      <c r="Z16" s="24">
        <f>(Raw_data!Z16*Raw_data!$T16*2)/(Raw_data!$F16*1000)</f>
        <v>8.6482762133861607E-2</v>
      </c>
      <c r="AA16" s="24">
        <f>(Raw_data!AA16*Raw_data!$T16*2)/(Raw_data!$F16*1000)</f>
        <v>8.0045280882977234E-5</v>
      </c>
      <c r="AB16" s="24">
        <f>(Raw_data!AB16*Raw_data!$T16*2)/(Raw_data!$F16*1000)</f>
        <v>8.1366180840526398E-3</v>
      </c>
      <c r="AC16" s="24">
        <f>(Raw_data!AC16*Raw_data!$T16*2)/(Raw_data!$F16*1000)</f>
        <v>2.7376623744163008E-2</v>
      </c>
      <c r="AD16" s="24">
        <f>(Raw_data!AD16*Raw_data!$T16*2)/(Raw_data!$F16*1000)</f>
        <v>0.10211468515636053</v>
      </c>
      <c r="AE16" s="24">
        <f>(Raw_data!AE16*Raw_data!$T16*2)/(Raw_data!$F16*1000)</f>
        <v>1.9344502617801046E-3</v>
      </c>
      <c r="AF16" s="24">
        <f>(Raw_data!AF16*Raw_data!$T16*2)/(Raw_data!$F16*1000)</f>
        <v>0.67622891750389125</v>
      </c>
      <c r="AG16" s="24">
        <f>(Raw_data!AG16*Raw_data!$T16*2)/(Raw_data!$F16*1000)</f>
        <v>5.425069760860337E-2</v>
      </c>
      <c r="AH16" s="24">
        <f>(Raw_data!AH16*Raw_data!$T16*2)/(Raw_data!$F16*1000)</f>
        <v>4.5304949766520448E-2</v>
      </c>
      <c r="AI16" s="24">
        <f>(Raw_data!AI16*Raw_data!$T16*2)/(Raw_data!$F16*1000)</f>
        <v>8.303098344417717E-2</v>
      </c>
      <c r="AJ16" s="24">
        <f>(Raw_data!AJ16*Raw_data!$T16*2)/(Raw_data!$F16*1000)</f>
        <v>3.796076977501061E-2</v>
      </c>
      <c r="AK16" s="24">
        <f>(Raw_data!AK16*Raw_data!$T16*2)/(Raw_data!$F16*1000)</f>
        <v>1.211529644828074E-2</v>
      </c>
      <c r="AL16" s="24">
        <f>(Raw_data!AL16*Raw_data!$T16*2)/(Raw_data!$F16*1000)</f>
        <v>2.3554639875477575E-2</v>
      </c>
      <c r="AM16" s="24">
        <f>(Raw_data!AM16*Raw_data!$T16*2)/(Raw_data!$F16*1000)</f>
        <v>1.8080826376114334E-3</v>
      </c>
      <c r="AN16" s="24">
        <f>(Raw_data!AN16*Raw_data!$T16*2)/(Raw_data!$F16*1000)</f>
        <v>1.5658921748974105E-3</v>
      </c>
      <c r="AO16" s="24">
        <f>(Raw_data!AO16*Raw_data!$T16*2)/(Raw_data!$F16*1000)</f>
        <v>3.4884901655582285E-3</v>
      </c>
      <c r="AP16" s="24">
        <f>(Raw_data!AP16*Raw_data!$T16*2)/(Raw_data!$F16*1000)</f>
        <v>2.7721579170793828E-3</v>
      </c>
      <c r="AQ16" s="24">
        <f>(Raw_data!AQ16*Raw_data!$T16*2)/(Raw_data!$F16*1000)</f>
        <v>9.8506296872789031E-4</v>
      </c>
      <c r="AR16" s="24">
        <f>(Raw_data!AR16*Raw_data!$T16*2)/(Raw_data!$F16*1000)</f>
        <v>2.1739917928399603E-4</v>
      </c>
      <c r="AS16" s="24">
        <f>(Raw_data!AS16*Raw_data!$T16*2)/(Raw_data!$F16*1000)</f>
        <v>1.2461015989811803E-3</v>
      </c>
      <c r="AT16" s="24">
        <f>(Raw_data!AT16*Raw_data!$T16*2)/(Raw_data!$F16*1000)</f>
        <v>1.8004924296023773E-2</v>
      </c>
      <c r="AU16" s="24">
        <f>(Raw_data!AU16*Raw_data!$T16*2)/(Raw_data!$F16*1000)</f>
        <v>5.11634356869959E-4</v>
      </c>
      <c r="AV16" s="24">
        <f>(Raw_data!AV16*Raw_data!$T16*2)/(Raw_data!$F16*1000)</f>
        <v>1.0186161030140087E-3</v>
      </c>
      <c r="AW16" s="24">
        <f>(Raw_data!AW16*Raw_data!$T16*2)/(Raw_data!$F16*1000)</f>
        <v>2.0522937597283147E-3</v>
      </c>
      <c r="AX16" s="24">
        <f>(Raw_data!AX16*Raw_data!$T16*2)/(Raw_data!$F16*1000)</f>
        <v>4.9939833026744016E-3</v>
      </c>
      <c r="AY16" s="24">
        <f>(Raw_data!AY16*Raw_data!$T16*2)/(Raw_data!$F16*1000)</f>
        <v>1.5279750955143625E-3</v>
      </c>
      <c r="AZ16" s="24">
        <f t="shared" si="0"/>
        <v>1.2038017263336631</v>
      </c>
      <c r="BA16" s="24">
        <f t="shared" si="1"/>
        <v>2.3554639875477575E-2</v>
      </c>
      <c r="BB16" s="24">
        <f t="shared" si="2"/>
        <v>1.8004924296023773E-2</v>
      </c>
      <c r="BC16" s="24">
        <f t="shared" si="3"/>
        <v>0.91348846186500632</v>
      </c>
      <c r="BD16" s="24">
        <f t="shared" si="4"/>
        <v>5.8013471062685722E-3</v>
      </c>
      <c r="BE16" s="24">
        <f t="shared" si="5"/>
        <v>0.12388917503891325</v>
      </c>
      <c r="BF16" s="24">
        <f t="shared" si="6"/>
        <v>5.6058780246214801E-2</v>
      </c>
      <c r="BG16" s="24">
        <f t="shared" si="7"/>
        <v>6.3004397905759166E-2</v>
      </c>
      <c r="BH16" s="24">
        <f t="shared" si="8"/>
        <v>0.11906317815197397</v>
      </c>
      <c r="BI16" s="24">
        <f t="shared" si="9"/>
        <v>0.88975979629337154</v>
      </c>
    </row>
    <row r="17" spans="1:61" x14ac:dyDescent="0.25">
      <c r="A17" s="26" t="s">
        <v>94</v>
      </c>
      <c r="B17" s="22" t="s">
        <v>105</v>
      </c>
      <c r="C17" s="23">
        <v>1</v>
      </c>
      <c r="D17" s="22" t="s">
        <v>106</v>
      </c>
      <c r="E17" s="22">
        <v>961</v>
      </c>
      <c r="F17" s="24">
        <v>3.2974999999999999</v>
      </c>
      <c r="G17" s="25"/>
      <c r="H17" s="22" t="s">
        <v>107</v>
      </c>
      <c r="I17" s="22">
        <v>1000</v>
      </c>
      <c r="J17" s="22">
        <v>20</v>
      </c>
      <c r="K17" s="22">
        <v>400</v>
      </c>
      <c r="L17" s="22">
        <v>111</v>
      </c>
      <c r="M17" s="22">
        <v>150</v>
      </c>
      <c r="N17" s="22">
        <v>50</v>
      </c>
      <c r="O17" s="22">
        <v>70</v>
      </c>
      <c r="P17" s="22">
        <v>60</v>
      </c>
      <c r="Q17" s="22"/>
      <c r="R17" s="22" t="s">
        <v>63</v>
      </c>
      <c r="S17" s="22">
        <v>200</v>
      </c>
      <c r="T17" s="22">
        <v>30</v>
      </c>
      <c r="U17" s="24">
        <v>0</v>
      </c>
      <c r="V17" s="24">
        <v>0</v>
      </c>
      <c r="W17" s="22" t="s">
        <v>64</v>
      </c>
      <c r="X17" s="24">
        <f>(Raw_data!X17*Raw_data!$T17*2)/(Raw_data!$F17*1000)</f>
        <v>2.1475905989385897E-3</v>
      </c>
      <c r="Y17" s="24">
        <f>(Raw_data!Y17*Raw_data!$T17*2)/(Raw_data!$F17*1000)</f>
        <v>8.6167096285064452E-4</v>
      </c>
      <c r="Z17" s="24">
        <f>(Raw_data!Z17*Raw_data!$T17*2)/(Raw_data!$F17*1000)</f>
        <v>3.8048824867323729E-2</v>
      </c>
      <c r="AA17" s="24">
        <f>(Raw_data!AA17*Raw_data!$T17*2)/(Raw_data!$F17*1000)</f>
        <v>0</v>
      </c>
      <c r="AB17" s="24">
        <f>(Raw_data!AB17*Raw_data!$T17*2)/(Raw_data!$F17*1000)</f>
        <v>6.7511872630780893E-3</v>
      </c>
      <c r="AC17" s="24">
        <f>(Raw_data!AC17*Raw_data!$T17*2)/(Raw_data!$F17*1000)</f>
        <v>5.6508100075815013E-2</v>
      </c>
      <c r="AD17" s="24">
        <f>(Raw_data!AD17*Raw_data!$T17*2)/(Raw_data!$F17*1000)</f>
        <v>5.7628512509476877E-2</v>
      </c>
      <c r="AE17" s="24">
        <f>(Raw_data!AE17*Raw_data!$T17*2)/(Raw_data!$F17*1000)</f>
        <v>1.315815011372252E-3</v>
      </c>
      <c r="AF17" s="24">
        <f>(Raw_data!AF17*Raw_data!$T17*2)/(Raw_data!$F17*1000)</f>
        <v>0.80241983927217597</v>
      </c>
      <c r="AG17" s="24">
        <f>(Raw_data!AG17*Raw_data!$T17*2)/(Raw_data!$F17*1000)</f>
        <v>1.729435633055345E-2</v>
      </c>
      <c r="AH17" s="24">
        <f>(Raw_data!AH17*Raw_data!$T17*2)/(Raw_data!$F17*1000)</f>
        <v>1.1454732373009854E-2</v>
      </c>
      <c r="AI17" s="24">
        <f>(Raw_data!AI17*Raw_data!$T17*2)/(Raw_data!$F17*1000)</f>
        <v>6.8519945413191813E-2</v>
      </c>
      <c r="AJ17" s="24">
        <f>(Raw_data!AJ17*Raw_data!$T17*2)/(Raw_data!$F17*1000)</f>
        <v>3.4460288097043212E-2</v>
      </c>
      <c r="AK17" s="24">
        <f>(Raw_data!AK17*Raw_data!$T17*2)/(Raw_data!$F17*1000)</f>
        <v>1.6422241091736161E-2</v>
      </c>
      <c r="AL17" s="24">
        <f>(Raw_data!AL17*Raw_data!$T17*2)/(Raw_data!$F17*1000)</f>
        <v>1.2329140257771039E-2</v>
      </c>
      <c r="AM17" s="24">
        <f>(Raw_data!AM17*Raw_data!$T17*2)/(Raw_data!$F17*1000)</f>
        <v>1.9463108415466264E-3</v>
      </c>
      <c r="AN17" s="24">
        <f>(Raw_data!AN17*Raw_data!$T17*2)/(Raw_data!$F17*1000)</f>
        <v>1.466620166793025E-3</v>
      </c>
      <c r="AO17" s="24">
        <f>(Raw_data!AO17*Raw_data!$T17*2)/(Raw_data!$F17*1000)</f>
        <v>3.750040940106141E-3</v>
      </c>
      <c r="AP17" s="24">
        <f>(Raw_data!AP17*Raw_data!$T17*2)/(Raw_data!$F17*1000)</f>
        <v>3.0050583775587565E-3</v>
      </c>
      <c r="AQ17" s="24">
        <f>(Raw_data!AQ17*Raw_data!$T17*2)/(Raw_data!$F17*1000)</f>
        <v>6.2452767247915086E-4</v>
      </c>
      <c r="AR17" s="24">
        <f>(Raw_data!AR17*Raw_data!$T17*2)/(Raw_data!$F17*1000)</f>
        <v>2.0963153904473086E-4</v>
      </c>
      <c r="AS17" s="24">
        <f>(Raw_data!AS17*Raw_data!$T17*2)/(Raw_data!$F17*1000)</f>
        <v>1.8043669446550419E-3</v>
      </c>
      <c r="AT17" s="24">
        <f>(Raw_data!AT17*Raw_data!$T17*2)/(Raw_data!$F17*1000)</f>
        <v>5.4803517816527664E-3</v>
      </c>
      <c r="AU17" s="24">
        <f>(Raw_data!AU17*Raw_data!$T17*2)/(Raw_data!$F17*1000)</f>
        <v>1.115172100075815E-3</v>
      </c>
      <c r="AV17" s="24">
        <f>(Raw_data!AV17*Raw_data!$T17*2)/(Raw_data!$F17*1000)</f>
        <v>1.0083457164518574E-3</v>
      </c>
      <c r="AW17" s="24">
        <f>(Raw_data!AW17*Raw_data!$T17*2)/(Raw_data!$F17*1000)</f>
        <v>1.8927975739196361E-3</v>
      </c>
      <c r="AX17" s="24">
        <f>(Raw_data!AX17*Raw_data!$T17*2)/(Raw_data!$F17*1000)</f>
        <v>7.7164275966641396E-3</v>
      </c>
      <c r="AY17" s="24">
        <f>(Raw_data!AY17*Raw_data!$T17*2)/(Raw_data!$F17*1000)</f>
        <v>1.0527611827141775E-3</v>
      </c>
      <c r="AZ17" s="24">
        <f t="shared" si="0"/>
        <v>1.1572346565579985</v>
      </c>
      <c r="BA17" s="24">
        <f t="shared" si="1"/>
        <v>1.2329140257771039E-2</v>
      </c>
      <c r="BB17" s="24">
        <f t="shared" si="2"/>
        <v>5.4803517816527664E-3</v>
      </c>
      <c r="BC17" s="24">
        <f t="shared" si="3"/>
        <v>0.9414562426080364</v>
      </c>
      <c r="BD17" s="24">
        <f t="shared" si="4"/>
        <v>4.7880636846095526E-3</v>
      </c>
      <c r="BE17" s="24">
        <f t="shared" si="5"/>
        <v>0.13978717210007582</v>
      </c>
      <c r="BF17" s="24">
        <f t="shared" si="6"/>
        <v>1.9240667172100077E-2</v>
      </c>
      <c r="BG17" s="24">
        <f t="shared" si="7"/>
        <v>3.4153018953752834E-2</v>
      </c>
      <c r="BH17" s="24">
        <f t="shared" si="8"/>
        <v>5.3393686125852907E-2</v>
      </c>
      <c r="BI17" s="24">
        <f t="shared" si="9"/>
        <v>0.56336651228853829</v>
      </c>
    </row>
    <row r="18" spans="1:61" x14ac:dyDescent="0.25">
      <c r="A18" s="26" t="s">
        <v>94</v>
      </c>
      <c r="B18" s="22" t="s">
        <v>105</v>
      </c>
      <c r="C18" s="23">
        <v>2</v>
      </c>
      <c r="D18" s="22" t="s">
        <v>108</v>
      </c>
      <c r="E18" s="22">
        <v>957</v>
      </c>
      <c r="F18" s="24">
        <v>3.2269999999999999</v>
      </c>
      <c r="G18" s="25"/>
      <c r="H18" s="22" t="s">
        <v>109</v>
      </c>
      <c r="I18" s="22">
        <v>1000</v>
      </c>
      <c r="J18" s="22">
        <v>20</v>
      </c>
      <c r="K18" s="22">
        <v>400</v>
      </c>
      <c r="L18" s="22">
        <v>111</v>
      </c>
      <c r="M18" s="22">
        <v>150</v>
      </c>
      <c r="N18" s="22">
        <v>50</v>
      </c>
      <c r="O18" s="22">
        <v>70</v>
      </c>
      <c r="P18" s="22">
        <v>60</v>
      </c>
      <c r="Q18" s="22"/>
      <c r="R18" s="22" t="s">
        <v>63</v>
      </c>
      <c r="S18" s="22">
        <v>200</v>
      </c>
      <c r="T18" s="22">
        <v>30</v>
      </c>
      <c r="U18" s="24">
        <v>0</v>
      </c>
      <c r="V18" s="24">
        <v>0</v>
      </c>
      <c r="W18" s="22" t="s">
        <v>64</v>
      </c>
      <c r="X18" s="24">
        <f>(Raw_data!X18*Raw_data!$T18*2)/(Raw_data!$F18*1000)</f>
        <v>2.744976758599318E-3</v>
      </c>
      <c r="Y18" s="24">
        <f>(Raw_data!Y18*Raw_data!$T18*2)/(Raw_data!$F18*1000)</f>
        <v>4.298971180663155E-3</v>
      </c>
      <c r="Z18" s="24">
        <f>(Raw_data!Z18*Raw_data!$T18*2)/(Raw_data!$F18*1000)</f>
        <v>9.304505113108151E-2</v>
      </c>
      <c r="AA18" s="24">
        <f>(Raw_data!AA18*Raw_data!$T18*2)/(Raw_data!$F18*1000)</f>
        <v>0</v>
      </c>
      <c r="AB18" s="24">
        <f>(Raw_data!AB18*Raw_data!$T18*2)/(Raw_data!$F18*1000)</f>
        <v>1.0350641462658815E-2</v>
      </c>
      <c r="AC18" s="24">
        <f>(Raw_data!AC18*Raw_data!$T18*2)/(Raw_data!$F18*1000)</f>
        <v>6.9024728850325373E-2</v>
      </c>
      <c r="AD18" s="24">
        <f>(Raw_data!AD18*Raw_data!$T18*2)/(Raw_data!$F18*1000)</f>
        <v>0.11046425782460489</v>
      </c>
      <c r="AE18" s="24">
        <f>(Raw_data!AE18*Raw_data!$T18*2)/(Raw_data!$F18*1000)</f>
        <v>1.4872637124264021E-4</v>
      </c>
      <c r="AF18" s="24">
        <f>(Raw_data!AF18*Raw_data!$T18*2)/(Raw_data!$F18*1000)</f>
        <v>1.1321266129532073</v>
      </c>
      <c r="AG18" s="24">
        <f>(Raw_data!AG18*Raw_data!$T18*2)/(Raw_data!$F18*1000)</f>
        <v>4.1866352649519677E-2</v>
      </c>
      <c r="AH18" s="24">
        <f>(Raw_data!AH18*Raw_data!$T18*2)/(Raw_data!$F18*1000)</f>
        <v>3.9032463588472274E-2</v>
      </c>
      <c r="AI18" s="24">
        <f>(Raw_data!AI18*Raw_data!$T18*2)/(Raw_data!$F18*1000)</f>
        <v>0.13046322280756123</v>
      </c>
      <c r="AJ18" s="24">
        <f>(Raw_data!AJ18*Raw_data!$T18*2)/(Raw_data!$F18*1000)</f>
        <v>5.8963433529594052E-2</v>
      </c>
      <c r="AK18" s="24">
        <f>(Raw_data!AK18*Raw_data!$T18*2)/(Raw_data!$F18*1000)</f>
        <v>1.6139070343972731E-2</v>
      </c>
      <c r="AL18" s="24">
        <f>(Raw_data!AL18*Raw_data!$T18*2)/(Raw_data!$F18*1000)</f>
        <v>2.5758964982956305E-2</v>
      </c>
      <c r="AM18" s="24">
        <f>(Raw_data!AM18*Raw_data!$T18*2)/(Raw_data!$F18*1000)</f>
        <v>2.7848590021691973E-3</v>
      </c>
      <c r="AN18" s="24">
        <f>(Raw_data!AN18*Raw_data!$T18*2)/(Raw_data!$F18*1000)</f>
        <v>1.6940935853734119E-3</v>
      </c>
      <c r="AO18" s="24">
        <f>(Raw_data!AO18*Raw_data!$T18*2)/(Raw_data!$F18*1000)</f>
        <v>4.9798140687945455E-3</v>
      </c>
      <c r="AP18" s="24">
        <f>(Raw_data!AP18*Raw_data!$T18*2)/(Raw_data!$F18*1000)</f>
        <v>4.7441090796405327E-3</v>
      </c>
      <c r="AQ18" s="24">
        <f>(Raw_data!AQ18*Raw_data!$T18*2)/(Raw_data!$F18*1000)</f>
        <v>1.395971490548497E-3</v>
      </c>
      <c r="AR18" s="24">
        <f>(Raw_data!AR18*Raw_data!$T18*2)/(Raw_data!$F18*1000)</f>
        <v>3.9620080570189028E-4</v>
      </c>
      <c r="AS18" s="24">
        <f>(Raw_data!AS18*Raw_data!$T18*2)/(Raw_data!$F18*1000)</f>
        <v>2.0164611093895259E-3</v>
      </c>
      <c r="AT18" s="24">
        <f>(Raw_data!AT18*Raw_data!$T18*2)/(Raw_data!$F18*1000)</f>
        <v>1.1728001239541369E-2</v>
      </c>
      <c r="AU18" s="24">
        <f>(Raw_data!AU18*Raw_data!$T18*2)/(Raw_data!$F18*1000)</f>
        <v>9.0617291602107226E-4</v>
      </c>
      <c r="AV18" s="24">
        <f>(Raw_data!AV18*Raw_data!$T18*2)/(Raw_data!$F18*1000)</f>
        <v>1.9492841648590022E-3</v>
      </c>
      <c r="AW18" s="24">
        <f>(Raw_data!AW18*Raw_data!$T18*2)/(Raw_data!$F18*1000)</f>
        <v>3.2740997830802603E-3</v>
      </c>
      <c r="AX18" s="24">
        <f>(Raw_data!AX18*Raw_data!$T18*2)/(Raw_data!$F18*1000)</f>
        <v>5.7481561822125818E-3</v>
      </c>
      <c r="AY18" s="24">
        <f>(Raw_data!AY18*Raw_data!$T18*2)/(Raw_data!$F18*1000)</f>
        <v>1.8349736597458939E-3</v>
      </c>
      <c r="AZ18" s="24">
        <f t="shared" si="0"/>
        <v>1.777879671521537</v>
      </c>
      <c r="BA18" s="24">
        <f t="shared" si="1"/>
        <v>2.5758964982956305E-2</v>
      </c>
      <c r="BB18" s="24">
        <f t="shared" si="2"/>
        <v>1.1728001239541369E-2</v>
      </c>
      <c r="BC18" s="24">
        <f t="shared" si="3"/>
        <v>1.4076949736597459</v>
      </c>
      <c r="BD18" s="24">
        <f t="shared" si="4"/>
        <v>8.8505299039355438E-3</v>
      </c>
      <c r="BE18" s="24">
        <f t="shared" si="5"/>
        <v>0.21556979237682061</v>
      </c>
      <c r="BF18" s="24">
        <f t="shared" si="6"/>
        <v>4.4651211651688873E-2</v>
      </c>
      <c r="BG18" s="24">
        <f t="shared" si="7"/>
        <v>6.3626197706848478E-2</v>
      </c>
      <c r="BH18" s="24">
        <f t="shared" si="8"/>
        <v>0.10827740935853736</v>
      </c>
      <c r="BI18" s="24">
        <f t="shared" si="9"/>
        <v>0.70177400600637796</v>
      </c>
    </row>
    <row r="19" spans="1:61" x14ac:dyDescent="0.25">
      <c r="A19" s="26" t="s">
        <v>94</v>
      </c>
      <c r="B19" s="22" t="s">
        <v>105</v>
      </c>
      <c r="C19" s="23">
        <v>3</v>
      </c>
      <c r="D19" s="22" t="s">
        <v>110</v>
      </c>
      <c r="E19" s="22">
        <v>969</v>
      </c>
      <c r="F19" s="24">
        <v>3.8504999999999998</v>
      </c>
      <c r="G19" s="25">
        <f>(493.98/990)*E19</f>
        <v>483.50163636363641</v>
      </c>
      <c r="H19" s="22" t="s">
        <v>111</v>
      </c>
      <c r="I19" s="22">
        <v>1000</v>
      </c>
      <c r="J19" s="22">
        <v>20</v>
      </c>
      <c r="K19" s="22">
        <v>400</v>
      </c>
      <c r="L19" s="22">
        <v>111</v>
      </c>
      <c r="M19" s="22">
        <v>150</v>
      </c>
      <c r="N19" s="22">
        <v>50</v>
      </c>
      <c r="O19" s="22">
        <v>70</v>
      </c>
      <c r="P19" s="22">
        <v>60</v>
      </c>
      <c r="Q19" s="22"/>
      <c r="R19" s="22" t="s">
        <v>63</v>
      </c>
      <c r="S19" s="22">
        <v>200</v>
      </c>
      <c r="T19" s="22">
        <v>30</v>
      </c>
      <c r="U19" s="24">
        <v>0</v>
      </c>
      <c r="V19" s="24">
        <v>0</v>
      </c>
      <c r="W19" s="22" t="s">
        <v>64</v>
      </c>
      <c r="X19" s="24">
        <f>(Raw_data!X19*Raw_data!$T19*2)/(Raw_data!$F19*1000)</f>
        <v>2.2800311647837943E-3</v>
      </c>
      <c r="Y19" s="24">
        <f>(Raw_data!Y19*Raw_data!$T19*2)/(Raw_data!$F19*1000)</f>
        <v>1.5051188157382156E-3</v>
      </c>
      <c r="Z19" s="24">
        <f>(Raw_data!Z19*Raw_data!$T19*2)/(Raw_data!$F19*1000)</f>
        <v>0.10497968056096611</v>
      </c>
      <c r="AA19" s="24">
        <f>(Raw_data!AA19*Raw_data!$T19*2)/(Raw_data!$F19*1000)</f>
        <v>0</v>
      </c>
      <c r="AB19" s="24">
        <f>(Raw_data!AB19*Raw_data!$T19*2)/(Raw_data!$F19*1000)</f>
        <v>7.4037709388391111E-3</v>
      </c>
      <c r="AC19" s="24">
        <f>(Raw_data!AC19*Raw_data!$T19*2)/(Raw_data!$F19*1000)</f>
        <v>5.3832520451889368E-2</v>
      </c>
      <c r="AD19" s="24">
        <f>(Raw_data!AD19*Raw_data!$T19*2)/(Raw_data!$F19*1000)</f>
        <v>0.12362293728087261</v>
      </c>
      <c r="AE19" s="24">
        <f>(Raw_data!AE19*Raw_data!$T19*2)/(Raw_data!$F19*1000)</f>
        <v>2.0989481885469417E-4</v>
      </c>
      <c r="AF19" s="24">
        <f>(Raw_data!AF19*Raw_data!$T19*2)/(Raw_data!$F19*1000)</f>
        <v>0.80748964550058433</v>
      </c>
      <c r="AG19" s="24">
        <f>(Raw_data!AG19*Raw_data!$T19*2)/(Raw_data!$F19*1000)</f>
        <v>7.2698558628749507E-2</v>
      </c>
      <c r="AH19" s="24">
        <f>(Raw_data!AH19*Raw_data!$T19*2)/(Raw_data!$F19*1000)</f>
        <v>7.2079423451499813E-2</v>
      </c>
      <c r="AI19" s="24">
        <f>(Raw_data!AI19*Raw_data!$T19*2)/(Raw_data!$F19*1000)</f>
        <v>0.15190705103233346</v>
      </c>
      <c r="AJ19" s="24">
        <f>(Raw_data!AJ19*Raw_data!$T19*2)/(Raw_data!$F19*1000)</f>
        <v>5.3056190105181145E-2</v>
      </c>
      <c r="AK19" s="24">
        <f>(Raw_data!AK19*Raw_data!$T19*2)/(Raw_data!$F19*1000)</f>
        <v>2.033735878457343E-2</v>
      </c>
      <c r="AL19" s="24">
        <f>(Raw_data!AL19*Raw_data!$T19*2)/(Raw_data!$F19*1000)</f>
        <v>2.8778449552006233E-2</v>
      </c>
      <c r="AM19" s="24">
        <f>(Raw_data!AM19*Raw_data!$T19*2)/(Raw_data!$F19*1000)</f>
        <v>1.4413400857031554E-3</v>
      </c>
      <c r="AN19" s="24">
        <f>(Raw_data!AN19*Raw_data!$T19*2)/(Raw_data!$F19*1000)</f>
        <v>2.045827814569536E-3</v>
      </c>
      <c r="AO19" s="24">
        <f>(Raw_data!AO19*Raw_data!$T19*2)/(Raw_data!$F19*1000)</f>
        <v>4.681854304635762E-3</v>
      </c>
      <c r="AP19" s="24">
        <f>(Raw_data!AP19*Raw_data!$T19*2)/(Raw_data!$F19*1000)</f>
        <v>3.8937280872613942E-3</v>
      </c>
      <c r="AQ19" s="24">
        <f>(Raw_data!AQ19*Raw_data!$T19*2)/(Raw_data!$F19*1000)</f>
        <v>1.1145305804440982E-3</v>
      </c>
      <c r="AR19" s="24">
        <f>(Raw_data!AR19*Raw_data!$T19*2)/(Raw_data!$F19*1000)</f>
        <v>1.0172185430463575E-4</v>
      </c>
      <c r="AS19" s="24">
        <f>(Raw_data!AS19*Raw_data!$T19*2)/(Raw_data!$F19*1000)</f>
        <v>1.8493182703544994E-3</v>
      </c>
      <c r="AT19" s="24">
        <f>(Raw_data!AT19*Raw_data!$T19*2)/(Raw_data!$F19*1000)</f>
        <v>1.4985243474873395E-2</v>
      </c>
      <c r="AU19" s="24">
        <f>(Raw_data!AU19*Raw_data!$T19*2)/(Raw_data!$F19*1000)</f>
        <v>1.8460303856641996E-3</v>
      </c>
      <c r="AV19" s="24">
        <f>(Raw_data!AV19*Raw_data!$T19*2)/(Raw_data!$F19*1000)</f>
        <v>1.5434982469809116E-3</v>
      </c>
      <c r="AW19" s="24">
        <f>(Raw_data!AW19*Raw_data!$T19*2)/(Raw_data!$F19*1000)</f>
        <v>2.4371484222828199E-3</v>
      </c>
      <c r="AX19" s="24">
        <f>(Raw_data!AX19*Raw_data!$T19*2)/(Raw_data!$F19*1000)</f>
        <v>6.0964705882352943E-3</v>
      </c>
      <c r="AY19" s="24">
        <f>(Raw_data!AY19*Raw_data!$T19*2)/(Raw_data!$F19*1000)</f>
        <v>1.6365251266069344E-3</v>
      </c>
      <c r="AZ19" s="24">
        <f t="shared" si="0"/>
        <v>1.5438538683287886</v>
      </c>
      <c r="BA19" s="24">
        <f t="shared" si="1"/>
        <v>2.8778449552006233E-2</v>
      </c>
      <c r="BB19" s="24">
        <f t="shared" si="2"/>
        <v>1.4985243474873395E-2</v>
      </c>
      <c r="BC19" s="24">
        <f t="shared" si="3"/>
        <v>1.0988322555512271</v>
      </c>
      <c r="BD19" s="24">
        <f t="shared" si="4"/>
        <v>6.8334242306193997E-3</v>
      </c>
      <c r="BE19" s="24">
        <f t="shared" si="5"/>
        <v>0.22007894039735099</v>
      </c>
      <c r="BF19" s="24">
        <f t="shared" si="6"/>
        <v>7.4139898714452659E-2</v>
      </c>
      <c r="BG19" s="24">
        <f t="shared" si="7"/>
        <v>0.10020565640825868</v>
      </c>
      <c r="BH19" s="24">
        <f t="shared" si="8"/>
        <v>0.17434555512271133</v>
      </c>
      <c r="BI19" s="24">
        <f t="shared" si="9"/>
        <v>0.7398773818954022</v>
      </c>
    </row>
    <row r="20" spans="1:61" x14ac:dyDescent="0.25">
      <c r="A20" s="26" t="s">
        <v>94</v>
      </c>
      <c r="B20" s="22" t="s">
        <v>105</v>
      </c>
      <c r="C20" s="23" t="s">
        <v>71</v>
      </c>
      <c r="D20" s="22" t="s">
        <v>112</v>
      </c>
      <c r="E20" s="22">
        <v>1000</v>
      </c>
      <c r="F20" s="24">
        <v>7.0000000000000007E-2</v>
      </c>
      <c r="G20" s="25"/>
      <c r="H20" s="22" t="s">
        <v>113</v>
      </c>
      <c r="I20" s="22">
        <v>1000</v>
      </c>
      <c r="J20" s="22">
        <v>20</v>
      </c>
      <c r="K20" s="22">
        <v>400</v>
      </c>
      <c r="L20" s="22">
        <v>111</v>
      </c>
      <c r="M20" s="22">
        <v>150</v>
      </c>
      <c r="N20" s="22">
        <v>50</v>
      </c>
      <c r="O20" s="22">
        <v>70</v>
      </c>
      <c r="P20" s="22">
        <v>60</v>
      </c>
      <c r="Q20" s="22" t="s">
        <v>114</v>
      </c>
      <c r="R20" s="22"/>
      <c r="S20" s="22">
        <v>200</v>
      </c>
      <c r="T20" s="22">
        <v>30</v>
      </c>
      <c r="U20" s="24">
        <v>0</v>
      </c>
      <c r="V20" s="24">
        <v>0</v>
      </c>
      <c r="W20" s="22" t="s">
        <v>74</v>
      </c>
      <c r="X20" s="24">
        <f>(Raw_data!X20*Raw_data!$T20*2)/(Raw_data!$F20*1000)</f>
        <v>9.5719714285714283E-2</v>
      </c>
      <c r="Y20" s="24">
        <f>(Raw_data!Y20*Raw_data!$T20*2)/(Raw_data!$F20*1000)</f>
        <v>0.65488714285714289</v>
      </c>
      <c r="Z20" s="24">
        <f>(Raw_data!Z20*Raw_data!$T20*2)/(Raw_data!$F20*1000)</f>
        <v>0</v>
      </c>
      <c r="AA20" s="24">
        <f>(Raw_data!AA20*Raw_data!$T20*2)/(Raw_data!$F20*1000)</f>
        <v>0.22145999999999999</v>
      </c>
      <c r="AB20" s="24">
        <f>(Raw_data!AB20*Raw_data!$T20*2)/(Raw_data!$F20*1000)</f>
        <v>0.13766828571428572</v>
      </c>
      <c r="AC20" s="24">
        <f>(Raw_data!AC20*Raw_data!$T20*2)/(Raw_data!$F20*1000)</f>
        <v>0.42260571428571431</v>
      </c>
      <c r="AD20" s="24">
        <f>(Raw_data!AD20*Raw_data!$T20*2)/(Raw_data!$F20*1000)</f>
        <v>0.54417342857142859</v>
      </c>
      <c r="AE20" s="24">
        <f>(Raw_data!AE20*Raw_data!$T20*2)/(Raw_data!$F20*1000)</f>
        <v>0.93509057142857155</v>
      </c>
      <c r="AF20" s="24">
        <f>(Raw_data!AF20*Raw_data!$T20*2)/(Raw_data!$F20*1000)</f>
        <v>16.594218857142859</v>
      </c>
      <c r="AG20" s="24">
        <f>(Raw_data!AG20*Raw_data!$T20*2)/(Raw_data!$F20*1000)</f>
        <v>0.21626914285714283</v>
      </c>
      <c r="AH20" s="24">
        <f>(Raw_data!AH20*Raw_data!$T20*2)/(Raw_data!$F20*1000)</f>
        <v>0.15099342857142858</v>
      </c>
      <c r="AI20" s="24">
        <f>(Raw_data!AI20*Raw_data!$T20*2)/(Raw_data!$F20*1000)</f>
        <v>0.79977342857142864</v>
      </c>
      <c r="AJ20" s="24">
        <f>(Raw_data!AJ20*Raw_data!$T20*2)/(Raw_data!$F20*1000)</f>
        <v>0.52295400000000003</v>
      </c>
      <c r="AK20" s="24">
        <f>(Raw_data!AK20*Raw_data!$T20*2)/(Raw_data!$F20*1000)</f>
        <v>0.78056228571428576</v>
      </c>
      <c r="AL20" s="24">
        <f>(Raw_data!AL20*Raw_data!$T20*2)/(Raw_data!$F20*1000)</f>
        <v>0.11610771428571429</v>
      </c>
      <c r="AM20" s="24">
        <f>(Raw_data!AM20*Raw_data!$T20*2)/(Raw_data!$F20*1000)</f>
        <v>4.8830571428571425E-2</v>
      </c>
      <c r="AN20" s="24">
        <f>(Raw_data!AN20*Raw_data!$T20*2)/(Raw_data!$F20*1000)</f>
        <v>3.2033142857142864E-2</v>
      </c>
      <c r="AO20" s="24">
        <f>(Raw_data!AO20*Raw_data!$T20*2)/(Raw_data!$F20*1000)</f>
        <v>6.6479999999999997E-2</v>
      </c>
      <c r="AP20" s="24">
        <f>(Raw_data!AP20*Raw_data!$T20*2)/(Raw_data!$F20*1000)</f>
        <v>5.6392285714285714E-2</v>
      </c>
      <c r="AQ20" s="24">
        <f>(Raw_data!AQ20*Raw_data!$T20*2)/(Raw_data!$F20*1000)</f>
        <v>7.1897142857142854E-3</v>
      </c>
      <c r="AR20" s="24">
        <f>(Raw_data!AR20*Raw_data!$T20*2)/(Raw_data!$F20*1000)</f>
        <v>1.5416571428571427E-2</v>
      </c>
      <c r="AS20" s="24">
        <f>(Raw_data!AS20*Raw_data!$T20*2)/(Raw_data!$F20*1000)</f>
        <v>3.7868571428571425E-2</v>
      </c>
      <c r="AT20" s="24">
        <f>(Raw_data!AT20*Raw_data!$T20*2)/(Raw_data!$F20*1000)</f>
        <v>0.18095914285714285</v>
      </c>
      <c r="AU20" s="24">
        <f>(Raw_data!AU20*Raw_data!$T20*2)/(Raw_data!$F20*1000)</f>
        <v>4.1846571428571434E-2</v>
      </c>
      <c r="AV20" s="24">
        <f>(Raw_data!AV20*Raw_data!$T20*2)/(Raw_data!$F20*1000)</f>
        <v>1.1642571428571427E-2</v>
      </c>
      <c r="AW20" s="24">
        <f>(Raw_data!AW20*Raw_data!$T20*2)/(Raw_data!$F20*1000)</f>
        <v>5.1809142857142859E-2</v>
      </c>
      <c r="AX20" s="24">
        <f>(Raw_data!AX20*Raw_data!$T20*2)/(Raw_data!$F20*1000)</f>
        <v>0.14881114285714284</v>
      </c>
      <c r="AY20" s="24">
        <f>(Raw_data!AY20*Raw_data!$T20*2)/(Raw_data!$F20*1000)</f>
        <v>1.2201428571428571E-2</v>
      </c>
      <c r="AZ20" s="24">
        <f t="shared" si="0"/>
        <v>22.903964571428567</v>
      </c>
      <c r="BA20" s="24">
        <f t="shared" si="1"/>
        <v>0.11610771428571429</v>
      </c>
      <c r="BB20" s="24">
        <f t="shared" si="2"/>
        <v>0.18095914285714285</v>
      </c>
      <c r="BC20" s="24">
        <f t="shared" si="3"/>
        <v>17.894734285714286</v>
      </c>
      <c r="BD20" s="24">
        <f t="shared" si="4"/>
        <v>9.8259428571428581E-2</v>
      </c>
      <c r="BE20" s="24">
        <f t="shared" si="5"/>
        <v>3.2909545714285717</v>
      </c>
      <c r="BF20" s="24">
        <f t="shared" si="6"/>
        <v>0.26509971428571427</v>
      </c>
      <c r="BG20" s="24">
        <f t="shared" si="7"/>
        <v>1.0578497142857144</v>
      </c>
      <c r="BH20" s="24">
        <f t="shared" si="8"/>
        <v>1.3229494285714287</v>
      </c>
      <c r="BI20" s="24">
        <f t="shared" si="9"/>
        <v>0.25060243502047547</v>
      </c>
    </row>
    <row r="21" spans="1:61" x14ac:dyDescent="0.25">
      <c r="A21" s="26" t="s">
        <v>94</v>
      </c>
      <c r="B21" s="22" t="s">
        <v>60</v>
      </c>
      <c r="C21" s="23">
        <v>1</v>
      </c>
      <c r="D21" s="22" t="s">
        <v>115</v>
      </c>
      <c r="E21" s="22">
        <v>940</v>
      </c>
      <c r="F21" s="24">
        <v>3.1320000000000001</v>
      </c>
      <c r="G21" s="25"/>
      <c r="H21" s="22" t="s">
        <v>116</v>
      </c>
      <c r="I21" s="22">
        <v>1000</v>
      </c>
      <c r="J21" s="22">
        <v>20</v>
      </c>
      <c r="K21" s="22">
        <v>400</v>
      </c>
      <c r="L21" s="22">
        <v>111</v>
      </c>
      <c r="M21" s="22">
        <v>150</v>
      </c>
      <c r="N21" s="22">
        <v>50</v>
      </c>
      <c r="O21" s="22">
        <v>70</v>
      </c>
      <c r="P21" s="22">
        <v>60</v>
      </c>
      <c r="Q21" s="22"/>
      <c r="R21" s="22" t="s">
        <v>63</v>
      </c>
      <c r="S21" s="22">
        <v>200</v>
      </c>
      <c r="T21" s="22">
        <v>30</v>
      </c>
      <c r="U21" s="24">
        <v>0</v>
      </c>
      <c r="V21" s="24">
        <v>0</v>
      </c>
      <c r="W21" s="22" t="s">
        <v>64</v>
      </c>
      <c r="X21" s="24">
        <f>(Raw_data!X21*Raw_data!$T21*2)/(Raw_data!$F21*1000)</f>
        <v>2.3390613026819922E-3</v>
      </c>
      <c r="Y21" s="24">
        <f>(Raw_data!Y21*Raw_data!$T21*2)/(Raw_data!$F21*1000)</f>
        <v>1.721360153256705E-3</v>
      </c>
      <c r="Z21" s="24">
        <f>(Raw_data!Z21*Raw_data!$T21*2)/(Raw_data!$F21*1000)</f>
        <v>3.4546647509578539E-2</v>
      </c>
      <c r="AA21" s="24">
        <f>(Raw_data!AA21*Raw_data!$T21*2)/(Raw_data!$F21*1000)</f>
        <v>0</v>
      </c>
      <c r="AB21" s="24">
        <f>(Raw_data!AB21*Raw_data!$T21*2)/(Raw_data!$F21*1000)</f>
        <v>6.8932375478927199E-3</v>
      </c>
      <c r="AC21" s="24">
        <f>(Raw_data!AC21*Raw_data!$T21*2)/(Raw_data!$F21*1000)</f>
        <v>3.2658199233716476E-2</v>
      </c>
      <c r="AD21" s="24">
        <f>(Raw_data!AD21*Raw_data!$T21*2)/(Raw_data!$F21*1000)</f>
        <v>4.9343716475095785E-2</v>
      </c>
      <c r="AE21" s="24">
        <f>(Raw_data!AE21*Raw_data!$T21*2)/(Raw_data!$F21*1000)</f>
        <v>3.9434865900383136E-4</v>
      </c>
      <c r="AF21" s="24">
        <f>(Raw_data!AF21*Raw_data!$T21*2)/(Raw_data!$F21*1000)</f>
        <v>0.69528630268199232</v>
      </c>
      <c r="AG21" s="24">
        <f>(Raw_data!AG21*Raw_data!$T21*2)/(Raw_data!$F21*1000)</f>
        <v>1.385808429118774E-2</v>
      </c>
      <c r="AH21" s="24">
        <f>(Raw_data!AH21*Raw_data!$T21*2)/(Raw_data!$F21*1000)</f>
        <v>9.9808812260536381E-3</v>
      </c>
      <c r="AI21" s="24">
        <f>(Raw_data!AI21*Raw_data!$T21*2)/(Raw_data!$F21*1000)</f>
        <v>6.0247222222222223E-2</v>
      </c>
      <c r="AJ21" s="24">
        <f>(Raw_data!AJ21*Raw_data!$T21*2)/(Raw_data!$F21*1000)</f>
        <v>2.8521130268199236E-2</v>
      </c>
      <c r="AK21" s="24">
        <f>(Raw_data!AK21*Raw_data!$T21*2)/(Raw_data!$F21*1000)</f>
        <v>1.3657279693486591E-2</v>
      </c>
      <c r="AL21" s="24">
        <f>(Raw_data!AL21*Raw_data!$T21*2)/(Raw_data!$F21*1000)</f>
        <v>7.3010536398467425E-3</v>
      </c>
      <c r="AM21" s="24">
        <f>(Raw_data!AM21*Raw_data!$T21*2)/(Raw_data!$F21*1000)</f>
        <v>1.3948275862068966E-3</v>
      </c>
      <c r="AN21" s="24">
        <f>(Raw_data!AN21*Raw_data!$T21*2)/(Raw_data!$F21*1000)</f>
        <v>1.4300957854406129E-3</v>
      </c>
      <c r="AO21" s="24">
        <f>(Raw_data!AO21*Raw_data!$T21*2)/(Raw_data!$F21*1000)</f>
        <v>3.2199042145593872E-3</v>
      </c>
      <c r="AP21" s="24">
        <f>(Raw_data!AP21*Raw_data!$T21*2)/(Raw_data!$F21*1000)</f>
        <v>2.6285823754789274E-3</v>
      </c>
      <c r="AQ21" s="24">
        <f>(Raw_data!AQ21*Raw_data!$T21*2)/(Raw_data!$F21*1000)</f>
        <v>8.2674329501915712E-4</v>
      </c>
      <c r="AR21" s="24">
        <f>(Raw_data!AR21*Raw_data!$T21*2)/(Raw_data!$F21*1000)</f>
        <v>1.7969348659003831E-4</v>
      </c>
      <c r="AS21" s="24">
        <f>(Raw_data!AS21*Raw_data!$T21*2)/(Raw_data!$F21*1000)</f>
        <v>1.2315325670498084E-3</v>
      </c>
      <c r="AT21" s="24">
        <f>(Raw_data!AT21*Raw_data!$T21*2)/(Raw_data!$F21*1000)</f>
        <v>2.6392145593869729E-3</v>
      </c>
      <c r="AU21" s="24">
        <f>(Raw_data!AU21*Raw_data!$T21*2)/(Raw_data!$F21*1000)</f>
        <v>7.1143678160919552E-4</v>
      </c>
      <c r="AV21" s="24">
        <f>(Raw_data!AV21*Raw_data!$T21*2)/(Raw_data!$F21*1000)</f>
        <v>1.0845019157088122E-3</v>
      </c>
      <c r="AW21" s="24">
        <f>(Raw_data!AW21*Raw_data!$T21*2)/(Raw_data!$F21*1000)</f>
        <v>1.6691762452107279E-3</v>
      </c>
      <c r="AX21" s="24">
        <f>(Raw_data!AX21*Raw_data!$T21*2)/(Raw_data!$F21*1000)</f>
        <v>6.2415517241379316E-3</v>
      </c>
      <c r="AY21" s="24">
        <f>(Raw_data!AY21*Raw_data!$T21*2)/(Raw_data!$F21*1000)</f>
        <v>1.3733908045977013E-3</v>
      </c>
      <c r="AZ21" s="24">
        <f t="shared" si="0"/>
        <v>0.98137917624521109</v>
      </c>
      <c r="BA21" s="24">
        <f t="shared" si="1"/>
        <v>7.3010536398467425E-3</v>
      </c>
      <c r="BB21" s="24">
        <f t="shared" si="2"/>
        <v>2.6392145593869729E-3</v>
      </c>
      <c r="BC21" s="24">
        <f t="shared" si="3"/>
        <v>0.81693009578544062</v>
      </c>
      <c r="BD21" s="24">
        <f t="shared" si="4"/>
        <v>5.1335057471264371E-3</v>
      </c>
      <c r="BE21" s="24">
        <f t="shared" si="5"/>
        <v>0.10519402298850575</v>
      </c>
      <c r="BF21" s="24">
        <f t="shared" si="6"/>
        <v>1.5252911877394637E-2</v>
      </c>
      <c r="BG21" s="24">
        <f t="shared" si="7"/>
        <v>2.8928371647509579E-2</v>
      </c>
      <c r="BH21" s="24">
        <f t="shared" si="8"/>
        <v>4.4181283524904219E-2</v>
      </c>
      <c r="BI21" s="24">
        <f t="shared" si="9"/>
        <v>0.52726479261433812</v>
      </c>
    </row>
    <row r="22" spans="1:61" x14ac:dyDescent="0.25">
      <c r="A22" s="26" t="s">
        <v>94</v>
      </c>
      <c r="B22" s="22" t="s">
        <v>60</v>
      </c>
      <c r="C22" s="23">
        <v>2</v>
      </c>
      <c r="D22" s="22" t="s">
        <v>117</v>
      </c>
      <c r="E22" s="22">
        <v>987</v>
      </c>
      <c r="F22" s="24">
        <v>3.6389999999999998</v>
      </c>
      <c r="G22" s="25"/>
      <c r="H22" s="22" t="s">
        <v>118</v>
      </c>
      <c r="I22" s="22">
        <v>1000</v>
      </c>
      <c r="J22" s="22">
        <v>20</v>
      </c>
      <c r="K22" s="22">
        <v>400</v>
      </c>
      <c r="L22" s="22">
        <v>111</v>
      </c>
      <c r="M22" s="22">
        <v>150</v>
      </c>
      <c r="N22" s="22">
        <v>50</v>
      </c>
      <c r="O22" s="22">
        <v>70</v>
      </c>
      <c r="P22" s="22">
        <v>60</v>
      </c>
      <c r="Q22" s="22"/>
      <c r="R22" s="22" t="s">
        <v>63</v>
      </c>
      <c r="S22" s="22">
        <v>200</v>
      </c>
      <c r="T22" s="22">
        <v>30</v>
      </c>
      <c r="U22" s="24">
        <v>0</v>
      </c>
      <c r="V22" s="24">
        <v>0</v>
      </c>
      <c r="W22" s="22" t="s">
        <v>64</v>
      </c>
      <c r="X22" s="24">
        <f>(Raw_data!X22*Raw_data!$T22*2)/(Raw_data!$F22*1000)</f>
        <v>1.2765704863973621E-3</v>
      </c>
      <c r="Y22" s="24">
        <f>(Raw_data!Y22*Raw_data!$T22*2)/(Raw_data!$F22*1000)</f>
        <v>1.3750700741962077E-3</v>
      </c>
      <c r="Z22" s="24">
        <f>(Raw_data!Z22*Raw_data!$T22*2)/(Raw_data!$F22*1000)</f>
        <v>3.1280395713107999E-2</v>
      </c>
      <c r="AA22" s="24">
        <f>(Raw_data!AA22*Raw_data!$T22*2)/(Raw_data!$F22*1000)</f>
        <v>8.1780708985985158E-6</v>
      </c>
      <c r="AB22" s="24">
        <f>(Raw_data!AB22*Raw_data!$T22*2)/(Raw_data!$F22*1000)</f>
        <v>5.0292168178070898E-3</v>
      </c>
      <c r="AC22" s="24">
        <f>(Raw_data!AC22*Raw_data!$T22*2)/(Raw_data!$F22*1000)</f>
        <v>3.0025820280296784E-2</v>
      </c>
      <c r="AD22" s="24">
        <f>(Raw_data!AD22*Raw_data!$T22*2)/(Raw_data!$F22*1000)</f>
        <v>4.6579142621599345E-2</v>
      </c>
      <c r="AE22" s="24">
        <f>(Raw_data!AE22*Raw_data!$T22*2)/(Raw_data!$F22*1000)</f>
        <v>0</v>
      </c>
      <c r="AF22" s="24">
        <f>(Raw_data!AF22*Raw_data!$T22*2)/(Raw_data!$F22*1000)</f>
        <v>0.48105502061005767</v>
      </c>
      <c r="AG22" s="24">
        <f>(Raw_data!AG22*Raw_data!$T22*2)/(Raw_data!$F22*1000)</f>
        <v>1.5957411376751857E-2</v>
      </c>
      <c r="AH22" s="24">
        <f>(Raw_data!AH22*Raw_data!$T22*2)/(Raw_data!$F22*1000)</f>
        <v>1.2951525144270405E-2</v>
      </c>
      <c r="AI22" s="24">
        <f>(Raw_data!AI22*Raw_data!$T22*2)/(Raw_data!$F22*1000)</f>
        <v>5.0085935696619954E-2</v>
      </c>
      <c r="AJ22" s="24">
        <f>(Raw_data!AJ22*Raw_data!$T22*2)/(Raw_data!$F22*1000)</f>
        <v>2.6496009892827702E-2</v>
      </c>
      <c r="AK22" s="24">
        <f>(Raw_data!AK22*Raw_data!$T22*2)/(Raw_data!$F22*1000)</f>
        <v>3.4436273701566366E-3</v>
      </c>
      <c r="AL22" s="24">
        <f>(Raw_data!AL22*Raw_data!$T22*2)/(Raw_data!$F22*1000)</f>
        <v>1.0211739488870568E-2</v>
      </c>
      <c r="AM22" s="24">
        <f>(Raw_data!AM22*Raw_data!$T22*2)/(Raw_data!$F22*1000)</f>
        <v>6.9147568013190434E-4</v>
      </c>
      <c r="AN22" s="24">
        <f>(Raw_data!AN22*Raw_data!$T22*2)/(Raw_data!$F22*1000)</f>
        <v>1.0914756801319045E-3</v>
      </c>
      <c r="AO22" s="24">
        <f>(Raw_data!AO22*Raw_data!$T22*2)/(Raw_data!$F22*1000)</f>
        <v>2.8955482275350368E-3</v>
      </c>
      <c r="AP22" s="24">
        <f>(Raw_data!AP22*Raw_data!$T22*2)/(Raw_data!$F22*1000)</f>
        <v>1.503083264633141E-3</v>
      </c>
      <c r="AQ22" s="24">
        <f>(Raw_data!AQ22*Raw_data!$T22*2)/(Raw_data!$F22*1000)</f>
        <v>6.7640560593569662E-4</v>
      </c>
      <c r="AR22" s="24">
        <f>(Raw_data!AR22*Raw_data!$T22*2)/(Raw_data!$F22*1000)</f>
        <v>1.2431986809563066E-4</v>
      </c>
      <c r="AS22" s="24">
        <f>(Raw_data!AS22*Raw_data!$T22*2)/(Raw_data!$F22*1000)</f>
        <v>7.9164056059356964E-4</v>
      </c>
      <c r="AT22" s="24">
        <f>(Raw_data!AT22*Raw_data!$T22*2)/(Raw_data!$F22*1000)</f>
        <v>4.6650948062654579E-3</v>
      </c>
      <c r="AU22" s="24">
        <f>(Raw_data!AU22*Raw_data!$T22*2)/(Raw_data!$F22*1000)</f>
        <v>4.2054410552349545E-4</v>
      </c>
      <c r="AV22" s="24">
        <f>(Raw_data!AV22*Raw_data!$T22*2)/(Raw_data!$F22*1000)</f>
        <v>7.8547403132728775E-4</v>
      </c>
      <c r="AW22" s="24">
        <f>(Raw_data!AW22*Raw_data!$T22*2)/(Raw_data!$F22*1000)</f>
        <v>1.1878483099752677E-3</v>
      </c>
      <c r="AX22" s="24">
        <f>(Raw_data!AX22*Raw_data!$T22*2)/(Raw_data!$F22*1000)</f>
        <v>3.5598680956306678E-3</v>
      </c>
      <c r="AY22" s="24">
        <f>(Raw_data!AY22*Raw_data!$T22*2)/(Raw_data!$F22*1000)</f>
        <v>8.3790601813685088E-4</v>
      </c>
      <c r="AZ22" s="24">
        <f t="shared" si="0"/>
        <v>0.73500634789777419</v>
      </c>
      <c r="BA22" s="24">
        <f t="shared" si="1"/>
        <v>1.0211739488870568E-2</v>
      </c>
      <c r="BB22" s="24">
        <f t="shared" si="2"/>
        <v>4.6650948062654579E-3</v>
      </c>
      <c r="BC22" s="24">
        <f t="shared" si="3"/>
        <v>0.59171635614179718</v>
      </c>
      <c r="BD22" s="24">
        <f t="shared" si="4"/>
        <v>3.6119538334707332E-3</v>
      </c>
      <c r="BE22" s="24">
        <f t="shared" si="5"/>
        <v>8.8370964550700759E-2</v>
      </c>
      <c r="BF22" s="24">
        <f t="shared" si="6"/>
        <v>1.6648887056883763E-2</v>
      </c>
      <c r="BG22" s="24">
        <f t="shared" si="7"/>
        <v>1.9781352019785654E-2</v>
      </c>
      <c r="BH22" s="24">
        <f t="shared" si="8"/>
        <v>3.6430239076669417E-2</v>
      </c>
      <c r="BI22" s="24">
        <f t="shared" si="9"/>
        <v>0.84164555790884543</v>
      </c>
    </row>
    <row r="23" spans="1:61" x14ac:dyDescent="0.25">
      <c r="A23" s="26" t="s">
        <v>94</v>
      </c>
      <c r="B23" s="22" t="s">
        <v>60</v>
      </c>
      <c r="C23" s="23">
        <v>3</v>
      </c>
      <c r="D23" s="22" t="s">
        <v>120</v>
      </c>
      <c r="E23" s="22">
        <v>990</v>
      </c>
      <c r="F23" s="24">
        <v>3.8174999999999999</v>
      </c>
      <c r="G23" s="25">
        <f>(391.83/1000)*E23</f>
        <v>387.9117</v>
      </c>
      <c r="H23" s="22" t="s">
        <v>121</v>
      </c>
      <c r="I23" s="22">
        <v>1000</v>
      </c>
      <c r="J23" s="22">
        <v>20</v>
      </c>
      <c r="K23" s="22">
        <v>400</v>
      </c>
      <c r="L23" s="22">
        <v>111</v>
      </c>
      <c r="M23" s="22">
        <v>150</v>
      </c>
      <c r="N23" s="22">
        <v>50</v>
      </c>
      <c r="O23" s="22">
        <v>70</v>
      </c>
      <c r="P23" s="22">
        <v>60</v>
      </c>
      <c r="Q23" s="22"/>
      <c r="R23" s="22" t="s">
        <v>63</v>
      </c>
      <c r="S23" s="22">
        <v>200</v>
      </c>
      <c r="T23" s="22">
        <v>30</v>
      </c>
      <c r="U23" s="24">
        <v>0</v>
      </c>
      <c r="V23" s="24">
        <v>0</v>
      </c>
      <c r="W23" s="22" t="s">
        <v>64</v>
      </c>
      <c r="X23" s="24">
        <f>(Raw_data!X23*Raw_data!$T23*2)/(Raw_data!$F23*1000)</f>
        <v>9.8863654223968565E-4</v>
      </c>
      <c r="Y23" s="24">
        <f>(Raw_data!Y23*Raw_data!$T23*2)/(Raw_data!$F23*1000)</f>
        <v>1.4849037328094304E-3</v>
      </c>
      <c r="Z23" s="24">
        <f>(Raw_data!Z23*Raw_data!$T23*2)/(Raw_data!$F23*1000)</f>
        <v>2.7039481335952853E-2</v>
      </c>
      <c r="AA23" s="24">
        <f>(Raw_data!AA23*Raw_data!$T23*2)/(Raw_data!$F23*1000)</f>
        <v>4.0392927308447933E-5</v>
      </c>
      <c r="AB23" s="24">
        <f>(Raw_data!AB23*Raw_data!$T23*2)/(Raw_data!$F23*1000)</f>
        <v>3.8315442043222003E-3</v>
      </c>
      <c r="AC23" s="24">
        <f>(Raw_data!AC23*Raw_data!$T23*2)/(Raw_data!$F23*1000)</f>
        <v>1.8559669941060904E-2</v>
      </c>
      <c r="AD23" s="24">
        <f>(Raw_data!AD23*Raw_data!$T23*2)/(Raw_data!$F23*1000)</f>
        <v>3.5692196463654229E-2</v>
      </c>
      <c r="AE23" s="24">
        <f>(Raw_data!AE23*Raw_data!$T23*2)/(Raw_data!$F23*1000)</f>
        <v>0</v>
      </c>
      <c r="AF23" s="24">
        <f>(Raw_data!AF23*Raw_data!$T23*2)/(Raw_data!$F23*1000)</f>
        <v>0.47657491552062869</v>
      </c>
      <c r="AG23" s="24">
        <f>(Raw_data!AG23*Raw_data!$T23*2)/(Raw_data!$F23*1000)</f>
        <v>1.1295434184675835E-2</v>
      </c>
      <c r="AH23" s="24">
        <f>(Raw_data!AH23*Raw_data!$T23*2)/(Raw_data!$F23*1000)</f>
        <v>8.9485893909626718E-3</v>
      </c>
      <c r="AI23" s="24">
        <f>(Raw_data!AI23*Raw_data!$T23*2)/(Raw_data!$F23*1000)</f>
        <v>3.3686051080550096E-2</v>
      </c>
      <c r="AJ23" s="24">
        <f>(Raw_data!AJ23*Raw_data!$T23*2)/(Raw_data!$F23*1000)</f>
        <v>1.8493768172888014E-2</v>
      </c>
      <c r="AK23" s="24">
        <f>(Raw_data!AK23*Raw_data!$T23*2)/(Raw_data!$F23*1000)</f>
        <v>2.3581139489194502E-3</v>
      </c>
      <c r="AL23" s="24">
        <f>(Raw_data!AL23*Raw_data!$T23*2)/(Raw_data!$F23*1000)</f>
        <v>6.6501218074656188E-3</v>
      </c>
      <c r="AM23" s="24">
        <f>(Raw_data!AM23*Raw_data!$T23*2)/(Raw_data!$F23*1000)</f>
        <v>8.2417288801571714E-4</v>
      </c>
      <c r="AN23" s="24">
        <f>(Raw_data!AN23*Raw_data!$T23*2)/(Raw_data!$F23*1000)</f>
        <v>8.8006286836935172E-4</v>
      </c>
      <c r="AO23" s="24">
        <f>(Raw_data!AO23*Raw_data!$T23*2)/(Raw_data!$F23*1000)</f>
        <v>1.4234184675834972E-3</v>
      </c>
      <c r="AP23" s="24">
        <f>(Raw_data!AP23*Raw_data!$T23*2)/(Raw_data!$F23*1000)</f>
        <v>1.4405186640471513E-3</v>
      </c>
      <c r="AQ23" s="24">
        <f>(Raw_data!AQ23*Raw_data!$T23*2)/(Raw_data!$F23*1000)</f>
        <v>3.2069155206286836E-4</v>
      </c>
      <c r="AR23" s="24">
        <f>(Raw_data!AR23*Raw_data!$T23*2)/(Raw_data!$F23*1000)</f>
        <v>1.4833791748526524E-4</v>
      </c>
      <c r="AS23" s="24">
        <f>(Raw_data!AS23*Raw_data!$T23*2)/(Raw_data!$F23*1000)</f>
        <v>6.631669941060905E-4</v>
      </c>
      <c r="AT23" s="24">
        <f>(Raw_data!AT23*Raw_data!$T23*2)/(Raw_data!$F23*1000)</f>
        <v>2.7386719056974457E-3</v>
      </c>
      <c r="AU23" s="24">
        <f>(Raw_data!AU23*Raw_data!$T23*2)/(Raw_data!$F23*1000)</f>
        <v>4.1293516699410611E-4</v>
      </c>
      <c r="AV23" s="24">
        <f>(Raw_data!AV23*Raw_data!$T23*2)/(Raw_data!$F23*1000)</f>
        <v>5.9486051080550099E-4</v>
      </c>
      <c r="AW23" s="24">
        <f>(Raw_data!AW23*Raw_data!$T23*2)/(Raw_data!$F23*1000)</f>
        <v>9.9008251473477389E-4</v>
      </c>
      <c r="AX23" s="24">
        <f>(Raw_data!AX23*Raw_data!$T23*2)/(Raw_data!$F23*1000)</f>
        <v>3.3062946954813357E-3</v>
      </c>
      <c r="AY23" s="24">
        <f>(Raw_data!AY23*Raw_data!$T23*2)/(Raw_data!$F23*1000)</f>
        <v>6.4722986247544212E-4</v>
      </c>
      <c r="AZ23" s="24">
        <f t="shared" si="0"/>
        <v>0.66003426326129677</v>
      </c>
      <c r="BA23" s="24">
        <f t="shared" si="1"/>
        <v>6.6501218074656188E-3</v>
      </c>
      <c r="BB23" s="24">
        <f t="shared" si="2"/>
        <v>2.7386719056974457E-3</v>
      </c>
      <c r="BC23" s="24">
        <f t="shared" si="3"/>
        <v>0.56262054223968572</v>
      </c>
      <c r="BD23" s="24">
        <f t="shared" si="4"/>
        <v>2.7012023575638503E-3</v>
      </c>
      <c r="BE23" s="24">
        <f t="shared" si="5"/>
        <v>5.891366601178781E-2</v>
      </c>
      <c r="BF23" s="24">
        <f t="shared" si="6"/>
        <v>1.2119607072691552E-2</v>
      </c>
      <c r="BG23" s="24">
        <f t="shared" si="7"/>
        <v>1.4290451866404714E-2</v>
      </c>
      <c r="BH23" s="24">
        <f t="shared" si="8"/>
        <v>2.6410058939096266E-2</v>
      </c>
      <c r="BI23" s="24">
        <f t="shared" si="9"/>
        <v>0.84809124203996789</v>
      </c>
    </row>
    <row r="24" spans="1:61" x14ac:dyDescent="0.25">
      <c r="A24" s="26" t="s">
        <v>94</v>
      </c>
      <c r="B24" s="22" t="s">
        <v>60</v>
      </c>
      <c r="C24" s="23" t="s">
        <v>71</v>
      </c>
      <c r="D24" s="22" t="s">
        <v>122</v>
      </c>
      <c r="E24" s="22">
        <v>1000</v>
      </c>
      <c r="F24" s="24">
        <v>0.34749999999999998</v>
      </c>
      <c r="G24" s="25"/>
      <c r="H24" s="22" t="s">
        <v>123</v>
      </c>
      <c r="I24" s="22">
        <v>1000</v>
      </c>
      <c r="J24" s="22">
        <v>20</v>
      </c>
      <c r="K24" s="22">
        <v>400</v>
      </c>
      <c r="L24" s="22">
        <v>111</v>
      </c>
      <c r="M24" s="22">
        <v>150</v>
      </c>
      <c r="N24" s="22">
        <v>50</v>
      </c>
      <c r="O24" s="22">
        <v>70</v>
      </c>
      <c r="P24" s="22">
        <v>60</v>
      </c>
      <c r="Q24" s="22" t="s">
        <v>74</v>
      </c>
      <c r="R24" s="22"/>
      <c r="S24" s="22">
        <v>200</v>
      </c>
      <c r="T24" s="22">
        <v>30</v>
      </c>
      <c r="U24" s="24">
        <v>0</v>
      </c>
      <c r="V24" s="24">
        <v>0</v>
      </c>
      <c r="W24" s="22" t="s">
        <v>74</v>
      </c>
      <c r="X24" s="24">
        <f>(Raw_data!X24*Raw_data!$T24*2)/(Raw_data!$F24*1000)</f>
        <v>1.9578647482014388E-2</v>
      </c>
      <c r="Y24" s="24">
        <f>(Raw_data!Y24*Raw_data!$T24*2)/(Raw_data!$F24*1000)</f>
        <v>0.15016143884892086</v>
      </c>
      <c r="Z24" s="24">
        <f>(Raw_data!Z24*Raw_data!$T24*2)/(Raw_data!$F24*1000)</f>
        <v>0</v>
      </c>
      <c r="AA24" s="24">
        <f>(Raw_data!AA24*Raw_data!$T24*2)/(Raw_data!$F24*1000)</f>
        <v>4.6374043165467636E-2</v>
      </c>
      <c r="AB24" s="24">
        <f>(Raw_data!AB24*Raw_data!$T24*2)/(Raw_data!$F24*1000)</f>
        <v>2.3625669064748202E-2</v>
      </c>
      <c r="AC24" s="24">
        <f>(Raw_data!AC24*Raw_data!$T24*2)/(Raw_data!$F24*1000)</f>
        <v>8.5961266187050356E-2</v>
      </c>
      <c r="AD24" s="24">
        <f>(Raw_data!AD24*Raw_data!$T24*2)/(Raw_data!$F24*1000)</f>
        <v>9.6865726618705031E-2</v>
      </c>
      <c r="AE24" s="24">
        <f>(Raw_data!AE24*Raw_data!$T24*2)/(Raw_data!$F24*1000)</f>
        <v>0.19365945323741005</v>
      </c>
      <c r="AF24" s="24">
        <f>(Raw_data!AF24*Raw_data!$T24*2)/(Raw_data!$F24*1000)</f>
        <v>3.6161922302158271</v>
      </c>
      <c r="AG24" s="24">
        <f>(Raw_data!AG24*Raw_data!$T24*2)/(Raw_data!$F24*1000)</f>
        <v>4.4472172661870507E-2</v>
      </c>
      <c r="AH24" s="24">
        <f>(Raw_data!AH24*Raw_data!$T24*2)/(Raw_data!$F24*1000)</f>
        <v>2.8552057553956834E-2</v>
      </c>
      <c r="AI24" s="24">
        <f>(Raw_data!AI24*Raw_data!$T24*2)/(Raw_data!$F24*1000)</f>
        <v>0.16061214388489209</v>
      </c>
      <c r="AJ24" s="24">
        <f>(Raw_data!AJ24*Raw_data!$T24*2)/(Raw_data!$F24*1000)</f>
        <v>9.7242129496402874E-2</v>
      </c>
      <c r="AK24" s="24">
        <f>(Raw_data!AK24*Raw_data!$T24*2)/(Raw_data!$F24*1000)</f>
        <v>0.12197697841726619</v>
      </c>
      <c r="AL24" s="24">
        <f>(Raw_data!AL24*Raw_data!$T24*2)/(Raw_data!$F24*1000)</f>
        <v>1.9721266187050359E-2</v>
      </c>
      <c r="AM24" s="24">
        <f>(Raw_data!AM24*Raw_data!$T24*2)/(Raw_data!$F24*1000)</f>
        <v>1.1787280575539568E-2</v>
      </c>
      <c r="AN24" s="24">
        <f>(Raw_data!AN24*Raw_data!$T24*2)/(Raw_data!$F24*1000)</f>
        <v>5.4813237410071946E-3</v>
      </c>
      <c r="AO24" s="24">
        <f>(Raw_data!AO24*Raw_data!$T24*2)/(Raw_data!$F24*1000)</f>
        <v>9.7650647482014387E-3</v>
      </c>
      <c r="AP24" s="24">
        <f>(Raw_data!AP24*Raw_data!$T24*2)/(Raw_data!$F24*1000)</f>
        <v>1.0216230215827338E-2</v>
      </c>
      <c r="AQ24" s="24">
        <f>(Raw_data!AQ24*Raw_data!$T24*2)/(Raw_data!$F24*1000)</f>
        <v>1.4589928057553954E-3</v>
      </c>
      <c r="AR24" s="24">
        <f>(Raw_data!AR24*Raw_data!$T24*2)/(Raw_data!$F24*1000)</f>
        <v>2.210935251798561E-3</v>
      </c>
      <c r="AS24" s="24">
        <f>(Raw_data!AS24*Raw_data!$T24*2)/(Raw_data!$F24*1000)</f>
        <v>7.3008345323741014E-3</v>
      </c>
      <c r="AT24" s="24">
        <f>(Raw_data!AT24*Raw_data!$T24*2)/(Raw_data!$F24*1000)</f>
        <v>3.4208978417266188E-2</v>
      </c>
      <c r="AU24" s="24">
        <f>(Raw_data!AU24*Raw_data!$T24*2)/(Raw_data!$F24*1000)</f>
        <v>8.467510791366907E-3</v>
      </c>
      <c r="AV24" s="24">
        <f>(Raw_data!AV24*Raw_data!$T24*2)/(Raw_data!$F24*1000)</f>
        <v>2.4927194244604317E-3</v>
      </c>
      <c r="AW24" s="24">
        <f>(Raw_data!AW24*Raw_data!$T24*2)/(Raw_data!$F24*1000)</f>
        <v>9.7369208633093524E-3</v>
      </c>
      <c r="AX24" s="24">
        <f>(Raw_data!AX24*Raw_data!$T24*2)/(Raw_data!$F24*1000)</f>
        <v>2.4849323741007193E-2</v>
      </c>
      <c r="AY24" s="24">
        <f>(Raw_data!AY24*Raw_data!$T24*2)/(Raw_data!$F24*1000)</f>
        <v>2.3229928057553959E-3</v>
      </c>
      <c r="AZ24" s="24">
        <f t="shared" si="0"/>
        <v>4.8352943309352501</v>
      </c>
      <c r="BA24" s="24">
        <f t="shared" si="1"/>
        <v>1.9721266187050359E-2</v>
      </c>
      <c r="BB24" s="24">
        <f t="shared" si="2"/>
        <v>3.4208978417266188E-2</v>
      </c>
      <c r="BC24" s="24">
        <f t="shared" si="3"/>
        <v>3.8535044028776979</v>
      </c>
      <c r="BD24" s="24">
        <f t="shared" si="4"/>
        <v>1.8222561151079137E-2</v>
      </c>
      <c r="BE24" s="24">
        <f t="shared" si="5"/>
        <v>0.67985024460431653</v>
      </c>
      <c r="BF24" s="24">
        <f t="shared" si="6"/>
        <v>5.6259453237410079E-2</v>
      </c>
      <c r="BG24" s="24">
        <f t="shared" si="7"/>
        <v>0.17352742446043168</v>
      </c>
      <c r="BH24" s="24">
        <f t="shared" si="8"/>
        <v>0.22978687769784176</v>
      </c>
      <c r="BI24" s="24">
        <f t="shared" si="9"/>
        <v>0.32421073160247676</v>
      </c>
    </row>
    <row r="25" spans="1:61" x14ac:dyDescent="0.25">
      <c r="A25" s="26" t="s">
        <v>94</v>
      </c>
      <c r="B25" s="22" t="s">
        <v>76</v>
      </c>
      <c r="C25" s="23">
        <v>1</v>
      </c>
      <c r="D25" s="22" t="s">
        <v>124</v>
      </c>
      <c r="E25" s="22">
        <v>1000</v>
      </c>
      <c r="F25" s="24">
        <v>3.3584999999999998</v>
      </c>
      <c r="G25" s="25"/>
      <c r="H25" s="22" t="s">
        <v>125</v>
      </c>
      <c r="I25" s="22">
        <v>1000</v>
      </c>
      <c r="J25" s="22">
        <v>20</v>
      </c>
      <c r="K25" s="22">
        <v>400</v>
      </c>
      <c r="L25" s="22">
        <v>111</v>
      </c>
      <c r="M25" s="22">
        <v>150</v>
      </c>
      <c r="N25" s="22">
        <v>50</v>
      </c>
      <c r="O25" s="22">
        <v>70</v>
      </c>
      <c r="P25" s="22">
        <v>60</v>
      </c>
      <c r="Q25" s="22"/>
      <c r="R25" s="22" t="s">
        <v>63</v>
      </c>
      <c r="S25" s="22">
        <v>200</v>
      </c>
      <c r="T25" s="22">
        <v>30</v>
      </c>
      <c r="U25" s="24">
        <v>0</v>
      </c>
      <c r="V25" s="24">
        <v>0</v>
      </c>
      <c r="W25" s="22" t="s">
        <v>64</v>
      </c>
      <c r="X25" s="24">
        <f>(Raw_data!X25*Raw_data!$T25*2)/(Raw_data!$F25*1000)</f>
        <v>2.1112103617686468E-3</v>
      </c>
      <c r="Y25" s="24">
        <f>(Raw_data!Y25*Raw_data!$T25*2)/(Raw_data!$F25*1000)</f>
        <v>2.2735328271549799E-3</v>
      </c>
      <c r="Z25" s="24">
        <f>(Raw_data!Z25*Raw_data!$T25*2)/(Raw_data!$F25*1000)</f>
        <v>4.297116569897276E-2</v>
      </c>
      <c r="AA25" s="24">
        <f>(Raw_data!AA25*Raw_data!$T25*2)/(Raw_data!$F25*1000)</f>
        <v>0</v>
      </c>
      <c r="AB25" s="24">
        <f>(Raw_data!AB25*Raw_data!$T25*2)/(Raw_data!$F25*1000)</f>
        <v>7.7508530594015187E-3</v>
      </c>
      <c r="AC25" s="24">
        <f>(Raw_data!AC25*Raw_data!$T25*2)/(Raw_data!$F25*1000)</f>
        <v>3.7371076373380968E-2</v>
      </c>
      <c r="AD25" s="24">
        <f>(Raw_data!AD25*Raw_data!$T25*2)/(Raw_data!$F25*1000)</f>
        <v>9.7198910227780266E-2</v>
      </c>
      <c r="AE25" s="24">
        <f>(Raw_data!AE25*Raw_data!$T25*2)/(Raw_data!$F25*1000)</f>
        <v>1.94890576150067E-4</v>
      </c>
      <c r="AF25" s="24">
        <f>(Raw_data!AF25*Raw_data!$T25*2)/(Raw_data!$F25*1000)</f>
        <v>0.5929588566324252</v>
      </c>
      <c r="AG25" s="24">
        <f>(Raw_data!AG25*Raw_data!$T25*2)/(Raw_data!$F25*1000)</f>
        <v>3.6808414470745864E-2</v>
      </c>
      <c r="AH25" s="24">
        <f>(Raw_data!AH25*Raw_data!$T25*2)/(Raw_data!$F25*1000)</f>
        <v>3.9260026797677532E-2</v>
      </c>
      <c r="AI25" s="24">
        <f>(Raw_data!AI25*Raw_data!$T25*2)/(Raw_data!$F25*1000)</f>
        <v>0.11325373827601608</v>
      </c>
      <c r="AJ25" s="24">
        <f>(Raw_data!AJ25*Raw_data!$T25*2)/(Raw_data!$F25*1000)</f>
        <v>4.6925770433229118E-2</v>
      </c>
      <c r="AK25" s="24">
        <f>(Raw_data!AK25*Raw_data!$T25*2)/(Raw_data!$F25*1000)</f>
        <v>1.0980616346583295E-2</v>
      </c>
      <c r="AL25" s="24">
        <f>(Raw_data!AL25*Raw_data!$T25*2)/(Raw_data!$F25*1000)</f>
        <v>1.6234158106297455E-2</v>
      </c>
      <c r="AM25" s="24">
        <f>(Raw_data!AM25*Raw_data!$T25*2)/(Raw_data!$F25*1000)</f>
        <v>2.1229298794104511E-3</v>
      </c>
      <c r="AN25" s="24">
        <f>(Raw_data!AN25*Raw_data!$T25*2)/(Raw_data!$F25*1000)</f>
        <v>1.4295846359982135E-3</v>
      </c>
      <c r="AO25" s="24">
        <f>(Raw_data!AO25*Raw_data!$T25*2)/(Raw_data!$F25*1000)</f>
        <v>3.9822242072353733E-3</v>
      </c>
      <c r="AP25" s="24">
        <f>(Raw_data!AP25*Raw_data!$T25*2)/(Raw_data!$F25*1000)</f>
        <v>2.0158463599821348E-3</v>
      </c>
      <c r="AQ25" s="24">
        <f>(Raw_data!AQ25*Raw_data!$T25*2)/(Raw_data!$F25*1000)</f>
        <v>1.1140866458240286E-3</v>
      </c>
      <c r="AR25" s="24">
        <f>(Raw_data!AR25*Raw_data!$T25*2)/(Raw_data!$F25*1000)</f>
        <v>2.0945064761054041E-4</v>
      </c>
      <c r="AS25" s="24">
        <f>(Raw_data!AS25*Raw_data!$T25*2)/(Raw_data!$F25*1000)</f>
        <v>1.2601161232693166E-3</v>
      </c>
      <c r="AT25" s="24">
        <f>(Raw_data!AT25*Raw_data!$T25*2)/(Raw_data!$F25*1000)</f>
        <v>8.9893345243412231E-3</v>
      </c>
      <c r="AU25" s="24">
        <f>(Raw_data!AU25*Raw_data!$T25*2)/(Raw_data!$F25*1000)</f>
        <v>1.4846092005359533E-3</v>
      </c>
      <c r="AV25" s="24">
        <f>(Raw_data!AV25*Raw_data!$T25*2)/(Raw_data!$F25*1000)</f>
        <v>1.3619830281375615E-3</v>
      </c>
      <c r="AW25" s="24">
        <f>(Raw_data!AW25*Raw_data!$T25*2)/(Raw_data!$F25*1000)</f>
        <v>1.2946136668155429E-3</v>
      </c>
      <c r="AX25" s="24">
        <f>(Raw_data!AX25*Raw_data!$T25*2)/(Raw_data!$F25*1000)</f>
        <v>5.0837695399732026E-3</v>
      </c>
      <c r="AY25" s="24">
        <f>(Raw_data!AY25*Raw_data!$T25*2)/(Raw_data!$F25*1000)</f>
        <v>2.1767574810183116E-3</v>
      </c>
      <c r="AZ25" s="24">
        <f t="shared" si="0"/>
        <v>1.0788185261277359</v>
      </c>
      <c r="BA25" s="24">
        <f t="shared" si="1"/>
        <v>1.6234158106297455E-2</v>
      </c>
      <c r="BB25" s="24">
        <f t="shared" si="2"/>
        <v>8.9893345243412231E-3</v>
      </c>
      <c r="BC25" s="24">
        <f t="shared" si="3"/>
        <v>0.78991676641357755</v>
      </c>
      <c r="BD25" s="24">
        <f t="shared" si="4"/>
        <v>6.1568914694059857E-3</v>
      </c>
      <c r="BE25" s="24">
        <f t="shared" si="5"/>
        <v>0.1636438410004466</v>
      </c>
      <c r="BF25" s="24">
        <f t="shared" si="6"/>
        <v>3.8931344350156313E-2</v>
      </c>
      <c r="BG25" s="24">
        <f t="shared" si="7"/>
        <v>5.494619026351049E-2</v>
      </c>
      <c r="BH25" s="24">
        <f t="shared" si="8"/>
        <v>9.3877534613666797E-2</v>
      </c>
      <c r="BI25" s="24">
        <f t="shared" si="9"/>
        <v>0.70853582684167349</v>
      </c>
    </row>
    <row r="26" spans="1:61" x14ac:dyDescent="0.25">
      <c r="A26" s="26" t="s">
        <v>94</v>
      </c>
      <c r="B26" s="22" t="s">
        <v>76</v>
      </c>
      <c r="C26" s="23">
        <v>2</v>
      </c>
      <c r="D26" s="22" t="s">
        <v>126</v>
      </c>
      <c r="E26" s="22">
        <v>1000</v>
      </c>
      <c r="F26" s="24">
        <v>3.508</v>
      </c>
      <c r="G26" s="25"/>
      <c r="H26" s="22" t="s">
        <v>127</v>
      </c>
      <c r="I26" s="22">
        <v>1000</v>
      </c>
      <c r="J26" s="22">
        <v>20</v>
      </c>
      <c r="K26" s="22">
        <v>400</v>
      </c>
      <c r="L26" s="22">
        <v>111</v>
      </c>
      <c r="M26" s="22">
        <v>150</v>
      </c>
      <c r="N26" s="22">
        <v>50</v>
      </c>
      <c r="O26" s="22">
        <v>70</v>
      </c>
      <c r="P26" s="22">
        <v>60</v>
      </c>
      <c r="Q26" s="22"/>
      <c r="R26" s="22" t="s">
        <v>63</v>
      </c>
      <c r="S26" s="22">
        <v>200</v>
      </c>
      <c r="T26" s="22">
        <v>30</v>
      </c>
      <c r="U26" s="24">
        <v>0</v>
      </c>
      <c r="V26" s="24">
        <v>0</v>
      </c>
      <c r="W26" s="22" t="s">
        <v>64</v>
      </c>
      <c r="X26" s="24">
        <f>(Raw_data!X26*Raw_data!$T26*2)/(Raw_data!$F26*1000)</f>
        <v>1.2502850627137971E-3</v>
      </c>
      <c r="Y26" s="24">
        <f>(Raw_data!Y26*Raw_data!$T26*2)/(Raw_data!$F26*1000)</f>
        <v>1.1669555302166476E-3</v>
      </c>
      <c r="Z26" s="24">
        <f>(Raw_data!Z26*Raw_data!$T26*2)/(Raw_data!$F26*1000)</f>
        <v>3.0556334093500569E-2</v>
      </c>
      <c r="AA26" s="24">
        <f>(Raw_data!AA26*Raw_data!$T26*2)/(Raw_data!$F26*1000)</f>
        <v>0</v>
      </c>
      <c r="AB26" s="24">
        <f>(Raw_data!AB26*Raw_data!$T26*2)/(Raw_data!$F26*1000)</f>
        <v>4.2872805017103773E-3</v>
      </c>
      <c r="AC26" s="24">
        <f>(Raw_data!AC26*Raw_data!$T26*2)/(Raw_data!$F26*1000)</f>
        <v>1.2667080957810719E-2</v>
      </c>
      <c r="AD26" s="24">
        <f>(Raw_data!AD26*Raw_data!$T26*2)/(Raw_data!$F26*1000)</f>
        <v>5.7425438996579252E-2</v>
      </c>
      <c r="AE26" s="24">
        <f>(Raw_data!AE26*Raw_data!$T26*2)/(Raw_data!$F26*1000)</f>
        <v>1.0715507411630559E-4</v>
      </c>
      <c r="AF26" s="24">
        <f>(Raw_data!AF26*Raw_data!$T26*2)/(Raw_data!$F26*1000)</f>
        <v>0.58090075826681864</v>
      </c>
      <c r="AG26" s="24">
        <f>(Raw_data!AG26*Raw_data!$T26*2)/(Raw_data!$F26*1000)</f>
        <v>2.7877183580387686E-2</v>
      </c>
      <c r="AH26" s="24">
        <f>(Raw_data!AH26*Raw_data!$T26*2)/(Raw_data!$F26*1000)</f>
        <v>2.2541904218928165E-2</v>
      </c>
      <c r="AI26" s="24">
        <f>(Raw_data!AI26*Raw_data!$T26*2)/(Raw_data!$F26*1000)</f>
        <v>6.4489583808437848E-2</v>
      </c>
      <c r="AJ26" s="24">
        <f>(Raw_data!AJ26*Raw_data!$T26*2)/(Raw_data!$F26*1000)</f>
        <v>2.8921214367160778E-2</v>
      </c>
      <c r="AK26" s="24">
        <f>(Raw_data!AK26*Raw_data!$T26*2)/(Raw_data!$F26*1000)</f>
        <v>5.196721778791334E-3</v>
      </c>
      <c r="AL26" s="24">
        <f>(Raw_data!AL26*Raw_data!$T26*2)/(Raw_data!$F26*1000)</f>
        <v>6.9968928164196118E-3</v>
      </c>
      <c r="AM26" s="24">
        <f>(Raw_data!AM26*Raw_data!$T26*2)/(Raw_data!$F26*1000)</f>
        <v>6.6632839224629414E-4</v>
      </c>
      <c r="AN26" s="24">
        <f>(Raw_data!AN26*Raw_data!$T26*2)/(Raw_data!$F26*1000)</f>
        <v>7.0992588369441282E-4</v>
      </c>
      <c r="AO26" s="24">
        <f>(Raw_data!AO26*Raw_data!$T26*2)/(Raw_data!$F26*1000)</f>
        <v>2.0560946408209805E-3</v>
      </c>
      <c r="AP26" s="24">
        <f>(Raw_data!AP26*Raw_data!$T26*2)/(Raw_data!$F26*1000)</f>
        <v>1.7075199543899657E-3</v>
      </c>
      <c r="AQ26" s="24">
        <f>(Raw_data!AQ26*Raw_data!$T26*2)/(Raw_data!$F26*1000)</f>
        <v>3.4072405929304447E-4</v>
      </c>
      <c r="AR26" s="24">
        <f>(Raw_data!AR26*Raw_data!$T26*2)/(Raw_data!$F26*1000)</f>
        <v>1.2321550741163057E-4</v>
      </c>
      <c r="AS26" s="24">
        <f>(Raw_data!AS26*Raw_data!$T26*2)/(Raw_data!$F26*1000)</f>
        <v>8.5050171037628268E-4</v>
      </c>
      <c r="AT26" s="24">
        <f>(Raw_data!AT26*Raw_data!$T26*2)/(Raw_data!$F26*1000)</f>
        <v>3.0362599771949833E-3</v>
      </c>
      <c r="AU26" s="24">
        <f>(Raw_data!AU26*Raw_data!$T26*2)/(Raw_data!$F26*1000)</f>
        <v>3.9396807297605469E-4</v>
      </c>
      <c r="AV26" s="24">
        <f>(Raw_data!AV26*Raw_data!$T26*2)/(Raw_data!$F26*1000)</f>
        <v>7.6009122006841505E-4</v>
      </c>
      <c r="AW26" s="24">
        <f>(Raw_data!AW26*Raw_data!$T26*2)/(Raw_data!$F26*1000)</f>
        <v>1.1935518814139112E-3</v>
      </c>
      <c r="AX26" s="24">
        <f>(Raw_data!AX26*Raw_data!$T26*2)/(Raw_data!$F26*1000)</f>
        <v>3.3538255416191566E-3</v>
      </c>
      <c r="AY26" s="24">
        <f>(Raw_data!AY26*Raw_data!$T26*2)/(Raw_data!$F26*1000)</f>
        <v>4.0877993158494873E-4</v>
      </c>
      <c r="AZ26" s="24">
        <f t="shared" si="0"/>
        <v>0.85998557582668211</v>
      </c>
      <c r="BA26" s="24">
        <f t="shared" si="1"/>
        <v>6.9968928164196118E-3</v>
      </c>
      <c r="BB26" s="24">
        <f t="shared" si="2"/>
        <v>3.0362599771949833E-3</v>
      </c>
      <c r="BC26" s="24">
        <f t="shared" si="3"/>
        <v>0.70334131128848343</v>
      </c>
      <c r="BD26" s="24">
        <f t="shared" si="4"/>
        <v>2.8263625997719498E-3</v>
      </c>
      <c r="BE26" s="24">
        <f t="shared" si="5"/>
        <v>8.4234663625997713E-2</v>
      </c>
      <c r="BF26" s="24">
        <f t="shared" si="6"/>
        <v>2.8543511972633981E-2</v>
      </c>
      <c r="BG26" s="24">
        <f t="shared" si="7"/>
        <v>3.1006573546180159E-2</v>
      </c>
      <c r="BH26" s="24">
        <f t="shared" si="8"/>
        <v>5.955008551881414E-2</v>
      </c>
      <c r="BI26" s="24">
        <f t="shared" si="9"/>
        <v>0.92056324540737222</v>
      </c>
    </row>
    <row r="27" spans="1:61" x14ac:dyDescent="0.25">
      <c r="A27" s="26" t="s">
        <v>94</v>
      </c>
      <c r="B27" s="22" t="s">
        <v>76</v>
      </c>
      <c r="C27" s="23">
        <v>3</v>
      </c>
      <c r="D27" s="22" t="s">
        <v>128</v>
      </c>
      <c r="E27" s="22">
        <v>1000</v>
      </c>
      <c r="F27" s="24">
        <v>2.8105000000000002</v>
      </c>
      <c r="G27" s="25">
        <v>344.46</v>
      </c>
      <c r="H27" s="22" t="s">
        <v>129</v>
      </c>
      <c r="I27" s="22">
        <v>1000</v>
      </c>
      <c r="J27" s="22">
        <v>20</v>
      </c>
      <c r="K27" s="22">
        <v>400</v>
      </c>
      <c r="L27" s="22">
        <v>111</v>
      </c>
      <c r="M27" s="22">
        <v>150</v>
      </c>
      <c r="N27" s="22">
        <v>50</v>
      </c>
      <c r="O27" s="22">
        <v>70</v>
      </c>
      <c r="P27" s="22">
        <v>60</v>
      </c>
      <c r="Q27" s="22"/>
      <c r="R27" s="22" t="s">
        <v>63</v>
      </c>
      <c r="S27" s="22">
        <v>200</v>
      </c>
      <c r="T27" s="22">
        <v>30</v>
      </c>
      <c r="U27" s="24">
        <v>0</v>
      </c>
      <c r="V27" s="24">
        <v>0</v>
      </c>
      <c r="W27" s="22" t="s">
        <v>64</v>
      </c>
      <c r="X27" s="24">
        <f>(Raw_data!X27*Raw_data!$T27*2)/(Raw_data!$F27*1000)</f>
        <v>8.4655399395125431E-4</v>
      </c>
      <c r="Y27" s="24">
        <f>(Raw_data!Y27*Raw_data!$T27*2)/(Raw_data!$F27*1000)</f>
        <v>1.4357516456146593E-3</v>
      </c>
      <c r="Z27" s="24">
        <f>(Raw_data!Z27*Raw_data!$T27*2)/(Raw_data!$F27*1000)</f>
        <v>2.8158071517523569E-2</v>
      </c>
      <c r="AA27" s="24">
        <f>(Raw_data!AA27*Raw_data!$T27*2)/(Raw_data!$F27*1000)</f>
        <v>0</v>
      </c>
      <c r="AB27" s="24">
        <f>(Raw_data!AB27*Raw_data!$T27*2)/(Raw_data!$F27*1000)</f>
        <v>4.2508094645080947E-3</v>
      </c>
      <c r="AC27" s="24">
        <f>(Raw_data!AC27*Raw_data!$T27*2)/(Raw_data!$F27*1000)</f>
        <v>9.9134388898772449E-3</v>
      </c>
      <c r="AD27" s="24">
        <f>(Raw_data!AD27*Raw_data!$T27*2)/(Raw_data!$F27*1000)</f>
        <v>4.758820850382494E-2</v>
      </c>
      <c r="AE27" s="24">
        <f>(Raw_data!AE27*Raw_data!$T27*2)/(Raw_data!$F27*1000)</f>
        <v>0</v>
      </c>
      <c r="AF27" s="24">
        <f>(Raw_data!AF27*Raw_data!$T27*2)/(Raw_data!$F27*1000)</f>
        <v>0.56673758405977581</v>
      </c>
      <c r="AG27" s="24">
        <f>(Raw_data!AG27*Raw_data!$T27*2)/(Raw_data!$F27*1000)</f>
        <v>2.5268464685998932E-2</v>
      </c>
      <c r="AH27" s="24">
        <f>(Raw_data!AH27*Raw_data!$T27*2)/(Raw_data!$F27*1000)</f>
        <v>1.8626408112435513E-2</v>
      </c>
      <c r="AI27" s="24">
        <f>(Raw_data!AI27*Raw_data!$T27*2)/(Raw_data!$F27*1000)</f>
        <v>5.4826614481408999E-2</v>
      </c>
      <c r="AJ27" s="24">
        <f>(Raw_data!AJ27*Raw_data!$T27*2)/(Raw_data!$F27*1000)</f>
        <v>2.3059213663049284E-2</v>
      </c>
      <c r="AK27" s="24">
        <f>(Raw_data!AK27*Raw_data!$T27*2)/(Raw_data!$F27*1000)</f>
        <v>1.6748550080056927E-3</v>
      </c>
      <c r="AL27" s="24">
        <f>(Raw_data!AL27*Raw_data!$T27*2)/(Raw_data!$F27*1000)</f>
        <v>6.515267745952678E-3</v>
      </c>
      <c r="AM27" s="24">
        <f>(Raw_data!AM27*Raw_data!$T27*2)/(Raw_data!$F27*1000)</f>
        <v>6.8074008183597223E-4</v>
      </c>
      <c r="AN27" s="24">
        <f>(Raw_data!AN27*Raw_data!$T27*2)/(Raw_data!$F27*1000)</f>
        <v>8.0827610745418956E-4</v>
      </c>
      <c r="AO27" s="24">
        <f>(Raw_data!AO27*Raw_data!$T27*2)/(Raw_data!$F27*1000)</f>
        <v>1.7386870663582993E-3</v>
      </c>
      <c r="AP27" s="24">
        <f>(Raw_data!AP27*Raw_data!$T27*2)/(Raw_data!$F27*1000)</f>
        <v>1.7164205657356341E-3</v>
      </c>
      <c r="AQ27" s="24">
        <f>(Raw_data!AQ27*Raw_data!$T27*2)/(Raw_data!$F27*1000)</f>
        <v>3.238783134673546E-4</v>
      </c>
      <c r="AR27" s="24">
        <f>(Raw_data!AR27*Raw_data!$T27*2)/(Raw_data!$F27*1000)</f>
        <v>1.6030599537448853E-4</v>
      </c>
      <c r="AS27" s="24">
        <f>(Raw_data!AS27*Raw_data!$T27*2)/(Raw_data!$F27*1000)</f>
        <v>6.5390499911047856E-4</v>
      </c>
      <c r="AT27" s="24">
        <f>(Raw_data!AT27*Raw_data!$T27*2)/(Raw_data!$F27*1000)</f>
        <v>3.0597117950542608E-3</v>
      </c>
      <c r="AU27" s="24">
        <f>(Raw_data!AU27*Raw_data!$T27*2)/(Raw_data!$F27*1000)</f>
        <v>2.8905888631916029E-4</v>
      </c>
      <c r="AV27" s="24">
        <f>(Raw_data!AV27*Raw_data!$T27*2)/(Raw_data!$F27*1000)</f>
        <v>5.9897527130403844E-4</v>
      </c>
      <c r="AW27" s="24">
        <f>(Raw_data!AW27*Raw_data!$T27*2)/(Raw_data!$F27*1000)</f>
        <v>1.0204589930617328E-3</v>
      </c>
      <c r="AX27" s="24">
        <f>(Raw_data!AX27*Raw_data!$T27*2)/(Raw_data!$F27*1000)</f>
        <v>2.9660131649172743E-3</v>
      </c>
      <c r="AY27" s="24">
        <f>(Raw_data!AY27*Raw_data!$T27*2)/(Raw_data!$F27*1000)</f>
        <v>4.2037359900373597E-4</v>
      </c>
      <c r="AZ27" s="24">
        <f t="shared" si="0"/>
        <v>0.80333804661092323</v>
      </c>
      <c r="BA27" s="24">
        <f t="shared" si="1"/>
        <v>6.515267745952678E-3</v>
      </c>
      <c r="BB27" s="24">
        <f t="shared" si="2"/>
        <v>3.0597117950542608E-3</v>
      </c>
      <c r="BC27" s="24">
        <f t="shared" si="3"/>
        <v>0.670640441202633</v>
      </c>
      <c r="BD27" s="24">
        <f t="shared" si="4"/>
        <v>2.5239921722113503E-3</v>
      </c>
      <c r="BE27" s="24">
        <f t="shared" si="5"/>
        <v>7.1169564134495628E-2</v>
      </c>
      <c r="BF27" s="24">
        <f t="shared" si="6"/>
        <v>2.5949204767834903E-2</v>
      </c>
      <c r="BG27" s="24">
        <f t="shared" si="7"/>
        <v>2.3479864792741507E-2</v>
      </c>
      <c r="BH27" s="24">
        <f t="shared" si="8"/>
        <v>4.9429069560576411E-2</v>
      </c>
      <c r="BI27" s="24">
        <f t="shared" si="9"/>
        <v>1.1051684069261234</v>
      </c>
    </row>
    <row r="28" spans="1:61" x14ac:dyDescent="0.25">
      <c r="A28" s="26" t="s">
        <v>94</v>
      </c>
      <c r="B28" s="22" t="s">
        <v>76</v>
      </c>
      <c r="C28" s="23" t="s">
        <v>71</v>
      </c>
      <c r="D28" s="22" t="s">
        <v>131</v>
      </c>
      <c r="E28" s="22">
        <v>1000</v>
      </c>
      <c r="F28" s="24">
        <v>0.40799999999999997</v>
      </c>
      <c r="G28" s="25"/>
      <c r="H28" s="22" t="s">
        <v>132</v>
      </c>
      <c r="I28" s="22">
        <v>1000</v>
      </c>
      <c r="J28" s="22">
        <v>20</v>
      </c>
      <c r="K28" s="22">
        <v>400</v>
      </c>
      <c r="L28" s="22">
        <v>111</v>
      </c>
      <c r="M28" s="22">
        <v>150</v>
      </c>
      <c r="N28" s="22">
        <v>50</v>
      </c>
      <c r="O28" s="22">
        <v>70</v>
      </c>
      <c r="P28" s="22">
        <v>60</v>
      </c>
      <c r="Q28" s="22" t="s">
        <v>74</v>
      </c>
      <c r="R28" s="22"/>
      <c r="S28" s="22">
        <v>200</v>
      </c>
      <c r="T28" s="22">
        <v>30</v>
      </c>
      <c r="U28" s="24">
        <v>0</v>
      </c>
      <c r="V28" s="24">
        <v>0</v>
      </c>
      <c r="W28" s="22" t="s">
        <v>74</v>
      </c>
      <c r="X28" s="24">
        <f>(Raw_data!X28*Raw_data!$T28*2)/(Raw_data!$F28*1000)</f>
        <v>1.626E-2</v>
      </c>
      <c r="Y28" s="24">
        <f>(Raw_data!Y28*Raw_data!$T28*2)/(Raw_data!$F28*1000)</f>
        <v>0.15067602941176469</v>
      </c>
      <c r="Z28" s="24">
        <f>(Raw_data!Z28*Raw_data!$T28*2)/(Raw_data!$F28*1000)</f>
        <v>0</v>
      </c>
      <c r="AA28" s="24">
        <f>(Raw_data!AA28*Raw_data!$T28*2)/(Raw_data!$F28*1000)</f>
        <v>5.4212500000000004E-2</v>
      </c>
      <c r="AB28" s="24">
        <f>(Raw_data!AB28*Raw_data!$T28*2)/(Raw_data!$F28*1000)</f>
        <v>2.0388235294117648E-2</v>
      </c>
      <c r="AC28" s="24">
        <f>(Raw_data!AC28*Raw_data!$T28*2)/(Raw_data!$F28*1000)</f>
        <v>8.5108382352941159E-2</v>
      </c>
      <c r="AD28" s="24">
        <f>(Raw_data!AD28*Raw_data!$T28*2)/(Raw_data!$F28*1000)</f>
        <v>8.1062794117647052E-2</v>
      </c>
      <c r="AE28" s="24">
        <f>(Raw_data!AE28*Raw_data!$T28*2)/(Raw_data!$F28*1000)</f>
        <v>0.20989264705882354</v>
      </c>
      <c r="AF28" s="24">
        <f>(Raw_data!AF28*Raw_data!$T28*2)/(Raw_data!$F28*1000)</f>
        <v>3.8720101470588233</v>
      </c>
      <c r="AG28" s="24">
        <f>(Raw_data!AG28*Raw_data!$T28*2)/(Raw_data!$F28*1000)</f>
        <v>4.6246764705882348E-2</v>
      </c>
      <c r="AH28" s="24">
        <f>(Raw_data!AH28*Raw_data!$T28*2)/(Raw_data!$F28*1000)</f>
        <v>3.0635882352941176E-2</v>
      </c>
      <c r="AI28" s="24">
        <f>(Raw_data!AI28*Raw_data!$T28*2)/(Raw_data!$F28*1000)</f>
        <v>0.15478970588235294</v>
      </c>
      <c r="AJ28" s="24">
        <f>(Raw_data!AJ28*Raw_data!$T28*2)/(Raw_data!$F28*1000)</f>
        <v>8.4306764705882345E-2</v>
      </c>
      <c r="AK28" s="24">
        <f>(Raw_data!AK28*Raw_data!$T28*2)/(Raw_data!$F28*1000)</f>
        <v>0.13373338235294116</v>
      </c>
      <c r="AL28" s="24">
        <f>(Raw_data!AL28*Raw_data!$T28*2)/(Raw_data!$F28*1000)</f>
        <v>2.041279411764706E-2</v>
      </c>
      <c r="AM28" s="24">
        <f>(Raw_data!AM28*Raw_data!$T28*2)/(Raw_data!$F28*1000)</f>
        <v>1.1826911764705883E-2</v>
      </c>
      <c r="AN28" s="24">
        <f>(Raw_data!AN28*Raw_data!$T28*2)/(Raw_data!$F28*1000)</f>
        <v>6.5085294117647055E-3</v>
      </c>
      <c r="AO28" s="24">
        <f>(Raw_data!AO28*Raw_data!$T28*2)/(Raw_data!$F28*1000)</f>
        <v>1.0335441176470587E-2</v>
      </c>
      <c r="AP28" s="24">
        <f>(Raw_data!AP28*Raw_data!$T28*2)/(Raw_data!$F28*1000)</f>
        <v>1.0288529411764705E-2</v>
      </c>
      <c r="AQ28" s="24">
        <f>(Raw_data!AQ28*Raw_data!$T28*2)/(Raw_data!$F28*1000)</f>
        <v>1.2389705882352943E-3</v>
      </c>
      <c r="AR28" s="24">
        <f>(Raw_data!AR28*Raw_data!$T28*2)/(Raw_data!$F28*1000)</f>
        <v>2.1377941176470589E-3</v>
      </c>
      <c r="AS28" s="24">
        <f>(Raw_data!AS28*Raw_data!$T28*2)/(Raw_data!$F28*1000)</f>
        <v>7.6560294117647065E-3</v>
      </c>
      <c r="AT28" s="24">
        <f>(Raw_data!AT28*Raw_data!$T28*2)/(Raw_data!$F28*1000)</f>
        <v>3.4237499999999997E-2</v>
      </c>
      <c r="AU28" s="24">
        <f>(Raw_data!AU28*Raw_data!$T28*2)/(Raw_data!$F28*1000)</f>
        <v>8.1417647058823536E-3</v>
      </c>
      <c r="AV28" s="24">
        <f>(Raw_data!AV28*Raw_data!$T28*2)/(Raw_data!$F28*1000)</f>
        <v>2.032058823529412E-3</v>
      </c>
      <c r="AW28" s="24">
        <f>(Raw_data!AW28*Raw_data!$T28*2)/(Raw_data!$F28*1000)</f>
        <v>1.0410147058823531E-2</v>
      </c>
      <c r="AX28" s="24">
        <f>(Raw_data!AX28*Raw_data!$T28*2)/(Raw_data!$F28*1000)</f>
        <v>2.600897058823529E-2</v>
      </c>
      <c r="AY28" s="24">
        <f>(Raw_data!AY28*Raw_data!$T28*2)/(Raw_data!$F28*1000)</f>
        <v>2.1050000000000001E-3</v>
      </c>
      <c r="AZ28" s="24">
        <f t="shared" si="0"/>
        <v>5.092663676470587</v>
      </c>
      <c r="BA28" s="24">
        <f t="shared" si="1"/>
        <v>2.041279411764706E-2</v>
      </c>
      <c r="BB28" s="24">
        <f t="shared" si="2"/>
        <v>3.4237499999999997E-2</v>
      </c>
      <c r="BC28" s="24">
        <f t="shared" si="3"/>
        <v>4.0740279411764702</v>
      </c>
      <c r="BD28" s="24">
        <f t="shared" si="4"/>
        <v>1.7923970588235291E-2</v>
      </c>
      <c r="BE28" s="24">
        <f t="shared" si="5"/>
        <v>0.69916544117647061</v>
      </c>
      <c r="BF28" s="24">
        <f t="shared" si="6"/>
        <v>5.8073676470588233E-2</v>
      </c>
      <c r="BG28" s="24">
        <f t="shared" si="7"/>
        <v>0.18882235294117644</v>
      </c>
      <c r="BH28" s="24">
        <f t="shared" si="8"/>
        <v>0.24689602941176467</v>
      </c>
      <c r="BI28" s="24">
        <f t="shared" si="9"/>
        <v>0.30755721219446852</v>
      </c>
    </row>
    <row r="29" spans="1:61" x14ac:dyDescent="0.25">
      <c r="A29" s="26" t="s">
        <v>94</v>
      </c>
      <c r="B29" s="22" t="s">
        <v>85</v>
      </c>
      <c r="C29" s="23">
        <v>1</v>
      </c>
      <c r="D29" s="22" t="s">
        <v>133</v>
      </c>
      <c r="E29" s="22">
        <v>1000</v>
      </c>
      <c r="F29" s="24">
        <v>3.4609999999999999</v>
      </c>
      <c r="G29" s="25"/>
      <c r="H29" s="22" t="s">
        <v>134</v>
      </c>
      <c r="I29" s="22">
        <v>1000</v>
      </c>
      <c r="J29" s="22">
        <v>20</v>
      </c>
      <c r="K29" s="22">
        <v>400</v>
      </c>
      <c r="L29" s="22">
        <v>111</v>
      </c>
      <c r="M29" s="22">
        <v>150</v>
      </c>
      <c r="N29" s="22">
        <v>50</v>
      </c>
      <c r="O29" s="22">
        <v>70</v>
      </c>
      <c r="P29" s="22">
        <v>60</v>
      </c>
      <c r="Q29" s="22"/>
      <c r="R29" s="22" t="s">
        <v>63</v>
      </c>
      <c r="S29" s="22">
        <v>200</v>
      </c>
      <c r="T29" s="22">
        <v>30</v>
      </c>
      <c r="U29" s="24">
        <v>0</v>
      </c>
      <c r="V29" s="24">
        <v>0</v>
      </c>
      <c r="W29" s="22" t="s">
        <v>64</v>
      </c>
      <c r="X29" s="24">
        <f>(Raw_data!X29*Raw_data!$T29*2)/(Raw_data!$F29*1000)</f>
        <v>1.6826177405374169E-3</v>
      </c>
      <c r="Y29" s="24">
        <f>(Raw_data!Y29*Raw_data!$T29*2)/(Raw_data!$F29*1000)</f>
        <v>2.2645362611961859E-3</v>
      </c>
      <c r="Z29" s="24">
        <f>(Raw_data!Z29*Raw_data!$T29*2)/(Raw_data!$F29*1000)</f>
        <v>6.5330274487142445E-2</v>
      </c>
      <c r="AA29" s="24">
        <f>(Raw_data!AA29*Raw_data!$T29*2)/(Raw_data!$F29*1000)</f>
        <v>0</v>
      </c>
      <c r="AB29" s="24">
        <f>(Raw_data!AB29*Raw_data!$T29*2)/(Raw_data!$F29*1000)</f>
        <v>8.7090667437156894E-3</v>
      </c>
      <c r="AC29" s="24">
        <f>(Raw_data!AC29*Raw_data!$T29*2)/(Raw_data!$F29*1000)</f>
        <v>4.0994215544640278E-2</v>
      </c>
      <c r="AD29" s="24">
        <f>(Raw_data!AD29*Raw_data!$T29*2)/(Raw_data!$F29*1000)</f>
        <v>0.16342358277954347</v>
      </c>
      <c r="AE29" s="24">
        <f>(Raw_data!AE29*Raw_data!$T29*2)/(Raw_data!$F29*1000)</f>
        <v>0</v>
      </c>
      <c r="AF29" s="24">
        <f>(Raw_data!AF29*Raw_data!$T29*2)/(Raw_data!$F29*1000)</f>
        <v>0.95724005200809015</v>
      </c>
      <c r="AG29" s="24">
        <f>(Raw_data!AG29*Raw_data!$T29*2)/(Raw_data!$F29*1000)</f>
        <v>5.2298347298468655E-2</v>
      </c>
      <c r="AH29" s="24">
        <f>(Raw_data!AH29*Raw_data!$T29*2)/(Raw_data!$F29*1000)</f>
        <v>7.3929985553308278E-2</v>
      </c>
      <c r="AI29" s="24">
        <f>(Raw_data!AI29*Raw_data!$T29*2)/(Raw_data!$F29*1000)</f>
        <v>0.17472825195030336</v>
      </c>
      <c r="AJ29" s="24">
        <f>(Raw_data!AJ29*Raw_data!$T29*2)/(Raw_data!$F29*1000)</f>
        <v>5.2685166136954634E-2</v>
      </c>
      <c r="AK29" s="24">
        <f>(Raw_data!AK29*Raw_data!$T29*2)/(Raw_data!$F29*1000)</f>
        <v>9.7023345853799476E-3</v>
      </c>
      <c r="AL29" s="24">
        <f>(Raw_data!AL29*Raw_data!$T29*2)/(Raw_data!$F29*1000)</f>
        <v>2.906043917942791E-2</v>
      </c>
      <c r="AM29" s="24">
        <f>(Raw_data!AM29*Raw_data!$T29*2)/(Raw_data!$F29*1000)</f>
        <v>1.9600288933834149E-3</v>
      </c>
      <c r="AN29" s="24">
        <f>(Raw_data!AN29*Raw_data!$T29*2)/(Raw_data!$F29*1000)</f>
        <v>2.2579485697775208E-3</v>
      </c>
      <c r="AO29" s="24">
        <f>(Raw_data!AO29*Raw_data!$T29*2)/(Raw_data!$F29*1000)</f>
        <v>4.3256688818260622E-3</v>
      </c>
      <c r="AP29" s="24">
        <f>(Raw_data!AP29*Raw_data!$T29*2)/(Raw_data!$F29*1000)</f>
        <v>3.0659462583068476E-3</v>
      </c>
      <c r="AQ29" s="24">
        <f>(Raw_data!AQ29*Raw_data!$T29*2)/(Raw_data!$F29*1000)</f>
        <v>9.7100837908119036E-4</v>
      </c>
      <c r="AR29" s="24">
        <f>(Raw_data!AR29*Raw_data!$T29*2)/(Raw_data!$F29*1000)</f>
        <v>1.4844842531060387E-4</v>
      </c>
      <c r="AS29" s="24">
        <f>(Raw_data!AS29*Raw_data!$T29*2)/(Raw_data!$F29*1000)</f>
        <v>1.9632013868824041E-3</v>
      </c>
      <c r="AT29" s="24">
        <f>(Raw_data!AT29*Raw_data!$T29*2)/(Raw_data!$F29*1000)</f>
        <v>1.0573816815949147E-2</v>
      </c>
      <c r="AU29" s="24">
        <f>(Raw_data!AU29*Raw_data!$T29*2)/(Raw_data!$F29*1000)</f>
        <v>2.2599248772031208E-4</v>
      </c>
      <c r="AV29" s="24">
        <f>(Raw_data!AV29*Raw_data!$T29*2)/(Raw_data!$F29*1000)</f>
        <v>1.5705403062698641E-3</v>
      </c>
      <c r="AW29" s="24">
        <f>(Raw_data!AW29*Raw_data!$T29*2)/(Raw_data!$F29*1000)</f>
        <v>1.9749378792256571E-3</v>
      </c>
      <c r="AX29" s="24">
        <f>(Raw_data!AX29*Raw_data!$T29*2)/(Raw_data!$F29*1000)</f>
        <v>6.074319560820573E-3</v>
      </c>
      <c r="AY29" s="24">
        <f>(Raw_data!AY29*Raw_data!$T29*2)/(Raw_data!$F29*1000)</f>
        <v>1.2758451314648944E-3</v>
      </c>
      <c r="AZ29" s="24">
        <f t="shared" si="0"/>
        <v>1.6684365732447273</v>
      </c>
      <c r="BA29" s="24">
        <f t="shared" si="1"/>
        <v>2.906043917942791E-2</v>
      </c>
      <c r="BB29" s="24">
        <f t="shared" si="2"/>
        <v>1.0573816815949147E-2</v>
      </c>
      <c r="BC29" s="24">
        <f t="shared" si="3"/>
        <v>1.2490707598959838</v>
      </c>
      <c r="BD29" s="24">
        <f t="shared" si="4"/>
        <v>5.9407801213522101E-3</v>
      </c>
      <c r="BE29" s="24">
        <f t="shared" si="5"/>
        <v>0.22861298468650679</v>
      </c>
      <c r="BF29" s="24">
        <f t="shared" si="6"/>
        <v>5.4258376191852073E-2</v>
      </c>
      <c r="BG29" s="24">
        <f t="shared" si="7"/>
        <v>9.0919416353654997E-2</v>
      </c>
      <c r="BH29" s="24">
        <f t="shared" si="8"/>
        <v>0.14517779254550706</v>
      </c>
      <c r="BI29" s="24">
        <f t="shared" si="9"/>
        <v>0.5967743565444793</v>
      </c>
    </row>
    <row r="30" spans="1:61" x14ac:dyDescent="0.25">
      <c r="A30" s="26" t="s">
        <v>94</v>
      </c>
      <c r="B30" s="22" t="s">
        <v>85</v>
      </c>
      <c r="C30" s="23">
        <v>2</v>
      </c>
      <c r="D30" s="22" t="s">
        <v>135</v>
      </c>
      <c r="E30" s="22">
        <v>1000</v>
      </c>
      <c r="F30" s="24">
        <v>3.2530000000000001</v>
      </c>
      <c r="G30" s="25"/>
      <c r="H30" s="22" t="s">
        <v>136</v>
      </c>
      <c r="I30" s="22">
        <v>1000</v>
      </c>
      <c r="J30" s="22">
        <v>20</v>
      </c>
      <c r="K30" s="22">
        <v>400</v>
      </c>
      <c r="L30" s="22">
        <v>111</v>
      </c>
      <c r="M30" s="22">
        <v>150</v>
      </c>
      <c r="N30" s="22">
        <v>50</v>
      </c>
      <c r="O30" s="22">
        <v>70</v>
      </c>
      <c r="P30" s="22">
        <v>60</v>
      </c>
      <c r="Q30" s="22"/>
      <c r="R30" s="22" t="s">
        <v>63</v>
      </c>
      <c r="S30" s="22">
        <v>200</v>
      </c>
      <c r="T30" s="22">
        <v>30</v>
      </c>
      <c r="U30" s="24">
        <v>0</v>
      </c>
      <c r="V30" s="24">
        <v>0</v>
      </c>
      <c r="W30" s="22" t="s">
        <v>64</v>
      </c>
      <c r="X30" s="24">
        <f>(Raw_data!X30*Raw_data!$T30*2)/(Raw_data!$F30*1000)</f>
        <v>1.0427605287426991E-3</v>
      </c>
      <c r="Y30" s="24">
        <f>(Raw_data!Y30*Raw_data!$T30*2)/(Raw_data!$F30*1000)</f>
        <v>1.9123455272056563E-3</v>
      </c>
      <c r="Z30" s="24">
        <f>(Raw_data!Z30*Raw_data!$T30*2)/(Raw_data!$F30*1000)</f>
        <v>4.226772210267446E-2</v>
      </c>
      <c r="AA30" s="24">
        <f>(Raw_data!AA30*Raw_data!$T30*2)/(Raw_data!$F30*1000)</f>
        <v>0</v>
      </c>
      <c r="AB30" s="24">
        <f>(Raw_data!AB30*Raw_data!$T30*2)/(Raw_data!$F30*1000)</f>
        <v>5.2266031355671675E-3</v>
      </c>
      <c r="AC30" s="24">
        <f>(Raw_data!AC30*Raw_data!$T30*2)/(Raw_data!$F30*1000)</f>
        <v>2.5082785121426372E-2</v>
      </c>
      <c r="AD30" s="24">
        <f>(Raw_data!AD30*Raw_data!$T30*2)/(Raw_data!$F30*1000)</f>
        <v>0.1138285398094067</v>
      </c>
      <c r="AE30" s="24">
        <f>(Raw_data!AE30*Raw_data!$T30*2)/(Raw_data!$F30*1000)</f>
        <v>0</v>
      </c>
      <c r="AF30" s="24">
        <f>(Raw_data!AF30*Raw_data!$T30*2)/(Raw_data!$F30*1000)</f>
        <v>0.74214590224408239</v>
      </c>
      <c r="AG30" s="24">
        <f>(Raw_data!AG30*Raw_data!$T30*2)/(Raw_data!$F30*1000)</f>
        <v>4.1353759606517056E-2</v>
      </c>
      <c r="AH30" s="24">
        <f>(Raw_data!AH30*Raw_data!$T30*2)/(Raw_data!$F30*1000)</f>
        <v>5.6931865969873964E-2</v>
      </c>
      <c r="AI30" s="24">
        <f>(Raw_data!AI30*Raw_data!$T30*2)/(Raw_data!$F30*1000)</f>
        <v>0.1362285705502613</v>
      </c>
      <c r="AJ30" s="24">
        <f>(Raw_data!AJ30*Raw_data!$T30*2)/(Raw_data!$F30*1000)</f>
        <v>3.5314601905932982E-2</v>
      </c>
      <c r="AK30" s="24">
        <f>(Raw_data!AK30*Raw_data!$T30*2)/(Raw_data!$F30*1000)</f>
        <v>3.0288841069781736E-3</v>
      </c>
      <c r="AL30" s="24">
        <f>(Raw_data!AL30*Raw_data!$T30*2)/(Raw_data!$F30*1000)</f>
        <v>1.5720461112818936E-2</v>
      </c>
      <c r="AM30" s="24">
        <f>(Raw_data!AM30*Raw_data!$T30*2)/(Raw_data!$F30*1000)</f>
        <v>9.6352290193667386E-4</v>
      </c>
      <c r="AN30" s="24">
        <f>(Raw_data!AN30*Raw_data!$T30*2)/(Raw_data!$F30*1000)</f>
        <v>1.6030310482631417E-3</v>
      </c>
      <c r="AO30" s="24">
        <f>(Raw_data!AO30*Raw_data!$T30*2)/(Raw_data!$F30*1000)</f>
        <v>2.4479188441438671E-3</v>
      </c>
      <c r="AP30" s="24">
        <f>(Raw_data!AP30*Raw_data!$T30*2)/(Raw_data!$F30*1000)</f>
        <v>1.9572025822317861E-3</v>
      </c>
      <c r="AQ30" s="24">
        <f>(Raw_data!AQ30*Raw_data!$T30*2)/(Raw_data!$F30*1000)</f>
        <v>5.170181371042115E-4</v>
      </c>
      <c r="AR30" s="24">
        <f>(Raw_data!AR30*Raw_data!$T30*2)/(Raw_data!$F30*1000)</f>
        <v>1.3132493083307714E-4</v>
      </c>
      <c r="AS30" s="24">
        <f>(Raw_data!AS30*Raw_data!$T30*2)/(Raw_data!$F30*1000)</f>
        <v>1.5324254534276054E-3</v>
      </c>
      <c r="AT30" s="24">
        <f>(Raw_data!AT30*Raw_data!$T30*2)/(Raw_data!$F30*1000)</f>
        <v>5.8263633569013221E-3</v>
      </c>
      <c r="AU30" s="24">
        <f>(Raw_data!AU30*Raw_data!$T30*2)/(Raw_data!$F30*1000)</f>
        <v>1.573316938210882E-4</v>
      </c>
      <c r="AV30" s="24">
        <f>(Raw_data!AV30*Raw_data!$T30*2)/(Raw_data!$F30*1000)</f>
        <v>8.4903781125115292E-4</v>
      </c>
      <c r="AW30" s="24">
        <f>(Raw_data!AW30*Raw_data!$T30*2)/(Raw_data!$F30*1000)</f>
        <v>1.1626498616661542E-3</v>
      </c>
      <c r="AX30" s="24">
        <f>(Raw_data!AX30*Raw_data!$T30*2)/(Raw_data!$F30*1000)</f>
        <v>2.6615247463879495E-3</v>
      </c>
      <c r="AY30" s="24">
        <f>(Raw_data!AY30*Raw_data!$T30*2)/(Raw_data!$F30*1000)</f>
        <v>4.5901014448201656E-4</v>
      </c>
      <c r="AZ30" s="24">
        <f t="shared" si="0"/>
        <v>1.2403531632339377</v>
      </c>
      <c r="BA30" s="24">
        <f t="shared" si="1"/>
        <v>1.5720461112818936E-2</v>
      </c>
      <c r="BB30" s="24">
        <f t="shared" si="2"/>
        <v>5.8263633569013221E-3</v>
      </c>
      <c r="BC30" s="24">
        <f t="shared" si="3"/>
        <v>0.93982612972640633</v>
      </c>
      <c r="BD30" s="24">
        <f t="shared" si="4"/>
        <v>3.1190408853366122E-3</v>
      </c>
      <c r="BE30" s="24">
        <f t="shared" si="5"/>
        <v>0.16849047648324622</v>
      </c>
      <c r="BF30" s="24">
        <f t="shared" si="6"/>
        <v>4.2317282508453728E-2</v>
      </c>
      <c r="BG30" s="24">
        <f t="shared" si="7"/>
        <v>6.5053409160774678E-2</v>
      </c>
      <c r="BH30" s="24">
        <f t="shared" si="8"/>
        <v>0.10737069166922841</v>
      </c>
      <c r="BI30" s="24">
        <f t="shared" si="9"/>
        <v>0.65050061256389657</v>
      </c>
    </row>
    <row r="31" spans="1:61" x14ac:dyDescent="0.25">
      <c r="A31" s="26" t="s">
        <v>94</v>
      </c>
      <c r="B31" s="22" t="s">
        <v>85</v>
      </c>
      <c r="C31" s="23">
        <v>3</v>
      </c>
      <c r="D31" s="22" t="s">
        <v>137</v>
      </c>
      <c r="E31" s="22">
        <v>1000</v>
      </c>
      <c r="F31" s="24">
        <v>3.3620000000000001</v>
      </c>
      <c r="G31" s="25">
        <f>(317.27/800)*1000</f>
        <v>396.58749999999998</v>
      </c>
      <c r="H31" s="22" t="s">
        <v>138</v>
      </c>
      <c r="I31" s="22">
        <v>1000</v>
      </c>
      <c r="J31" s="22">
        <v>20</v>
      </c>
      <c r="K31" s="22">
        <v>400</v>
      </c>
      <c r="L31" s="22">
        <v>111</v>
      </c>
      <c r="M31" s="22">
        <v>150</v>
      </c>
      <c r="N31" s="22">
        <v>50</v>
      </c>
      <c r="O31" s="22">
        <v>70</v>
      </c>
      <c r="P31" s="22">
        <v>60</v>
      </c>
      <c r="Q31" s="22"/>
      <c r="R31" s="22" t="s">
        <v>63</v>
      </c>
      <c r="S31" s="22">
        <v>200</v>
      </c>
      <c r="T31" s="22">
        <v>30</v>
      </c>
      <c r="U31" s="24">
        <v>0</v>
      </c>
      <c r="V31" s="24">
        <v>0</v>
      </c>
      <c r="W31" s="22" t="s">
        <v>64</v>
      </c>
      <c r="X31" s="24">
        <f>(Raw_data!X31*Raw_data!$T31*2)/(Raw_data!$F31*1000)</f>
        <v>1.0059904818560382E-3</v>
      </c>
      <c r="Y31" s="24">
        <f>(Raw_data!Y31*Raw_data!$T31*2)/(Raw_data!$F31*1000)</f>
        <v>3.133741820345033E-3</v>
      </c>
      <c r="Z31" s="24">
        <f>(Raw_data!Z31*Raw_data!$T31*2)/(Raw_data!$F31*1000)</f>
        <v>3.6721588340273649E-2</v>
      </c>
      <c r="AA31" s="24">
        <f>(Raw_data!AA31*Raw_data!$T31*2)/(Raw_data!$F31*1000)</f>
        <v>2.701606186793575E-4</v>
      </c>
      <c r="AB31" s="24">
        <f>(Raw_data!AB31*Raw_data!$T31*2)/(Raw_data!$F31*1000)</f>
        <v>4.6249970255800117E-3</v>
      </c>
      <c r="AC31" s="24">
        <f>(Raw_data!AC31*Raw_data!$T31*2)/(Raw_data!$F31*1000)</f>
        <v>2.4628393813206428E-2</v>
      </c>
      <c r="AD31" s="24">
        <f>(Raw_data!AD31*Raw_data!$T31*2)/(Raw_data!$F31*1000)</f>
        <v>9.1857608566329574E-2</v>
      </c>
      <c r="AE31" s="24">
        <f>(Raw_data!AE31*Raw_data!$T31*2)/(Raw_data!$F31*1000)</f>
        <v>0</v>
      </c>
      <c r="AF31" s="24">
        <f>(Raw_data!AF31*Raw_data!$T31*2)/(Raw_data!$F31*1000)</f>
        <v>0.65454863771564531</v>
      </c>
      <c r="AG31" s="24">
        <f>(Raw_data!AG31*Raw_data!$T31*2)/(Raw_data!$F31*1000)</f>
        <v>4.1233581201665682E-2</v>
      </c>
      <c r="AH31" s="24">
        <f>(Raw_data!AH31*Raw_data!$T31*2)/(Raw_data!$F31*1000)</f>
        <v>4.9760773349196902E-2</v>
      </c>
      <c r="AI31" s="24">
        <f>(Raw_data!AI31*Raw_data!$T31*2)/(Raw_data!$F31*1000)</f>
        <v>0.10990534800713862</v>
      </c>
      <c r="AJ31" s="24">
        <f>(Raw_data!AJ31*Raw_data!$T31*2)/(Raw_data!$F31*1000)</f>
        <v>2.9956686496133256E-2</v>
      </c>
      <c r="AK31" s="24">
        <f>(Raw_data!AK31*Raw_data!$T31*2)/(Raw_data!$F31*1000)</f>
        <v>1.0311612135633551E-2</v>
      </c>
      <c r="AL31" s="24">
        <f>(Raw_data!AL31*Raw_data!$T31*2)/(Raw_data!$F31*1000)</f>
        <v>1.4566989886972042E-2</v>
      </c>
      <c r="AM31" s="24">
        <f>(Raw_data!AM31*Raw_data!$T31*2)/(Raw_data!$F31*1000)</f>
        <v>1.0409696609161214E-3</v>
      </c>
      <c r="AN31" s="24">
        <f>(Raw_data!AN31*Raw_data!$T31*2)/(Raw_data!$F31*1000)</f>
        <v>1.171017251635931E-3</v>
      </c>
      <c r="AO31" s="24">
        <f>(Raw_data!AO31*Raw_data!$T31*2)/(Raw_data!$F31*1000)</f>
        <v>2.2001903628792387E-3</v>
      </c>
      <c r="AP31" s="24">
        <f>(Raw_data!AP31*Raw_data!$T31*2)/(Raw_data!$F31*1000)</f>
        <v>2.5550505651397975E-3</v>
      </c>
      <c r="AQ31" s="24">
        <f>(Raw_data!AQ31*Raw_data!$T31*2)/(Raw_data!$F31*1000)</f>
        <v>3.85609756097561E-4</v>
      </c>
      <c r="AR31" s="24">
        <f>(Raw_data!AR31*Raw_data!$T31*2)/(Raw_data!$F31*1000)</f>
        <v>1.651516954193932E-4</v>
      </c>
      <c r="AS31" s="24">
        <f>(Raw_data!AS31*Raw_data!$T31*2)/(Raw_data!$F31*1000)</f>
        <v>1.0158239143367043E-3</v>
      </c>
      <c r="AT31" s="24">
        <f>(Raw_data!AT31*Raw_data!$T31*2)/(Raw_data!$F31*1000)</f>
        <v>5.5470196311719205E-3</v>
      </c>
      <c r="AU31" s="24">
        <f>(Raw_data!AU31*Raw_data!$T31*2)/(Raw_data!$F31*1000)</f>
        <v>4.2151695419393218E-4</v>
      </c>
      <c r="AV31" s="24">
        <f>(Raw_data!AV31*Raw_data!$T31*2)/(Raw_data!$F31*1000)</f>
        <v>7.8485425342058311E-4</v>
      </c>
      <c r="AW31" s="24">
        <f>(Raw_data!AW31*Raw_data!$T31*2)/(Raw_data!$F31*1000)</f>
        <v>9.6751338488994644E-4</v>
      </c>
      <c r="AX31" s="24">
        <f>(Raw_data!AX31*Raw_data!$T31*2)/(Raw_data!$F31*1000)</f>
        <v>3.4762165377751342E-3</v>
      </c>
      <c r="AY31" s="24">
        <f>(Raw_data!AY31*Raw_data!$T31*2)/(Raw_data!$F31*1000)</f>
        <v>4.2378346222486613E-4</v>
      </c>
      <c r="AZ31" s="24">
        <f t="shared" si="0"/>
        <v>1.0926808268887565</v>
      </c>
      <c r="BA31" s="24">
        <f t="shared" si="1"/>
        <v>1.4566989886972042E-2</v>
      </c>
      <c r="BB31" s="24">
        <f t="shared" si="2"/>
        <v>5.5470196311719205E-3</v>
      </c>
      <c r="BC31" s="24">
        <f t="shared" si="3"/>
        <v>0.81871550862581788</v>
      </c>
      <c r="BD31" s="24">
        <f t="shared" si="4"/>
        <v>2.7269125520523498E-3</v>
      </c>
      <c r="BE31" s="24">
        <f t="shared" si="5"/>
        <v>0.14403556811421775</v>
      </c>
      <c r="BF31" s="24">
        <f t="shared" si="6"/>
        <v>4.2274550862581806E-2</v>
      </c>
      <c r="BG31" s="24">
        <f t="shared" si="7"/>
        <v>6.4814277215942878E-2</v>
      </c>
      <c r="BH31" s="24">
        <f t="shared" si="8"/>
        <v>0.10708882807852468</v>
      </c>
      <c r="BI31" s="24">
        <f t="shared" si="9"/>
        <v>0.65224133753331748</v>
      </c>
    </row>
    <row r="32" spans="1:61" x14ac:dyDescent="0.25">
      <c r="A32" s="26" t="s">
        <v>94</v>
      </c>
      <c r="B32" s="22" t="s">
        <v>85</v>
      </c>
      <c r="C32" s="23" t="s">
        <v>71</v>
      </c>
      <c r="D32" s="22" t="s">
        <v>139</v>
      </c>
      <c r="E32" s="22">
        <v>1000</v>
      </c>
      <c r="F32" s="24">
        <v>0.32450000000000001</v>
      </c>
      <c r="G32" s="25"/>
      <c r="H32" s="22" t="s">
        <v>140</v>
      </c>
      <c r="I32" s="22">
        <v>1000</v>
      </c>
      <c r="J32" s="22">
        <v>20</v>
      </c>
      <c r="K32" s="22">
        <v>400</v>
      </c>
      <c r="L32" s="22">
        <v>111</v>
      </c>
      <c r="M32" s="22">
        <v>150</v>
      </c>
      <c r="N32" s="22">
        <v>50</v>
      </c>
      <c r="O32" s="22">
        <v>70</v>
      </c>
      <c r="P32" s="22">
        <v>60</v>
      </c>
      <c r="Q32" s="22" t="s">
        <v>74</v>
      </c>
      <c r="R32" s="22"/>
      <c r="S32" s="22">
        <v>200</v>
      </c>
      <c r="T32" s="22">
        <v>30</v>
      </c>
      <c r="U32" s="24">
        <v>0</v>
      </c>
      <c r="V32" s="24">
        <v>0</v>
      </c>
      <c r="W32" s="22" t="s">
        <v>74</v>
      </c>
      <c r="X32" s="24">
        <f>(Raw_data!X32*Raw_data!$T32*2)/(Raw_data!$F32*1000)</f>
        <v>1.5053805855161789E-2</v>
      </c>
      <c r="Y32" s="24">
        <f>(Raw_data!Y32*Raw_data!$T32*2)/(Raw_data!$F32*1000)</f>
        <v>0.14070804314329738</v>
      </c>
      <c r="Z32" s="24">
        <f>(Raw_data!Z32*Raw_data!$T32*2)/(Raw_data!$F32*1000)</f>
        <v>0</v>
      </c>
      <c r="AA32" s="24">
        <f>(Raw_data!AA32*Raw_data!$T32*2)/(Raw_data!$F32*1000)</f>
        <v>4.6056332819722649E-2</v>
      </c>
      <c r="AB32" s="24">
        <f>(Raw_data!AB32*Raw_data!$T32*2)/(Raw_data!$F32*1000)</f>
        <v>2.430563944530046E-2</v>
      </c>
      <c r="AC32" s="24">
        <f>(Raw_data!AC32*Raw_data!$T32*2)/(Raw_data!$F32*1000)</f>
        <v>7.8849244992295842E-2</v>
      </c>
      <c r="AD32" s="24">
        <f>(Raw_data!AD32*Raw_data!$T32*2)/(Raw_data!$F32*1000)</f>
        <v>0.10243174114021569</v>
      </c>
      <c r="AE32" s="24">
        <f>(Raw_data!AE32*Raw_data!$T32*2)/(Raw_data!$F32*1000)</f>
        <v>0.15950033898305085</v>
      </c>
      <c r="AF32" s="24">
        <f>(Raw_data!AF32*Raw_data!$T32*2)/(Raw_data!$F32*1000)</f>
        <v>3.2993968567026193</v>
      </c>
      <c r="AG32" s="24">
        <f>(Raw_data!AG32*Raw_data!$T32*2)/(Raw_data!$F32*1000)</f>
        <v>4.3571648690292758E-2</v>
      </c>
      <c r="AH32" s="24">
        <f>(Raw_data!AH32*Raw_data!$T32*2)/(Raw_data!$F32*1000)</f>
        <v>2.8231248073959939E-2</v>
      </c>
      <c r="AI32" s="24">
        <f>(Raw_data!AI32*Raw_data!$T32*2)/(Raw_data!$F32*1000)</f>
        <v>0.15104838212634825</v>
      </c>
      <c r="AJ32" s="24">
        <f>(Raw_data!AJ32*Raw_data!$T32*2)/(Raw_data!$F32*1000)</f>
        <v>9.0663420647149454E-2</v>
      </c>
      <c r="AK32" s="24">
        <f>(Raw_data!AK32*Raw_data!$T32*2)/(Raw_data!$F32*1000)</f>
        <v>0.12096240369799693</v>
      </c>
      <c r="AL32" s="24">
        <f>(Raw_data!AL32*Raw_data!$T32*2)/(Raw_data!$F32*1000)</f>
        <v>1.9665577812018491E-2</v>
      </c>
      <c r="AM32" s="24">
        <f>(Raw_data!AM32*Raw_data!$T32*2)/(Raw_data!$F32*1000)</f>
        <v>1.1444930662557782E-2</v>
      </c>
      <c r="AN32" s="24">
        <f>(Raw_data!AN32*Raw_data!$T32*2)/(Raw_data!$F32*1000)</f>
        <v>4.6720493066255775E-3</v>
      </c>
      <c r="AO32" s="24">
        <f>(Raw_data!AO32*Raw_data!$T32*2)/(Raw_data!$F32*1000)</f>
        <v>6.1878582434514648E-3</v>
      </c>
      <c r="AP32" s="24">
        <f>(Raw_data!AP32*Raw_data!$T32*2)/(Raw_data!$F32*1000)</f>
        <v>9.3668412942989211E-3</v>
      </c>
      <c r="AQ32" s="24">
        <f>(Raw_data!AQ32*Raw_data!$T32*2)/(Raw_data!$F32*1000)</f>
        <v>1.0594761171032357E-3</v>
      </c>
      <c r="AR32" s="24">
        <f>(Raw_data!AR32*Raw_data!$T32*2)/(Raw_data!$F32*1000)</f>
        <v>2.7631432973805855E-3</v>
      </c>
      <c r="AS32" s="24">
        <f>(Raw_data!AS32*Raw_data!$T32*2)/(Raw_data!$F32*1000)</f>
        <v>7.7804006163328197E-3</v>
      </c>
      <c r="AT32" s="24">
        <f>(Raw_data!AT32*Raw_data!$T32*2)/(Raw_data!$F32*1000)</f>
        <v>3.0390138674884441E-2</v>
      </c>
      <c r="AU32" s="24">
        <f>(Raw_data!AU32*Raw_data!$T32*2)/(Raw_data!$F32*1000)</f>
        <v>1.0599013867488443E-2</v>
      </c>
      <c r="AV32" s="24">
        <f>(Raw_data!AV32*Raw_data!$T32*2)/(Raw_data!$F32*1000)</f>
        <v>1.8624961479198768E-3</v>
      </c>
      <c r="AW32" s="24">
        <f>(Raw_data!AW32*Raw_data!$T32*2)/(Raw_data!$F32*1000)</f>
        <v>8.5063174114021565E-3</v>
      </c>
      <c r="AX32" s="24">
        <f>(Raw_data!AX32*Raw_data!$T32*2)/(Raw_data!$F32*1000)</f>
        <v>2.6386872110939909E-2</v>
      </c>
      <c r="AY32" s="24">
        <f>(Raw_data!AY32*Raw_data!$T32*2)/(Raw_data!$F32*1000)</f>
        <v>2.4073959938366719E-3</v>
      </c>
      <c r="AZ32" s="24">
        <f t="shared" si="0"/>
        <v>4.4438716178736515</v>
      </c>
      <c r="BA32" s="24">
        <f t="shared" si="1"/>
        <v>1.9665577812018491E-2</v>
      </c>
      <c r="BB32" s="24">
        <f t="shared" si="2"/>
        <v>3.0390138674884441E-2</v>
      </c>
      <c r="BC32" s="24">
        <f t="shared" si="3"/>
        <v>3.5318514637904466</v>
      </c>
      <c r="BD32" s="24">
        <f t="shared" si="4"/>
        <v>1.6598828967642528E-2</v>
      </c>
      <c r="BE32" s="24">
        <f t="shared" si="5"/>
        <v>0.61933608628659487</v>
      </c>
      <c r="BF32" s="24">
        <f t="shared" si="6"/>
        <v>5.5016579352850536E-2</v>
      </c>
      <c r="BG32" s="24">
        <f t="shared" si="7"/>
        <v>0.17101294298921418</v>
      </c>
      <c r="BH32" s="24">
        <f t="shared" si="8"/>
        <v>0.22602952234206472</v>
      </c>
      <c r="BI32" s="24">
        <f t="shared" si="9"/>
        <v>0.32171003194957259</v>
      </c>
    </row>
    <row r="33" spans="1:61" x14ac:dyDescent="0.25">
      <c r="A33" s="27" t="s">
        <v>141</v>
      </c>
      <c r="B33" s="22" t="s">
        <v>105</v>
      </c>
      <c r="C33" s="23">
        <v>1</v>
      </c>
      <c r="D33" s="22" t="s">
        <v>142</v>
      </c>
      <c r="E33" s="22">
        <v>1000</v>
      </c>
      <c r="F33" s="24">
        <v>3.3260000000000001</v>
      </c>
      <c r="G33" s="25"/>
      <c r="H33" s="22" t="s">
        <v>143</v>
      </c>
      <c r="I33" s="22">
        <v>1000</v>
      </c>
      <c r="J33" s="22">
        <v>20</v>
      </c>
      <c r="K33" s="22">
        <v>400</v>
      </c>
      <c r="L33" s="22">
        <v>111</v>
      </c>
      <c r="M33" s="22">
        <v>150</v>
      </c>
      <c r="N33" s="22">
        <v>50</v>
      </c>
      <c r="O33" s="22">
        <v>70</v>
      </c>
      <c r="P33" s="22">
        <v>60</v>
      </c>
      <c r="Q33" s="22"/>
      <c r="R33" s="22" t="s">
        <v>63</v>
      </c>
      <c r="S33" s="22">
        <v>200</v>
      </c>
      <c r="T33" s="22">
        <v>30</v>
      </c>
      <c r="U33" s="24">
        <v>0</v>
      </c>
      <c r="V33" s="24">
        <v>0</v>
      </c>
      <c r="W33" s="22" t="s">
        <v>64</v>
      </c>
      <c r="X33" s="24">
        <f>(Raw_data!X33*Raw_data!$T33*2)/(Raw_data!$F33*1000)</f>
        <v>1.2224954900781719E-3</v>
      </c>
      <c r="Y33" s="24">
        <f>(Raw_data!Y33*Raw_data!$T33*2)/(Raw_data!$F33*1000)</f>
        <v>1.694972940469032E-3</v>
      </c>
      <c r="Z33" s="24">
        <f>(Raw_data!Z33*Raw_data!$T33*2)/(Raw_data!$F33*1000)</f>
        <v>4.0819248346362004E-2</v>
      </c>
      <c r="AA33" s="24">
        <f>(Raw_data!AA33*Raw_data!$T33*2)/(Raw_data!$F33*1000)</f>
        <v>5.4119061936259774E-8</v>
      </c>
      <c r="AB33" s="24">
        <f>(Raw_data!AB33*Raw_data!$T33*2)/(Raw_data!$F33*1000)</f>
        <v>4.393674082982562E-3</v>
      </c>
      <c r="AC33" s="24">
        <f>(Raw_data!AC33*Raw_data!$T33*2)/(Raw_data!$F33*1000)</f>
        <v>3.1843656043295254E-2</v>
      </c>
      <c r="AD33" s="24">
        <f>(Raw_data!AD33*Raw_data!$T33*2)/(Raw_data!$F33*1000)</f>
        <v>4.0080198436560438E-2</v>
      </c>
      <c r="AE33" s="24">
        <f>(Raw_data!AE33*Raw_data!$T33*2)/(Raw_data!$F33*1000)</f>
        <v>0</v>
      </c>
      <c r="AF33" s="24">
        <f>(Raw_data!AF33*Raw_data!$T33*2)/(Raw_data!$F33*1000)</f>
        <v>0.49728793746241728</v>
      </c>
      <c r="AG33" s="24">
        <f>(Raw_data!AG33*Raw_data!$T33*2)/(Raw_data!$F33*1000)</f>
        <v>1.4955965123271195E-2</v>
      </c>
      <c r="AH33" s="24">
        <f>(Raw_data!AH33*Raw_data!$T33*2)/(Raw_data!$F33*1000)</f>
        <v>6.1469332531569453E-3</v>
      </c>
      <c r="AI33" s="24">
        <f>(Raw_data!AI33*Raw_data!$T33*2)/(Raw_data!$F33*1000)</f>
        <v>3.5804161154539993E-2</v>
      </c>
      <c r="AJ33" s="24">
        <f>(Raw_data!AJ33*Raw_data!$T33*2)/(Raw_data!$F33*1000)</f>
        <v>2.9322808177991582E-2</v>
      </c>
      <c r="AK33" s="24">
        <f>(Raw_data!AK33*Raw_data!$T33*2)/(Raw_data!$F33*1000)</f>
        <v>3.5130306674684302E-3</v>
      </c>
      <c r="AL33" s="24">
        <f>(Raw_data!AL33*Raw_data!$T33*2)/(Raw_data!$F33*1000)</f>
        <v>1.2845213469633193E-2</v>
      </c>
      <c r="AM33" s="24">
        <f>(Raw_data!AM33*Raw_data!$T33*2)/(Raw_data!$F33*1000)</f>
        <v>1.0014010823812386E-3</v>
      </c>
      <c r="AN33" s="24">
        <f>(Raw_data!AN33*Raw_data!$T33*2)/(Raw_data!$F33*1000)</f>
        <v>6.301262778111846E-4</v>
      </c>
      <c r="AO33" s="24">
        <f>(Raw_data!AO33*Raw_data!$T33*2)/(Raw_data!$F33*1000)</f>
        <v>1.3556464221286832E-3</v>
      </c>
      <c r="AP33" s="24">
        <f>(Raw_data!AP33*Raw_data!$T33*2)/(Raw_data!$F33*1000)</f>
        <v>1.7582742032471437E-3</v>
      </c>
      <c r="AQ33" s="24">
        <f>(Raw_data!AQ33*Raw_data!$T33*2)/(Raw_data!$F33*1000)</f>
        <v>4.1812387251954306E-4</v>
      </c>
      <c r="AR33" s="24">
        <f>(Raw_data!AR33*Raw_data!$T33*2)/(Raw_data!$F33*1000)</f>
        <v>5.6428141912206862E-5</v>
      </c>
      <c r="AS33" s="24">
        <f>(Raw_data!AS33*Raw_data!$T33*2)/(Raw_data!$F33*1000)</f>
        <v>5.2405291641611541E-4</v>
      </c>
      <c r="AT33" s="24">
        <f>(Raw_data!AT33*Raw_data!$T33*2)/(Raw_data!$F33*1000)</f>
        <v>4.9882080577270003E-3</v>
      </c>
      <c r="AU33" s="24">
        <f>(Raw_data!AU33*Raw_data!$T33*2)/(Raw_data!$F33*1000)</f>
        <v>2.4211064341551417E-4</v>
      </c>
      <c r="AV33" s="24">
        <f>(Raw_data!AV33*Raw_data!$T33*2)/(Raw_data!$F33*1000)</f>
        <v>6.5355983162958514E-4</v>
      </c>
      <c r="AW33" s="24">
        <f>(Raw_data!AW33*Raw_data!$T33*2)/(Raw_data!$F33*1000)</f>
        <v>7.9300661455201438E-4</v>
      </c>
      <c r="AX33" s="24">
        <f>(Raw_data!AX33*Raw_data!$T33*2)/(Raw_data!$F33*1000)</f>
        <v>3.4391942273000603E-3</v>
      </c>
      <c r="AY33" s="24">
        <f>(Raw_data!AY33*Raw_data!$T33*2)/(Raw_data!$F33*1000)</f>
        <v>5.400180396873121E-4</v>
      </c>
      <c r="AZ33" s="24">
        <f t="shared" si="0"/>
        <v>0.73633049909801584</v>
      </c>
      <c r="BA33" s="24">
        <f t="shared" si="1"/>
        <v>1.2845213469633193E-2</v>
      </c>
      <c r="BB33" s="24">
        <f t="shared" si="2"/>
        <v>4.9882080577270003E-3</v>
      </c>
      <c r="BC33" s="24">
        <f t="shared" si="3"/>
        <v>0.61312636199639203</v>
      </c>
      <c r="BD33" s="24">
        <f t="shared" si="4"/>
        <v>2.4611365003006612E-3</v>
      </c>
      <c r="BE33" s="24">
        <f t="shared" si="5"/>
        <v>7.4379795550210487E-2</v>
      </c>
      <c r="BF33" s="24">
        <f t="shared" si="6"/>
        <v>1.5957366205652433E-2</v>
      </c>
      <c r="BG33" s="24">
        <f t="shared" si="7"/>
        <v>1.257241731809982E-2</v>
      </c>
      <c r="BH33" s="24">
        <f t="shared" si="8"/>
        <v>2.8529783523752253E-2</v>
      </c>
      <c r="BI33" s="24">
        <f t="shared" si="9"/>
        <v>1.269236122370794</v>
      </c>
    </row>
    <row r="34" spans="1:61" x14ac:dyDescent="0.25">
      <c r="A34" s="27" t="s">
        <v>141</v>
      </c>
      <c r="B34" s="22" t="s">
        <v>105</v>
      </c>
      <c r="C34" s="23">
        <v>2</v>
      </c>
      <c r="D34" s="22" t="s">
        <v>144</v>
      </c>
      <c r="E34" s="22">
        <v>1000</v>
      </c>
      <c r="F34" s="24">
        <v>3.8595000000000002</v>
      </c>
      <c r="G34" s="25"/>
      <c r="H34" s="22" t="s">
        <v>145</v>
      </c>
      <c r="I34" s="22">
        <v>1000</v>
      </c>
      <c r="J34" s="22">
        <v>20</v>
      </c>
      <c r="K34" s="22">
        <v>400</v>
      </c>
      <c r="L34" s="22">
        <v>111</v>
      </c>
      <c r="M34" s="22">
        <v>150</v>
      </c>
      <c r="N34" s="22">
        <v>50</v>
      </c>
      <c r="O34" s="22">
        <v>70</v>
      </c>
      <c r="P34" s="22">
        <v>60</v>
      </c>
      <c r="Q34" s="22"/>
      <c r="R34" s="22" t="s">
        <v>63</v>
      </c>
      <c r="S34" s="22">
        <v>200</v>
      </c>
      <c r="T34" s="22">
        <v>30</v>
      </c>
      <c r="U34" s="24">
        <v>0</v>
      </c>
      <c r="V34" s="24">
        <v>0</v>
      </c>
      <c r="W34" s="22" t="s">
        <v>64</v>
      </c>
      <c r="X34" s="24">
        <f>(Raw_data!X34*Raw_data!$T34*2)/(Raw_data!$F34*1000)</f>
        <v>1.4055033035367277E-3</v>
      </c>
      <c r="Y34" s="24">
        <f>(Raw_data!Y34*Raw_data!$T34*2)/(Raw_data!$F34*1000)</f>
        <v>1.5652390205985231E-3</v>
      </c>
      <c r="Z34" s="24">
        <f>(Raw_data!Z34*Raw_data!$T34*2)/(Raw_data!$F34*1000)</f>
        <v>4.8379976680917217E-2</v>
      </c>
      <c r="AA34" s="24">
        <f>(Raw_data!AA34*Raw_data!$T34*2)/(Raw_data!$F34*1000)</f>
        <v>0</v>
      </c>
      <c r="AB34" s="24">
        <f>(Raw_data!AB34*Raw_data!$T34*2)/(Raw_data!$F34*1000)</f>
        <v>4.998771861640109E-3</v>
      </c>
      <c r="AC34" s="24">
        <f>(Raw_data!AC34*Raw_data!$T34*2)/(Raw_data!$F34*1000)</f>
        <v>5.0452499028371546E-2</v>
      </c>
      <c r="AD34" s="24">
        <f>(Raw_data!AD34*Raw_data!$T34*2)/(Raw_data!$F34*1000)</f>
        <v>5.493633890400311E-2</v>
      </c>
      <c r="AE34" s="24">
        <f>(Raw_data!AE34*Raw_data!$T34*2)/(Raw_data!$F34*1000)</f>
        <v>0</v>
      </c>
      <c r="AF34" s="24">
        <f>(Raw_data!AF34*Raw_data!$T34*2)/(Raw_data!$F34*1000)</f>
        <v>0.55074719005052464</v>
      </c>
      <c r="AG34" s="24">
        <f>(Raw_data!AG34*Raw_data!$T34*2)/(Raw_data!$F34*1000)</f>
        <v>2.4513890400310923E-2</v>
      </c>
      <c r="AH34" s="24">
        <f>(Raw_data!AH34*Raw_data!$T34*2)/(Raw_data!$F34*1000)</f>
        <v>1.435937815779246E-2</v>
      </c>
      <c r="AI34" s="24">
        <f>(Raw_data!AI34*Raw_data!$T34*2)/(Raw_data!$F34*1000)</f>
        <v>5.499738826272834E-2</v>
      </c>
      <c r="AJ34" s="24">
        <f>(Raw_data!AJ34*Raw_data!$T34*2)/(Raw_data!$F34*1000)</f>
        <v>2.2335375048581421E-2</v>
      </c>
      <c r="AK34" s="24">
        <f>(Raw_data!AK34*Raw_data!$T34*2)/(Raw_data!$F34*1000)</f>
        <v>3.8774815390594636E-3</v>
      </c>
      <c r="AL34" s="24">
        <f>(Raw_data!AL34*Raw_data!$T34*2)/(Raw_data!$F34*1000)</f>
        <v>1.6009420909444228E-2</v>
      </c>
      <c r="AM34" s="24">
        <f>(Raw_data!AM34*Raw_data!$T34*2)/(Raw_data!$F34*1000)</f>
        <v>4.9044694908666924E-4</v>
      </c>
      <c r="AN34" s="24">
        <f>(Raw_data!AN34*Raw_data!$T34*2)/(Raw_data!$F34*1000)</f>
        <v>7.9575592693354065E-4</v>
      </c>
      <c r="AO34" s="24">
        <f>(Raw_data!AO34*Raw_data!$T34*2)/(Raw_data!$F34*1000)</f>
        <v>1.9901748931208706E-3</v>
      </c>
      <c r="AP34" s="24">
        <f>(Raw_data!AP34*Raw_data!$T34*2)/(Raw_data!$F34*1000)</f>
        <v>1.6369685192382435E-3</v>
      </c>
      <c r="AQ34" s="24">
        <f>(Raw_data!AQ34*Raw_data!$T34*2)/(Raw_data!$F34*1000)</f>
        <v>3.5738826272833267E-4</v>
      </c>
      <c r="AR34" s="24">
        <f>(Raw_data!AR34*Raw_data!$T34*2)/(Raw_data!$F34*1000)</f>
        <v>1.036144578313253E-4</v>
      </c>
      <c r="AS34" s="24">
        <f>(Raw_data!AS34*Raw_data!$T34*2)/(Raw_data!$F34*1000)</f>
        <v>8.6980178779634673E-4</v>
      </c>
      <c r="AT34" s="24">
        <f>(Raw_data!AT34*Raw_data!$T34*2)/(Raw_data!$F34*1000)</f>
        <v>5.4467936261173725E-3</v>
      </c>
      <c r="AU34" s="24">
        <f>(Raw_data!AU34*Raw_data!$T34*2)/(Raw_data!$F34*1000)</f>
        <v>3.6141469102215313E-4</v>
      </c>
      <c r="AV34" s="24">
        <f>(Raw_data!AV34*Raw_data!$T34*2)/(Raw_data!$F34*1000)</f>
        <v>9.7490866692576767E-4</v>
      </c>
      <c r="AW34" s="24">
        <f>(Raw_data!AW34*Raw_data!$T34*2)/(Raw_data!$F34*1000)</f>
        <v>8.7953361834434518E-4</v>
      </c>
      <c r="AX34" s="24">
        <f>(Raw_data!AX34*Raw_data!$T34*2)/(Raw_data!$F34*1000)</f>
        <v>2.2566498251068794E-3</v>
      </c>
      <c r="AY34" s="24">
        <f>(Raw_data!AY34*Raw_data!$T34*2)/(Raw_data!$F34*1000)</f>
        <v>9.8554216867469883E-4</v>
      </c>
      <c r="AZ34" s="24">
        <f t="shared" si="0"/>
        <v>0.86572744656043532</v>
      </c>
      <c r="BA34" s="24">
        <f t="shared" si="1"/>
        <v>1.6009420909444228E-2</v>
      </c>
      <c r="BB34" s="24">
        <f t="shared" si="2"/>
        <v>5.4467936261173725E-3</v>
      </c>
      <c r="BC34" s="24">
        <f t="shared" si="3"/>
        <v>0.68280315584920326</v>
      </c>
      <c r="BD34" s="24">
        <f t="shared" si="4"/>
        <v>3.3009871745044699E-3</v>
      </c>
      <c r="BE34" s="24">
        <f t="shared" si="5"/>
        <v>0.1116233657209483</v>
      </c>
      <c r="BF34" s="24">
        <f t="shared" si="6"/>
        <v>2.5004337349397592E-2</v>
      </c>
      <c r="BG34" s="24">
        <f t="shared" si="7"/>
        <v>2.1539385930820054E-2</v>
      </c>
      <c r="BH34" s="24">
        <f t="shared" si="8"/>
        <v>4.654372328021765E-2</v>
      </c>
      <c r="BI34" s="24">
        <f t="shared" si="9"/>
        <v>1.1608658403589698</v>
      </c>
    </row>
    <row r="35" spans="1:61" x14ac:dyDescent="0.25">
      <c r="A35" s="27" t="s">
        <v>141</v>
      </c>
      <c r="B35" s="22" t="s">
        <v>105</v>
      </c>
      <c r="C35" s="23">
        <v>3</v>
      </c>
      <c r="D35" s="22" t="s">
        <v>146</v>
      </c>
      <c r="E35" s="22">
        <v>1000</v>
      </c>
      <c r="F35" s="24">
        <v>4.1425000000000001</v>
      </c>
      <c r="G35" s="25">
        <v>502.27</v>
      </c>
      <c r="H35" s="22" t="s">
        <v>147</v>
      </c>
      <c r="I35" s="22">
        <v>1000</v>
      </c>
      <c r="J35" s="22">
        <v>20</v>
      </c>
      <c r="K35" s="22">
        <v>400</v>
      </c>
      <c r="L35" s="22">
        <v>111</v>
      </c>
      <c r="M35" s="22">
        <v>150</v>
      </c>
      <c r="N35" s="22">
        <v>50</v>
      </c>
      <c r="O35" s="22">
        <v>70</v>
      </c>
      <c r="P35" s="22">
        <v>60</v>
      </c>
      <c r="Q35" s="22"/>
      <c r="R35" s="22" t="s">
        <v>63</v>
      </c>
      <c r="S35" s="22">
        <v>200</v>
      </c>
      <c r="T35" s="22">
        <v>30</v>
      </c>
      <c r="U35" s="24">
        <v>0</v>
      </c>
      <c r="V35" s="24">
        <v>0</v>
      </c>
      <c r="W35" s="22" t="s">
        <v>64</v>
      </c>
      <c r="X35" s="24">
        <f>(Raw_data!X35*Raw_data!$T35*2)/(Raw_data!$F35*1000)</f>
        <v>9.879396499698251E-4</v>
      </c>
      <c r="Y35" s="24">
        <f>(Raw_data!Y35*Raw_data!$T35*2)/(Raw_data!$F35*1000)</f>
        <v>1.5193578756789378E-3</v>
      </c>
      <c r="Z35" s="24">
        <f>(Raw_data!Z35*Raw_data!$T35*2)/(Raw_data!$F35*1000)</f>
        <v>4.6234920941460471E-2</v>
      </c>
      <c r="AA35" s="24">
        <f>(Raw_data!AA35*Raw_data!$T35*2)/(Raw_data!$F35*1000)</f>
        <v>0</v>
      </c>
      <c r="AB35" s="24">
        <f>(Raw_data!AB35*Raw_data!$T35*2)/(Raw_data!$F35*1000)</f>
        <v>4.5821025950512984E-3</v>
      </c>
      <c r="AC35" s="24">
        <f>(Raw_data!AC35*Raw_data!$T35*2)/(Raw_data!$F35*1000)</f>
        <v>2.717965962582981E-2</v>
      </c>
      <c r="AD35" s="24">
        <f>(Raw_data!AD35*Raw_data!$T35*2)/(Raw_data!$F35*1000)</f>
        <v>6.6769158720579369E-2</v>
      </c>
      <c r="AE35" s="24">
        <f>(Raw_data!AE35*Raw_data!$T35*2)/(Raw_data!$F35*1000)</f>
        <v>4.3741701870850935E-5</v>
      </c>
      <c r="AF35" s="24">
        <f>(Raw_data!AF35*Raw_data!$T35*2)/(Raw_data!$F35*1000)</f>
        <v>0.44465225829812915</v>
      </c>
      <c r="AG35" s="24">
        <f>(Raw_data!AG35*Raw_data!$T35*2)/(Raw_data!$F35*1000)</f>
        <v>4.2194809897404942E-2</v>
      </c>
      <c r="AH35" s="24">
        <f>(Raw_data!AH35*Raw_data!$T35*2)/(Raw_data!$F35*1000)</f>
        <v>2.2699944477972238E-2</v>
      </c>
      <c r="AI35" s="24">
        <f>(Raw_data!AI35*Raw_data!$T35*2)/(Raw_data!$F35*1000)</f>
        <v>6.6279787567893794E-2</v>
      </c>
      <c r="AJ35" s="24">
        <f>(Raw_data!AJ35*Raw_data!$T35*2)/(Raw_data!$F35*1000)</f>
        <v>2.4675360289680145E-2</v>
      </c>
      <c r="AK35" s="24">
        <f>(Raw_data!AK35*Raw_data!$T35*2)/(Raw_data!$F35*1000)</f>
        <v>3.8217501508750751E-3</v>
      </c>
      <c r="AL35" s="24">
        <f>(Raw_data!AL35*Raw_data!$T35*2)/(Raw_data!$F35*1000)</f>
        <v>1.2021740494870248E-2</v>
      </c>
      <c r="AM35" s="24">
        <f>(Raw_data!AM35*Raw_data!$T35*2)/(Raw_data!$F35*1000)</f>
        <v>4.5714423657211833E-4</v>
      </c>
      <c r="AN35" s="24">
        <f>(Raw_data!AN35*Raw_data!$T35*2)/(Raw_data!$F35*1000)</f>
        <v>6.7370911285455652E-4</v>
      </c>
      <c r="AO35" s="24">
        <f>(Raw_data!AO35*Raw_data!$T35*2)/(Raw_data!$F35*1000)</f>
        <v>1.8033602896801451E-3</v>
      </c>
      <c r="AP35" s="24">
        <f>(Raw_data!AP35*Raw_data!$T35*2)/(Raw_data!$F35*1000)</f>
        <v>1.333267350633675E-3</v>
      </c>
      <c r="AQ35" s="24">
        <f>(Raw_data!AQ35*Raw_data!$T35*2)/(Raw_data!$F35*1000)</f>
        <v>4.6793482196741106E-4</v>
      </c>
      <c r="AR35" s="24">
        <f>(Raw_data!AR35*Raw_data!$T35*2)/(Raw_data!$F35*1000)</f>
        <v>6.5583584791792396E-5</v>
      </c>
      <c r="AS35" s="24">
        <f>(Raw_data!AS35*Raw_data!$T35*2)/(Raw_data!$F35*1000)</f>
        <v>9.1126131563065769E-4</v>
      </c>
      <c r="AT35" s="24">
        <f>(Raw_data!AT35*Raw_data!$T35*2)/(Raw_data!$F35*1000)</f>
        <v>8.108625226312614E-3</v>
      </c>
      <c r="AU35" s="24">
        <f>(Raw_data!AU35*Raw_data!$T35*2)/(Raw_data!$F35*1000)</f>
        <v>3.3066988533494263E-4</v>
      </c>
      <c r="AV35" s="24">
        <f>(Raw_data!AV35*Raw_data!$T35*2)/(Raw_data!$F35*1000)</f>
        <v>6.9762220881110443E-4</v>
      </c>
      <c r="AW35" s="24">
        <f>(Raw_data!AW35*Raw_data!$T35*2)/(Raw_data!$F35*1000)</f>
        <v>7.0690645745322871E-4</v>
      </c>
      <c r="AX35" s="24">
        <f>(Raw_data!AX35*Raw_data!$T35*2)/(Raw_data!$F35*1000)</f>
        <v>2.7729487024743512E-3</v>
      </c>
      <c r="AY35" s="24">
        <f>(Raw_data!AY35*Raw_data!$T35*2)/(Raw_data!$F35*1000)</f>
        <v>5.5689559444779726E-4</v>
      </c>
      <c r="AZ35" s="24">
        <f t="shared" si="0"/>
        <v>0.78254846107423059</v>
      </c>
      <c r="BA35" s="24">
        <f t="shared" si="1"/>
        <v>1.2021740494870248E-2</v>
      </c>
      <c r="BB35" s="24">
        <f t="shared" si="2"/>
        <v>8.108625226312614E-3</v>
      </c>
      <c r="BC35" s="24">
        <f t="shared" si="3"/>
        <v>0.58790174049487021</v>
      </c>
      <c r="BD35" s="24">
        <f t="shared" si="4"/>
        <v>2.4949426674713338E-3</v>
      </c>
      <c r="BE35" s="24">
        <f t="shared" si="5"/>
        <v>9.9929525648762826E-2</v>
      </c>
      <c r="BF35" s="24">
        <f t="shared" si="6"/>
        <v>4.2651954133977057E-2</v>
      </c>
      <c r="BG35" s="24">
        <f t="shared" si="7"/>
        <v>2.9439932407966204E-2</v>
      </c>
      <c r="BH35" s="24">
        <f t="shared" si="8"/>
        <v>7.2091886541943262E-2</v>
      </c>
      <c r="BI35" s="24">
        <f t="shared" si="9"/>
        <v>1.4487789422517761</v>
      </c>
    </row>
    <row r="36" spans="1:61" x14ac:dyDescent="0.25">
      <c r="A36" s="27" t="s">
        <v>141</v>
      </c>
      <c r="B36" s="22" t="s">
        <v>105</v>
      </c>
      <c r="C36" s="23" t="s">
        <v>71</v>
      </c>
      <c r="D36" s="22" t="s">
        <v>148</v>
      </c>
      <c r="E36" s="22">
        <v>1000</v>
      </c>
      <c r="F36" s="24">
        <v>0.23549999999999999</v>
      </c>
      <c r="G36" s="25"/>
      <c r="H36" s="22" t="s">
        <v>149</v>
      </c>
      <c r="I36" s="22">
        <v>1000</v>
      </c>
      <c r="J36" s="22">
        <v>20</v>
      </c>
      <c r="K36" s="22">
        <v>400</v>
      </c>
      <c r="L36" s="22">
        <v>111</v>
      </c>
      <c r="M36" s="22">
        <v>150</v>
      </c>
      <c r="N36" s="22">
        <v>50</v>
      </c>
      <c r="O36" s="22">
        <v>70</v>
      </c>
      <c r="P36" s="22">
        <v>60</v>
      </c>
      <c r="Q36" s="22" t="s">
        <v>74</v>
      </c>
      <c r="R36" s="22"/>
      <c r="S36" s="22">
        <v>200</v>
      </c>
      <c r="T36" s="22">
        <v>30</v>
      </c>
      <c r="U36" s="24">
        <v>0</v>
      </c>
      <c r="V36" s="24">
        <v>0</v>
      </c>
      <c r="W36" s="22" t="s">
        <v>74</v>
      </c>
      <c r="X36" s="24">
        <f>(Raw_data!X36*Raw_data!$T36*2)/(Raw_data!$F36*1000)</f>
        <v>2.8761019108280255E-2</v>
      </c>
      <c r="Y36" s="24">
        <f>(Raw_data!Y36*Raw_data!$T36*2)/(Raw_data!$F36*1000)</f>
        <v>0.24207668789808917</v>
      </c>
      <c r="Z36" s="24">
        <f>(Raw_data!Z36*Raw_data!$T36*2)/(Raw_data!$F36*1000)</f>
        <v>0</v>
      </c>
      <c r="AA36" s="24">
        <f>(Raw_data!AA36*Raw_data!$T36*2)/(Raw_data!$F36*1000)</f>
        <v>7.9471847133757961E-2</v>
      </c>
      <c r="AB36" s="24">
        <f>(Raw_data!AB36*Raw_data!$T36*2)/(Raw_data!$F36*1000)</f>
        <v>5.557477707006369E-2</v>
      </c>
      <c r="AC36" s="24">
        <f>(Raw_data!AC36*Raw_data!$T36*2)/(Raw_data!$F36*1000)</f>
        <v>0.13314012738853503</v>
      </c>
      <c r="AD36" s="24">
        <f>(Raw_data!AD36*Raw_data!$T36*2)/(Raw_data!$F36*1000)</f>
        <v>0.23148484076433121</v>
      </c>
      <c r="AE36" s="24">
        <f>(Raw_data!AE36*Raw_data!$T36*2)/(Raw_data!$F36*1000)</f>
        <v>0.26535643312101909</v>
      </c>
      <c r="AF36" s="24">
        <f>(Raw_data!AF36*Raw_data!$T36*2)/(Raw_data!$F36*1000)</f>
        <v>5.8980593630573246</v>
      </c>
      <c r="AG36" s="24">
        <f>(Raw_data!AG36*Raw_data!$T36*2)/(Raw_data!$F36*1000)</f>
        <v>0.10289987261146497</v>
      </c>
      <c r="AH36" s="24">
        <f>(Raw_data!AH36*Raw_data!$T36*2)/(Raw_data!$F36*1000)</f>
        <v>5.5281528662420386E-2</v>
      </c>
      <c r="AI36" s="24">
        <f>(Raw_data!AI36*Raw_data!$T36*2)/(Raw_data!$F36*1000)</f>
        <v>0.37210140127388536</v>
      </c>
      <c r="AJ36" s="24">
        <f>(Raw_data!AJ36*Raw_data!$T36*2)/(Raw_data!$F36*1000)</f>
        <v>0.17631388535031847</v>
      </c>
      <c r="AK36" s="24">
        <f>(Raw_data!AK36*Raw_data!$T36*2)/(Raw_data!$F36*1000)</f>
        <v>0.30785987261146497</v>
      </c>
      <c r="AL36" s="24">
        <f>(Raw_data!AL36*Raw_data!$T36*2)/(Raw_data!$F36*1000)</f>
        <v>3.7209681528662421E-2</v>
      </c>
      <c r="AM36" s="24">
        <f>(Raw_data!AM36*Raw_data!$T36*2)/(Raw_data!$F36*1000)</f>
        <v>1.8963821656050955E-2</v>
      </c>
      <c r="AN36" s="24">
        <f>(Raw_data!AN36*Raw_data!$T36*2)/(Raw_data!$F36*1000)</f>
        <v>8.1635668789808921E-3</v>
      </c>
      <c r="AO36" s="24">
        <f>(Raw_data!AO36*Raw_data!$T36*2)/(Raw_data!$F36*1000)</f>
        <v>1.961095541401274E-2</v>
      </c>
      <c r="AP36" s="24">
        <f>(Raw_data!AP36*Raw_data!$T36*2)/(Raw_data!$F36*1000)</f>
        <v>1.8046624203821655E-2</v>
      </c>
      <c r="AQ36" s="24">
        <f>(Raw_data!AQ36*Raw_data!$T36*2)/(Raw_data!$F36*1000)</f>
        <v>1.807388535031847E-3</v>
      </c>
      <c r="AR36" s="24">
        <f>(Raw_data!AR36*Raw_data!$T36*2)/(Raw_data!$F36*1000)</f>
        <v>3.9133757961783439E-3</v>
      </c>
      <c r="AS36" s="24">
        <f>(Raw_data!AS36*Raw_data!$T36*2)/(Raw_data!$F36*1000)</f>
        <v>1.2260127388535031E-2</v>
      </c>
      <c r="AT36" s="24">
        <f>(Raw_data!AT36*Raw_data!$T36*2)/(Raw_data!$F36*1000)</f>
        <v>6.1049171974522289E-2</v>
      </c>
      <c r="AU36" s="24">
        <f>(Raw_data!AU36*Raw_data!$T36*2)/(Raw_data!$F36*1000)</f>
        <v>1.4471337579617835E-2</v>
      </c>
      <c r="AV36" s="24">
        <f>(Raw_data!AV36*Raw_data!$T36*2)/(Raw_data!$F36*1000)</f>
        <v>4.1740127388535039E-3</v>
      </c>
      <c r="AW36" s="24">
        <f>(Raw_data!AW36*Raw_data!$T36*2)/(Raw_data!$F36*1000)</f>
        <v>1.5039745222929935E-2</v>
      </c>
      <c r="AX36" s="24">
        <f>(Raw_data!AX36*Raw_data!$T36*2)/(Raw_data!$F36*1000)</f>
        <v>4.3242292993630575E-2</v>
      </c>
      <c r="AY36" s="24">
        <f>(Raw_data!AY36*Raw_data!$T36*2)/(Raw_data!$F36*1000)</f>
        <v>4.4275159235668791E-3</v>
      </c>
      <c r="AZ36" s="24">
        <f t="shared" si="0"/>
        <v>8.2107612738853497</v>
      </c>
      <c r="BA36" s="24">
        <f t="shared" si="1"/>
        <v>3.7209681528662421E-2</v>
      </c>
      <c r="BB36" s="24">
        <f t="shared" si="2"/>
        <v>6.1049171974522289E-2</v>
      </c>
      <c r="BC36" s="24">
        <f t="shared" si="3"/>
        <v>6.3901938853503184</v>
      </c>
      <c r="BD36" s="24">
        <f t="shared" si="4"/>
        <v>2.9362038216560506E-2</v>
      </c>
      <c r="BE36" s="24">
        <f t="shared" si="5"/>
        <v>1.1694710828025479</v>
      </c>
      <c r="BF36" s="24">
        <f t="shared" si="6"/>
        <v>0.12186369426751592</v>
      </c>
      <c r="BG36" s="24">
        <f t="shared" si="7"/>
        <v>0.40161171974522292</v>
      </c>
      <c r="BH36" s="24">
        <f t="shared" si="8"/>
        <v>0.52347541401273889</v>
      </c>
      <c r="BI36" s="24">
        <f t="shared" si="9"/>
        <v>0.30343659877461898</v>
      </c>
    </row>
    <row r="37" spans="1:61" x14ac:dyDescent="0.25">
      <c r="A37" s="27" t="s">
        <v>141</v>
      </c>
      <c r="B37" s="22" t="s">
        <v>98</v>
      </c>
      <c r="C37" s="23">
        <v>0</v>
      </c>
      <c r="D37" s="22" t="s">
        <v>150</v>
      </c>
      <c r="E37" s="22">
        <v>1000</v>
      </c>
      <c r="F37" s="24">
        <v>3.8845000000000001</v>
      </c>
      <c r="G37" s="25"/>
      <c r="H37" s="22" t="s">
        <v>151</v>
      </c>
      <c r="I37" s="22">
        <v>1000</v>
      </c>
      <c r="J37" s="22">
        <v>20</v>
      </c>
      <c r="K37" s="22">
        <v>400</v>
      </c>
      <c r="L37" s="22">
        <v>111</v>
      </c>
      <c r="M37" s="22">
        <v>150</v>
      </c>
      <c r="N37" s="22">
        <v>50</v>
      </c>
      <c r="O37" s="22">
        <v>70</v>
      </c>
      <c r="P37" s="22">
        <v>60</v>
      </c>
      <c r="Q37" s="22"/>
      <c r="R37" s="22" t="s">
        <v>101</v>
      </c>
      <c r="S37" s="22">
        <v>200</v>
      </c>
      <c r="T37" s="22">
        <v>30</v>
      </c>
      <c r="U37" s="24">
        <v>0</v>
      </c>
      <c r="V37" s="24">
        <v>0</v>
      </c>
      <c r="W37" s="22" t="s">
        <v>64</v>
      </c>
      <c r="X37" s="24">
        <f>(Raw_data!X37*Raw_data!$T37*2)/(Raw_data!$F37*1000)</f>
        <v>1.6724314583601491E-3</v>
      </c>
      <c r="Y37" s="24">
        <f>(Raw_data!Y37*Raw_data!$T37*2)/(Raw_data!$F37*1000)</f>
        <v>2.6579791478954823E-3</v>
      </c>
      <c r="Z37" s="24">
        <f>(Raw_data!Z37*Raw_data!$T37*2)/(Raw_data!$F37*1000)</f>
        <v>4.2367120607542795E-2</v>
      </c>
      <c r="AA37" s="24">
        <f>(Raw_data!AA37*Raw_data!$T37*2)/(Raw_data!$F37*1000)</f>
        <v>3.3914789548204402E-4</v>
      </c>
      <c r="AB37" s="24">
        <f>(Raw_data!AB37*Raw_data!$T37*2)/(Raw_data!$F37*1000)</f>
        <v>7.9142849787617441E-3</v>
      </c>
      <c r="AC37" s="24">
        <f>(Raw_data!AC37*Raw_data!$T37*2)/(Raw_data!$F37*1000)</f>
        <v>1.9541742824044282E-2</v>
      </c>
      <c r="AD37" s="24">
        <f>(Raw_data!AD37*Raw_data!$T37*2)/(Raw_data!$F37*1000)</f>
        <v>7.9209730982108387E-2</v>
      </c>
      <c r="AE37" s="24">
        <f>(Raw_data!AE37*Raw_data!$T37*2)/(Raw_data!$F37*1000)</f>
        <v>0</v>
      </c>
      <c r="AF37" s="24">
        <f>(Raw_data!AF37*Raw_data!$T37*2)/(Raw_data!$F37*1000)</f>
        <v>0.58081733041575501</v>
      </c>
      <c r="AG37" s="24">
        <f>(Raw_data!AG37*Raw_data!$T37*2)/(Raw_data!$F37*1000)</f>
        <v>4.0449051357961133E-2</v>
      </c>
      <c r="AH37" s="24">
        <f>(Raw_data!AH37*Raw_data!$T37*2)/(Raw_data!$F37*1000)</f>
        <v>1.7689643454756081E-2</v>
      </c>
      <c r="AI37" s="24">
        <f>(Raw_data!AI37*Raw_data!$T37*2)/(Raw_data!$F37*1000)</f>
        <v>0.10327880550907452</v>
      </c>
      <c r="AJ37" s="24">
        <f>(Raw_data!AJ37*Raw_data!$T37*2)/(Raw_data!$F37*1000)</f>
        <v>4.1861248551937194E-2</v>
      </c>
      <c r="AK37" s="24">
        <f>(Raw_data!AK37*Raw_data!$T37*2)/(Raw_data!$F37*1000)</f>
        <v>3.0313584759943366E-2</v>
      </c>
      <c r="AL37" s="24">
        <f>(Raw_data!AL37*Raw_data!$T37*2)/(Raw_data!$F37*1000)</f>
        <v>3.6785043120092675E-2</v>
      </c>
      <c r="AM37" s="24">
        <f>(Raw_data!AM37*Raw_data!$T37*2)/(Raw_data!$F37*1000)</f>
        <v>2.6701660445359763E-3</v>
      </c>
      <c r="AN37" s="24">
        <f>(Raw_data!AN37*Raw_data!$T37*2)/(Raw_data!$F37*1000)</f>
        <v>1.041292315613335E-3</v>
      </c>
      <c r="AO37" s="24">
        <f>(Raw_data!AO37*Raw_data!$T37*2)/(Raw_data!$F37*1000)</f>
        <v>3.2123516540095249E-3</v>
      </c>
      <c r="AP37" s="24">
        <f>(Raw_data!AP37*Raw_data!$T37*2)/(Raw_data!$F37*1000)</f>
        <v>3.5245308276483458E-3</v>
      </c>
      <c r="AQ37" s="24">
        <f>(Raw_data!AQ37*Raw_data!$T37*2)/(Raw_data!$F37*1000)</f>
        <v>9.7295919680782602E-4</v>
      </c>
      <c r="AR37" s="24">
        <f>(Raw_data!AR37*Raw_data!$T37*2)/(Raw_data!$F37*1000)</f>
        <v>3.295868194104775E-4</v>
      </c>
      <c r="AS37" s="24">
        <f>(Raw_data!AS37*Raw_data!$T37*2)/(Raw_data!$F37*1000)</f>
        <v>1.9347045951859957E-3</v>
      </c>
      <c r="AT37" s="24">
        <f>(Raw_data!AT37*Raw_data!$T37*2)/(Raw_data!$F37*1000)</f>
        <v>1.54777139915047E-2</v>
      </c>
      <c r="AU37" s="24">
        <f>(Raw_data!AU37*Raw_data!$T37*2)/(Raw_data!$F37*1000)</f>
        <v>1.8970163470202084E-3</v>
      </c>
      <c r="AV37" s="24">
        <f>(Raw_data!AV37*Raw_data!$T37*2)/(Raw_data!$F37*1000)</f>
        <v>1.9533633672287297E-3</v>
      </c>
      <c r="AW37" s="24">
        <f>(Raw_data!AW37*Raw_data!$T37*2)/(Raw_data!$F37*1000)</f>
        <v>2.3601802033723774E-3</v>
      </c>
      <c r="AX37" s="24">
        <f>(Raw_data!AX37*Raw_data!$T37*2)/(Raw_data!$F37*1000)</f>
        <v>1.0079073239799202E-2</v>
      </c>
      <c r="AY37" s="24">
        <f>(Raw_data!AY37*Raw_data!$T37*2)/(Raw_data!$F37*1000)</f>
        <v>2.5563907838846702E-3</v>
      </c>
      <c r="AZ37" s="24">
        <f t="shared" si="0"/>
        <v>1.0529064744497363</v>
      </c>
      <c r="BA37" s="24">
        <f t="shared" si="1"/>
        <v>3.6785043120092675E-2</v>
      </c>
      <c r="BB37" s="24">
        <f t="shared" si="2"/>
        <v>1.54777139915047E-2</v>
      </c>
      <c r="BC37" s="24">
        <f t="shared" si="3"/>
        <v>0.75384214699446528</v>
      </c>
      <c r="BD37" s="24">
        <f t="shared" si="4"/>
        <v>8.1724803707040813E-3</v>
      </c>
      <c r="BE37" s="24">
        <f t="shared" si="5"/>
        <v>0.14100611661732526</v>
      </c>
      <c r="BF37" s="24">
        <f t="shared" si="6"/>
        <v>4.3119217402497106E-2</v>
      </c>
      <c r="BG37" s="24">
        <f t="shared" si="7"/>
        <v>5.4503755953147132E-2</v>
      </c>
      <c r="BH37" s="24">
        <f t="shared" si="8"/>
        <v>9.7622973355644238E-2</v>
      </c>
      <c r="BI37" s="24">
        <f t="shared" si="9"/>
        <v>0.791123779424734</v>
      </c>
    </row>
    <row r="38" spans="1:61" x14ac:dyDescent="0.25">
      <c r="A38" s="27" t="s">
        <v>141</v>
      </c>
      <c r="B38" s="22" t="s">
        <v>102</v>
      </c>
      <c r="C38" s="23">
        <v>0</v>
      </c>
      <c r="D38" s="22" t="s">
        <v>152</v>
      </c>
      <c r="E38" s="22">
        <v>1000</v>
      </c>
      <c r="F38" s="24">
        <v>2.6909999999999998</v>
      </c>
      <c r="G38" s="25"/>
      <c r="H38" s="22" t="s">
        <v>153</v>
      </c>
      <c r="I38" s="22">
        <v>1000</v>
      </c>
      <c r="J38" s="22">
        <v>20</v>
      </c>
      <c r="K38" s="22">
        <v>400</v>
      </c>
      <c r="L38" s="22">
        <v>111</v>
      </c>
      <c r="M38" s="22">
        <v>150</v>
      </c>
      <c r="N38" s="22">
        <v>50</v>
      </c>
      <c r="O38" s="22">
        <v>70</v>
      </c>
      <c r="P38" s="22">
        <v>60</v>
      </c>
      <c r="Q38" s="22"/>
      <c r="R38" s="22" t="s">
        <v>101</v>
      </c>
      <c r="S38" s="22">
        <v>200</v>
      </c>
      <c r="T38" s="22">
        <v>30</v>
      </c>
      <c r="U38" s="24">
        <v>0</v>
      </c>
      <c r="V38" s="24">
        <v>0</v>
      </c>
      <c r="W38" s="22" t="s">
        <v>64</v>
      </c>
      <c r="X38" s="24">
        <f>(Raw_data!X38*Raw_data!$T38*2)/(Raw_data!$F38*1000)</f>
        <v>1.3632552954292085E-3</v>
      </c>
      <c r="Y38" s="24">
        <f>(Raw_data!Y38*Raw_data!$T38*2)/(Raw_data!$F38*1000)</f>
        <v>3.9676031215161644E-3</v>
      </c>
      <c r="Z38" s="24">
        <f>(Raw_data!Z38*Raw_data!$T38*2)/(Raw_data!$F38*1000)</f>
        <v>4.3255964325529542E-2</v>
      </c>
      <c r="AA38" s="24">
        <f>(Raw_data!AA38*Raw_data!$T38*2)/(Raw_data!$F38*1000)</f>
        <v>0</v>
      </c>
      <c r="AB38" s="24">
        <f>(Raw_data!AB38*Raw_data!$T38*2)/(Raw_data!$F38*1000)</f>
        <v>6.7595094760312157E-3</v>
      </c>
      <c r="AC38" s="24">
        <f>(Raw_data!AC38*Raw_data!$T38*2)/(Raw_data!$F38*1000)</f>
        <v>1.4033288740245261E-2</v>
      </c>
      <c r="AD38" s="24">
        <f>(Raw_data!AD38*Raw_data!$T38*2)/(Raw_data!$F38*1000)</f>
        <v>7.1009007803790408E-2</v>
      </c>
      <c r="AE38" s="24">
        <f>(Raw_data!AE38*Raw_data!$T38*2)/(Raw_data!$F38*1000)</f>
        <v>0</v>
      </c>
      <c r="AF38" s="24">
        <f>(Raw_data!AF38*Raw_data!$T38*2)/(Raw_data!$F38*1000)</f>
        <v>0.7754983500557413</v>
      </c>
      <c r="AG38" s="24">
        <f>(Raw_data!AG38*Raw_data!$T38*2)/(Raw_data!$F38*1000)</f>
        <v>2.8256700111482715E-2</v>
      </c>
      <c r="AH38" s="24">
        <f>(Raw_data!AH38*Raw_data!$T38*2)/(Raw_data!$F38*1000)</f>
        <v>1.577311036789298E-2</v>
      </c>
      <c r="AI38" s="24">
        <f>(Raw_data!AI38*Raw_data!$T38*2)/(Raw_data!$F38*1000)</f>
        <v>7.3089186176142698E-2</v>
      </c>
      <c r="AJ38" s="24">
        <f>(Raw_data!AJ38*Raw_data!$T38*2)/(Raw_data!$F38*1000)</f>
        <v>3.1460000000000002E-2</v>
      </c>
      <c r="AK38" s="24">
        <f>(Raw_data!AK38*Raw_data!$T38*2)/(Raw_data!$F38*1000)</f>
        <v>5.8190858416945377E-3</v>
      </c>
      <c r="AL38" s="24">
        <f>(Raw_data!AL38*Raw_data!$T38*2)/(Raw_data!$F38*1000)</f>
        <v>2.1869253065774807E-2</v>
      </c>
      <c r="AM38" s="24">
        <f>(Raw_data!AM38*Raw_data!$T38*2)/(Raw_data!$F38*1000)</f>
        <v>6.0724637681159417E-4</v>
      </c>
      <c r="AN38" s="24">
        <f>(Raw_data!AN38*Raw_data!$T38*2)/(Raw_data!$F38*1000)</f>
        <v>8.736008918617614E-4</v>
      </c>
      <c r="AO38" s="24">
        <f>(Raw_data!AO38*Raw_data!$T38*2)/(Raw_data!$F38*1000)</f>
        <v>1.698283166109253E-3</v>
      </c>
      <c r="AP38" s="24">
        <f>(Raw_data!AP38*Raw_data!$T38*2)/(Raw_data!$F38*1000)</f>
        <v>2.1704347826086955E-3</v>
      </c>
      <c r="AQ38" s="24">
        <f>(Raw_data!AQ38*Raw_data!$T38*2)/(Raw_data!$F38*1000)</f>
        <v>3.3476031215161649E-4</v>
      </c>
      <c r="AR38" s="24">
        <f>(Raw_data!AR38*Raw_data!$T38*2)/(Raw_data!$F38*1000)</f>
        <v>7.0434782608695646E-5</v>
      </c>
      <c r="AS38" s="24">
        <f>(Raw_data!AS38*Raw_data!$T38*2)/(Raw_data!$F38*1000)</f>
        <v>9.1727982162764787E-4</v>
      </c>
      <c r="AT38" s="24">
        <f>(Raw_data!AT38*Raw_data!$T38*2)/(Raw_data!$F38*1000)</f>
        <v>5.8181939799331105E-3</v>
      </c>
      <c r="AU38" s="24">
        <f>(Raw_data!AU38*Raw_data!$T38*2)/(Raw_data!$F38*1000)</f>
        <v>3.4938684503901899E-4</v>
      </c>
      <c r="AV38" s="24">
        <f>(Raw_data!AV38*Raw_data!$T38*2)/(Raw_data!$F38*1000)</f>
        <v>8.8147157190635462E-4</v>
      </c>
      <c r="AW38" s="24">
        <f>(Raw_data!AW38*Raw_data!$T38*2)/(Raw_data!$F38*1000)</f>
        <v>1.1422519509476032E-3</v>
      </c>
      <c r="AX38" s="24">
        <f>(Raw_data!AX38*Raw_data!$T38*2)/(Raw_data!$F38*1000)</f>
        <v>4.8777257525083606E-3</v>
      </c>
      <c r="AY38" s="24">
        <f>(Raw_data!AY38*Raw_data!$T38*2)/(Raw_data!$F38*1000)</f>
        <v>5.8597547380156078E-4</v>
      </c>
      <c r="AZ38" s="24">
        <f t="shared" si="0"/>
        <v>1.1124813600891856</v>
      </c>
      <c r="BA38" s="24">
        <f t="shared" si="1"/>
        <v>2.1869253065774807E-2</v>
      </c>
      <c r="BB38" s="24">
        <f t="shared" si="2"/>
        <v>5.8181939799331105E-3</v>
      </c>
      <c r="BC38" s="24">
        <f t="shared" si="3"/>
        <v>0.92934608695652177</v>
      </c>
      <c r="BD38" s="24">
        <f t="shared" si="4"/>
        <v>3.0148940914158308E-3</v>
      </c>
      <c r="BE38" s="24">
        <f t="shared" si="5"/>
        <v>9.8015473801560754E-2</v>
      </c>
      <c r="BF38" s="24">
        <f t="shared" si="6"/>
        <v>2.8863946488294309E-2</v>
      </c>
      <c r="BG38" s="24">
        <f t="shared" si="7"/>
        <v>2.5553511705685622E-2</v>
      </c>
      <c r="BH38" s="24">
        <f t="shared" si="8"/>
        <v>5.4417458193979931E-2</v>
      </c>
      <c r="BI38" s="24">
        <f t="shared" si="9"/>
        <v>1.1295491132779265</v>
      </c>
    </row>
    <row r="39" spans="1:61" x14ac:dyDescent="0.25">
      <c r="A39" s="27" t="s">
        <v>141</v>
      </c>
      <c r="B39" s="22" t="s">
        <v>95</v>
      </c>
      <c r="C39" s="23" t="s">
        <v>71</v>
      </c>
      <c r="D39" s="22" t="s">
        <v>154</v>
      </c>
      <c r="E39" s="22">
        <v>1000</v>
      </c>
      <c r="F39" s="24">
        <v>-4.4999999999999997E-3</v>
      </c>
      <c r="G39" s="25"/>
      <c r="H39" s="22" t="s">
        <v>155</v>
      </c>
      <c r="I39" s="22">
        <v>1000</v>
      </c>
      <c r="J39" s="22">
        <v>20</v>
      </c>
      <c r="K39" s="22">
        <v>400</v>
      </c>
      <c r="L39" s="22">
        <v>111</v>
      </c>
      <c r="M39" s="22">
        <v>150</v>
      </c>
      <c r="N39" s="22">
        <v>50</v>
      </c>
      <c r="O39" s="22">
        <v>70</v>
      </c>
      <c r="P39" s="22">
        <v>60</v>
      </c>
      <c r="Q39" s="22" t="s">
        <v>74</v>
      </c>
      <c r="R39" s="22"/>
      <c r="S39" s="22">
        <v>200</v>
      </c>
      <c r="T39" s="22">
        <v>30</v>
      </c>
      <c r="U39" s="24">
        <v>0</v>
      </c>
      <c r="V39" s="24">
        <v>0</v>
      </c>
      <c r="W39" s="22" t="s">
        <v>74</v>
      </c>
      <c r="X39" s="24">
        <f>(Raw_data!X39*Raw_data!$T39*2)/(Raw_data!$F39*1000)</f>
        <v>-1.8641066666666666</v>
      </c>
      <c r="Y39" s="24">
        <f>(Raw_data!Y39*Raw_data!$T39*2)/(Raw_data!$F39*1000)</f>
        <v>-10.331853333333335</v>
      </c>
      <c r="Z39" s="24">
        <f>(Raw_data!Z39*Raw_data!$T39*2)/(Raw_data!$F39*1000)</f>
        <v>0</v>
      </c>
      <c r="AA39" s="24">
        <f>(Raw_data!AA39*Raw_data!$T39*2)/(Raw_data!$F39*1000)</f>
        <v>-3.2435200000000002</v>
      </c>
      <c r="AB39" s="24">
        <f>(Raw_data!AB39*Raw_data!$T39*2)/(Raw_data!$F39*1000)</f>
        <v>-19.767600000000002</v>
      </c>
      <c r="AC39" s="24">
        <f>(Raw_data!AC39*Raw_data!$T39*2)/(Raw_data!$F39*1000)</f>
        <v>-7.0115599999999993</v>
      </c>
      <c r="AD39" s="24">
        <f>(Raw_data!AD39*Raw_data!$T39*2)/(Raw_data!$F39*1000)</f>
        <v>-70.250586666666663</v>
      </c>
      <c r="AE39" s="24">
        <f>(Raw_data!AE39*Raw_data!$T39*2)/(Raw_data!$F39*1000)</f>
        <v>-11.342266666666667</v>
      </c>
      <c r="AF39" s="24">
        <f>(Raw_data!AF39*Raw_data!$T39*2)/(Raw_data!$F39*1000)</f>
        <v>-241.1816666666667</v>
      </c>
      <c r="AG39" s="24">
        <f>(Raw_data!AG39*Raw_data!$T39*2)/(Raw_data!$F39*1000)</f>
        <v>-7.7534533333333338</v>
      </c>
      <c r="AH39" s="24">
        <f>(Raw_data!AH39*Raw_data!$T39*2)/(Raw_data!$F39*1000)</f>
        <v>-5.6376400000000002</v>
      </c>
      <c r="AI39" s="24">
        <f>(Raw_data!AI39*Raw_data!$T39*2)/(Raw_data!$F39*1000)</f>
        <v>-53.69118666666666</v>
      </c>
      <c r="AJ39" s="24">
        <f>(Raw_data!AJ39*Raw_data!$T39*2)/(Raw_data!$F39*1000)</f>
        <v>-37.757919999999999</v>
      </c>
      <c r="AK39" s="24">
        <f>(Raw_data!AK39*Raw_data!$T39*2)/(Raw_data!$F39*1000)</f>
        <v>-20.43013333333333</v>
      </c>
      <c r="AL39" s="24">
        <f>(Raw_data!AL39*Raw_data!$T39*2)/(Raw_data!$F39*1000)</f>
        <v>-2.4957466666666668</v>
      </c>
      <c r="AM39" s="24">
        <f>(Raw_data!AM39*Raw_data!$T39*2)/(Raw_data!$F39*1000)</f>
        <v>-1.4370933333333333</v>
      </c>
      <c r="AN39" s="24">
        <f>(Raw_data!AN39*Raw_data!$T39*2)/(Raw_data!$F39*1000)</f>
        <v>-0.51438666666666666</v>
      </c>
      <c r="AO39" s="24">
        <f>(Raw_data!AO39*Raw_data!$T39*2)/(Raw_data!$F39*1000)</f>
        <v>-1.2026533333333334</v>
      </c>
      <c r="AP39" s="24">
        <f>(Raw_data!AP39*Raw_data!$T39*2)/(Raw_data!$F39*1000)</f>
        <v>-1.2083733333333333</v>
      </c>
      <c r="AQ39" s="24">
        <f>(Raw_data!AQ39*Raw_data!$T39*2)/(Raw_data!$F39*1000)</f>
        <v>-0.37972000000000006</v>
      </c>
      <c r="AR39" s="24">
        <f>(Raw_data!AR39*Raw_data!$T39*2)/(Raw_data!$F39*1000)</f>
        <v>-0.23111999999999996</v>
      </c>
      <c r="AS39" s="24">
        <f>(Raw_data!AS39*Raw_data!$T39*2)/(Raw_data!$F39*1000)</f>
        <v>-0.62892000000000003</v>
      </c>
      <c r="AT39" s="24">
        <f>(Raw_data!AT39*Raw_data!$T39*2)/(Raw_data!$F39*1000)</f>
        <v>-3.8514933333333334</v>
      </c>
      <c r="AU39" s="24">
        <f>(Raw_data!AU39*Raw_data!$T39*2)/(Raw_data!$F39*1000)</f>
        <v>-0.97534666666666658</v>
      </c>
      <c r="AV39" s="24">
        <f>(Raw_data!AV39*Raw_data!$T39*2)/(Raw_data!$F39*1000)</f>
        <v>-0.28527999999999998</v>
      </c>
      <c r="AW39" s="24">
        <f>(Raw_data!AW39*Raw_data!$T39*2)/(Raw_data!$F39*1000)</f>
        <v>-0.74348000000000003</v>
      </c>
      <c r="AX39" s="24">
        <f>(Raw_data!AX39*Raw_data!$T39*2)/(Raw_data!$F39*1000)</f>
        <v>-2.3136933333333332</v>
      </c>
      <c r="AY39" s="24">
        <f>(Raw_data!AY39*Raw_data!$T39*2)/(Raw_data!$F39*1000)</f>
        <v>-0.24969333333333335</v>
      </c>
      <c r="AZ39" s="24">
        <f t="shared" si="0"/>
        <v>-506.78049333333331</v>
      </c>
      <c r="BA39" s="24">
        <f t="shared" si="1"/>
        <v>-2.4957466666666668</v>
      </c>
      <c r="BB39" s="24">
        <f t="shared" si="2"/>
        <v>-3.8514933333333334</v>
      </c>
      <c r="BC39" s="24">
        <f t="shared" si="3"/>
        <v>-370.82188000000008</v>
      </c>
      <c r="BD39" s="24">
        <f t="shared" si="4"/>
        <v>-1.8892933333333333</v>
      </c>
      <c r="BE39" s="24">
        <f t="shared" si="5"/>
        <v>-90.112079999999992</v>
      </c>
      <c r="BF39" s="24">
        <f t="shared" si="6"/>
        <v>-9.1905466666666662</v>
      </c>
      <c r="BG39" s="24">
        <f t="shared" si="7"/>
        <v>-28.419453333333333</v>
      </c>
      <c r="BH39" s="24">
        <f t="shared" si="8"/>
        <v>-37.61</v>
      </c>
      <c r="BI39" s="24">
        <f t="shared" si="9"/>
        <v>0.32338928405378664</v>
      </c>
    </row>
    <row r="40" spans="1:61" x14ac:dyDescent="0.25">
      <c r="A40" s="27" t="s">
        <v>141</v>
      </c>
      <c r="B40" s="22" t="s">
        <v>60</v>
      </c>
      <c r="C40" s="23">
        <v>1</v>
      </c>
      <c r="D40" s="22" t="s">
        <v>156</v>
      </c>
      <c r="E40" s="22">
        <v>1000</v>
      </c>
      <c r="F40" s="24">
        <v>3.129</v>
      </c>
      <c r="G40" s="25"/>
      <c r="H40" s="22" t="s">
        <v>157</v>
      </c>
      <c r="I40" s="22">
        <v>1000</v>
      </c>
      <c r="J40" s="22">
        <v>20</v>
      </c>
      <c r="K40" s="22">
        <v>400</v>
      </c>
      <c r="L40" s="22">
        <v>111</v>
      </c>
      <c r="M40" s="22">
        <v>150</v>
      </c>
      <c r="N40" s="22">
        <v>50</v>
      </c>
      <c r="O40" s="22">
        <v>70</v>
      </c>
      <c r="P40" s="22">
        <v>60</v>
      </c>
      <c r="Q40" s="22"/>
      <c r="R40" s="22" t="s">
        <v>63</v>
      </c>
      <c r="S40" s="22">
        <v>200</v>
      </c>
      <c r="T40" s="22">
        <v>30</v>
      </c>
      <c r="U40" s="24">
        <v>0</v>
      </c>
      <c r="V40" s="24">
        <v>0</v>
      </c>
      <c r="W40" s="22" t="s">
        <v>64</v>
      </c>
      <c r="X40" s="24">
        <f>(Raw_data!X40*Raw_data!$T40*2)/(Raw_data!$F40*1000)</f>
        <v>1.452502396931927E-3</v>
      </c>
      <c r="Y40" s="24">
        <f>(Raw_data!Y40*Raw_data!$T40*2)/(Raw_data!$F40*1000)</f>
        <v>2.9968935762224357E-3</v>
      </c>
      <c r="Z40" s="24">
        <f>(Raw_data!Z40*Raw_data!$T40*2)/(Raw_data!$F40*1000)</f>
        <v>6.3936164908916585E-2</v>
      </c>
      <c r="AA40" s="24">
        <f>(Raw_data!AA40*Raw_data!$T40*2)/(Raw_data!$F40*1000)</f>
        <v>4.3336529242569508E-5</v>
      </c>
      <c r="AB40" s="24">
        <f>(Raw_data!AB40*Raw_data!$T40*2)/(Raw_data!$F40*1000)</f>
        <v>6.0881303930968361E-3</v>
      </c>
      <c r="AC40" s="24">
        <f>(Raw_data!AC40*Raw_data!$T40*2)/(Raw_data!$F40*1000)</f>
        <v>5.1053116011505278E-2</v>
      </c>
      <c r="AD40" s="24">
        <f>(Raw_data!AD40*Raw_data!$T40*2)/(Raw_data!$F40*1000)</f>
        <v>7.6111255992329818E-2</v>
      </c>
      <c r="AE40" s="24">
        <f>(Raw_data!AE40*Raw_data!$T40*2)/(Raw_data!$F40*1000)</f>
        <v>0</v>
      </c>
      <c r="AF40" s="24">
        <f>(Raw_data!AF40*Raw_data!$T40*2)/(Raw_data!$F40*1000)</f>
        <v>0.68391779482262716</v>
      </c>
      <c r="AG40" s="24">
        <f>(Raw_data!AG40*Raw_data!$T40*2)/(Raw_data!$F40*1000)</f>
        <v>4.1633537871524455E-2</v>
      </c>
      <c r="AH40" s="24">
        <f>(Raw_data!AH40*Raw_data!$T40*2)/(Raw_data!$F40*1000)</f>
        <v>1.9828398849472677E-2</v>
      </c>
      <c r="AI40" s="24">
        <f>(Raw_data!AI40*Raw_data!$T40*2)/(Raw_data!$F40*1000)</f>
        <v>7.4327094918504311E-2</v>
      </c>
      <c r="AJ40" s="24">
        <f>(Raw_data!AJ40*Raw_data!$T40*2)/(Raw_data!$F40*1000)</f>
        <v>3.9054419942473634E-2</v>
      </c>
      <c r="AK40" s="24">
        <f>(Raw_data!AK40*Raw_data!$T40*2)/(Raw_data!$F40*1000)</f>
        <v>1.1052694151486098E-2</v>
      </c>
      <c r="AL40" s="24">
        <f>(Raw_data!AL40*Raw_data!$T40*2)/(Raw_data!$F40*1000)</f>
        <v>1.7274209012464046E-2</v>
      </c>
      <c r="AM40" s="24">
        <f>(Raw_data!AM40*Raw_data!$T40*2)/(Raw_data!$F40*1000)</f>
        <v>2.0530009587727709E-3</v>
      </c>
      <c r="AN40" s="24">
        <f>(Raw_data!AN40*Raw_data!$T40*2)/(Raw_data!$F40*1000)</f>
        <v>9.2801534036433364E-4</v>
      </c>
      <c r="AO40" s="24">
        <f>(Raw_data!AO40*Raw_data!$T40*2)/(Raw_data!$F40*1000)</f>
        <v>1.3872099712368168E-3</v>
      </c>
      <c r="AP40" s="24">
        <f>(Raw_data!AP40*Raw_data!$T40*2)/(Raw_data!$F40*1000)</f>
        <v>2.0133844678811123E-3</v>
      </c>
      <c r="AQ40" s="24">
        <f>(Raw_data!AQ40*Raw_data!$T40*2)/(Raw_data!$F40*1000)</f>
        <v>5.4086289549376792E-4</v>
      </c>
      <c r="AR40" s="24">
        <f>(Raw_data!AR40*Raw_data!$T40*2)/(Raw_data!$F40*1000)</f>
        <v>1.7282837967401728E-4</v>
      </c>
      <c r="AS40" s="24">
        <f>(Raw_data!AS40*Raw_data!$T40*2)/(Raw_data!$F40*1000)</f>
        <v>1.0914669223394055E-3</v>
      </c>
      <c r="AT40" s="24">
        <f>(Raw_data!AT40*Raw_data!$T40*2)/(Raw_data!$F40*1000)</f>
        <v>6.3257718120805374E-3</v>
      </c>
      <c r="AU40" s="24">
        <f>(Raw_data!AU40*Raw_data!$T40*2)/(Raw_data!$F40*1000)</f>
        <v>6.3244487056567588E-4</v>
      </c>
      <c r="AV40" s="24">
        <f>(Raw_data!AV40*Raw_data!$T40*2)/(Raw_data!$F40*1000)</f>
        <v>1.0037392138063279E-3</v>
      </c>
      <c r="AW40" s="24">
        <f>(Raw_data!AW40*Raw_data!$T40*2)/(Raw_data!$F40*1000)</f>
        <v>1.0877660594439118E-3</v>
      </c>
      <c r="AX40" s="24">
        <f>(Raw_data!AX40*Raw_data!$T40*2)/(Raw_data!$F40*1000)</f>
        <v>3.8905465004793862E-3</v>
      </c>
      <c r="AY40" s="24">
        <f>(Raw_data!AY40*Raw_data!$T40*2)/(Raw_data!$F40*1000)</f>
        <v>9.7720038350910827E-4</v>
      </c>
      <c r="AZ40" s="24">
        <f t="shared" si="0"/>
        <v>1.110873787152445</v>
      </c>
      <c r="BA40" s="24">
        <f t="shared" si="1"/>
        <v>1.7274209012464046E-2</v>
      </c>
      <c r="BB40" s="24">
        <f t="shared" si="2"/>
        <v>6.3257718120805374E-3</v>
      </c>
      <c r="BC40" s="24">
        <f t="shared" si="3"/>
        <v>0.87056026845637591</v>
      </c>
      <c r="BD40" s="24">
        <f t="shared" si="4"/>
        <v>3.7823969319271331E-3</v>
      </c>
      <c r="BE40" s="24">
        <f t="shared" si="5"/>
        <v>0.13433064237775647</v>
      </c>
      <c r="BF40" s="24">
        <f t="shared" si="6"/>
        <v>4.3686538830297224E-2</v>
      </c>
      <c r="BG40" s="24">
        <f t="shared" si="7"/>
        <v>3.4913959731543626E-2</v>
      </c>
      <c r="BH40" s="24">
        <f t="shared" si="8"/>
        <v>7.8600498561840842E-2</v>
      </c>
      <c r="BI40" s="24">
        <f t="shared" si="9"/>
        <v>1.2512627947734001</v>
      </c>
    </row>
    <row r="41" spans="1:61" x14ac:dyDescent="0.25">
      <c r="A41" s="27" t="s">
        <v>141</v>
      </c>
      <c r="B41" s="22" t="s">
        <v>60</v>
      </c>
      <c r="C41" s="23">
        <v>2</v>
      </c>
      <c r="D41" s="22" t="s">
        <v>158</v>
      </c>
      <c r="E41" s="22">
        <v>1000</v>
      </c>
      <c r="F41" s="24">
        <v>3.0985</v>
      </c>
      <c r="G41" s="25"/>
      <c r="H41" s="22" t="s">
        <v>159</v>
      </c>
      <c r="I41" s="22">
        <v>1000</v>
      </c>
      <c r="J41" s="22">
        <v>20</v>
      </c>
      <c r="K41" s="22">
        <v>400</v>
      </c>
      <c r="L41" s="22">
        <v>111</v>
      </c>
      <c r="M41" s="22">
        <v>150</v>
      </c>
      <c r="N41" s="22">
        <v>50</v>
      </c>
      <c r="O41" s="22">
        <v>70</v>
      </c>
      <c r="P41" s="22">
        <v>60</v>
      </c>
      <c r="Q41" s="22"/>
      <c r="R41" s="22" t="s">
        <v>63</v>
      </c>
      <c r="S41" s="22">
        <v>200</v>
      </c>
      <c r="T41" s="22">
        <v>30</v>
      </c>
      <c r="U41" s="24">
        <v>0</v>
      </c>
      <c r="V41" s="24">
        <v>0</v>
      </c>
      <c r="W41" s="22" t="s">
        <v>64</v>
      </c>
      <c r="X41" s="24">
        <f>(Raw_data!X41*Raw_data!$T41*2)/(Raw_data!$F41*1000)</f>
        <v>6.5911892851379698E-4</v>
      </c>
      <c r="Y41" s="24">
        <f>(Raw_data!Y41*Raw_data!$T41*2)/(Raw_data!$F41*1000)</f>
        <v>2.4408197514926575E-3</v>
      </c>
      <c r="Z41" s="24">
        <f>(Raw_data!Z41*Raw_data!$T41*2)/(Raw_data!$F41*1000)</f>
        <v>3.5626716152977245E-2</v>
      </c>
      <c r="AA41" s="24">
        <f>(Raw_data!AA41*Raw_data!$T41*2)/(Raw_data!$F41*1000)</f>
        <v>0</v>
      </c>
      <c r="AB41" s="24">
        <f>(Raw_data!AB41*Raw_data!$T41*2)/(Raw_data!$F41*1000)</f>
        <v>3.4412715830240445E-3</v>
      </c>
      <c r="AC41" s="24">
        <f>(Raw_data!AC41*Raw_data!$T41*2)/(Raw_data!$F41*1000)</f>
        <v>2.3196191705664029E-2</v>
      </c>
      <c r="AD41" s="24">
        <f>(Raw_data!AD41*Raw_data!$T41*2)/(Raw_data!$F41*1000)</f>
        <v>4.5193835726964657E-2</v>
      </c>
      <c r="AE41" s="24">
        <f>(Raw_data!AE41*Raw_data!$T41*2)/(Raw_data!$F41*1000)</f>
        <v>0</v>
      </c>
      <c r="AF41" s="24">
        <f>(Raw_data!AF41*Raw_data!$T41*2)/(Raw_data!$F41*1000)</f>
        <v>0.87047161529772477</v>
      </c>
      <c r="AG41" s="24">
        <f>(Raw_data!AG41*Raw_data!$T41*2)/(Raw_data!$F41*1000)</f>
        <v>2.0923182184928189E-2</v>
      </c>
      <c r="AH41" s="24">
        <f>(Raw_data!AH41*Raw_data!$T41*2)/(Raw_data!$F41*1000)</f>
        <v>1.399414555430047E-2</v>
      </c>
      <c r="AI41" s="24">
        <f>(Raw_data!AI41*Raw_data!$T41*2)/(Raw_data!$F41*1000)</f>
        <v>5.3962026787155074E-2</v>
      </c>
      <c r="AJ41" s="24">
        <f>(Raw_data!AJ41*Raw_data!$T41*2)/(Raw_data!$F41*1000)</f>
        <v>2.3623521058576735E-2</v>
      </c>
      <c r="AK41" s="24">
        <f>(Raw_data!AK41*Raw_data!$T41*2)/(Raw_data!$F41*1000)</f>
        <v>7.282762627077618E-3</v>
      </c>
      <c r="AL41" s="24">
        <f>(Raw_data!AL41*Raw_data!$T41*2)/(Raw_data!$F41*1000)</f>
        <v>9.0329966112635152E-3</v>
      </c>
      <c r="AM41" s="24">
        <f>(Raw_data!AM41*Raw_data!$T41*2)/(Raw_data!$F41*1000)</f>
        <v>9.6137485880264638E-4</v>
      </c>
      <c r="AN41" s="24">
        <f>(Raw_data!AN41*Raw_data!$T41*2)/(Raw_data!$F41*1000)</f>
        <v>8.4741649185089566E-4</v>
      </c>
      <c r="AO41" s="24">
        <f>(Raw_data!AO41*Raw_data!$T41*2)/(Raw_data!$F41*1000)</f>
        <v>1.789252864289172E-3</v>
      </c>
      <c r="AP41" s="24">
        <f>(Raw_data!AP41*Raw_data!$T41*2)/(Raw_data!$F41*1000)</f>
        <v>2.4590608358883328E-3</v>
      </c>
      <c r="AQ41" s="24">
        <f>(Raw_data!AQ41*Raw_data!$T41*2)/(Raw_data!$F41*1000)</f>
        <v>1.7760852025173468E-4</v>
      </c>
      <c r="AR41" s="24">
        <f>(Raw_data!AR41*Raw_data!$T41*2)/(Raw_data!$F41*1000)</f>
        <v>2.0375020171050509E-4</v>
      </c>
      <c r="AS41" s="24">
        <f>(Raw_data!AS41*Raw_data!$T41*2)/(Raw_data!$F41*1000)</f>
        <v>1.0682459254477972E-3</v>
      </c>
      <c r="AT41" s="24">
        <f>(Raw_data!AT41*Raw_data!$T41*2)/(Raw_data!$F41*1000)</f>
        <v>3.4011683072454413E-3</v>
      </c>
      <c r="AU41" s="24">
        <f>(Raw_data!AU41*Raw_data!$T41*2)/(Raw_data!$F41*1000)</f>
        <v>9.045796353074067E-4</v>
      </c>
      <c r="AV41" s="24">
        <f>(Raw_data!AV41*Raw_data!$T41*2)/(Raw_data!$F41*1000)</f>
        <v>9.2293690495401013E-4</v>
      </c>
      <c r="AW41" s="24">
        <f>(Raw_data!AW41*Raw_data!$T41*2)/(Raw_data!$F41*1000)</f>
        <v>1.0167371308697757E-3</v>
      </c>
      <c r="AX41" s="24">
        <f>(Raw_data!AX41*Raw_data!$T41*2)/(Raw_data!$F41*1000)</f>
        <v>3.9021203808294333E-3</v>
      </c>
      <c r="AY41" s="24">
        <f>(Raw_data!AY41*Raw_data!$T41*2)/(Raw_data!$F41*1000)</f>
        <v>5.8526383734064868E-4</v>
      </c>
      <c r="AZ41" s="24">
        <f t="shared" si="0"/>
        <v>1.1280877198644503</v>
      </c>
      <c r="BA41" s="24">
        <f t="shared" si="1"/>
        <v>9.0329966112635152E-3</v>
      </c>
      <c r="BB41" s="24">
        <f t="shared" si="2"/>
        <v>3.4011683072454413E-3</v>
      </c>
      <c r="BC41" s="24">
        <f t="shared" si="3"/>
        <v>0.97901607874778129</v>
      </c>
      <c r="BD41" s="24">
        <f t="shared" si="4"/>
        <v>2.9062965951266741E-3</v>
      </c>
      <c r="BE41" s="24">
        <f t="shared" si="5"/>
        <v>8.6194991124737774E-2</v>
      </c>
      <c r="BF41" s="24">
        <f t="shared" si="6"/>
        <v>2.1884557043730837E-2</v>
      </c>
      <c r="BG41" s="24">
        <f t="shared" si="7"/>
        <v>2.5651631434565114E-2</v>
      </c>
      <c r="BH41" s="24">
        <f t="shared" si="8"/>
        <v>4.7536188478295952E-2</v>
      </c>
      <c r="BI41" s="24">
        <f t="shared" si="9"/>
        <v>0.85314484186147277</v>
      </c>
    </row>
    <row r="42" spans="1:61" x14ac:dyDescent="0.25">
      <c r="A42" s="27" t="s">
        <v>141</v>
      </c>
      <c r="B42" s="22" t="s">
        <v>60</v>
      </c>
      <c r="C42" s="23">
        <v>3</v>
      </c>
      <c r="D42" s="22" t="s">
        <v>160</v>
      </c>
      <c r="E42" s="22">
        <v>1000</v>
      </c>
      <c r="F42" s="24">
        <v>3.2645</v>
      </c>
      <c r="G42" s="25">
        <v>334.01</v>
      </c>
      <c r="H42" s="22" t="s">
        <v>161</v>
      </c>
      <c r="I42" s="22">
        <v>1000</v>
      </c>
      <c r="J42" s="22">
        <v>20</v>
      </c>
      <c r="K42" s="22">
        <v>400</v>
      </c>
      <c r="L42" s="22">
        <v>111</v>
      </c>
      <c r="M42" s="22">
        <v>150</v>
      </c>
      <c r="N42" s="22">
        <v>50</v>
      </c>
      <c r="O42" s="22">
        <v>70</v>
      </c>
      <c r="P42" s="22">
        <v>60</v>
      </c>
      <c r="Q42" s="22"/>
      <c r="R42" s="22" t="s">
        <v>63</v>
      </c>
      <c r="S42" s="22">
        <v>200</v>
      </c>
      <c r="T42" s="22">
        <v>30</v>
      </c>
      <c r="U42" s="24">
        <v>0</v>
      </c>
      <c r="V42" s="24">
        <v>0</v>
      </c>
      <c r="W42" s="22" t="s">
        <v>64</v>
      </c>
      <c r="X42" s="24">
        <f>(Raw_data!X42*Raw_data!$T42*2)/(Raw_data!$F42*1000)</f>
        <v>5.6184408025731353E-4</v>
      </c>
      <c r="Y42" s="24">
        <f>(Raw_data!Y42*Raw_data!$T42*2)/(Raw_data!$F42*1000)</f>
        <v>1.1833665186092815E-3</v>
      </c>
      <c r="Z42" s="24">
        <f>(Raw_data!Z42*Raw_data!$T42*2)/(Raw_data!$F42*1000)</f>
        <v>3.0939617092969829E-2</v>
      </c>
      <c r="AA42" s="24">
        <f>(Raw_data!AA42*Raw_data!$T42*2)/(Raw_data!$F42*1000)</f>
        <v>1.2040434982386277E-4</v>
      </c>
      <c r="AB42" s="24">
        <f>(Raw_data!AB42*Raw_data!$T42*2)/(Raw_data!$F42*1000)</f>
        <v>3.3297289018226371E-3</v>
      </c>
      <c r="AC42" s="24">
        <f>(Raw_data!AC42*Raw_data!$T42*2)/(Raw_data!$F42*1000)</f>
        <v>1.6999417981314137E-2</v>
      </c>
      <c r="AD42" s="24">
        <f>(Raw_data!AD42*Raw_data!$T42*2)/(Raw_data!$F42*1000)</f>
        <v>3.8174703629958645E-2</v>
      </c>
      <c r="AE42" s="24">
        <f>(Raw_data!AE42*Raw_data!$T42*2)/(Raw_data!$F42*1000)</f>
        <v>0</v>
      </c>
      <c r="AF42" s="24">
        <f>(Raw_data!AF42*Raw_data!$T42*2)/(Raw_data!$F42*1000)</f>
        <v>0.51932520753561029</v>
      </c>
      <c r="AG42" s="24">
        <f>(Raw_data!AG42*Raw_data!$T42*2)/(Raw_data!$F42*1000)</f>
        <v>1.7580597334967071E-2</v>
      </c>
      <c r="AH42" s="24">
        <f>(Raw_data!AH42*Raw_data!$T42*2)/(Raw_data!$F42*1000)</f>
        <v>9.6274590289477709E-3</v>
      </c>
      <c r="AI42" s="24">
        <f>(Raw_data!AI42*Raw_data!$T42*2)/(Raw_data!$F42*1000)</f>
        <v>4.1114896615101856E-2</v>
      </c>
      <c r="AJ42" s="24">
        <f>(Raw_data!AJ42*Raw_data!$T42*2)/(Raw_data!$F42*1000)</f>
        <v>1.9637635166181652E-2</v>
      </c>
      <c r="AK42" s="24">
        <f>(Raw_data!AK42*Raw_data!$T42*2)/(Raw_data!$F42*1000)</f>
        <v>3.3775340787256859E-3</v>
      </c>
      <c r="AL42" s="24">
        <f>(Raw_data!AL42*Raw_data!$T42*2)/(Raw_data!$F42*1000)</f>
        <v>7.8316679430234341E-3</v>
      </c>
      <c r="AM42" s="24">
        <f>(Raw_data!AM42*Raw_data!$T42*2)/(Raw_data!$F42*1000)</f>
        <v>5.7783427783734118E-4</v>
      </c>
      <c r="AN42" s="24">
        <f>(Raw_data!AN42*Raw_data!$T42*2)/(Raw_data!$F42*1000)</f>
        <v>5.9766579874406497E-4</v>
      </c>
      <c r="AO42" s="24">
        <f>(Raw_data!AO42*Raw_data!$T42*2)/(Raw_data!$F42*1000)</f>
        <v>1.5567468218716494E-3</v>
      </c>
      <c r="AP42" s="24">
        <f>(Raw_data!AP42*Raw_data!$T42*2)/(Raw_data!$F42*1000)</f>
        <v>1.3591484147648951E-3</v>
      </c>
      <c r="AQ42" s="24">
        <f>(Raw_data!AQ42*Raw_data!$T42*2)/(Raw_data!$F42*1000)</f>
        <v>2.1577576964313067E-4</v>
      </c>
      <c r="AR42" s="24">
        <f>(Raw_data!AR42*Raw_data!$T42*2)/(Raw_data!$F42*1000)</f>
        <v>5.1205391330984837E-5</v>
      </c>
      <c r="AS42" s="24">
        <f>(Raw_data!AS42*Raw_data!$T42*2)/(Raw_data!$F42*1000)</f>
        <v>9.0164496860162355E-4</v>
      </c>
      <c r="AT42" s="24">
        <f>(Raw_data!AT42*Raw_data!$T42*2)/(Raw_data!$F42*1000)</f>
        <v>2.7111104303875018E-3</v>
      </c>
      <c r="AU42" s="24">
        <f>(Raw_data!AU42*Raw_data!$T42*2)/(Raw_data!$F42*1000)</f>
        <v>5.8079338336651867E-4</v>
      </c>
      <c r="AV42" s="24">
        <f>(Raw_data!AV42*Raw_data!$T42*2)/(Raw_data!$F42*1000)</f>
        <v>7.3959258691989578E-4</v>
      </c>
      <c r="AW42" s="24">
        <f>(Raw_data!AW42*Raw_data!$T42*2)/(Raw_data!$F42*1000)</f>
        <v>6.7629345994792459E-4</v>
      </c>
      <c r="AX42" s="24">
        <f>(Raw_data!AX42*Raw_data!$T42*2)/(Raw_data!$F42*1000)</f>
        <v>3.3530157757696434E-3</v>
      </c>
      <c r="AY42" s="24">
        <f>(Raw_data!AY42*Raw_data!$T42*2)/(Raw_data!$F42*1000)</f>
        <v>4.3513554908868128E-4</v>
      </c>
      <c r="AZ42" s="24">
        <f t="shared" si="0"/>
        <v>0.7235600428855874</v>
      </c>
      <c r="BA42" s="24">
        <f t="shared" si="1"/>
        <v>7.8316679430234341E-3</v>
      </c>
      <c r="BB42" s="24">
        <f t="shared" si="2"/>
        <v>2.7111104303875018E-3</v>
      </c>
      <c r="BC42" s="24">
        <f t="shared" si="3"/>
        <v>0.61196873640680038</v>
      </c>
      <c r="BD42" s="24">
        <f t="shared" si="4"/>
        <v>2.118002756930617E-3</v>
      </c>
      <c r="BE42" s="24">
        <f t="shared" si="5"/>
        <v>6.4908641445856965E-2</v>
      </c>
      <c r="BF42" s="24">
        <f t="shared" si="6"/>
        <v>1.8158431612804414E-2</v>
      </c>
      <c r="BG42" s="24">
        <f t="shared" si="7"/>
        <v>1.5863452289784041E-2</v>
      </c>
      <c r="BH42" s="24">
        <f t="shared" si="8"/>
        <v>3.4021883902588451E-2</v>
      </c>
      <c r="BI42" s="24">
        <f t="shared" si="9"/>
        <v>1.1446708623757973</v>
      </c>
    </row>
    <row r="43" spans="1:61" x14ac:dyDescent="0.25">
      <c r="A43" s="27" t="s">
        <v>141</v>
      </c>
      <c r="B43" s="22" t="s">
        <v>60</v>
      </c>
      <c r="C43" s="23" t="s">
        <v>71</v>
      </c>
      <c r="D43" s="22" t="s">
        <v>162</v>
      </c>
      <c r="E43" s="22">
        <v>1000</v>
      </c>
      <c r="F43" s="24">
        <v>-0.10100000000000001</v>
      </c>
      <c r="G43" s="25"/>
      <c r="H43" s="22" t="s">
        <v>163</v>
      </c>
      <c r="I43" s="22">
        <v>1000</v>
      </c>
      <c r="J43" s="22">
        <v>20</v>
      </c>
      <c r="K43" s="22">
        <v>400</v>
      </c>
      <c r="L43" s="22">
        <v>111</v>
      </c>
      <c r="M43" s="22">
        <v>150</v>
      </c>
      <c r="N43" s="22">
        <v>50</v>
      </c>
      <c r="O43" s="22">
        <v>70</v>
      </c>
      <c r="P43" s="22">
        <v>60</v>
      </c>
      <c r="Q43" s="22" t="s">
        <v>74</v>
      </c>
      <c r="R43" s="22"/>
      <c r="S43" s="22">
        <v>200</v>
      </c>
      <c r="T43" s="22">
        <v>30</v>
      </c>
      <c r="U43" s="24">
        <v>0</v>
      </c>
      <c r="V43" s="24">
        <v>0</v>
      </c>
      <c r="W43" s="22" t="s">
        <v>74</v>
      </c>
      <c r="X43" s="24">
        <f>(Raw_data!X43*Raw_data!$T43*2)/(Raw_data!$F43*1000)</f>
        <v>-5.623722772277228E-2</v>
      </c>
      <c r="Y43" s="24">
        <f>(Raw_data!Y43*Raw_data!$T43*2)/(Raw_data!$F43*1000)</f>
        <v>-0.67026356435643564</v>
      </c>
      <c r="Z43" s="24">
        <f>(Raw_data!Z43*Raw_data!$T43*2)/(Raw_data!$F43*1000)</f>
        <v>0</v>
      </c>
      <c r="AA43" s="24">
        <f>(Raw_data!AA43*Raw_data!$T43*2)/(Raw_data!$F43*1000)</f>
        <v>-0.20477643564356435</v>
      </c>
      <c r="AB43" s="24">
        <f>(Raw_data!AB43*Raw_data!$T43*2)/(Raw_data!$F43*1000)</f>
        <v>-0.13027128712871289</v>
      </c>
      <c r="AC43" s="24">
        <f>(Raw_data!AC43*Raw_data!$T43*2)/(Raw_data!$F43*1000)</f>
        <v>-0.33626554455445545</v>
      </c>
      <c r="AD43" s="24">
        <f>(Raw_data!AD43*Raw_data!$T43*2)/(Raw_data!$F43*1000)</f>
        <v>-0.51428792079207919</v>
      </c>
      <c r="AE43" s="24">
        <f>(Raw_data!AE43*Raw_data!$T43*2)/(Raw_data!$F43*1000)</f>
        <v>-0.6745419801980197</v>
      </c>
      <c r="AF43" s="24">
        <f>(Raw_data!AF43*Raw_data!$T43*2)/(Raw_data!$F43*1000)</f>
        <v>-11.229812673267325</v>
      </c>
      <c r="AG43" s="24">
        <f>(Raw_data!AG43*Raw_data!$T43*2)/(Raw_data!$F43*1000)</f>
        <v>-0.18651386138613862</v>
      </c>
      <c r="AH43" s="24">
        <f>(Raw_data!AH43*Raw_data!$T43*2)/(Raw_data!$F43*1000)</f>
        <v>-0.1107760396039604</v>
      </c>
      <c r="AI43" s="24">
        <f>(Raw_data!AI43*Raw_data!$T43*2)/(Raw_data!$F43*1000)</f>
        <v>-0.693049900990099</v>
      </c>
      <c r="AJ43" s="24">
        <f>(Raw_data!AJ43*Raw_data!$T43*2)/(Raw_data!$F43*1000)</f>
        <v>-0.36662435643564356</v>
      </c>
      <c r="AK43" s="24">
        <f>(Raw_data!AK43*Raw_data!$T43*2)/(Raw_data!$F43*1000)</f>
        <v>-0.54488257425742581</v>
      </c>
      <c r="AL43" s="24">
        <f>(Raw_data!AL43*Raw_data!$T43*2)/(Raw_data!$F43*1000)</f>
        <v>-6.7637821782178212E-2</v>
      </c>
      <c r="AM43" s="24">
        <f>(Raw_data!AM43*Raw_data!$T43*2)/(Raw_data!$F43*1000)</f>
        <v>-4.2470495049504946E-2</v>
      </c>
      <c r="AN43" s="24">
        <f>(Raw_data!AN43*Raw_data!$T43*2)/(Raw_data!$F43*1000)</f>
        <v>-2.0271683168316831E-2</v>
      </c>
      <c r="AO43" s="24">
        <f>(Raw_data!AO43*Raw_data!$T43*2)/(Raw_data!$F43*1000)</f>
        <v>-2.4264950495049502E-2</v>
      </c>
      <c r="AP43" s="24">
        <f>(Raw_data!AP43*Raw_data!$T43*2)/(Raw_data!$F43*1000)</f>
        <v>-4.2007128712871288E-2</v>
      </c>
      <c r="AQ43" s="24">
        <f>(Raw_data!AQ43*Raw_data!$T43*2)/(Raw_data!$F43*1000)</f>
        <v>-3.0201980198019799E-3</v>
      </c>
      <c r="AR43" s="24">
        <f>(Raw_data!AR43*Raw_data!$T43*2)/(Raw_data!$F43*1000)</f>
        <v>-8.1362376237623761E-3</v>
      </c>
      <c r="AS43" s="24">
        <f>(Raw_data!AS43*Raw_data!$T43*2)/(Raw_data!$F43*1000)</f>
        <v>-2.6810495049504949E-2</v>
      </c>
      <c r="AT43" s="24">
        <f>(Raw_data!AT43*Raw_data!$T43*2)/(Raw_data!$F43*1000)</f>
        <v>-0.12662673267326732</v>
      </c>
      <c r="AU43" s="24">
        <f>(Raw_data!AU43*Raw_data!$T43*2)/(Raw_data!$F43*1000)</f>
        <v>-2.2593267326732676E-2</v>
      </c>
      <c r="AV43" s="24">
        <f>(Raw_data!AV43*Raw_data!$T43*2)/(Raw_data!$F43*1000)</f>
        <v>-7.9544554455445553E-3</v>
      </c>
      <c r="AW43" s="24">
        <f>(Raw_data!AW43*Raw_data!$T43*2)/(Raw_data!$F43*1000)</f>
        <v>-3.6197227722772278E-2</v>
      </c>
      <c r="AX43" s="24">
        <f>(Raw_data!AX43*Raw_data!$T43*2)/(Raw_data!$F43*1000)</f>
        <v>-0.10259108910891088</v>
      </c>
      <c r="AY43" s="24">
        <f>(Raw_data!AY43*Raw_data!$T43*2)/(Raw_data!$F43*1000)</f>
        <v>-8.7617821782178217E-3</v>
      </c>
      <c r="AZ43" s="24">
        <f t="shared" si="0"/>
        <v>-16.257646930693074</v>
      </c>
      <c r="BA43" s="24">
        <f t="shared" si="1"/>
        <v>-6.7637821782178212E-2</v>
      </c>
      <c r="BB43" s="24">
        <f t="shared" si="2"/>
        <v>-0.12662673267326732</v>
      </c>
      <c r="BC43" s="24">
        <f t="shared" si="3"/>
        <v>-12.297233465346533</v>
      </c>
      <c r="BD43" s="24">
        <f t="shared" si="4"/>
        <v>-6.4069900990099016E-2</v>
      </c>
      <c r="BE43" s="24">
        <f t="shared" si="5"/>
        <v>-2.7283467326732671</v>
      </c>
      <c r="BF43" s="24">
        <f t="shared" si="6"/>
        <v>-0.22898435643564358</v>
      </c>
      <c r="BG43" s="24">
        <f t="shared" si="7"/>
        <v>-0.7447479207920793</v>
      </c>
      <c r="BH43" s="24">
        <f t="shared" si="8"/>
        <v>-0.97373227722772282</v>
      </c>
      <c r="BI43" s="24">
        <f t="shared" si="9"/>
        <v>0.30746558673451074</v>
      </c>
    </row>
    <row r="44" spans="1:61" x14ac:dyDescent="0.25">
      <c r="A44" s="27" t="s">
        <v>141</v>
      </c>
      <c r="B44" s="22" t="s">
        <v>76</v>
      </c>
      <c r="C44" s="23">
        <v>1</v>
      </c>
      <c r="D44" s="22" t="s">
        <v>164</v>
      </c>
      <c r="E44" s="22">
        <v>1000</v>
      </c>
      <c r="F44" s="24">
        <v>3.5750000000000002</v>
      </c>
      <c r="G44" s="25"/>
      <c r="H44" s="22" t="s">
        <v>165</v>
      </c>
      <c r="I44" s="22">
        <v>1000</v>
      </c>
      <c r="J44" s="22">
        <v>20</v>
      </c>
      <c r="K44" s="22">
        <v>400</v>
      </c>
      <c r="L44" s="22">
        <v>111</v>
      </c>
      <c r="M44" s="22">
        <v>150</v>
      </c>
      <c r="N44" s="22">
        <v>50</v>
      </c>
      <c r="O44" s="22">
        <v>70</v>
      </c>
      <c r="P44" s="22">
        <v>60</v>
      </c>
      <c r="Q44" s="22"/>
      <c r="R44" s="22" t="s">
        <v>63</v>
      </c>
      <c r="S44" s="22">
        <v>200</v>
      </c>
      <c r="T44" s="22">
        <v>30</v>
      </c>
      <c r="U44" s="24">
        <v>0</v>
      </c>
      <c r="V44" s="24">
        <v>0</v>
      </c>
      <c r="W44" s="22" t="s">
        <v>64</v>
      </c>
      <c r="X44" s="24">
        <f>(Raw_data!X44*Raw_data!$T44*2)/(Raw_data!$F44*1000)</f>
        <v>6.0127552447552439E-4</v>
      </c>
      <c r="Y44" s="24">
        <f>(Raw_data!Y44*Raw_data!$T44*2)/(Raw_data!$F44*1000)</f>
        <v>1.3511160839160842E-3</v>
      </c>
      <c r="Z44" s="24">
        <f>(Raw_data!Z44*Raw_data!$T44*2)/(Raw_data!$F44*1000)</f>
        <v>3.5012827972027968E-2</v>
      </c>
      <c r="AA44" s="24">
        <f>(Raw_data!AA44*Raw_data!$T44*2)/(Raw_data!$F44*1000)</f>
        <v>0</v>
      </c>
      <c r="AB44" s="24">
        <f>(Raw_data!AB44*Raw_data!$T44*2)/(Raw_data!$F44*1000)</f>
        <v>5.3207496503496505E-3</v>
      </c>
      <c r="AC44" s="24">
        <f>(Raw_data!AC44*Raw_data!$T44*2)/(Raw_data!$F44*1000)</f>
        <v>1.169682797202797E-2</v>
      </c>
      <c r="AD44" s="24">
        <f>(Raw_data!AD44*Raw_data!$T44*2)/(Raw_data!$F44*1000)</f>
        <v>6.4196123076923087E-2</v>
      </c>
      <c r="AE44" s="24">
        <f>(Raw_data!AE44*Raw_data!$T44*2)/(Raw_data!$F44*1000)</f>
        <v>0</v>
      </c>
      <c r="AF44" s="24">
        <f>(Raw_data!AF44*Raw_data!$T44*2)/(Raw_data!$F44*1000)</f>
        <v>0.54832351888111885</v>
      </c>
      <c r="AG44" s="24">
        <f>(Raw_data!AG44*Raw_data!$T44*2)/(Raw_data!$F44*1000)</f>
        <v>2.5853135664335666E-2</v>
      </c>
      <c r="AH44" s="24">
        <f>(Raw_data!AH44*Raw_data!$T44*2)/(Raw_data!$F44*1000)</f>
        <v>1.8211535664335664E-2</v>
      </c>
      <c r="AI44" s="24">
        <f>(Raw_data!AI44*Raw_data!$T44*2)/(Raw_data!$F44*1000)</f>
        <v>5.3728514685314685E-2</v>
      </c>
      <c r="AJ44" s="24">
        <f>(Raw_data!AJ44*Raw_data!$T44*2)/(Raw_data!$F44*1000)</f>
        <v>2.7868598601398602E-2</v>
      </c>
      <c r="AK44" s="24">
        <f>(Raw_data!AK44*Raw_data!$T44*2)/(Raw_data!$F44*1000)</f>
        <v>2.8715916083916085E-3</v>
      </c>
      <c r="AL44" s="24">
        <f>(Raw_data!AL44*Raw_data!$T44*2)/(Raw_data!$F44*1000)</f>
        <v>5.0840559440559442E-3</v>
      </c>
      <c r="AM44" s="24">
        <f>(Raw_data!AM44*Raw_data!$T44*2)/(Raw_data!$F44*1000)</f>
        <v>8.8742937062937053E-4</v>
      </c>
      <c r="AN44" s="24">
        <f>(Raw_data!AN44*Raw_data!$T44*2)/(Raw_data!$F44*1000)</f>
        <v>6.8274125874125873E-4</v>
      </c>
      <c r="AO44" s="24">
        <f>(Raw_data!AO44*Raw_data!$T44*2)/(Raw_data!$F44*1000)</f>
        <v>1.8706573426573426E-3</v>
      </c>
      <c r="AP44" s="24">
        <f>(Raw_data!AP44*Raw_data!$T44*2)/(Raw_data!$F44*1000)</f>
        <v>1.4076083916083914E-3</v>
      </c>
      <c r="AQ44" s="24">
        <f>(Raw_data!AQ44*Raw_data!$T44*2)/(Raw_data!$F44*1000)</f>
        <v>4.4250629370629372E-4</v>
      </c>
      <c r="AR44" s="24">
        <f>(Raw_data!AR44*Raw_data!$T44*2)/(Raw_data!$F44*1000)</f>
        <v>7.9888111888111899E-5</v>
      </c>
      <c r="AS44" s="24">
        <f>(Raw_data!AS44*Raw_data!$T44*2)/(Raw_data!$F44*1000)</f>
        <v>7.5601678321678318E-4</v>
      </c>
      <c r="AT44" s="24">
        <f>(Raw_data!AT44*Raw_data!$T44*2)/(Raw_data!$F44*1000)</f>
        <v>4.770344055944056E-3</v>
      </c>
      <c r="AU44" s="24">
        <f>(Raw_data!AU44*Raw_data!$T44*2)/(Raw_data!$F44*1000)</f>
        <v>3.8683636363636364E-4</v>
      </c>
      <c r="AV44" s="24">
        <f>(Raw_data!AV44*Raw_data!$T44*2)/(Raw_data!$F44*1000)</f>
        <v>6.3430489510489518E-4</v>
      </c>
      <c r="AW44" s="24">
        <f>(Raw_data!AW44*Raw_data!$T44*2)/(Raw_data!$F44*1000)</f>
        <v>7.8248391608391613E-4</v>
      </c>
      <c r="AX44" s="24">
        <f>(Raw_data!AX44*Raw_data!$T44*2)/(Raw_data!$F44*1000)</f>
        <v>3.3743664335664338E-3</v>
      </c>
      <c r="AY44" s="24">
        <f>(Raw_data!AY44*Raw_data!$T44*2)/(Raw_data!$F44*1000)</f>
        <v>6.9291188811188812E-4</v>
      </c>
      <c r="AZ44" s="24">
        <f t="shared" si="0"/>
        <v>0.81688796643356631</v>
      </c>
      <c r="BA44" s="24">
        <f t="shared" si="1"/>
        <v>5.0840559440559442E-3</v>
      </c>
      <c r="BB44" s="24">
        <f t="shared" si="2"/>
        <v>4.770344055944056E-3</v>
      </c>
      <c r="BC44" s="24">
        <f t="shared" si="3"/>
        <v>0.68132309370629363</v>
      </c>
      <c r="BD44" s="24">
        <f t="shared" si="4"/>
        <v>2.6320951048951048E-3</v>
      </c>
      <c r="BE44" s="24">
        <f t="shared" si="5"/>
        <v>7.2408318881118872E-2</v>
      </c>
      <c r="BF44" s="24">
        <f t="shared" si="6"/>
        <v>2.6740565034965035E-2</v>
      </c>
      <c r="BG44" s="24">
        <f t="shared" si="7"/>
        <v>2.3929493706293707E-2</v>
      </c>
      <c r="BH44" s="24">
        <f t="shared" si="8"/>
        <v>5.0670058741258739E-2</v>
      </c>
      <c r="BI44" s="24">
        <f t="shared" si="9"/>
        <v>1.1174730800063684</v>
      </c>
    </row>
    <row r="45" spans="1:61" x14ac:dyDescent="0.25">
      <c r="A45" s="27" t="s">
        <v>141</v>
      </c>
      <c r="B45" s="22" t="s">
        <v>76</v>
      </c>
      <c r="C45" s="23">
        <v>2</v>
      </c>
      <c r="D45" s="22" t="s">
        <v>166</v>
      </c>
      <c r="E45" s="22">
        <v>1000</v>
      </c>
      <c r="F45" s="24">
        <v>3.464</v>
      </c>
      <c r="G45" s="25"/>
      <c r="H45" s="22" t="s">
        <v>167</v>
      </c>
      <c r="I45" s="22">
        <v>1000</v>
      </c>
      <c r="J45" s="22">
        <v>20</v>
      </c>
      <c r="K45" s="22">
        <v>400</v>
      </c>
      <c r="L45" s="22">
        <v>111</v>
      </c>
      <c r="M45" s="22">
        <v>150</v>
      </c>
      <c r="N45" s="22">
        <v>50</v>
      </c>
      <c r="O45" s="22">
        <v>70</v>
      </c>
      <c r="P45" s="22">
        <v>60</v>
      </c>
      <c r="Q45" s="22"/>
      <c r="R45" s="22" t="s">
        <v>63</v>
      </c>
      <c r="S45" s="22">
        <v>200</v>
      </c>
      <c r="T45" s="22">
        <v>30</v>
      </c>
      <c r="U45" s="24">
        <v>0</v>
      </c>
      <c r="V45" s="24">
        <v>0</v>
      </c>
      <c r="W45" s="22" t="s">
        <v>64</v>
      </c>
      <c r="X45" s="24">
        <f>(Raw_data!X45*Raw_data!$T45*2)/(Raw_data!$F45*1000)</f>
        <v>1.0325923787528868E-3</v>
      </c>
      <c r="Y45" s="24">
        <f>(Raw_data!Y45*Raw_data!$T45*2)/(Raw_data!$F45*1000)</f>
        <v>1.7291916859122403E-3</v>
      </c>
      <c r="Z45" s="24">
        <f>(Raw_data!Z45*Raw_data!$T45*2)/(Raw_data!$F45*1000)</f>
        <v>2.8363960739030022E-2</v>
      </c>
      <c r="AA45" s="24">
        <f>(Raw_data!AA45*Raw_data!$T45*2)/(Raw_data!$F45*1000)</f>
        <v>0</v>
      </c>
      <c r="AB45" s="24">
        <f>(Raw_data!AB45*Raw_data!$T45*2)/(Raw_data!$F45*1000)</f>
        <v>4.5557736720554269E-3</v>
      </c>
      <c r="AC45" s="24">
        <f>(Raw_data!AC45*Raw_data!$T45*2)/(Raw_data!$F45*1000)</f>
        <v>8.9835623556581978E-3</v>
      </c>
      <c r="AD45" s="24">
        <f>(Raw_data!AD45*Raw_data!$T45*2)/(Raw_data!$F45*1000)</f>
        <v>4.8829278290993074E-2</v>
      </c>
      <c r="AE45" s="24">
        <f>(Raw_data!AE45*Raw_data!$T45*2)/(Raw_data!$F45*1000)</f>
        <v>0</v>
      </c>
      <c r="AF45" s="24">
        <f>(Raw_data!AF45*Raw_data!$T45*2)/(Raw_data!$F45*1000)</f>
        <v>0.60532501732101618</v>
      </c>
      <c r="AG45" s="24">
        <f>(Raw_data!AG45*Raw_data!$T45*2)/(Raw_data!$F45*1000)</f>
        <v>2.0467274826789839E-2</v>
      </c>
      <c r="AH45" s="24">
        <f>(Raw_data!AH45*Raw_data!$T45*2)/(Raw_data!$F45*1000)</f>
        <v>1.3989318706697458E-2</v>
      </c>
      <c r="AI45" s="24">
        <f>(Raw_data!AI45*Raw_data!$T45*2)/(Raw_data!$F45*1000)</f>
        <v>5.0319717090069285E-2</v>
      </c>
      <c r="AJ45" s="24">
        <f>(Raw_data!AJ45*Raw_data!$T45*2)/(Raw_data!$F45*1000)</f>
        <v>2.0756605080831408E-2</v>
      </c>
      <c r="AK45" s="24">
        <f>(Raw_data!AK45*Raw_data!$T45*2)/(Raw_data!$F45*1000)</f>
        <v>1.3039260969976904E-3</v>
      </c>
      <c r="AL45" s="24">
        <f>(Raw_data!AL45*Raw_data!$T45*2)/(Raw_data!$F45*1000)</f>
        <v>6.7140242494226334E-3</v>
      </c>
      <c r="AM45" s="24">
        <f>(Raw_data!AM45*Raw_data!$T45*2)/(Raw_data!$F45*1000)</f>
        <v>4.9832563510392603E-4</v>
      </c>
      <c r="AN45" s="24">
        <f>(Raw_data!AN45*Raw_data!$T45*2)/(Raw_data!$F45*1000)</f>
        <v>6.7451501154734402E-4</v>
      </c>
      <c r="AO45" s="24">
        <f>(Raw_data!AO45*Raw_data!$T45*2)/(Raw_data!$F45*1000)</f>
        <v>1.8279734411085452E-3</v>
      </c>
      <c r="AP45" s="24">
        <f>(Raw_data!AP45*Raw_data!$T45*2)/(Raw_data!$F45*1000)</f>
        <v>1.973903002309469E-3</v>
      </c>
      <c r="AQ45" s="24">
        <f>(Raw_data!AQ45*Raw_data!$T45*2)/(Raw_data!$F45*1000)</f>
        <v>2.2879330254041571E-4</v>
      </c>
      <c r="AR45" s="24">
        <f>(Raw_data!AR45*Raw_data!$T45*2)/(Raw_data!$F45*1000)</f>
        <v>1.0524249422632795E-4</v>
      </c>
      <c r="AS45" s="24">
        <f>(Raw_data!AS45*Raw_data!$T45*2)/(Raw_data!$F45*1000)</f>
        <v>9.2383371824480368E-4</v>
      </c>
      <c r="AT45" s="24">
        <f>(Raw_data!AT45*Raw_data!$T45*2)/(Raw_data!$F45*1000)</f>
        <v>3.4030773672055429E-3</v>
      </c>
      <c r="AU45" s="24">
        <f>(Raw_data!AU45*Raw_data!$T45*2)/(Raw_data!$F45*1000)</f>
        <v>3.508718244803695E-4</v>
      </c>
      <c r="AV45" s="24">
        <f>(Raw_data!AV45*Raw_data!$T45*2)/(Raw_data!$F45*1000)</f>
        <v>7.2245958429561195E-4</v>
      </c>
      <c r="AW45" s="24">
        <f>(Raw_data!AW45*Raw_data!$T45*2)/(Raw_data!$F45*1000)</f>
        <v>8.897806004618937E-4</v>
      </c>
      <c r="AX45" s="24">
        <f>(Raw_data!AX45*Raw_data!$T45*2)/(Raw_data!$F45*1000)</f>
        <v>2.4211316397228636E-3</v>
      </c>
      <c r="AY45" s="24">
        <f>(Raw_data!AY45*Raw_data!$T45*2)/(Raw_data!$F45*1000)</f>
        <v>6.8101039260969965E-4</v>
      </c>
      <c r="AZ45" s="24">
        <f t="shared" si="0"/>
        <v>0.82707116050808316</v>
      </c>
      <c r="BA45" s="24">
        <f t="shared" si="1"/>
        <v>6.7140242494226334E-3</v>
      </c>
      <c r="BB45" s="24">
        <f t="shared" si="2"/>
        <v>3.4030773672055429E-3</v>
      </c>
      <c r="BC45" s="24">
        <f t="shared" si="3"/>
        <v>0.70886322748267905</v>
      </c>
      <c r="BD45" s="24">
        <f t="shared" si="4"/>
        <v>2.627286374133949E-3</v>
      </c>
      <c r="BE45" s="24">
        <f t="shared" si="5"/>
        <v>6.5632448036951493E-2</v>
      </c>
      <c r="BF45" s="24">
        <f t="shared" si="6"/>
        <v>2.0965600461893764E-2</v>
      </c>
      <c r="BG45" s="24">
        <f t="shared" si="7"/>
        <v>1.8865496535796764E-2</v>
      </c>
      <c r="BH45" s="24">
        <f t="shared" si="8"/>
        <v>3.9831096997690524E-2</v>
      </c>
      <c r="BI45" s="24">
        <f t="shared" si="9"/>
        <v>1.1113198331203269</v>
      </c>
    </row>
    <row r="46" spans="1:61" x14ac:dyDescent="0.25">
      <c r="A46" s="27" t="s">
        <v>141</v>
      </c>
      <c r="B46" s="22" t="s">
        <v>76</v>
      </c>
      <c r="C46" s="23">
        <v>3</v>
      </c>
      <c r="D46" s="22" t="s">
        <v>169</v>
      </c>
      <c r="E46" s="22">
        <v>1000</v>
      </c>
      <c r="F46" s="24">
        <v>3.7084999999999999</v>
      </c>
      <c r="G46" s="25">
        <v>316.77</v>
      </c>
      <c r="H46" s="22" t="s">
        <v>170</v>
      </c>
      <c r="I46" s="22">
        <v>1000</v>
      </c>
      <c r="J46" s="22">
        <v>20</v>
      </c>
      <c r="K46" s="22">
        <v>400</v>
      </c>
      <c r="L46" s="22">
        <v>111</v>
      </c>
      <c r="M46" s="22">
        <v>150</v>
      </c>
      <c r="N46" s="22">
        <v>50</v>
      </c>
      <c r="O46" s="22">
        <v>70</v>
      </c>
      <c r="P46" s="22">
        <v>60</v>
      </c>
      <c r="Q46" s="22"/>
      <c r="R46" s="22" t="s">
        <v>63</v>
      </c>
      <c r="S46" s="22">
        <v>200</v>
      </c>
      <c r="T46" s="22">
        <v>30</v>
      </c>
      <c r="U46" s="24">
        <v>0</v>
      </c>
      <c r="V46" s="24">
        <v>0</v>
      </c>
      <c r="W46" s="22" t="s">
        <v>64</v>
      </c>
      <c r="X46" s="24">
        <f>(Raw_data!X46*Raw_data!$T46*2)/(Raw_data!$F46*1000)</f>
        <v>2.1966293649723609E-4</v>
      </c>
      <c r="Y46" s="24">
        <f>(Raw_data!Y46*Raw_data!$T46*2)/(Raw_data!$F46*1000)</f>
        <v>2.3010004044762031E-3</v>
      </c>
      <c r="Z46" s="24">
        <f>(Raw_data!Z46*Raw_data!$T46*2)/(Raw_data!$F46*1000)</f>
        <v>2.8186749359579343E-2</v>
      </c>
      <c r="AA46" s="24">
        <f>(Raw_data!AA46*Raw_data!$T46*2)/(Raw_data!$F46*1000)</f>
        <v>0</v>
      </c>
      <c r="AB46" s="24">
        <f>(Raw_data!AB46*Raw_data!$T46*2)/(Raw_data!$F46*1000)</f>
        <v>3.8642200350546044E-3</v>
      </c>
      <c r="AC46" s="24">
        <f>(Raw_data!AC46*Raw_data!$T46*2)/(Raw_data!$F46*1000)</f>
        <v>9.2801887555615473E-3</v>
      </c>
      <c r="AD46" s="24">
        <f>(Raw_data!AD46*Raw_data!$T46*2)/(Raw_data!$F46*1000)</f>
        <v>4.5036127814480249E-2</v>
      </c>
      <c r="AE46" s="24">
        <f>(Raw_data!AE46*Raw_data!$T46*2)/(Raw_data!$F46*1000)</f>
        <v>3.4623163003909934E-5</v>
      </c>
      <c r="AF46" s="24">
        <f>(Raw_data!AF46*Raw_data!$T46*2)/(Raw_data!$F46*1000)</f>
        <v>0.56909835782661455</v>
      </c>
      <c r="AG46" s="24">
        <f>(Raw_data!AG46*Raw_data!$T46*2)/(Raw_data!$F46*1000)</f>
        <v>1.6613439395982203E-2</v>
      </c>
      <c r="AH46" s="24">
        <f>(Raw_data!AH46*Raw_data!$T46*2)/(Raw_data!$F46*1000)</f>
        <v>1.0071910475933666E-2</v>
      </c>
      <c r="AI46" s="24">
        <f>(Raw_data!AI46*Raw_data!$T46*2)/(Raw_data!$F46*1000)</f>
        <v>4.2216928677362819E-2</v>
      </c>
      <c r="AJ46" s="24">
        <f>(Raw_data!AJ46*Raw_data!$T46*2)/(Raw_data!$F46*1000)</f>
        <v>2.9269645409195091E-2</v>
      </c>
      <c r="AK46" s="24">
        <f>(Raw_data!AK46*Raw_data!$T46*2)/(Raw_data!$F46*1000)</f>
        <v>4.2557691789133073E-3</v>
      </c>
      <c r="AL46" s="24">
        <f>(Raw_data!AL46*Raw_data!$T46*2)/(Raw_data!$F46*1000)</f>
        <v>5.2577538088175819E-3</v>
      </c>
      <c r="AM46" s="24">
        <f>(Raw_data!AM46*Raw_data!$T46*2)/(Raw_data!$F46*1000)</f>
        <v>5.2808413105028993E-4</v>
      </c>
      <c r="AN46" s="24">
        <f>(Raw_data!AN46*Raw_data!$T46*2)/(Raw_data!$F46*1000)</f>
        <v>6.5835782661453424E-4</v>
      </c>
      <c r="AO46" s="24">
        <f>(Raw_data!AO46*Raw_data!$T46*2)/(Raw_data!$F46*1000)</f>
        <v>7.1534043413779165E-4</v>
      </c>
      <c r="AP46" s="24">
        <f>(Raw_data!AP46*Raw_data!$T46*2)/(Raw_data!$F46*1000)</f>
        <v>1.6145881083996223E-3</v>
      </c>
      <c r="AQ46" s="24">
        <f>(Raw_data!AQ46*Raw_data!$T46*2)/(Raw_data!$F46*1000)</f>
        <v>4.5194553053795334E-4</v>
      </c>
      <c r="AR46" s="24">
        <f>(Raw_data!AR46*Raw_data!$T46*2)/(Raw_data!$F46*1000)</f>
        <v>9.0505595254145876E-5</v>
      </c>
      <c r="AS46" s="24">
        <f>(Raw_data!AS46*Raw_data!$T46*2)/(Raw_data!$F46*1000)</f>
        <v>8.2092490225158421E-4</v>
      </c>
      <c r="AT46" s="24">
        <f>(Raw_data!AT46*Raw_data!$T46*2)/(Raw_data!$F46*1000)</f>
        <v>2.36561952271808E-3</v>
      </c>
      <c r="AU46" s="24">
        <f>(Raw_data!AU46*Raw_data!$T46*2)/(Raw_data!$F46*1000)</f>
        <v>3.554536874747203E-5</v>
      </c>
      <c r="AV46" s="24">
        <f>(Raw_data!AV46*Raw_data!$T46*2)/(Raw_data!$F46*1000)</f>
        <v>7.5994606983955781E-4</v>
      </c>
      <c r="AW46" s="24">
        <f>(Raw_data!AW46*Raw_data!$T46*2)/(Raw_data!$F46*1000)</f>
        <v>9.4511527571794528E-4</v>
      </c>
      <c r="AX46" s="24">
        <f>(Raw_data!AX46*Raw_data!$T46*2)/(Raw_data!$F46*1000)</f>
        <v>2.6958338951058379E-3</v>
      </c>
      <c r="AY46" s="24">
        <f>(Raw_data!AY46*Raw_data!$T46*2)/(Raw_data!$F46*1000)</f>
        <v>6.0237832007550222E-4</v>
      </c>
      <c r="AZ46" s="24">
        <f t="shared" si="0"/>
        <v>0.77799056222192275</v>
      </c>
      <c r="BA46" s="24">
        <f t="shared" si="1"/>
        <v>5.2577538088175819E-3</v>
      </c>
      <c r="BB46" s="24">
        <f t="shared" si="2"/>
        <v>2.36561952271808E-3</v>
      </c>
      <c r="BC46" s="24">
        <f t="shared" si="3"/>
        <v>0.67567476338142107</v>
      </c>
      <c r="BD46" s="24">
        <f t="shared" si="4"/>
        <v>2.8498907914251046E-3</v>
      </c>
      <c r="BE46" s="24">
        <f t="shared" si="5"/>
        <v>5.7279460698395575E-2</v>
      </c>
      <c r="BF46" s="24">
        <f t="shared" si="6"/>
        <v>1.7141523527032493E-2</v>
      </c>
      <c r="BG46" s="24">
        <f t="shared" si="7"/>
        <v>1.7421550492112713E-2</v>
      </c>
      <c r="BH46" s="24">
        <f t="shared" si="8"/>
        <v>3.4563074019145205E-2</v>
      </c>
      <c r="BI46" s="24">
        <f t="shared" si="9"/>
        <v>0.98392640395543463</v>
      </c>
    </row>
    <row r="47" spans="1:61" x14ac:dyDescent="0.25">
      <c r="A47" s="27" t="s">
        <v>141</v>
      </c>
      <c r="B47" s="22" t="s">
        <v>76</v>
      </c>
      <c r="C47" s="23" t="s">
        <v>71</v>
      </c>
      <c r="D47" s="22" t="s">
        <v>172</v>
      </c>
      <c r="E47" s="22">
        <v>1000</v>
      </c>
      <c r="F47" s="24">
        <v>0.252</v>
      </c>
      <c r="G47" s="25"/>
      <c r="H47" s="22" t="s">
        <v>173</v>
      </c>
      <c r="I47" s="22">
        <v>1000</v>
      </c>
      <c r="J47" s="22">
        <v>20</v>
      </c>
      <c r="K47" s="22">
        <v>400</v>
      </c>
      <c r="L47" s="22">
        <v>111</v>
      </c>
      <c r="M47" s="22">
        <v>150</v>
      </c>
      <c r="N47" s="22">
        <v>50</v>
      </c>
      <c r="O47" s="22">
        <v>70</v>
      </c>
      <c r="P47" s="22">
        <v>60</v>
      </c>
      <c r="Q47" s="22" t="s">
        <v>74</v>
      </c>
      <c r="R47" s="22"/>
      <c r="S47" s="22">
        <v>200</v>
      </c>
      <c r="T47" s="22">
        <v>30</v>
      </c>
      <c r="U47" s="24">
        <v>0</v>
      </c>
      <c r="V47" s="24">
        <v>0</v>
      </c>
      <c r="W47" s="22" t="s">
        <v>74</v>
      </c>
      <c r="X47" s="24">
        <f>(Raw_data!X47*Raw_data!$T47*2)/(Raw_data!$F47*1000)</f>
        <v>1.9517142857142858E-2</v>
      </c>
      <c r="Y47" s="24">
        <f>(Raw_data!Y47*Raw_data!$T47*2)/(Raw_data!$F47*1000)</f>
        <v>0.20636190476190477</v>
      </c>
      <c r="Z47" s="24">
        <f>(Raw_data!Z47*Raw_data!$T47*2)/(Raw_data!$F47*1000)</f>
        <v>0</v>
      </c>
      <c r="AA47" s="24">
        <f>(Raw_data!AA47*Raw_data!$T47*2)/(Raw_data!$F47*1000)</f>
        <v>6.582952380952381E-2</v>
      </c>
      <c r="AB47" s="24">
        <f>(Raw_data!AB47*Raw_data!$T47*2)/(Raw_data!$F47*1000)</f>
        <v>3.6040476190476192E-2</v>
      </c>
      <c r="AC47" s="24">
        <f>(Raw_data!AC47*Raw_data!$T47*2)/(Raw_data!$F47*1000)</f>
        <v>9.773190476190477E-2</v>
      </c>
      <c r="AD47" s="24">
        <f>(Raw_data!AD47*Raw_data!$T47*2)/(Raw_data!$F47*1000)</f>
        <v>0.15322190476190475</v>
      </c>
      <c r="AE47" s="24">
        <f>(Raw_data!AE47*Raw_data!$T47*2)/(Raw_data!$F47*1000)</f>
        <v>0.21024714285714288</v>
      </c>
      <c r="AF47" s="24">
        <f>(Raw_data!AF47*Raw_data!$T47*2)/(Raw_data!$F47*1000)</f>
        <v>5.0234521428571428</v>
      </c>
      <c r="AG47" s="24">
        <f>(Raw_data!AG47*Raw_data!$T47*2)/(Raw_data!$F47*1000)</f>
        <v>6.1600476190476192E-2</v>
      </c>
      <c r="AH47" s="24">
        <f>(Raw_data!AH47*Raw_data!$T47*2)/(Raw_data!$F47*1000)</f>
        <v>3.830880952380953E-2</v>
      </c>
      <c r="AI47" s="24">
        <f>(Raw_data!AI47*Raw_data!$T47*2)/(Raw_data!$F47*1000)</f>
        <v>0.22850547619047618</v>
      </c>
      <c r="AJ47" s="24">
        <f>(Raw_data!AJ47*Raw_data!$T47*2)/(Raw_data!$F47*1000)</f>
        <v>0.14507857142857145</v>
      </c>
      <c r="AK47" s="24">
        <f>(Raw_data!AK47*Raw_data!$T47*2)/(Raw_data!$F47*1000)</f>
        <v>0.14585214285714285</v>
      </c>
      <c r="AL47" s="24">
        <f>(Raw_data!AL47*Raw_data!$T47*2)/(Raw_data!$F47*1000)</f>
        <v>2.0787142857142858E-2</v>
      </c>
      <c r="AM47" s="24">
        <f>(Raw_data!AM47*Raw_data!$T47*2)/(Raw_data!$F47*1000)</f>
        <v>1.3860714285714287E-2</v>
      </c>
      <c r="AN47" s="24">
        <f>(Raw_data!AN47*Raw_data!$T47*2)/(Raw_data!$F47*1000)</f>
        <v>6.3400000000000001E-3</v>
      </c>
      <c r="AO47" s="24">
        <f>(Raw_data!AO47*Raw_data!$T47*2)/(Raw_data!$F47*1000)</f>
        <v>6.1928571428571432E-3</v>
      </c>
      <c r="AP47" s="24">
        <f>(Raw_data!AP47*Raw_data!$T47*2)/(Raw_data!$F47*1000)</f>
        <v>1.3177857142857142E-2</v>
      </c>
      <c r="AQ47" s="24">
        <f>(Raw_data!AQ47*Raw_data!$T47*2)/(Raw_data!$F47*1000)</f>
        <v>1.0402380952380952E-3</v>
      </c>
      <c r="AR47" s="24">
        <f>(Raw_data!AR47*Raw_data!$T47*2)/(Raw_data!$F47*1000)</f>
        <v>2.7814285714285714E-3</v>
      </c>
      <c r="AS47" s="24">
        <f>(Raw_data!AS47*Raw_data!$T47*2)/(Raw_data!$F47*1000)</f>
        <v>1.0499761904761904E-2</v>
      </c>
      <c r="AT47" s="24">
        <f>(Raw_data!AT47*Raw_data!$T47*2)/(Raw_data!$F47*1000)</f>
        <v>4.0665E-2</v>
      </c>
      <c r="AU47" s="24">
        <f>(Raw_data!AU47*Raw_data!$T47*2)/(Raw_data!$F47*1000)</f>
        <v>1.1326666666666669E-2</v>
      </c>
      <c r="AV47" s="24">
        <f>(Raw_data!AV47*Raw_data!$T47*2)/(Raw_data!$F47*1000)</f>
        <v>2.7102380952380954E-3</v>
      </c>
      <c r="AW47" s="24">
        <f>(Raw_data!AW47*Raw_data!$T47*2)/(Raw_data!$F47*1000)</f>
        <v>1.149047619047619E-2</v>
      </c>
      <c r="AX47" s="24">
        <f>(Raw_data!AX47*Raw_data!$T47*2)/(Raw_data!$F47*1000)</f>
        <v>3.2230952380952381E-2</v>
      </c>
      <c r="AY47" s="24">
        <f>(Raw_data!AY47*Raw_data!$T47*2)/(Raw_data!$F47*1000)</f>
        <v>2.638095238095238E-3</v>
      </c>
      <c r="AZ47" s="24">
        <f t="shared" si="0"/>
        <v>6.6074890476190467</v>
      </c>
      <c r="BA47" s="24">
        <f t="shared" si="1"/>
        <v>2.0787142857142858E-2</v>
      </c>
      <c r="BB47" s="24">
        <f t="shared" si="2"/>
        <v>4.0665E-2</v>
      </c>
      <c r="BC47" s="24">
        <f t="shared" si="3"/>
        <v>5.3773102380952382</v>
      </c>
      <c r="BD47" s="24">
        <f t="shared" si="4"/>
        <v>2.0660476190476187E-2</v>
      </c>
      <c r="BE47" s="24">
        <f t="shared" si="5"/>
        <v>0.85842642857142848</v>
      </c>
      <c r="BF47" s="24">
        <f t="shared" si="6"/>
        <v>7.5461190476190473E-2</v>
      </c>
      <c r="BG47" s="24">
        <f t="shared" si="7"/>
        <v>0.21417857142857141</v>
      </c>
      <c r="BH47" s="24">
        <f t="shared" si="8"/>
        <v>0.28963976190476187</v>
      </c>
      <c r="BI47" s="24">
        <f t="shared" si="9"/>
        <v>0.35232838641542996</v>
      </c>
    </row>
    <row r="48" spans="1:61" x14ac:dyDescent="0.25">
      <c r="A48" s="27" t="s">
        <v>141</v>
      </c>
      <c r="B48" s="22" t="s">
        <v>85</v>
      </c>
      <c r="C48" s="23">
        <v>1</v>
      </c>
      <c r="D48" s="22" t="s">
        <v>174</v>
      </c>
      <c r="E48" s="22">
        <v>1000</v>
      </c>
      <c r="F48" s="24">
        <v>2.9175</v>
      </c>
      <c r="G48" s="25"/>
      <c r="H48" s="22" t="s">
        <v>175</v>
      </c>
      <c r="I48" s="22">
        <v>1000</v>
      </c>
      <c r="J48" s="22">
        <v>20</v>
      </c>
      <c r="K48" s="22">
        <v>400</v>
      </c>
      <c r="L48" s="22">
        <v>111</v>
      </c>
      <c r="M48" s="22">
        <v>150</v>
      </c>
      <c r="N48" s="22">
        <v>50</v>
      </c>
      <c r="O48" s="22">
        <v>70</v>
      </c>
      <c r="P48" s="22">
        <v>60</v>
      </c>
      <c r="Q48" s="22"/>
      <c r="R48" s="22" t="s">
        <v>63</v>
      </c>
      <c r="S48" s="22">
        <v>200</v>
      </c>
      <c r="T48" s="22">
        <v>30</v>
      </c>
      <c r="U48" s="24">
        <v>0</v>
      </c>
      <c r="V48" s="24">
        <v>0</v>
      </c>
      <c r="W48" s="22" t="s">
        <v>64</v>
      </c>
      <c r="X48" s="24">
        <f>(Raw_data!X48*Raw_data!$T48*2)/(Raw_data!$F48*1000)</f>
        <v>6.2864781491002572E-4</v>
      </c>
      <c r="Y48" s="24">
        <f>(Raw_data!Y48*Raw_data!$T48*2)/(Raw_data!$F48*1000)</f>
        <v>2.974683804627249E-3</v>
      </c>
      <c r="Z48" s="24">
        <f>(Raw_data!Z48*Raw_data!$T48*2)/(Raw_data!$F48*1000)</f>
        <v>3.0381902313624681E-2</v>
      </c>
      <c r="AA48" s="24">
        <f>(Raw_data!AA48*Raw_data!$T48*2)/(Raw_data!$F48*1000)</f>
        <v>0</v>
      </c>
      <c r="AB48" s="24">
        <f>(Raw_data!AB48*Raw_data!$T48*2)/(Raw_data!$F48*1000)</f>
        <v>5.7834241645244215E-3</v>
      </c>
      <c r="AC48" s="24">
        <f>(Raw_data!AC48*Raw_data!$T48*2)/(Raw_data!$F48*1000)</f>
        <v>1.4564606683804625E-2</v>
      </c>
      <c r="AD48" s="24">
        <f>(Raw_data!AD48*Raw_data!$T48*2)/(Raw_data!$F48*1000)</f>
        <v>5.131802570694087E-2</v>
      </c>
      <c r="AE48" s="24">
        <f>(Raw_data!AE48*Raw_data!$T48*2)/(Raw_data!$F48*1000)</f>
        <v>0</v>
      </c>
      <c r="AF48" s="24">
        <f>(Raw_data!AF48*Raw_data!$T48*2)/(Raw_data!$F48*1000)</f>
        <v>0.61637789203084825</v>
      </c>
      <c r="AG48" s="24">
        <f>(Raw_data!AG48*Raw_data!$T48*2)/(Raw_data!$F48*1000)</f>
        <v>1.3599074550128534E-2</v>
      </c>
      <c r="AH48" s="24">
        <f>(Raw_data!AH48*Raw_data!$T48*2)/(Raw_data!$F48*1000)</f>
        <v>7.4443393316195369E-3</v>
      </c>
      <c r="AI48" s="24">
        <f>(Raw_data!AI48*Raw_data!$T48*2)/(Raw_data!$F48*1000)</f>
        <v>4.765030334190231E-2</v>
      </c>
      <c r="AJ48" s="24">
        <f>(Raw_data!AJ48*Raw_data!$T48*2)/(Raw_data!$F48*1000)</f>
        <v>5.2124339331619543E-2</v>
      </c>
      <c r="AK48" s="24">
        <f>(Raw_data!AK48*Raw_data!$T48*2)/(Raw_data!$F48*1000)</f>
        <v>6.022375321336761E-3</v>
      </c>
      <c r="AL48" s="24">
        <f>(Raw_data!AL48*Raw_data!$T48*2)/(Raw_data!$F48*1000)</f>
        <v>3.1820874035989716E-3</v>
      </c>
      <c r="AM48" s="24">
        <f>(Raw_data!AM48*Raw_data!$T48*2)/(Raw_data!$F48*1000)</f>
        <v>1.1529871465295631E-3</v>
      </c>
      <c r="AN48" s="24">
        <f>(Raw_data!AN48*Raw_data!$T48*2)/(Raw_data!$F48*1000)</f>
        <v>1.0087197943444729E-3</v>
      </c>
      <c r="AO48" s="24">
        <f>(Raw_data!AO48*Raw_data!$T48*2)/(Raw_data!$F48*1000)</f>
        <v>1.5707763496143959E-3</v>
      </c>
      <c r="AP48" s="24">
        <f>(Raw_data!AP48*Raw_data!$T48*2)/(Raw_data!$F48*1000)</f>
        <v>1.776123393316195E-3</v>
      </c>
      <c r="AQ48" s="24">
        <f>(Raw_data!AQ48*Raw_data!$T48*2)/(Raw_data!$F48*1000)</f>
        <v>5.9965038560411306E-4</v>
      </c>
      <c r="AR48" s="24">
        <f>(Raw_data!AR48*Raw_data!$T48*2)/(Raw_data!$F48*1000)</f>
        <v>1.3859125964010285E-4</v>
      </c>
      <c r="AS48" s="24">
        <f>(Raw_data!AS48*Raw_data!$T48*2)/(Raw_data!$F48*1000)</f>
        <v>9.9825192802056547E-4</v>
      </c>
      <c r="AT48" s="24">
        <f>(Raw_data!AT48*Raw_data!$T48*2)/(Raw_data!$F48*1000)</f>
        <v>1.1011208226221079E-3</v>
      </c>
      <c r="AU48" s="24">
        <f>(Raw_data!AU48*Raw_data!$T48*2)/(Raw_data!$F48*1000)</f>
        <v>3.2349614395886887E-5</v>
      </c>
      <c r="AV48" s="24">
        <f>(Raw_data!AV48*Raw_data!$T48*2)/(Raw_data!$F48*1000)</f>
        <v>1.2351670951156813E-3</v>
      </c>
      <c r="AW48" s="24">
        <f>(Raw_data!AW48*Raw_data!$T48*2)/(Raw_data!$F48*1000)</f>
        <v>9.165449871465296E-4</v>
      </c>
      <c r="AX48" s="24">
        <f>(Raw_data!AX48*Raw_data!$T48*2)/(Raw_data!$F48*1000)</f>
        <v>3.8523804627249355E-3</v>
      </c>
      <c r="AY48" s="24">
        <f>(Raw_data!AY48*Raw_data!$T48*2)/(Raw_data!$F48*1000)</f>
        <v>9.3478663239074551E-4</v>
      </c>
      <c r="AZ48" s="24">
        <f t="shared" si="0"/>
        <v>0.86736915167095152</v>
      </c>
      <c r="BA48" s="24">
        <f t="shared" si="1"/>
        <v>3.1820874035989716E-3</v>
      </c>
      <c r="BB48" s="24">
        <f t="shared" si="2"/>
        <v>1.1011208226221079E-3</v>
      </c>
      <c r="BC48" s="24">
        <f t="shared" si="3"/>
        <v>0.75661423136246775</v>
      </c>
      <c r="BD48" s="24">
        <f t="shared" si="4"/>
        <v>3.8247403598971725E-3</v>
      </c>
      <c r="BE48" s="24">
        <f t="shared" si="5"/>
        <v>7.0645100257069396E-2</v>
      </c>
      <c r="BF48" s="24">
        <f t="shared" si="6"/>
        <v>1.4752061696658096E-2</v>
      </c>
      <c r="BG48" s="24">
        <f t="shared" si="7"/>
        <v>1.7249809768637533E-2</v>
      </c>
      <c r="BH48" s="24">
        <f t="shared" si="8"/>
        <v>3.200187146529563E-2</v>
      </c>
      <c r="BI48" s="24">
        <f t="shared" si="9"/>
        <v>0.85520141349496626</v>
      </c>
    </row>
    <row r="49" spans="1:61" x14ac:dyDescent="0.25">
      <c r="A49" s="27" t="s">
        <v>141</v>
      </c>
      <c r="B49" s="22" t="s">
        <v>85</v>
      </c>
      <c r="C49" s="23">
        <v>2</v>
      </c>
      <c r="D49" s="22" t="s">
        <v>176</v>
      </c>
      <c r="E49" s="22">
        <v>1000</v>
      </c>
      <c r="F49" s="24">
        <v>2.9780000000000002</v>
      </c>
      <c r="G49" s="25"/>
      <c r="H49" s="22" t="s">
        <v>177</v>
      </c>
      <c r="I49" s="22">
        <v>1000</v>
      </c>
      <c r="J49" s="22">
        <v>20</v>
      </c>
      <c r="K49" s="22">
        <v>400</v>
      </c>
      <c r="L49" s="22">
        <v>111</v>
      </c>
      <c r="M49" s="22">
        <v>150</v>
      </c>
      <c r="N49" s="22">
        <v>50</v>
      </c>
      <c r="O49" s="22">
        <v>70</v>
      </c>
      <c r="P49" s="22">
        <v>60</v>
      </c>
      <c r="Q49" s="22"/>
      <c r="R49" s="22" t="s">
        <v>63</v>
      </c>
      <c r="S49" s="22">
        <v>200</v>
      </c>
      <c r="T49" s="22">
        <v>30</v>
      </c>
      <c r="U49" s="24">
        <v>0</v>
      </c>
      <c r="V49" s="24">
        <v>0</v>
      </c>
      <c r="W49" s="22" t="s">
        <v>64</v>
      </c>
      <c r="X49" s="24">
        <f>(Raw_data!X49*Raw_data!$T49*2)/(Raw_data!$F49*1000)</f>
        <v>5.9216252518468776E-4</v>
      </c>
      <c r="Y49" s="24">
        <f>(Raw_data!Y49*Raw_data!$T49*2)/(Raw_data!$F49*1000)</f>
        <v>1.9403089321692413E-3</v>
      </c>
      <c r="Z49" s="24">
        <f>(Raw_data!Z49*Raw_data!$T49*2)/(Raw_data!$F49*1000)</f>
        <v>2.8342001343183345E-2</v>
      </c>
      <c r="AA49" s="24">
        <f>(Raw_data!AA49*Raw_data!$T49*2)/(Raw_data!$F49*1000)</f>
        <v>0</v>
      </c>
      <c r="AB49" s="24">
        <f>(Raw_data!AB49*Raw_data!$T49*2)/(Raw_data!$F49*1000)</f>
        <v>4.9835057085292145E-3</v>
      </c>
      <c r="AC49" s="24">
        <f>(Raw_data!AC49*Raw_data!$T49*2)/(Raw_data!$F49*1000)</f>
        <v>9.9278038952317002E-3</v>
      </c>
      <c r="AD49" s="24">
        <f>(Raw_data!AD49*Raw_data!$T49*2)/(Raw_data!$F49*1000)</f>
        <v>4.8377327065144388E-2</v>
      </c>
      <c r="AE49" s="24">
        <f>(Raw_data!AE49*Raw_data!$T49*2)/(Raw_data!$F49*1000)</f>
        <v>0</v>
      </c>
      <c r="AF49" s="24">
        <f>(Raw_data!AF49*Raw_data!$T49*2)/(Raw_data!$F49*1000)</f>
        <v>0.6479823707186031</v>
      </c>
      <c r="AG49" s="24">
        <f>(Raw_data!AG49*Raw_data!$T49*2)/(Raw_data!$F49*1000)</f>
        <v>1.180102081934184E-2</v>
      </c>
      <c r="AH49" s="24">
        <f>(Raw_data!AH49*Raw_data!$T49*2)/(Raw_data!$F49*1000)</f>
        <v>7.3619476158495638E-3</v>
      </c>
      <c r="AI49" s="24">
        <f>(Raw_data!AI49*Raw_data!$T49*2)/(Raw_data!$F49*1000)</f>
        <v>3.9010134318334458E-2</v>
      </c>
      <c r="AJ49" s="24">
        <f>(Raw_data!AJ49*Raw_data!$T49*2)/(Raw_data!$F49*1000)</f>
        <v>3.5444264607118872E-2</v>
      </c>
      <c r="AK49" s="24">
        <f>(Raw_data!AK49*Raw_data!$T49*2)/(Raw_data!$F49*1000)</f>
        <v>3.142484889187374E-3</v>
      </c>
      <c r="AL49" s="24">
        <f>(Raw_data!AL49*Raw_data!$T49*2)/(Raw_data!$F49*1000)</f>
        <v>3.1560443250503692E-3</v>
      </c>
      <c r="AM49" s="24">
        <f>(Raw_data!AM49*Raw_data!$T49*2)/(Raw_data!$F49*1000)</f>
        <v>1.1655473472128946E-3</v>
      </c>
      <c r="AN49" s="24">
        <f>(Raw_data!AN49*Raw_data!$T49*2)/(Raw_data!$F49*1000)</f>
        <v>5.0873069173942246E-4</v>
      </c>
      <c r="AO49" s="24">
        <f>(Raw_data!AO49*Raw_data!$T49*2)/(Raw_data!$F49*1000)</f>
        <v>1.8977568838146406E-3</v>
      </c>
      <c r="AP49" s="24">
        <f>(Raw_data!AP49*Raw_data!$T49*2)/(Raw_data!$F49*1000)</f>
        <v>1.5461383478844863E-3</v>
      </c>
      <c r="AQ49" s="24">
        <f>(Raw_data!AQ49*Raw_data!$T49*2)/(Raw_data!$F49*1000)</f>
        <v>4.5352585627938212E-4</v>
      </c>
      <c r="AR49" s="24">
        <f>(Raw_data!AR49*Raw_data!$T49*2)/(Raw_data!$F49*1000)</f>
        <v>1.0748824714573539E-4</v>
      </c>
      <c r="AS49" s="24">
        <f>(Raw_data!AS49*Raw_data!$T49*2)/(Raw_data!$F49*1000)</f>
        <v>9.7799194089993294E-4</v>
      </c>
      <c r="AT49" s="24">
        <f>(Raw_data!AT49*Raw_data!$T49*2)/(Raw_data!$F49*1000)</f>
        <v>1.7823908663532574E-3</v>
      </c>
      <c r="AU49" s="24">
        <f>(Raw_data!AU49*Raw_data!$T49*2)/(Raw_data!$F49*1000)</f>
        <v>2.8235057085292142E-4</v>
      </c>
      <c r="AV49" s="24">
        <f>(Raw_data!AV49*Raw_data!$T49*2)/(Raw_data!$F49*1000)</f>
        <v>9.2820685023505705E-4</v>
      </c>
      <c r="AW49" s="24">
        <f>(Raw_data!AW49*Raw_data!$T49*2)/(Raw_data!$F49*1000)</f>
        <v>9.4627938213566161E-4</v>
      </c>
      <c r="AX49" s="24">
        <f>(Raw_data!AX49*Raw_data!$T49*2)/(Raw_data!$F49*1000)</f>
        <v>3.6128744123572871E-3</v>
      </c>
      <c r="AY49" s="24">
        <f>(Raw_data!AY49*Raw_data!$T49*2)/(Raw_data!$F49*1000)</f>
        <v>9.7094022834116856E-4</v>
      </c>
      <c r="AZ49" s="24">
        <f t="shared" si="0"/>
        <v>0.85724159838817993</v>
      </c>
      <c r="BA49" s="24">
        <f t="shared" si="1"/>
        <v>3.1560443250503692E-3</v>
      </c>
      <c r="BB49" s="24">
        <f t="shared" si="2"/>
        <v>1.7823908663532574E-3</v>
      </c>
      <c r="BC49" s="24">
        <f t="shared" si="3"/>
        <v>0.76572163196776366</v>
      </c>
      <c r="BD49" s="24">
        <f t="shared" si="4"/>
        <v>3.4064405641370046E-3</v>
      </c>
      <c r="BE49" s="24">
        <f t="shared" si="5"/>
        <v>5.6671229012760248E-2</v>
      </c>
      <c r="BF49" s="24">
        <f t="shared" si="6"/>
        <v>1.2966568166554735E-2</v>
      </c>
      <c r="BG49" s="24">
        <f t="shared" si="7"/>
        <v>1.353729348556078E-2</v>
      </c>
      <c r="BH49" s="24">
        <f t="shared" si="8"/>
        <v>2.6503861652115514E-2</v>
      </c>
      <c r="BI49" s="24">
        <f t="shared" si="9"/>
        <v>0.95784051519494684</v>
      </c>
    </row>
    <row r="50" spans="1:61" x14ac:dyDescent="0.25">
      <c r="A50" s="27" t="s">
        <v>141</v>
      </c>
      <c r="B50" s="22" t="s">
        <v>85</v>
      </c>
      <c r="C50" s="23">
        <v>3</v>
      </c>
      <c r="D50" s="22" t="s">
        <v>178</v>
      </c>
      <c r="E50" s="22">
        <v>1000</v>
      </c>
      <c r="F50" s="24">
        <v>3.2454999999999998</v>
      </c>
      <c r="G50" s="25">
        <v>346.35</v>
      </c>
      <c r="H50" s="22" t="s">
        <v>179</v>
      </c>
      <c r="I50" s="22">
        <v>1000</v>
      </c>
      <c r="J50" s="22">
        <v>20</v>
      </c>
      <c r="K50" s="22">
        <v>400</v>
      </c>
      <c r="L50" s="22">
        <v>111</v>
      </c>
      <c r="M50" s="22">
        <v>150</v>
      </c>
      <c r="N50" s="22">
        <v>50</v>
      </c>
      <c r="O50" s="22">
        <v>70</v>
      </c>
      <c r="P50" s="22">
        <v>60</v>
      </c>
      <c r="Q50" s="22"/>
      <c r="R50" s="22" t="s">
        <v>63</v>
      </c>
      <c r="S50" s="22">
        <v>200</v>
      </c>
      <c r="T50" s="22">
        <v>30</v>
      </c>
      <c r="U50" s="24">
        <v>0</v>
      </c>
      <c r="V50" s="24">
        <v>0</v>
      </c>
      <c r="W50" s="22" t="s">
        <v>64</v>
      </c>
      <c r="X50" s="24">
        <f>(Raw_data!X50*Raw_data!$T50*2)/(Raw_data!$F50*1000)</f>
        <v>3.642890155600062E-4</v>
      </c>
      <c r="Y50" s="24">
        <f>(Raw_data!Y50*Raw_data!$T50*2)/(Raw_data!$F50*1000)</f>
        <v>1.3385795717146818E-3</v>
      </c>
      <c r="Z50" s="24">
        <f>(Raw_data!Z50*Raw_data!$T50*2)/(Raw_data!$F50*1000)</f>
        <v>3.0170155600061623E-2</v>
      </c>
      <c r="AA50" s="24">
        <f>(Raw_data!AA50*Raw_data!$T50*2)/(Raw_data!$F50*1000)</f>
        <v>0</v>
      </c>
      <c r="AB50" s="24">
        <f>(Raw_data!AB50*Raw_data!$T50*2)/(Raw_data!$F50*1000)</f>
        <v>5.4473270682483445E-3</v>
      </c>
      <c r="AC50" s="24">
        <f>(Raw_data!AC50*Raw_data!$T50*2)/(Raw_data!$F50*1000)</f>
        <v>9.1208134339855196E-3</v>
      </c>
      <c r="AD50" s="24">
        <f>(Raw_data!AD50*Raw_data!$T50*2)/(Raw_data!$F50*1000)</f>
        <v>5.2305894315205673E-2</v>
      </c>
      <c r="AE50" s="24">
        <f>(Raw_data!AE50*Raw_data!$T50*2)/(Raw_data!$F50*1000)</f>
        <v>0</v>
      </c>
      <c r="AF50" s="24">
        <f>(Raw_data!AF50*Raw_data!$T50*2)/(Raw_data!$F50*1000)</f>
        <v>0.57383242027422587</v>
      </c>
      <c r="AG50" s="24">
        <f>(Raw_data!AG50*Raw_data!$T50*2)/(Raw_data!$F50*1000)</f>
        <v>1.1842304729625634E-2</v>
      </c>
      <c r="AH50" s="24">
        <f>(Raw_data!AH50*Raw_data!$T50*2)/(Raw_data!$F50*1000)</f>
        <v>8.1328608843013392E-3</v>
      </c>
      <c r="AI50" s="24">
        <f>(Raw_data!AI50*Raw_data!$T50*2)/(Raw_data!$F50*1000)</f>
        <v>4.3085897396395005E-2</v>
      </c>
      <c r="AJ50" s="24">
        <f>(Raw_data!AJ50*Raw_data!$T50*2)/(Raw_data!$F50*1000)</f>
        <v>4.4310855030041597E-2</v>
      </c>
      <c r="AK50" s="24">
        <f>(Raw_data!AK50*Raw_data!$T50*2)/(Raw_data!$F50*1000)</f>
        <v>4.6516407333230623E-3</v>
      </c>
      <c r="AL50" s="24">
        <f>(Raw_data!AL50*Raw_data!$T50*2)/(Raw_data!$F50*1000)</f>
        <v>3.5217994145740257E-3</v>
      </c>
      <c r="AM50" s="24">
        <f>(Raw_data!AM50*Raw_data!$T50*2)/(Raw_data!$F50*1000)</f>
        <v>8.5427206901864128E-4</v>
      </c>
      <c r="AN50" s="24">
        <f>(Raw_data!AN50*Raw_data!$T50*2)/(Raw_data!$F50*1000)</f>
        <v>8.105499922970267E-4</v>
      </c>
      <c r="AO50" s="24">
        <f>(Raw_data!AO50*Raw_data!$T50*2)/(Raw_data!$F50*1000)</f>
        <v>1.853760591588353E-3</v>
      </c>
      <c r="AP50" s="24">
        <f>(Raw_data!AP50*Raw_data!$T50*2)/(Raw_data!$F50*1000)</f>
        <v>1.9069665690956712E-3</v>
      </c>
      <c r="AQ50" s="24">
        <f>(Raw_data!AQ50*Raw_data!$T50*2)/(Raw_data!$F50*1000)</f>
        <v>5.3797565860422118E-4</v>
      </c>
      <c r="AR50" s="24">
        <f>(Raw_data!AR50*Raw_data!$T50*2)/(Raw_data!$F50*1000)</f>
        <v>7.6998921583731322E-5</v>
      </c>
      <c r="AS50" s="24">
        <f>(Raw_data!AS50*Raw_data!$T50*2)/(Raw_data!$F50*1000)</f>
        <v>1.193899245108612E-3</v>
      </c>
      <c r="AT50" s="24">
        <f>(Raw_data!AT50*Raw_data!$T50*2)/(Raw_data!$F50*1000)</f>
        <v>1.5907071329533198E-3</v>
      </c>
      <c r="AU50" s="24">
        <f>(Raw_data!AU50*Raw_data!$T50*2)/(Raw_data!$F50*1000)</f>
        <v>1.3771067632105993E-4</v>
      </c>
      <c r="AV50" s="24">
        <f>(Raw_data!AV50*Raw_data!$T50*2)/(Raw_data!$F50*1000)</f>
        <v>1.0473332306270219E-3</v>
      </c>
      <c r="AW50" s="24">
        <f>(Raw_data!AW50*Raw_data!$T50*2)/(Raw_data!$F50*1000)</f>
        <v>1.1321891850254197E-3</v>
      </c>
      <c r="AX50" s="24">
        <f>(Raw_data!AX50*Raw_data!$T50*2)/(Raw_data!$F50*1000)</f>
        <v>2.2527129872130644E-3</v>
      </c>
      <c r="AY50" s="24">
        <f>(Raw_data!AY50*Raw_data!$T50*2)/(Raw_data!$F50*1000)</f>
        <v>8.2434139577877057E-4</v>
      </c>
      <c r="AZ50" s="24">
        <f t="shared" si="0"/>
        <v>0.80234425512247742</v>
      </c>
      <c r="BA50" s="24">
        <f t="shared" si="1"/>
        <v>3.5217994145740257E-3</v>
      </c>
      <c r="BB50" s="24">
        <f t="shared" si="2"/>
        <v>1.5907071329533198E-3</v>
      </c>
      <c r="BC50" s="24">
        <f t="shared" si="3"/>
        <v>0.70643094130334316</v>
      </c>
      <c r="BD50" s="24">
        <f t="shared" si="4"/>
        <v>3.6188383916191643E-3</v>
      </c>
      <c r="BE50" s="24">
        <f t="shared" si="5"/>
        <v>5.7789474657217683E-2</v>
      </c>
      <c r="BF50" s="24">
        <f t="shared" si="6"/>
        <v>1.2696576798644275E-2</v>
      </c>
      <c r="BG50" s="24">
        <f t="shared" si="7"/>
        <v>1.6695917424125711E-2</v>
      </c>
      <c r="BH50" s="24">
        <f t="shared" si="8"/>
        <v>2.9392494222769988E-2</v>
      </c>
      <c r="BI50" s="24">
        <f t="shared" si="9"/>
        <v>0.76045996611708422</v>
      </c>
    </row>
    <row r="51" spans="1:61" x14ac:dyDescent="0.25">
      <c r="A51" s="27" t="s">
        <v>141</v>
      </c>
      <c r="B51" s="22" t="s">
        <v>85</v>
      </c>
      <c r="C51" s="23" t="s">
        <v>71</v>
      </c>
      <c r="D51" s="22" t="s">
        <v>180</v>
      </c>
      <c r="E51" s="22">
        <v>1000</v>
      </c>
      <c r="F51" s="24">
        <v>4.2500000000000003E-2</v>
      </c>
      <c r="G51" s="25"/>
      <c r="H51" s="22" t="s">
        <v>181</v>
      </c>
      <c r="I51" s="22">
        <v>1000</v>
      </c>
      <c r="J51" s="22">
        <v>20</v>
      </c>
      <c r="K51" s="22">
        <v>400</v>
      </c>
      <c r="L51" s="22">
        <v>111</v>
      </c>
      <c r="M51" s="22">
        <v>150</v>
      </c>
      <c r="N51" s="22">
        <v>50</v>
      </c>
      <c r="O51" s="22">
        <v>70</v>
      </c>
      <c r="P51" s="22">
        <v>60</v>
      </c>
      <c r="Q51" s="22" t="s">
        <v>74</v>
      </c>
      <c r="R51" s="22"/>
      <c r="S51" s="22">
        <v>200</v>
      </c>
      <c r="T51" s="22">
        <v>30</v>
      </c>
      <c r="U51" s="24">
        <v>0</v>
      </c>
      <c r="V51" s="24">
        <v>0</v>
      </c>
      <c r="W51" s="22" t="s">
        <v>74</v>
      </c>
      <c r="X51" s="24">
        <f>(Raw_data!X51*Raw_data!$T51*2)/(Raw_data!$F51*1000)</f>
        <v>0.13292329411764706</v>
      </c>
      <c r="Y51" s="24">
        <f>(Raw_data!Y51*Raw_data!$T51*2)/(Raw_data!$F51*1000)</f>
        <v>1.3743049411764707</v>
      </c>
      <c r="Z51" s="24">
        <f>(Raw_data!Z51*Raw_data!$T51*2)/(Raw_data!$F51*1000)</f>
        <v>0</v>
      </c>
      <c r="AA51" s="24">
        <f>(Raw_data!AA51*Raw_data!$T51*2)/(Raw_data!$F51*1000)</f>
        <v>0.39124658823529412</v>
      </c>
      <c r="AB51" s="24">
        <f>(Raw_data!AB51*Raw_data!$T51*2)/(Raw_data!$F51*1000)</f>
        <v>0.38237647058823526</v>
      </c>
      <c r="AC51" s="24">
        <f>(Raw_data!AC51*Raw_data!$T51*2)/(Raw_data!$F51*1000)</f>
        <v>0.69037835294117655</v>
      </c>
      <c r="AD51" s="24">
        <f>(Raw_data!AD51*Raw_data!$T51*2)/(Raw_data!$F51*1000)</f>
        <v>1.6592865882352941</v>
      </c>
      <c r="AE51" s="24">
        <f>(Raw_data!AE51*Raw_data!$T51*2)/(Raw_data!$F51*1000)</f>
        <v>1.2700658823529412</v>
      </c>
      <c r="AF51" s="24">
        <f>(Raw_data!AF51*Raw_data!$T51*2)/(Raw_data!$F51*1000)</f>
        <v>30.821829176470583</v>
      </c>
      <c r="AG51" s="24">
        <f>(Raw_data!AG51*Raw_data!$T51*2)/(Raw_data!$F51*1000)</f>
        <v>0.44781882352941177</v>
      </c>
      <c r="AH51" s="24">
        <f>(Raw_data!AH51*Raw_data!$T51*2)/(Raw_data!$F51*1000)</f>
        <v>0.25708658823529407</v>
      </c>
      <c r="AI51" s="24">
        <f>(Raw_data!AI51*Raw_data!$T51*2)/(Raw_data!$F51*1000)</f>
        <v>1.5825261176470589</v>
      </c>
      <c r="AJ51" s="24">
        <f>(Raw_data!AJ51*Raw_data!$T51*2)/(Raw_data!$F51*1000)</f>
        <v>1.2869505882352941</v>
      </c>
      <c r="AK51" s="24">
        <f>(Raw_data!AK51*Raw_data!$T51*2)/(Raw_data!$F51*1000)</f>
        <v>1.1132738823529411</v>
      </c>
      <c r="AL51" s="24">
        <f>(Raw_data!AL51*Raw_data!$T51*2)/(Raw_data!$F51*1000)</f>
        <v>0.152952</v>
      </c>
      <c r="AM51" s="24">
        <f>(Raw_data!AM51*Raw_data!$T51*2)/(Raw_data!$F51*1000)</f>
        <v>8.3762823529411765E-2</v>
      </c>
      <c r="AN51" s="24">
        <f>(Raw_data!AN51*Raw_data!$T51*2)/(Raw_data!$F51*1000)</f>
        <v>3.7493647058823527E-2</v>
      </c>
      <c r="AO51" s="24">
        <f>(Raw_data!AO51*Raw_data!$T51*2)/(Raw_data!$F51*1000)</f>
        <v>5.6232000000000004E-2</v>
      </c>
      <c r="AP51" s="24">
        <f>(Raw_data!AP51*Raw_data!$T51*2)/(Raw_data!$F51*1000)</f>
        <v>7.6948235294117637E-2</v>
      </c>
      <c r="AQ51" s="24">
        <f>(Raw_data!AQ51*Raw_data!$T51*2)/(Raw_data!$F51*1000)</f>
        <v>7.0842352941176473E-3</v>
      </c>
      <c r="AR51" s="24">
        <f>(Raw_data!AR51*Raw_data!$T51*2)/(Raw_data!$F51*1000)</f>
        <v>1.8146823529411764E-2</v>
      </c>
      <c r="AS51" s="24">
        <f>(Raw_data!AS51*Raw_data!$T51*2)/(Raw_data!$F51*1000)</f>
        <v>5.2276235294117651E-2</v>
      </c>
      <c r="AT51" s="24">
        <f>(Raw_data!AT51*Raw_data!$T51*2)/(Raw_data!$F51*1000)</f>
        <v>0.26348329411764704</v>
      </c>
      <c r="AU51" s="24">
        <f>(Raw_data!AU51*Raw_data!$T51*2)/(Raw_data!$F51*1000)</f>
        <v>7.2923294117647058E-2</v>
      </c>
      <c r="AV51" s="24">
        <f>(Raw_data!AV51*Raw_data!$T51*2)/(Raw_data!$F51*1000)</f>
        <v>1.8005647058823529E-2</v>
      </c>
      <c r="AW51" s="24">
        <f>(Raw_data!AW51*Raw_data!$T51*2)/(Raw_data!$F51*1000)</f>
        <v>7.292752941176471E-2</v>
      </c>
      <c r="AX51" s="24">
        <f>(Raw_data!AX51*Raw_data!$T51*2)/(Raw_data!$F51*1000)</f>
        <v>0.20297929411764704</v>
      </c>
      <c r="AY51" s="24">
        <f>(Raw_data!AY51*Raw_data!$T51*2)/(Raw_data!$F51*1000)</f>
        <v>1.8896470588235292E-2</v>
      </c>
      <c r="AZ51" s="24">
        <f t="shared" si="0"/>
        <v>42.544178823529407</v>
      </c>
      <c r="BA51" s="24">
        <f t="shared" si="1"/>
        <v>0.152952</v>
      </c>
      <c r="BB51" s="24">
        <f t="shared" si="2"/>
        <v>0.26348329411764704</v>
      </c>
      <c r="BC51" s="24">
        <f t="shared" si="3"/>
        <v>34.283366117647056</v>
      </c>
      <c r="BD51" s="24">
        <f t="shared" si="4"/>
        <v>0.13506070588235294</v>
      </c>
      <c r="BE51" s="24">
        <f t="shared" si="5"/>
        <v>5.6406564705882358</v>
      </c>
      <c r="BF51" s="24">
        <f t="shared" si="6"/>
        <v>0.53158164705882349</v>
      </c>
      <c r="BG51" s="24">
        <f t="shared" si="7"/>
        <v>1.537078588235294</v>
      </c>
      <c r="BH51" s="24">
        <f t="shared" si="8"/>
        <v>2.0686602352941175</v>
      </c>
      <c r="BI51" s="24">
        <f t="shared" si="9"/>
        <v>0.34583895132462134</v>
      </c>
    </row>
    <row r="52" spans="1:61" x14ac:dyDescent="0.25">
      <c r="A52" s="28" t="s">
        <v>182</v>
      </c>
      <c r="B52" s="22" t="s">
        <v>183</v>
      </c>
      <c r="C52" s="23">
        <v>0</v>
      </c>
      <c r="D52" s="22" t="s">
        <v>184</v>
      </c>
      <c r="E52" s="22">
        <v>400</v>
      </c>
      <c r="F52" s="24">
        <v>2.7094999999999998</v>
      </c>
      <c r="G52" s="25"/>
      <c r="H52" s="22" t="s">
        <v>185</v>
      </c>
      <c r="I52" s="22">
        <v>1000</v>
      </c>
      <c r="J52" s="22">
        <v>20</v>
      </c>
      <c r="K52" s="22">
        <v>400</v>
      </c>
      <c r="L52" s="22">
        <v>111</v>
      </c>
      <c r="M52" s="22">
        <v>150</v>
      </c>
      <c r="N52" s="22">
        <v>50</v>
      </c>
      <c r="O52" s="22">
        <v>70</v>
      </c>
      <c r="P52" s="22">
        <v>60</v>
      </c>
      <c r="Q52" s="22"/>
      <c r="R52" s="22" t="s">
        <v>101</v>
      </c>
      <c r="S52" s="22">
        <v>200</v>
      </c>
      <c r="T52" s="22">
        <v>30</v>
      </c>
      <c r="U52" s="24">
        <v>0</v>
      </c>
      <c r="V52" s="24">
        <v>0</v>
      </c>
      <c r="W52" s="22" t="s">
        <v>64</v>
      </c>
      <c r="X52" s="24">
        <f>(Raw_data!X52*Raw_data!$T52*2)/(Raw_data!$F52*1000)</f>
        <v>3.5257722827089868E-3</v>
      </c>
      <c r="Y52" s="24">
        <f>(Raw_data!Y52*Raw_data!$T52*2)/(Raw_data!$F52*1000)</f>
        <v>2.9662963646429228E-3</v>
      </c>
      <c r="Z52" s="24">
        <f>(Raw_data!Z52*Raw_data!$T52*2)/(Raw_data!$F52*1000)</f>
        <v>0.13676095958663959</v>
      </c>
      <c r="AA52" s="24">
        <f>(Raw_data!AA52*Raw_data!$T52*2)/(Raw_data!$F52*1000)</f>
        <v>2.6367226425539768E-4</v>
      </c>
      <c r="AB52" s="24">
        <f>(Raw_data!AB52*Raw_data!$T52*2)/(Raw_data!$F52*1000)</f>
        <v>1.2689307990404132E-2</v>
      </c>
      <c r="AC52" s="24">
        <f>(Raw_data!AC52*Raw_data!$T52*2)/(Raw_data!$F52*1000)</f>
        <v>9.2041040782432179E-2</v>
      </c>
      <c r="AD52" s="24">
        <f>(Raw_data!AD52*Raw_data!$T52*2)/(Raw_data!$F52*1000)</f>
        <v>0.12357437903672265</v>
      </c>
      <c r="AE52" s="24">
        <f>(Raw_data!AE52*Raw_data!$T52*2)/(Raw_data!$F52*1000)</f>
        <v>0</v>
      </c>
      <c r="AF52" s="24">
        <f>(Raw_data!AF52*Raw_data!$T52*2)/(Raw_data!$F52*1000)</f>
        <v>0.73733192840007389</v>
      </c>
      <c r="AG52" s="24">
        <f>(Raw_data!AG52*Raw_data!$T52*2)/(Raw_data!$F52*1000)</f>
        <v>3.6094135449344901E-2</v>
      </c>
      <c r="AH52" s="24">
        <f>(Raw_data!AH52*Raw_data!$T52*2)/(Raw_data!$F52*1000)</f>
        <v>4.7721203174017346E-2</v>
      </c>
      <c r="AI52" s="24">
        <f>(Raw_data!AI52*Raw_data!$T52*2)/(Raw_data!$F52*1000)</f>
        <v>0.36622578335486256</v>
      </c>
      <c r="AJ52" s="24">
        <f>(Raw_data!AJ52*Raw_data!$T52*2)/(Raw_data!$F52*1000)</f>
        <v>5.3038582764347669E-2</v>
      </c>
      <c r="AK52" s="24">
        <f>(Raw_data!AK52*Raw_data!$T52*2)/(Raw_data!$F52*1000)</f>
        <v>3.8398981361874883E-2</v>
      </c>
      <c r="AL52" s="24">
        <f>(Raw_data!AL52*Raw_data!$T52*2)/(Raw_data!$F52*1000)</f>
        <v>3.0475681860121791E-2</v>
      </c>
      <c r="AM52" s="24">
        <f>(Raw_data!AM52*Raw_data!$T52*2)/(Raw_data!$F52*1000)</f>
        <v>5.547591806606386E-3</v>
      </c>
      <c r="AN52" s="24">
        <f>(Raw_data!AN52*Raw_data!$T52*2)/(Raw_data!$F52*1000)</f>
        <v>3.4571249307990401E-3</v>
      </c>
      <c r="AO52" s="24">
        <f>(Raw_data!AO52*Raw_data!$T52*2)/(Raw_data!$F52*1000)</f>
        <v>8.5209300608968443E-3</v>
      </c>
      <c r="AP52" s="24">
        <f>(Raw_data!AP52*Raw_data!$T52*2)/(Raw_data!$F52*1000)</f>
        <v>6.1032589038568005E-3</v>
      </c>
      <c r="AQ52" s="24">
        <f>(Raw_data!AQ52*Raw_data!$T52*2)/(Raw_data!$F52*1000)</f>
        <v>1.6130577597342685E-3</v>
      </c>
      <c r="AR52" s="24">
        <f>(Raw_data!AR52*Raw_data!$T52*2)/(Raw_data!$F52*1000)</f>
        <v>6.2032847388817118E-4</v>
      </c>
      <c r="AS52" s="24">
        <f>(Raw_data!AS52*Raw_data!$T52*2)/(Raw_data!$F52*1000)</f>
        <v>4.1176231777080644E-3</v>
      </c>
      <c r="AT52" s="24">
        <f>(Raw_data!AT52*Raw_data!$T52*2)/(Raw_data!$F52*1000)</f>
        <v>4.999064033954604E-2</v>
      </c>
      <c r="AU52" s="24">
        <f>(Raw_data!AU52*Raw_data!$T52*2)/(Raw_data!$F52*1000)</f>
        <v>5.2464292304853291E-3</v>
      </c>
      <c r="AV52" s="24">
        <f>(Raw_data!AV52*Raw_data!$T52*2)/(Raw_data!$F52*1000)</f>
        <v>2.3172024358737776E-3</v>
      </c>
      <c r="AW52" s="24">
        <f>(Raw_data!AW52*Raw_data!$T52*2)/(Raw_data!$F52*1000)</f>
        <v>8.1083816202251347E-3</v>
      </c>
      <c r="AX52" s="24">
        <f>(Raw_data!AX52*Raw_data!$T52*2)/(Raw_data!$F52*1000)</f>
        <v>1.6161823214615241E-2</v>
      </c>
      <c r="AY52" s="24">
        <f>(Raw_data!AY52*Raw_data!$T52*2)/(Raw_data!$F52*1000)</f>
        <v>2.099457464476841E-3</v>
      </c>
      <c r="AZ52" s="24">
        <f t="shared" si="0"/>
        <v>1.7950115740911603</v>
      </c>
      <c r="BA52" s="24">
        <f t="shared" si="1"/>
        <v>3.0475681860121791E-2</v>
      </c>
      <c r="BB52" s="24">
        <f t="shared" si="2"/>
        <v>4.999064033954604E-2</v>
      </c>
      <c r="BC52" s="24">
        <f t="shared" si="3"/>
        <v>1.0669209300608968</v>
      </c>
      <c r="BD52" s="24">
        <f t="shared" si="4"/>
        <v>1.4758427754198193E-2</v>
      </c>
      <c r="BE52" s="24">
        <f t="shared" si="5"/>
        <v>0.49142597527219045</v>
      </c>
      <c r="BF52" s="24">
        <f t="shared" si="6"/>
        <v>4.1641727255951284E-2</v>
      </c>
      <c r="BG52" s="24">
        <f t="shared" si="7"/>
        <v>9.9798191548256129E-2</v>
      </c>
      <c r="BH52" s="24">
        <f t="shared" si="8"/>
        <v>0.14143991880420742</v>
      </c>
      <c r="BI52" s="24">
        <f t="shared" si="9"/>
        <v>0.41725933716760755</v>
      </c>
    </row>
    <row r="53" spans="1:61" x14ac:dyDescent="0.25">
      <c r="A53" s="28" t="s">
        <v>182</v>
      </c>
      <c r="B53" s="22" t="s">
        <v>183</v>
      </c>
      <c r="C53" s="23">
        <v>0</v>
      </c>
      <c r="D53" s="22" t="s">
        <v>186</v>
      </c>
      <c r="E53" s="22">
        <v>400</v>
      </c>
      <c r="F53" s="24">
        <v>0.27500000000000002</v>
      </c>
      <c r="G53" s="25"/>
      <c r="H53" s="22" t="s">
        <v>187</v>
      </c>
      <c r="I53" s="22">
        <v>1000</v>
      </c>
      <c r="J53" s="22">
        <v>20</v>
      </c>
      <c r="K53" s="22">
        <v>400</v>
      </c>
      <c r="L53" s="22">
        <v>111</v>
      </c>
      <c r="M53" s="22">
        <v>150</v>
      </c>
      <c r="N53" s="22">
        <v>50</v>
      </c>
      <c r="O53" s="22">
        <v>70</v>
      </c>
      <c r="P53" s="22">
        <v>60</v>
      </c>
      <c r="Q53" s="22" t="s">
        <v>188</v>
      </c>
      <c r="R53" s="22"/>
      <c r="S53" s="22">
        <v>200</v>
      </c>
      <c r="T53" s="22">
        <v>30</v>
      </c>
      <c r="U53" s="24">
        <v>0</v>
      </c>
      <c r="V53" s="24">
        <v>0</v>
      </c>
      <c r="W53" s="22" t="s">
        <v>74</v>
      </c>
      <c r="X53" s="24">
        <f>(Raw_data!X53*Raw_data!$T53*2)/(Raw_data!$F53*1000)</f>
        <v>3.2995854545454548E-2</v>
      </c>
      <c r="Y53" s="24">
        <f>(Raw_data!Y53*Raw_data!$T53*2)/(Raw_data!$F53*1000)</f>
        <v>0.17004174545454545</v>
      </c>
      <c r="Z53" s="24">
        <f>(Raw_data!Z53*Raw_data!$T53*2)/(Raw_data!$F53*1000)</f>
        <v>0</v>
      </c>
      <c r="AA53" s="24">
        <f>(Raw_data!AA53*Raw_data!$T53*2)/(Raw_data!$F53*1000)</f>
        <v>7.2199636363636369E-2</v>
      </c>
      <c r="AB53" s="24">
        <f>(Raw_data!AB53*Raw_data!$T53*2)/(Raw_data!$F53*1000)</f>
        <v>0.16186341818181821</v>
      </c>
      <c r="AC53" s="24">
        <f>(Raw_data!AC53*Raw_data!$T53*2)/(Raw_data!$F53*1000)</f>
        <v>0.12585250909090909</v>
      </c>
      <c r="AD53" s="24">
        <f>(Raw_data!AD53*Raw_data!$T53*2)/(Raw_data!$F53*1000)</f>
        <v>0.5948679272727273</v>
      </c>
      <c r="AE53" s="24">
        <f>(Raw_data!AE53*Raw_data!$T53*2)/(Raw_data!$F53*1000)</f>
        <v>0.15336130909090909</v>
      </c>
      <c r="AF53" s="24">
        <f>(Raw_data!AF53*Raw_data!$T53*2)/(Raw_data!$F53*1000)</f>
        <v>3.7599791999999996</v>
      </c>
      <c r="AG53" s="24">
        <f>(Raw_data!AG53*Raw_data!$T53*2)/(Raw_data!$F53*1000)</f>
        <v>0.15850472727272727</v>
      </c>
      <c r="AH53" s="24">
        <f>(Raw_data!AH53*Raw_data!$T53*2)/(Raw_data!$F53*1000)</f>
        <v>0.10846407272727272</v>
      </c>
      <c r="AI53" s="24">
        <f>(Raw_data!AI53*Raw_data!$T53*2)/(Raw_data!$F53*1000)</f>
        <v>0.9659607272727273</v>
      </c>
      <c r="AJ53" s="24">
        <f>(Raw_data!AJ53*Raw_data!$T53*2)/(Raw_data!$F53*1000)</f>
        <v>0.3239592</v>
      </c>
      <c r="AK53" s="24">
        <f>(Raw_data!AK53*Raw_data!$T53*2)/(Raw_data!$F53*1000)</f>
        <v>0.33091221818181821</v>
      </c>
      <c r="AL53" s="24">
        <f>(Raw_data!AL53*Raw_data!$T53*2)/(Raw_data!$F53*1000)</f>
        <v>5.3741018181818187E-2</v>
      </c>
      <c r="AM53" s="24">
        <f>(Raw_data!AM53*Raw_data!$T53*2)/(Raw_data!$F53*1000)</f>
        <v>2.5354472727272728E-2</v>
      </c>
      <c r="AN53" s="24">
        <f>(Raw_data!AN53*Raw_data!$T53*2)/(Raw_data!$F53*1000)</f>
        <v>1.2803345454545454E-2</v>
      </c>
      <c r="AO53" s="24">
        <f>(Raw_data!AO53*Raw_data!$T53*2)/(Raw_data!$F53*1000)</f>
        <v>3.1889672727272729E-2</v>
      </c>
      <c r="AP53" s="24">
        <f>(Raw_data!AP53*Raw_data!$T53*2)/(Raw_data!$F53*1000)</f>
        <v>2.7900654545454543E-2</v>
      </c>
      <c r="AQ53" s="24">
        <f>(Raw_data!AQ53*Raw_data!$T53*2)/(Raw_data!$F53*1000)</f>
        <v>8.0247272727272719E-3</v>
      </c>
      <c r="AR53" s="24">
        <f>(Raw_data!AR53*Raw_data!$T53*2)/(Raw_data!$F53*1000)</f>
        <v>4.836872727272728E-3</v>
      </c>
      <c r="AS53" s="24">
        <f>(Raw_data!AS53*Raw_data!$T53*2)/(Raw_data!$F53*1000)</f>
        <v>1.5101236363636361E-2</v>
      </c>
      <c r="AT53" s="24">
        <f>(Raw_data!AT53*Raw_data!$T53*2)/(Raw_data!$F53*1000)</f>
        <v>8.4288218181818197E-2</v>
      </c>
      <c r="AU53" s="24">
        <f>(Raw_data!AU53*Raw_data!$T53*2)/(Raw_data!$F53*1000)</f>
        <v>2.5592727272727274E-2</v>
      </c>
      <c r="AV53" s="24">
        <f>(Raw_data!AV53*Raw_data!$T53*2)/(Raw_data!$F53*1000)</f>
        <v>6.7160727272727273E-3</v>
      </c>
      <c r="AW53" s="24">
        <f>(Raw_data!AW53*Raw_data!$T53*2)/(Raw_data!$F53*1000)</f>
        <v>2.9886763636363636E-2</v>
      </c>
      <c r="AX53" s="24">
        <f>(Raw_data!AX53*Raw_data!$T53*2)/(Raw_data!$F53*1000)</f>
        <v>5.8839272727272719E-2</v>
      </c>
      <c r="AY53" s="24">
        <f>(Raw_data!AY53*Raw_data!$T53*2)/(Raw_data!$F53*1000)</f>
        <v>7.4037818181818173E-3</v>
      </c>
      <c r="AZ53" s="24">
        <f t="shared" si="0"/>
        <v>7.3513413818181821</v>
      </c>
      <c r="BA53" s="24">
        <f t="shared" si="1"/>
        <v>5.3741018181818187E-2</v>
      </c>
      <c r="BB53" s="24">
        <f t="shared" si="2"/>
        <v>8.4288218181818197E-2</v>
      </c>
      <c r="BC53" s="24">
        <f t="shared" si="3"/>
        <v>4.8736655999999998</v>
      </c>
      <c r="BD53" s="24">
        <f t="shared" si="4"/>
        <v>5.6868218181818177E-2</v>
      </c>
      <c r="BE53" s="24">
        <f t="shared" si="5"/>
        <v>1.6037376000000001</v>
      </c>
      <c r="BF53" s="24">
        <f t="shared" si="6"/>
        <v>0.1838592</v>
      </c>
      <c r="BG53" s="24">
        <f t="shared" si="7"/>
        <v>0.4951815272727273</v>
      </c>
      <c r="BH53" s="24">
        <f t="shared" si="8"/>
        <v>0.67904072727272724</v>
      </c>
      <c r="BI53" s="24">
        <f t="shared" si="9"/>
        <v>0.37129656474187755</v>
      </c>
    </row>
    <row r="54" spans="1:61" x14ac:dyDescent="0.25">
      <c r="A54" s="28" t="s">
        <v>182</v>
      </c>
      <c r="B54" s="22" t="s">
        <v>76</v>
      </c>
      <c r="C54" s="23">
        <v>1</v>
      </c>
      <c r="D54" s="22" t="s">
        <v>189</v>
      </c>
      <c r="E54" s="22">
        <v>814</v>
      </c>
      <c r="F54" s="24">
        <v>3.1139999999999999</v>
      </c>
      <c r="G54" s="25"/>
      <c r="H54" s="22" t="s">
        <v>190</v>
      </c>
      <c r="I54" s="22">
        <v>1000</v>
      </c>
      <c r="J54" s="22">
        <v>20</v>
      </c>
      <c r="K54" s="22">
        <v>400</v>
      </c>
      <c r="L54" s="22">
        <v>111</v>
      </c>
      <c r="M54" s="22">
        <v>150</v>
      </c>
      <c r="N54" s="22">
        <v>50</v>
      </c>
      <c r="O54" s="22">
        <v>70</v>
      </c>
      <c r="P54" s="22">
        <v>60</v>
      </c>
      <c r="Q54" s="22"/>
      <c r="R54" s="22" t="s">
        <v>63</v>
      </c>
      <c r="S54" s="22">
        <v>200</v>
      </c>
      <c r="T54" s="22">
        <v>30</v>
      </c>
      <c r="U54" s="24">
        <v>0</v>
      </c>
      <c r="V54" s="24">
        <v>0</v>
      </c>
      <c r="W54" s="22" t="s">
        <v>64</v>
      </c>
      <c r="X54" s="24">
        <f>(Raw_data!X54*Raw_data!$T54*2)/(Raw_data!$F54*1000)</f>
        <v>3.4820038535645472E-3</v>
      </c>
      <c r="Y54" s="24">
        <f>(Raw_data!Y54*Raw_data!$T54*2)/(Raw_data!$F54*1000)</f>
        <v>4.3995568400770719E-3</v>
      </c>
      <c r="Z54" s="24">
        <f>(Raw_data!Z54*Raw_data!$T54*2)/(Raw_data!$F54*1000)</f>
        <v>7.2901695568400773E-2</v>
      </c>
      <c r="AA54" s="24">
        <f>(Raw_data!AA54*Raw_data!$T54*2)/(Raw_data!$F54*1000)</f>
        <v>1.758766859344894E-3</v>
      </c>
      <c r="AB54" s="24">
        <f>(Raw_data!AB54*Raw_data!$T54*2)/(Raw_data!$F54*1000)</f>
        <v>9.9538921001926777E-3</v>
      </c>
      <c r="AC54" s="24">
        <f>(Raw_data!AC54*Raw_data!$T54*2)/(Raw_data!$F54*1000)</f>
        <v>3.6447707129094419E-2</v>
      </c>
      <c r="AD54" s="24">
        <f>(Raw_data!AD54*Raw_data!$T54*2)/(Raw_data!$F54*1000)</f>
        <v>8.9767167630057793E-2</v>
      </c>
      <c r="AE54" s="24">
        <f>(Raw_data!AE54*Raw_data!$T54*2)/(Raw_data!$F54*1000)</f>
        <v>0</v>
      </c>
      <c r="AF54" s="24">
        <f>(Raw_data!AF54*Raw_data!$T54*2)/(Raw_data!$F54*1000)</f>
        <v>0.5318730057803468</v>
      </c>
      <c r="AG54" s="24">
        <f>(Raw_data!AG54*Raw_data!$T54*2)/(Raw_data!$F54*1000)</f>
        <v>4.3118959537572263E-2</v>
      </c>
      <c r="AH54" s="24">
        <f>(Raw_data!AH54*Raw_data!$T54*2)/(Raw_data!$F54*1000)</f>
        <v>3.2902870905587668E-2</v>
      </c>
      <c r="AI54" s="24">
        <f>(Raw_data!AI54*Raw_data!$T54*2)/(Raw_data!$F54*1000)</f>
        <v>0.20272346820809251</v>
      </c>
      <c r="AJ54" s="24">
        <f>(Raw_data!AJ54*Raw_data!$T54*2)/(Raw_data!$F54*1000)</f>
        <v>4.2647109826589598E-2</v>
      </c>
      <c r="AK54" s="24">
        <f>(Raw_data!AK54*Raw_data!$T54*2)/(Raw_data!$F54*1000)</f>
        <v>1.5769537572254338E-2</v>
      </c>
      <c r="AL54" s="24">
        <f>(Raw_data!AL54*Raw_data!$T54*2)/(Raw_data!$F54*1000)</f>
        <v>6.2060693641618498E-3</v>
      </c>
      <c r="AM54" s="24">
        <f>(Raw_data!AM54*Raw_data!$T54*2)/(Raw_data!$F54*1000)</f>
        <v>2.746685934489403E-3</v>
      </c>
      <c r="AN54" s="24">
        <f>(Raw_data!AN54*Raw_data!$T54*2)/(Raw_data!$F54*1000)</f>
        <v>1.5937957610789981E-3</v>
      </c>
      <c r="AO54" s="24">
        <f>(Raw_data!AO54*Raw_data!$T54*2)/(Raw_data!$F54*1000)</f>
        <v>5.1833526011560689E-3</v>
      </c>
      <c r="AP54" s="24">
        <f>(Raw_data!AP54*Raw_data!$T54*2)/(Raw_data!$F54*1000)</f>
        <v>3.2081502890173412E-3</v>
      </c>
      <c r="AQ54" s="24">
        <f>(Raw_data!AQ54*Raw_data!$T54*2)/(Raw_data!$F54*1000)</f>
        <v>1.0588631984585742E-3</v>
      </c>
      <c r="AR54" s="24">
        <f>(Raw_data!AR54*Raw_data!$T54*2)/(Raw_data!$F54*1000)</f>
        <v>4.8728323699421969E-4</v>
      </c>
      <c r="AS54" s="24">
        <f>(Raw_data!AS54*Raw_data!$T54*2)/(Raw_data!$F54*1000)</f>
        <v>1.7074566473988439E-3</v>
      </c>
      <c r="AT54" s="24">
        <f>(Raw_data!AT54*Raw_data!$T54*2)/(Raw_data!$F54*1000)</f>
        <v>8.2591522157996131E-3</v>
      </c>
      <c r="AU54" s="24">
        <f>(Raw_data!AU54*Raw_data!$T54*2)/(Raw_data!$F54*1000)</f>
        <v>1.1134682080924856E-3</v>
      </c>
      <c r="AV54" s="24">
        <f>(Raw_data!AV54*Raw_data!$T54*2)/(Raw_data!$F54*1000)</f>
        <v>1.7852023121387283E-3</v>
      </c>
      <c r="AW54" s="24">
        <f>(Raw_data!AW54*Raw_data!$T54*2)/(Raw_data!$F54*1000)</f>
        <v>4.2358959537572259E-3</v>
      </c>
      <c r="AX54" s="24">
        <f>(Raw_data!AX54*Raw_data!$T54*2)/(Raw_data!$F54*1000)</f>
        <v>9.1206165703275541E-3</v>
      </c>
      <c r="AY54" s="24">
        <f>(Raw_data!AY54*Raw_data!$T54*2)/(Raw_data!$F54*1000)</f>
        <v>1.8210019267822734E-3</v>
      </c>
      <c r="AZ54" s="24">
        <f t="shared" si="0"/>
        <v>1.1362727360308285</v>
      </c>
      <c r="BA54" s="24">
        <f t="shared" si="1"/>
        <v>6.2060693641618498E-3</v>
      </c>
      <c r="BB54" s="24">
        <f t="shared" si="2"/>
        <v>8.2591522157996131E-3</v>
      </c>
      <c r="BC54" s="24">
        <f t="shared" si="3"/>
        <v>0.75062487475915218</v>
      </c>
      <c r="BD54" s="24">
        <f t="shared" si="4"/>
        <v>9.3882466281310206E-3</v>
      </c>
      <c r="BE54" s="24">
        <f t="shared" si="5"/>
        <v>0.26074693641618502</v>
      </c>
      <c r="BF54" s="24">
        <f t="shared" si="6"/>
        <v>4.5865645472061664E-2</v>
      </c>
      <c r="BG54" s="24">
        <f t="shared" si="7"/>
        <v>5.5181811175337186E-2</v>
      </c>
      <c r="BH54" s="24">
        <f t="shared" si="8"/>
        <v>0.10104745664739885</v>
      </c>
      <c r="BI54" s="24">
        <f t="shared" si="9"/>
        <v>0.8311732524749158</v>
      </c>
    </row>
    <row r="55" spans="1:61" x14ac:dyDescent="0.25">
      <c r="A55" s="28" t="s">
        <v>182</v>
      </c>
      <c r="B55" s="22" t="s">
        <v>76</v>
      </c>
      <c r="C55" s="23">
        <v>2</v>
      </c>
      <c r="D55" s="22" t="s">
        <v>191</v>
      </c>
      <c r="E55" s="22">
        <f>449+405</f>
        <v>854</v>
      </c>
      <c r="F55" s="24">
        <v>3.0335000000000001</v>
      </c>
      <c r="G55" s="25"/>
      <c r="H55" s="22" t="s">
        <v>192</v>
      </c>
      <c r="I55" s="22">
        <v>1000</v>
      </c>
      <c r="J55" s="22">
        <v>20</v>
      </c>
      <c r="K55" s="22">
        <v>400</v>
      </c>
      <c r="L55" s="22">
        <v>111</v>
      </c>
      <c r="M55" s="22">
        <v>150</v>
      </c>
      <c r="N55" s="22">
        <v>50</v>
      </c>
      <c r="O55" s="22">
        <v>70</v>
      </c>
      <c r="P55" s="22">
        <v>60</v>
      </c>
      <c r="Q55" s="22"/>
      <c r="R55" s="22" t="s">
        <v>63</v>
      </c>
      <c r="S55" s="22">
        <v>200</v>
      </c>
      <c r="T55" s="22">
        <v>30</v>
      </c>
      <c r="U55" s="24">
        <v>0</v>
      </c>
      <c r="V55" s="24">
        <v>0</v>
      </c>
      <c r="W55" s="22" t="s">
        <v>64</v>
      </c>
      <c r="X55" s="24">
        <f>(Raw_data!X55*Raw_data!$T55*2)/(Raw_data!$F55*1000)</f>
        <v>4.4544189879676937E-3</v>
      </c>
      <c r="Y55" s="24">
        <f>(Raw_data!Y55*Raw_data!$T55*2)/(Raw_data!$F55*1000)</f>
        <v>6.8421757046316133E-3</v>
      </c>
      <c r="Z55" s="24">
        <f>(Raw_data!Z55*Raw_data!$T55*2)/(Raw_data!$F55*1000)</f>
        <v>0.12362794791494973</v>
      </c>
      <c r="AA55" s="24">
        <f>(Raw_data!AA55*Raw_data!$T55*2)/(Raw_data!$F55*1000)</f>
        <v>7.3888907202900945E-4</v>
      </c>
      <c r="AB55" s="24">
        <f>(Raw_data!AB55*Raw_data!$T55*2)/(Raw_data!$F55*1000)</f>
        <v>1.0272668534695896E-2</v>
      </c>
      <c r="AC55" s="24">
        <f>(Raw_data!AC55*Raw_data!$T55*2)/(Raw_data!$F55*1000)</f>
        <v>4.9147862205373337E-2</v>
      </c>
      <c r="AD55" s="24">
        <f>(Raw_data!AD55*Raw_data!$T55*2)/(Raw_data!$F55*1000)</f>
        <v>0.10744177352892699</v>
      </c>
      <c r="AE55" s="24">
        <f>(Raw_data!AE55*Raw_data!$T55*2)/(Raw_data!$F55*1000)</f>
        <v>0</v>
      </c>
      <c r="AF55" s="24">
        <f>(Raw_data!AF55*Raw_data!$T55*2)/(Raw_data!$F55*1000)</f>
        <v>0.6731295467282018</v>
      </c>
      <c r="AG55" s="24">
        <f>(Raw_data!AG55*Raw_data!$T55*2)/(Raw_data!$F55*1000)</f>
        <v>4.546914125597494E-2</v>
      </c>
      <c r="AH55" s="24">
        <f>(Raw_data!AH55*Raw_data!$T55*2)/(Raw_data!$F55*1000)</f>
        <v>3.2709207186418329E-2</v>
      </c>
      <c r="AI55" s="24">
        <f>(Raw_data!AI55*Raw_data!$T55*2)/(Raw_data!$F55*1000)</f>
        <v>0.35496927641338383</v>
      </c>
      <c r="AJ55" s="24">
        <f>(Raw_data!AJ55*Raw_data!$T55*2)/(Raw_data!$F55*1000)</f>
        <v>4.0497735289269823E-2</v>
      </c>
      <c r="AK55" s="24">
        <f>(Raw_data!AK55*Raw_data!$T55*2)/(Raw_data!$F55*1000)</f>
        <v>1.7335638701170265E-2</v>
      </c>
      <c r="AL55" s="24">
        <f>(Raw_data!AL55*Raw_data!$T55*2)/(Raw_data!$F55*1000)</f>
        <v>7.1292500412065271E-3</v>
      </c>
      <c r="AM55" s="24">
        <f>(Raw_data!AM55*Raw_data!$T55*2)/(Raw_data!$F55*1000)</f>
        <v>3.187150156584803E-3</v>
      </c>
      <c r="AN55" s="24">
        <f>(Raw_data!AN55*Raw_data!$T55*2)/(Raw_data!$F55*1000)</f>
        <v>2.4268996208999505E-3</v>
      </c>
      <c r="AO55" s="24">
        <f>(Raw_data!AO55*Raw_data!$T55*2)/(Raw_data!$F55*1000)</f>
        <v>5.0896060656007913E-3</v>
      </c>
      <c r="AP55" s="24">
        <f>(Raw_data!AP55*Raw_data!$T55*2)/(Raw_data!$F55*1000)</f>
        <v>4.1650304928300642E-3</v>
      </c>
      <c r="AQ55" s="24">
        <f>(Raw_data!AQ55*Raw_data!$T55*2)/(Raw_data!$F55*1000)</f>
        <v>1.1608175374979396E-3</v>
      </c>
      <c r="AR55" s="24">
        <f>(Raw_data!AR55*Raw_data!$T55*2)/(Raw_data!$F55*1000)</f>
        <v>5.1498928630295041E-4</v>
      </c>
      <c r="AS55" s="24">
        <f>(Raw_data!AS55*Raw_data!$T55*2)/(Raw_data!$F55*1000)</f>
        <v>2.5971979561562552E-3</v>
      </c>
      <c r="AT55" s="24">
        <f>(Raw_data!AT55*Raw_data!$T55*2)/(Raw_data!$F55*1000)</f>
        <v>1.1496304598648427E-2</v>
      </c>
      <c r="AU55" s="24">
        <f>(Raw_data!AU55*Raw_data!$T55*2)/(Raw_data!$F55*1000)</f>
        <v>1.4821097741882314E-3</v>
      </c>
      <c r="AV55" s="24">
        <f>(Raw_data!AV55*Raw_data!$T55*2)/(Raw_data!$F55*1000)</f>
        <v>2.0132783912971816E-3</v>
      </c>
      <c r="AW55" s="24">
        <f>(Raw_data!AW55*Raw_data!$T55*2)/(Raw_data!$F55*1000)</f>
        <v>6.335552991593869E-3</v>
      </c>
      <c r="AX55" s="24">
        <f>(Raw_data!AX55*Raw_data!$T55*2)/(Raw_data!$F55*1000)</f>
        <v>1.2200323059172574E-2</v>
      </c>
      <c r="AY55" s="24">
        <f>(Raw_data!AY55*Raw_data!$T55*2)/(Raw_data!$F55*1000)</f>
        <v>2.7313004779957141E-3</v>
      </c>
      <c r="AZ55" s="24">
        <f t="shared" si="0"/>
        <v>1.5291660919729686</v>
      </c>
      <c r="BA55" s="24">
        <f t="shared" si="1"/>
        <v>7.1292500412065271E-3</v>
      </c>
      <c r="BB55" s="24">
        <f t="shared" si="2"/>
        <v>1.1496304598648427E-2</v>
      </c>
      <c r="BC55" s="24">
        <f t="shared" si="3"/>
        <v>0.95942409098401182</v>
      </c>
      <c r="BD55" s="24">
        <f t="shared" si="4"/>
        <v>1.2755938684687655E-2</v>
      </c>
      <c r="BE55" s="24">
        <f t="shared" si="5"/>
        <v>0.43047024229437941</v>
      </c>
      <c r="BF55" s="24">
        <f t="shared" si="6"/>
        <v>4.8656291412559741E-2</v>
      </c>
      <c r="BG55" s="24">
        <f t="shared" si="7"/>
        <v>5.9233973957474866E-2</v>
      </c>
      <c r="BH55" s="24">
        <f t="shared" si="8"/>
        <v>0.1078902653700346</v>
      </c>
      <c r="BI55" s="24">
        <f t="shared" si="9"/>
        <v>0.82142541115831547</v>
      </c>
    </row>
    <row r="56" spans="1:61" x14ac:dyDescent="0.25">
      <c r="A56" s="28" t="s">
        <v>182</v>
      </c>
      <c r="B56" s="22" t="s">
        <v>76</v>
      </c>
      <c r="C56" s="23">
        <v>3</v>
      </c>
      <c r="D56" s="22" t="s">
        <v>193</v>
      </c>
      <c r="E56" s="22">
        <v>900</v>
      </c>
      <c r="F56" s="24">
        <v>3.625</v>
      </c>
      <c r="G56" s="25">
        <f>(805.75/600)*900</f>
        <v>1208.625</v>
      </c>
      <c r="H56" s="22" t="s">
        <v>194</v>
      </c>
      <c r="I56" s="22">
        <v>1000</v>
      </c>
      <c r="J56" s="22">
        <v>20</v>
      </c>
      <c r="K56" s="22">
        <v>400</v>
      </c>
      <c r="L56" s="22">
        <v>111</v>
      </c>
      <c r="M56" s="22">
        <v>150</v>
      </c>
      <c r="N56" s="22">
        <v>50</v>
      </c>
      <c r="O56" s="22">
        <v>70</v>
      </c>
      <c r="P56" s="22">
        <v>60</v>
      </c>
      <c r="Q56" s="22"/>
      <c r="R56" s="22" t="s">
        <v>63</v>
      </c>
      <c r="S56" s="22">
        <v>200</v>
      </c>
      <c r="T56" s="22">
        <v>30</v>
      </c>
      <c r="U56" s="24">
        <v>0</v>
      </c>
      <c r="V56" s="24">
        <v>0</v>
      </c>
      <c r="W56" s="22" t="s">
        <v>64</v>
      </c>
      <c r="X56" s="24">
        <f>(Raw_data!X56*Raw_data!$T56*2)/(Raw_data!$F56*1000)</f>
        <v>5.8652027586206896E-3</v>
      </c>
      <c r="Y56" s="24">
        <f>(Raw_data!Y56*Raw_data!$T56*2)/(Raw_data!$F56*1000)</f>
        <v>3.9761710344827584E-3</v>
      </c>
      <c r="Z56" s="24">
        <f>(Raw_data!Z56*Raw_data!$T56*2)/(Raw_data!$F56*1000)</f>
        <v>0.1373148248275862</v>
      </c>
      <c r="AA56" s="24">
        <f>(Raw_data!AA56*Raw_data!$T56*2)/(Raw_data!$F56*1000)</f>
        <v>1.6273489655172415E-3</v>
      </c>
      <c r="AB56" s="24">
        <f>(Raw_data!AB56*Raw_data!$T56*2)/(Raw_data!$F56*1000)</f>
        <v>9.8535724137931036E-3</v>
      </c>
      <c r="AC56" s="24">
        <f>(Raw_data!AC56*Raw_data!$T56*2)/(Raw_data!$F56*1000)</f>
        <v>3.7784143448275867E-2</v>
      </c>
      <c r="AD56" s="24">
        <f>(Raw_data!AD56*Raw_data!$T56*2)/(Raw_data!$F56*1000)</f>
        <v>0.11823863172413793</v>
      </c>
      <c r="AE56" s="24">
        <f>(Raw_data!AE56*Raw_data!$T56*2)/(Raw_data!$F56*1000)</f>
        <v>0</v>
      </c>
      <c r="AF56" s="24">
        <f>(Raw_data!AF56*Raw_data!$T56*2)/(Raw_data!$F56*1000)</f>
        <v>0.82416774620689659</v>
      </c>
      <c r="AG56" s="24">
        <f>(Raw_data!AG56*Raw_data!$T56*2)/(Raw_data!$F56*1000)</f>
        <v>4.2063508965517242E-2</v>
      </c>
      <c r="AH56" s="24">
        <f>(Raw_data!AH56*Raw_data!$T56*2)/(Raw_data!$F56*1000)</f>
        <v>3.2363817931034482E-2</v>
      </c>
      <c r="AI56" s="24">
        <f>(Raw_data!AI56*Raw_data!$T56*2)/(Raw_data!$F56*1000)</f>
        <v>0.4540324468965517</v>
      </c>
      <c r="AJ56" s="24">
        <f>(Raw_data!AJ56*Raw_data!$T56*2)/(Raw_data!$F56*1000)</f>
        <v>4.4309329655172411E-2</v>
      </c>
      <c r="AK56" s="24">
        <f>(Raw_data!AK56*Raw_data!$T56*2)/(Raw_data!$F56*1000)</f>
        <v>1.5316187586206897E-2</v>
      </c>
      <c r="AL56" s="24">
        <f>(Raw_data!AL56*Raw_data!$T56*2)/(Raw_data!$F56*1000)</f>
        <v>7.1464717241379308E-3</v>
      </c>
      <c r="AM56" s="24">
        <f>(Raw_data!AM56*Raw_data!$T56*2)/(Raw_data!$F56*1000)</f>
        <v>2.5321986206896553E-3</v>
      </c>
      <c r="AN56" s="24">
        <f>(Raw_data!AN56*Raw_data!$T56*2)/(Raw_data!$F56*1000)</f>
        <v>1.882328275862069E-3</v>
      </c>
      <c r="AO56" s="24">
        <f>(Raw_data!AO56*Raw_data!$T56*2)/(Raw_data!$F56*1000)</f>
        <v>5.9293737931034483E-3</v>
      </c>
      <c r="AP56" s="24">
        <f>(Raw_data!AP56*Raw_data!$T56*2)/(Raw_data!$F56*1000)</f>
        <v>5.2112275862068961E-3</v>
      </c>
      <c r="AQ56" s="24">
        <f>(Raw_data!AQ56*Raw_data!$T56*2)/(Raw_data!$F56*1000)</f>
        <v>1.3366013793103448E-3</v>
      </c>
      <c r="AR56" s="24">
        <f>(Raw_data!AR56*Raw_data!$T56*2)/(Raw_data!$F56*1000)</f>
        <v>5.6146758620689657E-4</v>
      </c>
      <c r="AS56" s="24">
        <f>(Raw_data!AS56*Raw_data!$T56*2)/(Raw_data!$F56*1000)</f>
        <v>3.6824275862068967E-3</v>
      </c>
      <c r="AT56" s="24">
        <f>(Raw_data!AT56*Raw_data!$T56*2)/(Raw_data!$F56*1000)</f>
        <v>1.3740430344827585E-2</v>
      </c>
      <c r="AU56" s="24">
        <f>(Raw_data!AU56*Raw_data!$T56*2)/(Raw_data!$F56*1000)</f>
        <v>1.8133075862068965E-3</v>
      </c>
      <c r="AV56" s="24">
        <f>(Raw_data!AV56*Raw_data!$T56*2)/(Raw_data!$F56*1000)</f>
        <v>2.1426206896551724E-3</v>
      </c>
      <c r="AW56" s="24">
        <f>(Raw_data!AW56*Raw_data!$T56*2)/(Raw_data!$F56*1000)</f>
        <v>7.3630013793103445E-3</v>
      </c>
      <c r="AX56" s="24">
        <f>(Raw_data!AX56*Raw_data!$T56*2)/(Raw_data!$F56*1000)</f>
        <v>1.6974190344827587E-2</v>
      </c>
      <c r="AY56" s="24">
        <f>(Raw_data!AY56*Raw_data!$T56*2)/(Raw_data!$F56*1000)</f>
        <v>2.5624717241379312E-3</v>
      </c>
      <c r="AZ56" s="24">
        <f t="shared" si="0"/>
        <v>1.7997910510344823</v>
      </c>
      <c r="BA56" s="24">
        <f t="shared" si="1"/>
        <v>7.1464717241379308E-3</v>
      </c>
      <c r="BB56" s="24">
        <f t="shared" si="2"/>
        <v>1.3740430344827585E-2</v>
      </c>
      <c r="BC56" s="24">
        <f t="shared" si="3"/>
        <v>1.1397493075862071</v>
      </c>
      <c r="BD56" s="24">
        <f t="shared" si="4"/>
        <v>1.396616275862069E-2</v>
      </c>
      <c r="BE56" s="24">
        <f t="shared" si="5"/>
        <v>0.52213698206896553</v>
      </c>
      <c r="BF56" s="24">
        <f t="shared" si="6"/>
        <v>4.4595707586206901E-2</v>
      </c>
      <c r="BG56" s="24">
        <f t="shared" si="7"/>
        <v>5.8455988965517236E-2</v>
      </c>
      <c r="BH56" s="24">
        <f t="shared" si="8"/>
        <v>0.10305169655172414</v>
      </c>
      <c r="BI56" s="24">
        <f t="shared" si="9"/>
        <v>0.76289373211209521</v>
      </c>
    </row>
    <row r="57" spans="1:61" x14ac:dyDescent="0.25">
      <c r="A57" s="28" t="s">
        <v>182</v>
      </c>
      <c r="B57" s="22" t="s">
        <v>76</v>
      </c>
      <c r="C57" s="23" t="s">
        <v>71</v>
      </c>
      <c r="D57" s="22" t="s">
        <v>195</v>
      </c>
      <c r="E57" s="22">
        <v>600</v>
      </c>
      <c r="F57" s="24">
        <v>0.217</v>
      </c>
      <c r="G57" s="25"/>
      <c r="H57" s="22" t="s">
        <v>196</v>
      </c>
      <c r="I57" s="22">
        <v>1000</v>
      </c>
      <c r="J57" s="22">
        <v>20</v>
      </c>
      <c r="K57" s="22">
        <v>400</v>
      </c>
      <c r="L57" s="22">
        <v>111</v>
      </c>
      <c r="M57" s="22">
        <v>150</v>
      </c>
      <c r="N57" s="22">
        <v>50</v>
      </c>
      <c r="O57" s="22">
        <v>70</v>
      </c>
      <c r="P57" s="22">
        <v>60</v>
      </c>
      <c r="Q57" s="22" t="s">
        <v>197</v>
      </c>
      <c r="R57" s="22"/>
      <c r="S57" s="22">
        <v>200</v>
      </c>
      <c r="T57" s="22">
        <v>30</v>
      </c>
      <c r="U57" s="24">
        <v>0</v>
      </c>
      <c r="V57" s="24">
        <v>0</v>
      </c>
      <c r="W57" s="22" t="s">
        <v>74</v>
      </c>
      <c r="X57" s="24">
        <f>(Raw_data!X57*Raw_data!$T57*2)/(Raw_data!$F57*1000)</f>
        <v>4.3494746543778801E-2</v>
      </c>
      <c r="Y57" s="24">
        <f>(Raw_data!Y57*Raw_data!$T57*2)/(Raw_data!$F57*1000)</f>
        <v>0.18702082949308757</v>
      </c>
      <c r="Z57" s="24">
        <f>(Raw_data!Z57*Raw_data!$T57*2)/(Raw_data!$F57*1000)</f>
        <v>0</v>
      </c>
      <c r="AA57" s="24">
        <f>(Raw_data!AA57*Raw_data!$T57*2)/(Raw_data!$F57*1000)</f>
        <v>7.0269400921658981E-2</v>
      </c>
      <c r="AB57" s="24">
        <f>(Raw_data!AB57*Raw_data!$T57*2)/(Raw_data!$F57*1000)</f>
        <v>0.27610534562211986</v>
      </c>
      <c r="AC57" s="24">
        <f>(Raw_data!AC57*Raw_data!$T57*2)/(Raw_data!$F57*1000)</f>
        <v>0.19269566820276499</v>
      </c>
      <c r="AD57" s="24">
        <f>(Raw_data!AD57*Raw_data!$T57*2)/(Raw_data!$F57*1000)</f>
        <v>1.0422699539170508</v>
      </c>
      <c r="AE57" s="24">
        <f>(Raw_data!AE57*Raw_data!$T57*2)/(Raw_data!$F57*1000)</f>
        <v>0.20051336405529954</v>
      </c>
      <c r="AF57" s="24">
        <f>(Raw_data!AF57*Raw_data!$T57*2)/(Raw_data!$F57*1000)</f>
        <v>4.0765811059907833</v>
      </c>
      <c r="AG57" s="24">
        <f>(Raw_data!AG57*Raw_data!$T57*2)/(Raw_data!$F57*1000)</f>
        <v>0.15696248847926267</v>
      </c>
      <c r="AH57" s="24">
        <f>(Raw_data!AH57*Raw_data!$T57*2)/(Raw_data!$F57*1000)</f>
        <v>0.15873732718894012</v>
      </c>
      <c r="AI57" s="24">
        <f>(Raw_data!AI57*Raw_data!$T57*2)/(Raw_data!$F57*1000)</f>
        <v>1.4260935483870969</v>
      </c>
      <c r="AJ57" s="24">
        <f>(Raw_data!AJ57*Raw_data!$T57*2)/(Raw_data!$F57*1000)</f>
        <v>0.5262011059907834</v>
      </c>
      <c r="AK57" s="24">
        <f>(Raw_data!AK57*Raw_data!$T57*2)/(Raw_data!$F57*1000)</f>
        <v>0.33771870967741935</v>
      </c>
      <c r="AL57" s="24">
        <f>(Raw_data!AL57*Raw_data!$T57*2)/(Raw_data!$F57*1000)</f>
        <v>6.1295944700460826E-2</v>
      </c>
      <c r="AM57" s="24">
        <f>(Raw_data!AM57*Raw_data!$T57*2)/(Raw_data!$F57*1000)</f>
        <v>3.060635944700461E-2</v>
      </c>
      <c r="AN57" s="24">
        <f>(Raw_data!AN57*Raw_data!$T57*2)/(Raw_data!$F57*1000)</f>
        <v>1.3091889400921659E-2</v>
      </c>
      <c r="AO57" s="24">
        <f>(Raw_data!AO57*Raw_data!$T57*2)/(Raw_data!$F57*1000)</f>
        <v>3.6907465437788015E-2</v>
      </c>
      <c r="AP57" s="24">
        <f>(Raw_data!AP57*Raw_data!$T57*2)/(Raw_data!$F57*1000)</f>
        <v>2.4689585253456221E-2</v>
      </c>
      <c r="AQ57" s="24">
        <f>(Raw_data!AQ57*Raw_data!$T57*2)/(Raw_data!$F57*1000)</f>
        <v>8.1359447004608291E-3</v>
      </c>
      <c r="AR57" s="24">
        <f>(Raw_data!AR57*Raw_data!$T57*2)/(Raw_data!$F57*1000)</f>
        <v>5.3870046082949308E-3</v>
      </c>
      <c r="AS57" s="24">
        <f>(Raw_data!AS57*Raw_data!$T57*2)/(Raw_data!$F57*1000)</f>
        <v>1.8437972350230415E-2</v>
      </c>
      <c r="AT57" s="24">
        <f>(Raw_data!AT57*Raw_data!$T57*2)/(Raw_data!$F57*1000)</f>
        <v>0.10352405529953917</v>
      </c>
      <c r="AU57" s="24">
        <f>(Raw_data!AU57*Raw_data!$T57*2)/(Raw_data!$F57*1000)</f>
        <v>2.3030046082949313E-2</v>
      </c>
      <c r="AV57" s="24">
        <f>(Raw_data!AV57*Raw_data!$T57*2)/(Raw_data!$F57*1000)</f>
        <v>6.1838709677419345E-3</v>
      </c>
      <c r="AW57" s="24">
        <f>(Raw_data!AW57*Raw_data!$T57*2)/(Raw_data!$F57*1000)</f>
        <v>2.8663133640552996E-2</v>
      </c>
      <c r="AX57" s="24">
        <f>(Raw_data!AX57*Raw_data!$T57*2)/(Raw_data!$F57*1000)</f>
        <v>7.0498617511520728E-2</v>
      </c>
      <c r="AY57" s="24">
        <f>(Raw_data!AY57*Raw_data!$T57*2)/(Raw_data!$F57*1000)</f>
        <v>8.0947465437788014E-3</v>
      </c>
      <c r="AZ57" s="24">
        <f t="shared" si="0"/>
        <v>9.1332102304147469</v>
      </c>
      <c r="BA57" s="24">
        <f t="shared" si="1"/>
        <v>6.1295944700460826E-2</v>
      </c>
      <c r="BB57" s="24">
        <f t="shared" si="2"/>
        <v>0.10352405529953917</v>
      </c>
      <c r="BC57" s="24">
        <f t="shared" si="3"/>
        <v>5.9646522580645165</v>
      </c>
      <c r="BD57" s="24">
        <f t="shared" si="4"/>
        <v>5.6464700460829492E-2</v>
      </c>
      <c r="BE57" s="24">
        <f t="shared" si="5"/>
        <v>2.2070289400921661</v>
      </c>
      <c r="BF57" s="24">
        <f t="shared" si="6"/>
        <v>0.18756884792626727</v>
      </c>
      <c r="BG57" s="24">
        <f t="shared" si="7"/>
        <v>0.55267548387096777</v>
      </c>
      <c r="BH57" s="24">
        <f t="shared" si="8"/>
        <v>0.74024433179723503</v>
      </c>
      <c r="BI57" s="24">
        <f t="shared" si="9"/>
        <v>0.3393833332582899</v>
      </c>
    </row>
    <row r="58" spans="1:61" x14ac:dyDescent="0.25">
      <c r="A58" s="28" t="s">
        <v>182</v>
      </c>
      <c r="B58" s="22" t="s">
        <v>85</v>
      </c>
      <c r="C58" s="23">
        <v>1</v>
      </c>
      <c r="D58" s="22" t="s">
        <v>198</v>
      </c>
      <c r="E58" s="22">
        <v>321</v>
      </c>
      <c r="F58" s="24">
        <v>1.5089999999999999</v>
      </c>
      <c r="G58" s="25"/>
      <c r="H58" s="22" t="s">
        <v>199</v>
      </c>
      <c r="I58" s="22">
        <v>1000</v>
      </c>
      <c r="J58" s="22">
        <v>20</v>
      </c>
      <c r="K58" s="22">
        <v>400</v>
      </c>
      <c r="L58" s="22">
        <v>111</v>
      </c>
      <c r="M58" s="22">
        <v>150</v>
      </c>
      <c r="N58" s="22">
        <v>50</v>
      </c>
      <c r="O58" s="22">
        <v>70</v>
      </c>
      <c r="P58" s="22">
        <v>60</v>
      </c>
      <c r="Q58" s="22"/>
      <c r="R58" s="22" t="s">
        <v>63</v>
      </c>
      <c r="S58" s="22">
        <v>200</v>
      </c>
      <c r="T58" s="22">
        <v>30</v>
      </c>
      <c r="U58" s="24">
        <v>0</v>
      </c>
      <c r="V58" s="24">
        <v>0</v>
      </c>
      <c r="W58" s="22" t="s">
        <v>64</v>
      </c>
      <c r="X58" s="24">
        <f>(Raw_data!X58*Raw_data!$T58*2)/(Raw_data!$F58*1000)</f>
        <v>4.6033797216699802E-3</v>
      </c>
      <c r="Y58" s="24">
        <f>(Raw_data!Y58*Raw_data!$T58*2)/(Raw_data!$F58*1000)</f>
        <v>4.3379324055666003E-3</v>
      </c>
      <c r="Z58" s="24">
        <f>(Raw_data!Z58*Raw_data!$T58*2)/(Raw_data!$F58*1000)</f>
        <v>6.0178648111332007E-2</v>
      </c>
      <c r="AA58" s="24">
        <f>(Raw_data!AA58*Raw_data!$T58*2)/(Raw_data!$F58*1000)</f>
        <v>1.9790059642147114E-3</v>
      </c>
      <c r="AB58" s="24">
        <f>(Raw_data!AB58*Raw_data!$T58*2)/(Raw_data!$F58*1000)</f>
        <v>1.5784850894632208E-2</v>
      </c>
      <c r="AC58" s="24">
        <f>(Raw_data!AC58*Raw_data!$T58*2)/(Raw_data!$F58*1000)</f>
        <v>6.4586083499005957E-3</v>
      </c>
      <c r="AD58" s="24">
        <f>(Raw_data!AD58*Raw_data!$T58*2)/(Raw_data!$F58*1000)</f>
        <v>7.9963061630218671E-2</v>
      </c>
      <c r="AE58" s="24">
        <f>(Raw_data!AE58*Raw_data!$T58*2)/(Raw_data!$F58*1000)</f>
        <v>0</v>
      </c>
      <c r="AF58" s="24">
        <f>(Raw_data!AF58*Raw_data!$T58*2)/(Raw_data!$F58*1000)</f>
        <v>0.76113041749502985</v>
      </c>
      <c r="AG58" s="24">
        <f>(Raw_data!AG58*Raw_data!$T58*2)/(Raw_data!$F58*1000)</f>
        <v>2.2665685884691849E-2</v>
      </c>
      <c r="AH58" s="24">
        <f>(Raw_data!AH58*Raw_data!$T58*2)/(Raw_data!$F58*1000)</f>
        <v>1.7708031809145132E-2</v>
      </c>
      <c r="AI58" s="24">
        <f>(Raw_data!AI58*Raw_data!$T58*2)/(Raw_data!$F58*1000)</f>
        <v>0.1963272763419483</v>
      </c>
      <c r="AJ58" s="24">
        <f>(Raw_data!AJ58*Raw_data!$T58*2)/(Raw_data!$F58*1000)</f>
        <v>4.2666242544731607E-2</v>
      </c>
      <c r="AK58" s="24">
        <f>(Raw_data!AK58*Raw_data!$T58*2)/(Raw_data!$F58*1000)</f>
        <v>2.0406441351888665E-2</v>
      </c>
      <c r="AL58" s="24">
        <f>(Raw_data!AL58*Raw_data!$T58*2)/(Raw_data!$F58*1000)</f>
        <v>4.2141153081510932E-3</v>
      </c>
      <c r="AM58" s="24">
        <f>(Raw_data!AM58*Raw_data!$T58*2)/(Raw_data!$F58*1000)</f>
        <v>3.334632206759443E-3</v>
      </c>
      <c r="AN58" s="24">
        <f>(Raw_data!AN58*Raw_data!$T58*2)/(Raw_data!$F58*1000)</f>
        <v>2.0953876739562625E-3</v>
      </c>
      <c r="AO58" s="24">
        <f>(Raw_data!AO58*Raw_data!$T58*2)/(Raw_data!$F58*1000)</f>
        <v>4.256143141153081E-3</v>
      </c>
      <c r="AP58" s="24">
        <f>(Raw_data!AP58*Raw_data!$T58*2)/(Raw_data!$F58*1000)</f>
        <v>4.637017892644135E-3</v>
      </c>
      <c r="AQ58" s="24">
        <f>(Raw_data!AQ58*Raw_data!$T58*2)/(Raw_data!$F58*1000)</f>
        <v>8.6942345924453284E-4</v>
      </c>
      <c r="AR58" s="24">
        <f>(Raw_data!AR58*Raw_data!$T58*2)/(Raw_data!$F58*1000)</f>
        <v>4.8139165009940352E-4</v>
      </c>
      <c r="AS58" s="24">
        <f>(Raw_data!AS58*Raw_data!$T58*2)/(Raw_data!$F58*1000)</f>
        <v>3.4970178926441351E-3</v>
      </c>
      <c r="AT58" s="24">
        <f>(Raw_data!AT58*Raw_data!$T58*2)/(Raw_data!$F58*1000)</f>
        <v>7.7780914512922466E-3</v>
      </c>
      <c r="AU58" s="24">
        <f>(Raw_data!AU58*Raw_data!$T58*2)/(Raw_data!$F58*1000)</f>
        <v>1.7530019880715707E-3</v>
      </c>
      <c r="AV58" s="24">
        <f>(Raw_data!AV58*Raw_data!$T58*2)/(Raw_data!$F58*1000)</f>
        <v>1.1708946322067594E-3</v>
      </c>
      <c r="AW58" s="24">
        <f>(Raw_data!AW58*Raw_data!$T58*2)/(Raw_data!$F58*1000)</f>
        <v>5.7640556660039765E-3</v>
      </c>
      <c r="AX58" s="24">
        <f>(Raw_data!AX58*Raw_data!$T58*2)/(Raw_data!$F58*1000)</f>
        <v>1.4054155069582503E-2</v>
      </c>
      <c r="AY58" s="24">
        <f>(Raw_data!AY58*Raw_data!$T58*2)/(Raw_data!$F58*1000)</f>
        <v>1.1213518886679921E-3</v>
      </c>
      <c r="AZ58" s="24">
        <f t="shared" si="0"/>
        <v>1.289236262425447</v>
      </c>
      <c r="BA58" s="24">
        <f t="shared" si="1"/>
        <v>4.2141153081510932E-3</v>
      </c>
      <c r="BB58" s="24">
        <f t="shared" si="2"/>
        <v>7.7780914512922466E-3</v>
      </c>
      <c r="BC58" s="24">
        <f t="shared" si="3"/>
        <v>0.96432660039761431</v>
      </c>
      <c r="BD58" s="24">
        <f t="shared" si="4"/>
        <v>9.407117296222664E-3</v>
      </c>
      <c r="BE58" s="24">
        <f t="shared" si="5"/>
        <v>0.22916612326043734</v>
      </c>
      <c r="BF58" s="24">
        <f t="shared" si="6"/>
        <v>2.6000318091451292E-2</v>
      </c>
      <c r="BG58" s="24">
        <f t="shared" si="7"/>
        <v>4.8343896620278326E-2</v>
      </c>
      <c r="BH58" s="24">
        <f t="shared" si="8"/>
        <v>7.4344214711729611E-2</v>
      </c>
      <c r="BI58" s="24">
        <f t="shared" si="9"/>
        <v>0.53782007469677573</v>
      </c>
    </row>
    <row r="59" spans="1:61" x14ac:dyDescent="0.25">
      <c r="A59" s="28" t="s">
        <v>182</v>
      </c>
      <c r="B59" s="22" t="s">
        <v>85</v>
      </c>
      <c r="C59" s="23">
        <v>2</v>
      </c>
      <c r="D59" s="22" t="s">
        <v>200</v>
      </c>
      <c r="E59" s="22">
        <f>163+291</f>
        <v>454</v>
      </c>
      <c r="F59" s="24">
        <v>2.0015000000000001</v>
      </c>
      <c r="G59" s="25"/>
      <c r="H59" s="22" t="s">
        <v>201</v>
      </c>
      <c r="I59" s="22">
        <v>1000</v>
      </c>
      <c r="J59" s="22">
        <v>20</v>
      </c>
      <c r="K59" s="22">
        <v>400</v>
      </c>
      <c r="L59" s="22">
        <v>111</v>
      </c>
      <c r="M59" s="22">
        <v>150</v>
      </c>
      <c r="N59" s="22">
        <v>50</v>
      </c>
      <c r="O59" s="22">
        <v>70</v>
      </c>
      <c r="P59" s="22">
        <v>60</v>
      </c>
      <c r="Q59" s="22"/>
      <c r="R59" s="22" t="s">
        <v>63</v>
      </c>
      <c r="S59" s="22">
        <v>200</v>
      </c>
      <c r="T59" s="22">
        <v>30</v>
      </c>
      <c r="U59" s="24">
        <v>0</v>
      </c>
      <c r="V59" s="24">
        <v>0</v>
      </c>
      <c r="W59" s="22" t="s">
        <v>64</v>
      </c>
      <c r="X59" s="24">
        <f>(Raw_data!X59*Raw_data!$T59*2)/(Raw_data!$F59*1000)</f>
        <v>6.3236072945291027E-3</v>
      </c>
      <c r="Y59" s="24">
        <f>(Raw_data!Y59*Raw_data!$T59*2)/(Raw_data!$F59*1000)</f>
        <v>5.4577966525106176E-3</v>
      </c>
      <c r="Z59" s="24">
        <f>(Raw_data!Z59*Raw_data!$T59*2)/(Raw_data!$F59*1000)</f>
        <v>0.10115031726205347</v>
      </c>
      <c r="AA59" s="24">
        <f>(Raw_data!AA59*Raw_data!$T59*2)/(Raw_data!$F59*1000)</f>
        <v>1.6287084686485134E-3</v>
      </c>
      <c r="AB59" s="24">
        <f>(Raw_data!AB59*Raw_data!$T59*2)/(Raw_data!$F59*1000)</f>
        <v>2.5812800399700225E-2</v>
      </c>
      <c r="AC59" s="24">
        <f>(Raw_data!AC59*Raw_data!$T59*2)/(Raw_data!$F59*1000)</f>
        <v>1.1275203597302025E-2</v>
      </c>
      <c r="AD59" s="24">
        <f>(Raw_data!AD59*Raw_data!$T59*2)/(Raw_data!$F59*1000)</f>
        <v>0.16950505121159132</v>
      </c>
      <c r="AE59" s="24">
        <f>(Raw_data!AE59*Raw_data!$T59*2)/(Raw_data!$F59*1000)</f>
        <v>0</v>
      </c>
      <c r="AF59" s="24">
        <f>(Raw_data!AF59*Raw_data!$T59*2)/(Raw_data!$F59*1000)</f>
        <v>1.0626302473145142</v>
      </c>
      <c r="AG59" s="24">
        <f>(Raw_data!AG59*Raw_data!$T59*2)/(Raw_data!$F59*1000)</f>
        <v>6.4846405196102935E-2</v>
      </c>
      <c r="AH59" s="24">
        <f>(Raw_data!AH59*Raw_data!$T59*2)/(Raw_data!$F59*1000)</f>
        <v>5.930404196852361E-2</v>
      </c>
      <c r="AI59" s="24">
        <f>(Raw_data!AI59*Raw_data!$T59*2)/(Raw_data!$F59*1000)</f>
        <v>0.43661129153135148</v>
      </c>
      <c r="AJ59" s="24">
        <f>(Raw_data!AJ59*Raw_data!$T59*2)/(Raw_data!$F59*1000)</f>
        <v>8.6877811641269051E-2</v>
      </c>
      <c r="AK59" s="24">
        <f>(Raw_data!AK59*Raw_data!$T59*2)/(Raw_data!$F59*1000)</f>
        <v>5.2341793654758932E-2</v>
      </c>
      <c r="AL59" s="24">
        <f>(Raw_data!AL59*Raw_data!$T59*2)/(Raw_data!$F59*1000)</f>
        <v>1.2343122658006495E-2</v>
      </c>
      <c r="AM59" s="24">
        <f>(Raw_data!AM59*Raw_data!$T59*2)/(Raw_data!$F59*1000)</f>
        <v>4.4890132400699475E-3</v>
      </c>
      <c r="AN59" s="24">
        <f>(Raw_data!AN59*Raw_data!$T59*2)/(Raw_data!$F59*1000)</f>
        <v>3.7041718710966775E-3</v>
      </c>
      <c r="AO59" s="24">
        <f>(Raw_data!AO59*Raw_data!$T59*2)/(Raw_data!$F59*1000)</f>
        <v>1.0423842118411191E-2</v>
      </c>
      <c r="AP59" s="24">
        <f>(Raw_data!AP59*Raw_data!$T59*2)/(Raw_data!$F59*1000)</f>
        <v>7.9597501873594802E-3</v>
      </c>
      <c r="AQ59" s="24">
        <f>(Raw_data!AQ59*Raw_data!$T59*2)/(Raw_data!$F59*1000)</f>
        <v>1.773859605296028E-3</v>
      </c>
      <c r="AR59" s="24">
        <f>(Raw_data!AR59*Raw_data!$T59*2)/(Raw_data!$F59*1000)</f>
        <v>6.879840119910067E-4</v>
      </c>
      <c r="AS59" s="24">
        <f>(Raw_data!AS59*Raw_data!$T59*2)/(Raw_data!$F59*1000)</f>
        <v>6.8603247564326753E-3</v>
      </c>
      <c r="AT59" s="24">
        <f>(Raw_data!AT59*Raw_data!$T59*2)/(Raw_data!$F59*1000)</f>
        <v>1.7851371471396454E-2</v>
      </c>
      <c r="AU59" s="24">
        <f>(Raw_data!AU59*Raw_data!$T59*2)/(Raw_data!$F59*1000)</f>
        <v>1.5827229577816636E-3</v>
      </c>
      <c r="AV59" s="24">
        <f>(Raw_data!AV59*Raw_data!$T59*2)/(Raw_data!$F59*1000)</f>
        <v>2.0434474144391708E-3</v>
      </c>
      <c r="AW59" s="24">
        <f>(Raw_data!AW59*Raw_data!$T59*2)/(Raw_data!$F59*1000)</f>
        <v>8.6207244566575067E-3</v>
      </c>
      <c r="AX59" s="24">
        <f>(Raw_data!AX59*Raw_data!$T59*2)/(Raw_data!$F59*1000)</f>
        <v>2.0983482388208845E-2</v>
      </c>
      <c r="AY59" s="24">
        <f>(Raw_data!AY59*Raw_data!$T59*2)/(Raw_data!$F59*1000)</f>
        <v>2.3286535098675995E-3</v>
      </c>
      <c r="AZ59" s="24">
        <f t="shared" si="0"/>
        <v>2.18541754683987</v>
      </c>
      <c r="BA59" s="24">
        <f t="shared" si="1"/>
        <v>1.2343122658006495E-2</v>
      </c>
      <c r="BB59" s="24">
        <f t="shared" si="2"/>
        <v>1.7851371471396454E-2</v>
      </c>
      <c r="BC59" s="24">
        <f t="shared" si="3"/>
        <v>1.4522998351236571</v>
      </c>
      <c r="BD59" s="24">
        <f t="shared" si="4"/>
        <v>1.5454668998251311E-2</v>
      </c>
      <c r="BE59" s="24">
        <f t="shared" si="5"/>
        <v>0.48796304771421434</v>
      </c>
      <c r="BF59" s="24">
        <f t="shared" si="6"/>
        <v>6.9335418436172885E-2</v>
      </c>
      <c r="BG59" s="24">
        <f t="shared" si="7"/>
        <v>0.13017008243817135</v>
      </c>
      <c r="BH59" s="24">
        <f t="shared" si="8"/>
        <v>0.19950550087434424</v>
      </c>
      <c r="BI59" s="24">
        <f t="shared" si="9"/>
        <v>0.53265248924695174</v>
      </c>
    </row>
    <row r="60" spans="1:61" x14ac:dyDescent="0.25">
      <c r="A60" s="28" t="s">
        <v>182</v>
      </c>
      <c r="B60" s="22" t="s">
        <v>85</v>
      </c>
      <c r="C60" s="23">
        <v>3</v>
      </c>
      <c r="D60" s="22" t="s">
        <v>202</v>
      </c>
      <c r="E60" s="22">
        <v>600</v>
      </c>
      <c r="F60" s="24">
        <v>2.6274999999999999</v>
      </c>
      <c r="G60" s="25">
        <f>(429.96/470)*E60</f>
        <v>548.88510638297873</v>
      </c>
      <c r="H60" s="22" t="s">
        <v>203</v>
      </c>
      <c r="I60" s="22">
        <v>1000</v>
      </c>
      <c r="J60" s="22">
        <v>20</v>
      </c>
      <c r="K60" s="22">
        <v>400</v>
      </c>
      <c r="L60" s="22">
        <v>111</v>
      </c>
      <c r="M60" s="22">
        <v>150</v>
      </c>
      <c r="N60" s="22">
        <v>50</v>
      </c>
      <c r="O60" s="22">
        <v>70</v>
      </c>
      <c r="P60" s="22">
        <v>60</v>
      </c>
      <c r="Q60" s="22"/>
      <c r="R60" s="22" t="s">
        <v>63</v>
      </c>
      <c r="S60" s="22">
        <v>200</v>
      </c>
      <c r="T60" s="22">
        <v>30</v>
      </c>
      <c r="U60" s="24">
        <v>0</v>
      </c>
      <c r="V60" s="24">
        <v>0</v>
      </c>
      <c r="W60" s="22" t="s">
        <v>64</v>
      </c>
      <c r="X60" s="24">
        <f>(Raw_data!X60*Raw_data!$T60*2)/(Raw_data!$F60*1000)</f>
        <v>8.9884224548049483E-3</v>
      </c>
      <c r="Y60" s="24">
        <f>(Raw_data!Y60*Raw_data!$T60*2)/(Raw_data!$F60*1000)</f>
        <v>7.5428506184586118E-3</v>
      </c>
      <c r="Z60" s="24">
        <f>(Raw_data!Z60*Raw_data!$T60*2)/(Raw_data!$F60*1000)</f>
        <v>0.23917223977164606</v>
      </c>
      <c r="AA60" s="24">
        <f>(Raw_data!AA60*Raw_data!$T60*2)/(Raw_data!$F60*1000)</f>
        <v>6.9072502378686972E-4</v>
      </c>
      <c r="AB60" s="24">
        <f>(Raw_data!AB60*Raw_data!$T60*2)/(Raw_data!$F60*1000)</f>
        <v>1.9312829686013319E-2</v>
      </c>
      <c r="AC60" s="24">
        <f>(Raw_data!AC60*Raw_data!$T60*2)/(Raw_data!$F60*1000)</f>
        <v>5.8204247383444339E-2</v>
      </c>
      <c r="AD60" s="24">
        <f>(Raw_data!AD60*Raw_data!$T60*2)/(Raw_data!$F60*1000)</f>
        <v>0.34429824548049476</v>
      </c>
      <c r="AE60" s="24">
        <f>(Raw_data!AE60*Raw_data!$T60*2)/(Raw_data!$F60*1000)</f>
        <v>0</v>
      </c>
      <c r="AF60" s="24">
        <f>(Raw_data!AF60*Raw_data!$T60*2)/(Raw_data!$F60*1000)</f>
        <v>1.4556643044719317</v>
      </c>
      <c r="AG60" s="24">
        <f>(Raw_data!AG60*Raw_data!$T60*2)/(Raw_data!$F60*1000)</f>
        <v>0.22362115318744052</v>
      </c>
      <c r="AH60" s="24">
        <f>(Raw_data!AH60*Raw_data!$T60*2)/(Raw_data!$F60*1000)</f>
        <v>0.21748959847764032</v>
      </c>
      <c r="AI60" s="24">
        <f>(Raw_data!AI60*Raw_data!$T60*2)/(Raw_data!$F60*1000)</f>
        <v>1.0040225765937203</v>
      </c>
      <c r="AJ60" s="24">
        <f>(Raw_data!AJ60*Raw_data!$T60*2)/(Raw_data!$F60*1000)</f>
        <v>9.5827821122740242E-2</v>
      </c>
      <c r="AK60" s="24">
        <f>(Raw_data!AK60*Raw_data!$T60*2)/(Raw_data!$F60*1000)</f>
        <v>2.144912654614653E-2</v>
      </c>
      <c r="AL60" s="24">
        <f>(Raw_data!AL60*Raw_data!$T60*2)/(Raw_data!$F60*1000)</f>
        <v>3.0765876308277831E-2</v>
      </c>
      <c r="AM60" s="24">
        <f>(Raw_data!AM60*Raw_data!$T60*2)/(Raw_data!$F60*1000)</f>
        <v>6.6229952426260707E-3</v>
      </c>
      <c r="AN60" s="24">
        <f>(Raw_data!AN60*Raw_data!$T60*2)/(Raw_data!$F60*1000)</f>
        <v>4.6521864890580397E-3</v>
      </c>
      <c r="AO60" s="24">
        <f>(Raw_data!AO60*Raw_data!$T60*2)/(Raw_data!$F60*1000)</f>
        <v>1.1693823025689819E-2</v>
      </c>
      <c r="AP60" s="24">
        <f>(Raw_data!AP60*Raw_data!$T60*2)/(Raw_data!$F60*1000)</f>
        <v>8.8903444338725018E-3</v>
      </c>
      <c r="AQ60" s="24">
        <f>(Raw_data!AQ60*Raw_data!$T60*2)/(Raw_data!$F60*1000)</f>
        <v>2.4548962892483347E-3</v>
      </c>
      <c r="AR60" s="24">
        <f>(Raw_data!AR60*Raw_data!$T60*2)/(Raw_data!$F60*1000)</f>
        <v>7.0396955280685057E-4</v>
      </c>
      <c r="AS60" s="24">
        <f>(Raw_data!AS60*Raw_data!$T60*2)/(Raw_data!$F60*1000)</f>
        <v>5.5191550903901038E-3</v>
      </c>
      <c r="AT60" s="24">
        <f>(Raw_data!AT60*Raw_data!$T60*2)/(Raw_data!$F60*1000)</f>
        <v>3.4497590865842052E-2</v>
      </c>
      <c r="AU60" s="24">
        <f>(Raw_data!AU60*Raw_data!$T60*2)/(Raw_data!$F60*1000)</f>
        <v>2.4689628924833488E-3</v>
      </c>
      <c r="AV60" s="24">
        <f>(Raw_data!AV60*Raw_data!$T60*2)/(Raw_data!$F60*1000)</f>
        <v>3.0652863939105608E-3</v>
      </c>
      <c r="AW60" s="24">
        <f>(Raw_data!AW60*Raw_data!$T60*2)/(Raw_data!$F60*1000)</f>
        <v>1.1069092293054235E-2</v>
      </c>
      <c r="AX60" s="24">
        <f>(Raw_data!AX60*Raw_data!$T60*2)/(Raw_data!$F60*1000)</f>
        <v>2.1788232159847761E-2</v>
      </c>
      <c r="AY60" s="24">
        <f>(Raw_data!AY60*Raw_data!$T60*2)/(Raw_data!$F60*1000)</f>
        <v>3.7715623215984775E-3</v>
      </c>
      <c r="AZ60" s="24">
        <f t="shared" si="0"/>
        <v>3.8442481141769753</v>
      </c>
      <c r="BA60" s="24">
        <f t="shared" si="1"/>
        <v>3.0765876308277831E-2</v>
      </c>
      <c r="BB60" s="24">
        <f t="shared" si="2"/>
        <v>3.4497590865842052E-2</v>
      </c>
      <c r="BC60" s="24">
        <f t="shared" si="3"/>
        <v>2.1632638629876313</v>
      </c>
      <c r="BD60" s="24">
        <f t="shared" si="4"/>
        <v>2.106480685061846E-2</v>
      </c>
      <c r="BE60" s="24">
        <f t="shared" si="5"/>
        <v>1.1064114176974311</v>
      </c>
      <c r="BF60" s="24">
        <f t="shared" si="6"/>
        <v>0.2302441484300666</v>
      </c>
      <c r="BG60" s="24">
        <f t="shared" si="7"/>
        <v>0.25800041103710747</v>
      </c>
      <c r="BH60" s="24">
        <f t="shared" si="8"/>
        <v>0.48824455946717404</v>
      </c>
      <c r="BI60" s="24">
        <f t="shared" si="9"/>
        <v>0.89241775819090163</v>
      </c>
    </row>
    <row r="61" spans="1:61" x14ac:dyDescent="0.25">
      <c r="A61" s="28" t="s">
        <v>182</v>
      </c>
      <c r="B61" s="22" t="s">
        <v>85</v>
      </c>
      <c r="C61" s="23" t="s">
        <v>71</v>
      </c>
      <c r="D61" s="22" t="s">
        <v>204</v>
      </c>
      <c r="E61" s="22">
        <v>600</v>
      </c>
      <c r="F61" s="24">
        <v>9.35E-2</v>
      </c>
      <c r="G61" s="25"/>
      <c r="H61" s="22" t="s">
        <v>205</v>
      </c>
      <c r="I61" s="22">
        <v>1000</v>
      </c>
      <c r="J61" s="22">
        <v>20</v>
      </c>
      <c r="K61" s="22">
        <v>400</v>
      </c>
      <c r="L61" s="22">
        <v>111</v>
      </c>
      <c r="M61" s="22">
        <v>150</v>
      </c>
      <c r="N61" s="22">
        <v>50</v>
      </c>
      <c r="O61" s="22">
        <v>70</v>
      </c>
      <c r="P61" s="22">
        <v>60</v>
      </c>
      <c r="Q61" s="22" t="s">
        <v>74</v>
      </c>
      <c r="R61" s="22"/>
      <c r="S61" s="22">
        <v>200</v>
      </c>
      <c r="T61" s="22">
        <v>30</v>
      </c>
      <c r="U61" s="24">
        <v>0</v>
      </c>
      <c r="V61" s="24">
        <v>0</v>
      </c>
      <c r="W61" s="22" t="s">
        <v>74</v>
      </c>
      <c r="X61" s="24">
        <f>(Raw_data!X61*Raw_data!$T61*2)/(Raw_data!$F61*1000)</f>
        <v>8.1283636363636363E-2</v>
      </c>
      <c r="Y61" s="24">
        <f>(Raw_data!Y61*Raw_data!$T61*2)/(Raw_data!$F61*1000)</f>
        <v>0.42911294117647059</v>
      </c>
      <c r="Z61" s="24">
        <f>(Raw_data!Z61*Raw_data!$T61*2)/(Raw_data!$F61*1000)</f>
        <v>0</v>
      </c>
      <c r="AA61" s="24">
        <f>(Raw_data!AA61*Raw_data!$T61*2)/(Raw_data!$F61*1000)</f>
        <v>0.15877732620320856</v>
      </c>
      <c r="AB61" s="24">
        <f>(Raw_data!AB61*Raw_data!$T61*2)/(Raw_data!$F61*1000)</f>
        <v>0.31913903743315508</v>
      </c>
      <c r="AC61" s="24">
        <f>(Raw_data!AC61*Raw_data!$T61*2)/(Raw_data!$F61*1000)</f>
        <v>0.3812104812834225</v>
      </c>
      <c r="AD61" s="24">
        <f>(Raw_data!AD61*Raw_data!$T61*2)/(Raw_data!$F61*1000)</f>
        <v>1.1729178609625668</v>
      </c>
      <c r="AE61" s="24">
        <f>(Raw_data!AE61*Raw_data!$T61*2)/(Raw_data!$F61*1000)</f>
        <v>0.62472320855614971</v>
      </c>
      <c r="AF61" s="24">
        <f>(Raw_data!AF61*Raw_data!$T61*2)/(Raw_data!$F61*1000)</f>
        <v>9.6068772192513361</v>
      </c>
      <c r="AG61" s="24">
        <f>(Raw_data!AG61*Raw_data!$T61*2)/(Raw_data!$F61*1000)</f>
        <v>0.27185582887700538</v>
      </c>
      <c r="AH61" s="24">
        <f>(Raw_data!AH61*Raw_data!$T61*2)/(Raw_data!$F61*1000)</f>
        <v>0.21200919786096259</v>
      </c>
      <c r="AI61" s="24">
        <f>(Raw_data!AI61*Raw_data!$T61*2)/(Raw_data!$F61*1000)</f>
        <v>1.9278795721925135</v>
      </c>
      <c r="AJ61" s="24">
        <f>(Raw_data!AJ61*Raw_data!$T61*2)/(Raw_data!$F61*1000)</f>
        <v>0.73446994652406417</v>
      </c>
      <c r="AK61" s="24">
        <f>(Raw_data!AK61*Raw_data!$T61*2)/(Raw_data!$F61*1000)</f>
        <v>0.54523893048128336</v>
      </c>
      <c r="AL61" s="24">
        <f>(Raw_data!AL61*Raw_data!$T61*2)/(Raw_data!$F61*1000)</f>
        <v>8.9591871657754008E-2</v>
      </c>
      <c r="AM61" s="24">
        <f>(Raw_data!AM61*Raw_data!$T61*2)/(Raw_data!$F61*1000)</f>
        <v>5.2073582887700531E-2</v>
      </c>
      <c r="AN61" s="24">
        <f>(Raw_data!AN61*Raw_data!$T61*2)/(Raw_data!$F61*1000)</f>
        <v>2.3704812834224601E-2</v>
      </c>
      <c r="AO61" s="24">
        <f>(Raw_data!AO61*Raw_data!$T61*2)/(Raw_data!$F61*1000)</f>
        <v>4.3504812834224596E-2</v>
      </c>
      <c r="AP61" s="24">
        <f>(Raw_data!AP61*Raw_data!$T61*2)/(Raw_data!$F61*1000)</f>
        <v>4.2200213903743317E-2</v>
      </c>
      <c r="AQ61" s="24">
        <f>(Raw_data!AQ61*Raw_data!$T61*2)/(Raw_data!$F61*1000)</f>
        <v>1.2302887700534759E-2</v>
      </c>
      <c r="AR61" s="24">
        <f>(Raw_data!AR61*Raw_data!$T61*2)/(Raw_data!$F61*1000)</f>
        <v>1.000812834224599E-2</v>
      </c>
      <c r="AS61" s="24">
        <f>(Raw_data!AS61*Raw_data!$T61*2)/(Raw_data!$F61*1000)</f>
        <v>3.6104598930481284E-2</v>
      </c>
      <c r="AT61" s="24">
        <f>(Raw_data!AT61*Raw_data!$T61*2)/(Raw_data!$F61*1000)</f>
        <v>0.1765270588235294</v>
      </c>
      <c r="AU61" s="24">
        <f>(Raw_data!AU61*Raw_data!$T61*2)/(Raw_data!$F61*1000)</f>
        <v>3.2392299465240644E-2</v>
      </c>
      <c r="AV61" s="24">
        <f>(Raw_data!AV61*Raw_data!$T61*2)/(Raw_data!$F61*1000)</f>
        <v>1.1275508021390374E-2</v>
      </c>
      <c r="AW61" s="24">
        <f>(Raw_data!AW61*Raw_data!$T61*2)/(Raw_data!$F61*1000)</f>
        <v>5.6819037433155077E-2</v>
      </c>
      <c r="AX61" s="24">
        <f>(Raw_data!AX61*Raw_data!$T61*2)/(Raw_data!$F61*1000)</f>
        <v>0.14045133689839573</v>
      </c>
      <c r="AY61" s="24">
        <f>(Raw_data!AY61*Raw_data!$T61*2)/(Raw_data!$F61*1000)</f>
        <v>1.4051550802139037E-2</v>
      </c>
      <c r="AZ61" s="24">
        <f t="shared" si="0"/>
        <v>17.206502887700534</v>
      </c>
      <c r="BA61" s="24">
        <f t="shared" si="1"/>
        <v>8.9591871657754008E-2</v>
      </c>
      <c r="BB61" s="24">
        <f t="shared" si="2"/>
        <v>0.1765270588235294</v>
      </c>
      <c r="BC61" s="24">
        <f t="shared" si="3"/>
        <v>11.914687700534758</v>
      </c>
      <c r="BD61" s="24">
        <f t="shared" si="4"/>
        <v>0.10445711229946524</v>
      </c>
      <c r="BE61" s="24">
        <f t="shared" si="5"/>
        <v>3.7380519786096258</v>
      </c>
      <c r="BF61" s="24">
        <f t="shared" si="6"/>
        <v>0.32392941176470591</v>
      </c>
      <c r="BG61" s="24">
        <f t="shared" si="7"/>
        <v>0.85925775401069515</v>
      </c>
      <c r="BH61" s="24">
        <f t="shared" si="8"/>
        <v>1.1831871657754012</v>
      </c>
      <c r="BI61" s="24">
        <f t="shared" si="9"/>
        <v>0.37698747582168923</v>
      </c>
    </row>
    <row r="62" spans="1:61" x14ac:dyDescent="0.25">
      <c r="A62" s="29" t="s">
        <v>206</v>
      </c>
      <c r="B62" s="22" t="s">
        <v>105</v>
      </c>
      <c r="C62" s="23">
        <v>1</v>
      </c>
      <c r="D62" s="22" t="s">
        <v>207</v>
      </c>
      <c r="E62" s="22">
        <v>600</v>
      </c>
      <c r="F62" s="24">
        <v>4.8014999999999999</v>
      </c>
      <c r="G62" s="25"/>
      <c r="H62" s="22" t="s">
        <v>208</v>
      </c>
      <c r="I62" s="22">
        <v>1000</v>
      </c>
      <c r="J62" s="22">
        <v>20</v>
      </c>
      <c r="K62" s="22">
        <v>400</v>
      </c>
      <c r="L62" s="22">
        <v>111</v>
      </c>
      <c r="M62" s="22">
        <v>150</v>
      </c>
      <c r="N62" s="22">
        <v>50</v>
      </c>
      <c r="O62" s="22">
        <v>70</v>
      </c>
      <c r="P62" s="22">
        <v>60</v>
      </c>
      <c r="Q62" s="22"/>
      <c r="R62" s="22" t="s">
        <v>63</v>
      </c>
      <c r="S62" s="22">
        <v>200</v>
      </c>
      <c r="T62" s="22">
        <v>30</v>
      </c>
      <c r="U62" s="24">
        <v>0</v>
      </c>
      <c r="V62" s="24">
        <v>0</v>
      </c>
      <c r="W62" s="22" t="s">
        <v>64</v>
      </c>
      <c r="X62" s="24">
        <f>(Raw_data!X62*Raw_data!$T62*2)/(Raw_data!$F62*1000)</f>
        <v>4.3230740393626994E-3</v>
      </c>
      <c r="Y62" s="24">
        <f>(Raw_data!Y62*Raw_data!$T62*2)/(Raw_data!$F62*1000)</f>
        <v>3.1463792564823492E-3</v>
      </c>
      <c r="Z62" s="24">
        <f>(Raw_data!Z62*Raw_data!$T62*2)/(Raw_data!$F62*1000)</f>
        <v>0.18936694782880351</v>
      </c>
      <c r="AA62" s="24">
        <f>(Raw_data!AA62*Raw_data!$T62*2)/(Raw_data!$F62*1000)</f>
        <v>2.4324898469228368E-4</v>
      </c>
      <c r="AB62" s="24">
        <f>(Raw_data!AB62*Raw_data!$T62*2)/(Raw_data!$F62*1000)</f>
        <v>1.0889984379881288E-2</v>
      </c>
      <c r="AC62" s="24">
        <f>(Raw_data!AC62*Raw_data!$T62*2)/(Raw_data!$F62*1000)</f>
        <v>0.21399767572633555</v>
      </c>
      <c r="AD62" s="24">
        <f>(Raw_data!AD62*Raw_data!$T62*2)/(Raw_data!$F62*1000)</f>
        <v>0.22991840049984377</v>
      </c>
      <c r="AE62" s="24">
        <f>(Raw_data!AE62*Raw_data!$T62*2)/(Raw_data!$F62*1000)</f>
        <v>1.3367947516401124E-3</v>
      </c>
      <c r="AF62" s="24">
        <f>(Raw_data!AF62*Raw_data!$T62*2)/(Raw_data!$F62*1000)</f>
        <v>0.64220423617619504</v>
      </c>
      <c r="AG62" s="24">
        <f>(Raw_data!AG62*Raw_data!$T62*2)/(Raw_data!$F62*1000)</f>
        <v>0.11116107466416743</v>
      </c>
      <c r="AH62" s="24">
        <f>(Raw_data!AH62*Raw_data!$T62*2)/(Raw_data!$F62*1000)</f>
        <v>0.12516451109028429</v>
      </c>
      <c r="AI62" s="24">
        <f>(Raw_data!AI62*Raw_data!$T62*2)/(Raw_data!$F62*1000)</f>
        <v>0.27086672914714155</v>
      </c>
      <c r="AJ62" s="24">
        <f>(Raw_data!AJ62*Raw_data!$T62*2)/(Raw_data!$F62*1000)</f>
        <v>4.9382293033427047E-2</v>
      </c>
      <c r="AK62" s="24">
        <f>(Raw_data!AK62*Raw_data!$T62*2)/(Raw_data!$F62*1000)</f>
        <v>2.3542255545142141E-2</v>
      </c>
      <c r="AL62" s="24">
        <f>(Raw_data!AL62*Raw_data!$T62*2)/(Raw_data!$F62*1000)</f>
        <v>5.5658019368947209E-2</v>
      </c>
      <c r="AM62" s="24">
        <f>(Raw_data!AM62*Raw_data!$T62*2)/(Raw_data!$F62*1000)</f>
        <v>3.4860106216807246E-3</v>
      </c>
      <c r="AN62" s="24">
        <f>(Raw_data!AN62*Raw_data!$T62*2)/(Raw_data!$F62*1000)</f>
        <v>2.6407622617931896E-3</v>
      </c>
      <c r="AO62" s="24">
        <f>(Raw_data!AO62*Raw_data!$T62*2)/(Raw_data!$F62*1000)</f>
        <v>8.2890221805685723E-3</v>
      </c>
      <c r="AP62" s="24">
        <f>(Raw_data!AP62*Raw_data!$T62*2)/(Raw_data!$F62*1000)</f>
        <v>4.3614495470165569E-3</v>
      </c>
      <c r="AQ62" s="24">
        <f>(Raw_data!AQ62*Raw_data!$T62*2)/(Raw_data!$F62*1000)</f>
        <v>1.5087910028116214E-3</v>
      </c>
      <c r="AR62" s="24">
        <f>(Raw_data!AR62*Raw_data!$T62*2)/(Raw_data!$F62*1000)</f>
        <v>5.6049984379881283E-4</v>
      </c>
      <c r="AS62" s="24">
        <f>(Raw_data!AS62*Raw_data!$T62*2)/(Raw_data!$F62*1000)</f>
        <v>2.9598375507653854E-3</v>
      </c>
      <c r="AT62" s="24">
        <f>(Raw_data!AT62*Raw_data!$T62*2)/(Raw_data!$F62*1000)</f>
        <v>1.7583180256169947E-2</v>
      </c>
      <c r="AU62" s="24">
        <f>(Raw_data!AU62*Raw_data!$T62*2)/(Raw_data!$F62*1000)</f>
        <v>3.6671790065604497E-3</v>
      </c>
      <c r="AV62" s="24">
        <f>(Raw_data!AV62*Raw_data!$T62*2)/(Raw_data!$F62*1000)</f>
        <v>1.8787878787878789E-3</v>
      </c>
      <c r="AW62" s="24">
        <f>(Raw_data!AW62*Raw_data!$T62*2)/(Raw_data!$F62*1000)</f>
        <v>4.4732021243361455E-3</v>
      </c>
      <c r="AX62" s="24">
        <f>(Raw_data!AX62*Raw_data!$T62*2)/(Raw_data!$F62*1000)</f>
        <v>1.1449447047797563E-2</v>
      </c>
      <c r="AY62" s="24">
        <f>(Raw_data!AY62*Raw_data!$T62*2)/(Raw_data!$F62*1000)</f>
        <v>2.5361324586066851E-3</v>
      </c>
      <c r="AZ62" s="24">
        <f t="shared" si="0"/>
        <v>1.9965959262730397</v>
      </c>
      <c r="BA62" s="24">
        <f t="shared" si="1"/>
        <v>5.5658019368947209E-2</v>
      </c>
      <c r="BB62" s="24">
        <f t="shared" si="2"/>
        <v>1.7583180256169947E-2</v>
      </c>
      <c r="BC62" s="24">
        <f t="shared" si="3"/>
        <v>1.1260849359575134</v>
      </c>
      <c r="BD62" s="24">
        <f t="shared" si="4"/>
        <v>1.0957413308341143E-2</v>
      </c>
      <c r="BE62" s="24">
        <f t="shared" si="5"/>
        <v>0.51299647610121835</v>
      </c>
      <c r="BF62" s="24">
        <f t="shared" si="6"/>
        <v>0.11464708528584815</v>
      </c>
      <c r="BG62" s="24">
        <f t="shared" si="7"/>
        <v>0.15866881599500154</v>
      </c>
      <c r="BH62" s="24">
        <f t="shared" si="8"/>
        <v>0.2733159012808497</v>
      </c>
      <c r="BI62" s="24">
        <f t="shared" si="9"/>
        <v>0.72255587568927093</v>
      </c>
    </row>
    <row r="63" spans="1:61" x14ac:dyDescent="0.25">
      <c r="A63" s="29" t="s">
        <v>206</v>
      </c>
      <c r="B63" s="22" t="s">
        <v>105</v>
      </c>
      <c r="C63" s="23">
        <v>2</v>
      </c>
      <c r="D63" s="22" t="s">
        <v>209</v>
      </c>
      <c r="E63" s="22">
        <v>600</v>
      </c>
      <c r="F63" s="24">
        <v>4.6704999999999997</v>
      </c>
      <c r="G63" s="25"/>
      <c r="H63" s="22" t="s">
        <v>210</v>
      </c>
      <c r="I63" s="22">
        <v>1000</v>
      </c>
      <c r="J63" s="22">
        <v>20</v>
      </c>
      <c r="K63" s="22">
        <v>400</v>
      </c>
      <c r="L63" s="22">
        <v>111</v>
      </c>
      <c r="M63" s="22">
        <v>150</v>
      </c>
      <c r="N63" s="22">
        <v>50</v>
      </c>
      <c r="O63" s="22">
        <v>70</v>
      </c>
      <c r="P63" s="22">
        <v>60</v>
      </c>
      <c r="Q63" s="22"/>
      <c r="R63" s="22" t="s">
        <v>63</v>
      </c>
      <c r="S63" s="22">
        <v>200</v>
      </c>
      <c r="T63" s="22">
        <v>30</v>
      </c>
      <c r="U63" s="24">
        <v>0</v>
      </c>
      <c r="V63" s="24">
        <v>0</v>
      </c>
      <c r="W63" s="22" t="s">
        <v>64</v>
      </c>
      <c r="X63" s="24">
        <f>(Raw_data!X63*Raw_data!$T63*2)/(Raw_data!$F63*1000)</f>
        <v>3.6984305748849157E-3</v>
      </c>
      <c r="Y63" s="24">
        <f>(Raw_data!Y63*Raw_data!$T63*2)/(Raw_data!$F63*1000)</f>
        <v>2.1287570923883949E-3</v>
      </c>
      <c r="Z63" s="24">
        <f>(Raw_data!Z63*Raw_data!$T63*2)/(Raw_data!$F63*1000)</f>
        <v>0.17203953324055243</v>
      </c>
      <c r="AA63" s="24">
        <f>(Raw_data!AA63*Raw_data!$T63*2)/(Raw_data!$F63*1000)</f>
        <v>2.6469114655818438E-4</v>
      </c>
      <c r="AB63" s="24">
        <f>(Raw_data!AB63*Raw_data!$T63*2)/(Raw_data!$F63*1000)</f>
        <v>1.0150861792099347E-2</v>
      </c>
      <c r="AC63" s="24">
        <f>(Raw_data!AC63*Raw_data!$T63*2)/(Raw_data!$F63*1000)</f>
        <v>0.16235613317631944</v>
      </c>
      <c r="AD63" s="24">
        <f>(Raw_data!AD63*Raw_data!$T63*2)/(Raw_data!$F63*1000)</f>
        <v>0.30739217214431003</v>
      </c>
      <c r="AE63" s="24">
        <f>(Raw_data!AE63*Raw_data!$T63*2)/(Raw_data!$F63*1000)</f>
        <v>3.4240017128787069E-4</v>
      </c>
      <c r="AF63" s="24">
        <f>(Raw_data!AF63*Raw_data!$T63*2)/(Raw_data!$F63*1000)</f>
        <v>0.70846076865431962</v>
      </c>
      <c r="AG63" s="24">
        <f>(Raw_data!AG63*Raw_data!$T63*2)/(Raw_data!$F63*1000)</f>
        <v>0.10983269457231561</v>
      </c>
      <c r="AH63" s="24">
        <f>(Raw_data!AH63*Raw_data!$T63*2)/(Raw_data!$F63*1000)</f>
        <v>0.12422368911251472</v>
      </c>
      <c r="AI63" s="24">
        <f>(Raw_data!AI63*Raw_data!$T63*2)/(Raw_data!$F63*1000)</f>
        <v>0.27435880954929881</v>
      </c>
      <c r="AJ63" s="24">
        <f>(Raw_data!AJ63*Raw_data!$T63*2)/(Raw_data!$F63*1000)</f>
        <v>4.7520616636334438E-2</v>
      </c>
      <c r="AK63" s="24">
        <f>(Raw_data!AK63*Raw_data!$T63*2)/(Raw_data!$F63*1000)</f>
        <v>2.0065590407879242E-2</v>
      </c>
      <c r="AL63" s="24">
        <f>(Raw_data!AL63*Raw_data!$T63*2)/(Raw_data!$F63*1000)</f>
        <v>2.9296944652606786E-2</v>
      </c>
      <c r="AM63" s="24">
        <f>(Raw_data!AM63*Raw_data!$T63*2)/(Raw_data!$F63*1000)</f>
        <v>3.6317053848624347E-3</v>
      </c>
      <c r="AN63" s="24">
        <f>(Raw_data!AN63*Raw_data!$T63*2)/(Raw_data!$F63*1000)</f>
        <v>2.7055946900760089E-3</v>
      </c>
      <c r="AO63" s="24">
        <f>(Raw_data!AO63*Raw_data!$T63*2)/(Raw_data!$F63*1000)</f>
        <v>9.2368268921956959E-3</v>
      </c>
      <c r="AP63" s="24">
        <f>(Raw_data!AP63*Raw_data!$T63*2)/(Raw_data!$F63*1000)</f>
        <v>4.5186596724119468E-3</v>
      </c>
      <c r="AQ63" s="24">
        <f>(Raw_data!AQ63*Raw_data!$T63*2)/(Raw_data!$F63*1000)</f>
        <v>1.1107418905898726E-3</v>
      </c>
      <c r="AR63" s="24">
        <f>(Raw_data!AR63*Raw_data!$T63*2)/(Raw_data!$F63*1000)</f>
        <v>5.3832351996574239E-4</v>
      </c>
      <c r="AS63" s="24">
        <f>(Raw_data!AS63*Raw_data!$T63*2)/(Raw_data!$F63*1000)</f>
        <v>2.564975912643186E-3</v>
      </c>
      <c r="AT63" s="24">
        <f>(Raw_data!AT63*Raw_data!$T63*2)/(Raw_data!$F63*1000)</f>
        <v>8.420888555829141E-3</v>
      </c>
      <c r="AU63" s="24">
        <f>(Raw_data!AU63*Raw_data!$T63*2)/(Raw_data!$F63*1000)</f>
        <v>2.0130863933197729E-3</v>
      </c>
      <c r="AV63" s="24">
        <f>(Raw_data!AV63*Raw_data!$T63*2)/(Raw_data!$F63*1000)</f>
        <v>1.7421132641044857E-3</v>
      </c>
      <c r="AW63" s="24">
        <f>(Raw_data!AW63*Raw_data!$T63*2)/(Raw_data!$F63*1000)</f>
        <v>4.977925275666417E-3</v>
      </c>
      <c r="AX63" s="24">
        <f>(Raw_data!AX63*Raw_data!$T63*2)/(Raw_data!$F63*1000)</f>
        <v>1.4043160261214001E-2</v>
      </c>
      <c r="AY63" s="24">
        <f>(Raw_data!AY63*Raw_data!$T63*2)/(Raw_data!$F63*1000)</f>
        <v>2.0886885772401246E-3</v>
      </c>
      <c r="AZ63" s="24">
        <f t="shared" si="0"/>
        <v>2.0297247832137888</v>
      </c>
      <c r="BA63" s="24">
        <f t="shared" si="1"/>
        <v>2.9296944652606786E-2</v>
      </c>
      <c r="BB63" s="24">
        <f t="shared" si="2"/>
        <v>8.420888555829141E-3</v>
      </c>
      <c r="BC63" s="24">
        <f t="shared" si="3"/>
        <v>1.2492623830425007</v>
      </c>
      <c r="BD63" s="24">
        <f t="shared" si="4"/>
        <v>1.0457792527566644E-2</v>
      </c>
      <c r="BE63" s="24">
        <f t="shared" si="5"/>
        <v>0.46474386468258222</v>
      </c>
      <c r="BF63" s="24">
        <f t="shared" si="6"/>
        <v>0.11346439995717804</v>
      </c>
      <c r="BG63" s="24">
        <f t="shared" si="7"/>
        <v>0.15407850979552509</v>
      </c>
      <c r="BH63" s="24">
        <f t="shared" si="8"/>
        <v>0.26754290975270312</v>
      </c>
      <c r="BI63" s="24">
        <f t="shared" si="9"/>
        <v>0.73640639507582639</v>
      </c>
    </row>
    <row r="64" spans="1:61" x14ac:dyDescent="0.25">
      <c r="A64" s="29" t="s">
        <v>206</v>
      </c>
      <c r="B64" s="22" t="s">
        <v>105</v>
      </c>
      <c r="C64" s="23">
        <v>3</v>
      </c>
      <c r="D64" s="22" t="s">
        <v>211</v>
      </c>
      <c r="E64" s="22">
        <v>600</v>
      </c>
      <c r="F64" s="24">
        <v>3.8875000000000002</v>
      </c>
      <c r="G64" s="25">
        <v>450.63</v>
      </c>
      <c r="H64" s="22" t="s">
        <v>212</v>
      </c>
      <c r="I64" s="22">
        <v>1000</v>
      </c>
      <c r="J64" s="22">
        <v>20</v>
      </c>
      <c r="K64" s="22">
        <v>400</v>
      </c>
      <c r="L64" s="22">
        <v>111</v>
      </c>
      <c r="M64" s="22">
        <v>150</v>
      </c>
      <c r="N64" s="22">
        <v>50</v>
      </c>
      <c r="O64" s="22">
        <v>70</v>
      </c>
      <c r="P64" s="22">
        <v>60</v>
      </c>
      <c r="Q64" s="22"/>
      <c r="R64" s="22" t="s">
        <v>63</v>
      </c>
      <c r="S64" s="22">
        <v>200</v>
      </c>
      <c r="T64" s="22">
        <v>30</v>
      </c>
      <c r="U64" s="24">
        <v>0</v>
      </c>
      <c r="V64" s="24">
        <v>0</v>
      </c>
      <c r="W64" s="22" t="s">
        <v>64</v>
      </c>
      <c r="X64" s="24">
        <f>(Raw_data!X64*Raw_data!$T64*2)/(Raw_data!$F64*1000)</f>
        <v>4.1573556270096462E-3</v>
      </c>
      <c r="Y64" s="24">
        <f>(Raw_data!Y64*Raw_data!$T64*2)/(Raw_data!$F64*1000)</f>
        <v>1.7898135048231511E-3</v>
      </c>
      <c r="Z64" s="24">
        <f>(Raw_data!Z64*Raw_data!$T64*2)/(Raw_data!$F64*1000)</f>
        <v>0.13561231639871382</v>
      </c>
      <c r="AA64" s="24">
        <f>(Raw_data!AA64*Raw_data!$T64*2)/(Raw_data!$F64*1000)</f>
        <v>3.5624951768488747E-4</v>
      </c>
      <c r="AB64" s="24">
        <f>(Raw_data!AB64*Raw_data!$T64*2)/(Raw_data!$F64*1000)</f>
        <v>1.0025826366559486E-2</v>
      </c>
      <c r="AC64" s="24">
        <f>(Raw_data!AC64*Raw_data!$T64*2)/(Raw_data!$F64*1000)</f>
        <v>0.1161145466237942</v>
      </c>
      <c r="AD64" s="24">
        <f>(Raw_data!AD64*Raw_data!$T64*2)/(Raw_data!$F64*1000)</f>
        <v>0.18147100707395497</v>
      </c>
      <c r="AE64" s="24">
        <f>(Raw_data!AE64*Raw_data!$T64*2)/(Raw_data!$F64*1000)</f>
        <v>3.312154340836013E-4</v>
      </c>
      <c r="AF64" s="24">
        <f>(Raw_data!AF64*Raw_data!$T64*2)/(Raw_data!$F64*1000)</f>
        <v>0.578459884244373</v>
      </c>
      <c r="AG64" s="24">
        <f>(Raw_data!AG64*Raw_data!$T64*2)/(Raw_data!$F64*1000)</f>
        <v>5.3761095819935684E-2</v>
      </c>
      <c r="AH64" s="24">
        <f>(Raw_data!AH64*Raw_data!$T64*2)/(Raw_data!$F64*1000)</f>
        <v>6.4596625080385855E-2</v>
      </c>
      <c r="AI64" s="24">
        <f>(Raw_data!AI64*Raw_data!$T64*2)/(Raw_data!$F64*1000)</f>
        <v>0.15960504694533761</v>
      </c>
      <c r="AJ64" s="24">
        <f>(Raw_data!AJ64*Raw_data!$T64*2)/(Raw_data!$F64*1000)</f>
        <v>3.3393136977491959E-2</v>
      </c>
      <c r="AK64" s="24">
        <f>(Raw_data!AK64*Raw_data!$T64*2)/(Raw_data!$F64*1000)</f>
        <v>2.8397093247588427E-2</v>
      </c>
      <c r="AL64" s="24">
        <f>(Raw_data!AL64*Raw_data!$T64*2)/(Raw_data!$F64*1000)</f>
        <v>2.9957849517684886E-2</v>
      </c>
      <c r="AM64" s="24">
        <f>(Raw_data!AM64*Raw_data!$T64*2)/(Raw_data!$F64*1000)</f>
        <v>3.171503536977492E-3</v>
      </c>
      <c r="AN64" s="24">
        <f>(Raw_data!AN64*Raw_data!$T64*2)/(Raw_data!$F64*1000)</f>
        <v>2.2185723472668813E-3</v>
      </c>
      <c r="AO64" s="24">
        <f>(Raw_data!AO64*Raw_data!$T64*2)/(Raw_data!$F64*1000)</f>
        <v>7.1958173633440512E-3</v>
      </c>
      <c r="AP64" s="24">
        <f>(Raw_data!AP64*Raw_data!$T64*2)/(Raw_data!$F64*1000)</f>
        <v>4.6354109324758842E-3</v>
      </c>
      <c r="AQ64" s="24">
        <f>(Raw_data!AQ64*Raw_data!$T64*2)/(Raw_data!$F64*1000)</f>
        <v>1.0391459807073955E-3</v>
      </c>
      <c r="AR64" s="24">
        <f>(Raw_data!AR64*Raw_data!$T64*2)/(Raw_data!$F64*1000)</f>
        <v>4.3266366559485529E-4</v>
      </c>
      <c r="AS64" s="24">
        <f>(Raw_data!AS64*Raw_data!$T64*2)/(Raw_data!$F64*1000)</f>
        <v>2.448277813504823E-3</v>
      </c>
      <c r="AT64" s="24">
        <f>(Raw_data!AT64*Raw_data!$T64*2)/(Raw_data!$F64*1000)</f>
        <v>9.6241852090032162E-3</v>
      </c>
      <c r="AU64" s="24">
        <f>(Raw_data!AU64*Raw_data!$T64*2)/(Raw_data!$F64*1000)</f>
        <v>2.1182816720257238E-3</v>
      </c>
      <c r="AV64" s="24">
        <f>(Raw_data!AV64*Raw_data!$T64*2)/(Raw_data!$F64*1000)</f>
        <v>1.8105106109324758E-3</v>
      </c>
      <c r="AW64" s="24">
        <f>(Raw_data!AW64*Raw_data!$T64*2)/(Raw_data!$F64*1000)</f>
        <v>4.2489723472668803E-3</v>
      </c>
      <c r="AX64" s="24">
        <f>(Raw_data!AX64*Raw_data!$T64*2)/(Raw_data!$F64*1000)</f>
        <v>1.086048617363344E-2</v>
      </c>
      <c r="AY64" s="24">
        <f>(Raw_data!AY64*Raw_data!$T64*2)/(Raw_data!$F64*1000)</f>
        <v>2.1486559485530549E-3</v>
      </c>
      <c r="AZ64" s="24">
        <f t="shared" si="0"/>
        <v>1.4499815459807077</v>
      </c>
      <c r="BA64" s="24">
        <f t="shared" si="1"/>
        <v>2.9957849517684886E-2</v>
      </c>
      <c r="BB64" s="24">
        <f t="shared" si="2"/>
        <v>9.6241852090032162E-3</v>
      </c>
      <c r="BC64" s="24">
        <f t="shared" si="3"/>
        <v>0.94311952668810284</v>
      </c>
      <c r="BD64" s="24">
        <f t="shared" si="4"/>
        <v>9.6799485530546618E-3</v>
      </c>
      <c r="BE64" s="24">
        <f t="shared" si="5"/>
        <v>0.29837145723472663</v>
      </c>
      <c r="BF64" s="24">
        <f t="shared" si="6"/>
        <v>5.6932599356913173E-2</v>
      </c>
      <c r="BG64" s="24">
        <f t="shared" si="7"/>
        <v>0.10229597942122187</v>
      </c>
      <c r="BH64" s="24">
        <f t="shared" si="8"/>
        <v>0.15922857877813504</v>
      </c>
      <c r="BI64" s="24">
        <f t="shared" si="9"/>
        <v>0.55654777127146982</v>
      </c>
    </row>
    <row r="65" spans="1:61" x14ac:dyDescent="0.25">
      <c r="A65" s="29" t="s">
        <v>206</v>
      </c>
      <c r="B65" s="22" t="s">
        <v>105</v>
      </c>
      <c r="C65" s="23" t="s">
        <v>71</v>
      </c>
      <c r="D65" s="22" t="s">
        <v>213</v>
      </c>
      <c r="E65" s="22">
        <v>400</v>
      </c>
      <c r="F65" s="30">
        <v>0.13949999999999108</v>
      </c>
      <c r="G65" s="31"/>
      <c r="H65" s="22" t="s">
        <v>214</v>
      </c>
      <c r="I65" s="22">
        <v>1000</v>
      </c>
      <c r="J65" s="22">
        <v>20</v>
      </c>
      <c r="K65" s="22">
        <v>400</v>
      </c>
      <c r="L65" s="22">
        <v>111</v>
      </c>
      <c r="M65" s="22">
        <v>150</v>
      </c>
      <c r="N65" s="22">
        <v>50</v>
      </c>
      <c r="O65" s="22">
        <v>70</v>
      </c>
      <c r="P65" s="22">
        <v>60</v>
      </c>
      <c r="Q65" s="22" t="s">
        <v>74</v>
      </c>
      <c r="R65" s="22"/>
      <c r="S65" s="22">
        <v>200</v>
      </c>
      <c r="T65" s="22">
        <v>30</v>
      </c>
      <c r="U65" s="24">
        <v>0</v>
      </c>
      <c r="V65" s="24">
        <v>0</v>
      </c>
      <c r="W65" s="22" t="s">
        <v>74</v>
      </c>
      <c r="X65" s="24">
        <f>(Raw_data!X65*Raw_data!$T65*2)/(Raw_data!$F65*1000)</f>
        <v>5.0054193548390295E-2</v>
      </c>
      <c r="Y65" s="24">
        <f>(Raw_data!Y65*Raw_data!$T65*2)/(Raw_data!$F65*1000)</f>
        <v>0.31817720430109564</v>
      </c>
      <c r="Z65" s="24">
        <f>(Raw_data!Z65*Raw_data!$T65*2)/(Raw_data!$F65*1000)</f>
        <v>0</v>
      </c>
      <c r="AA65" s="24">
        <f>(Raw_data!AA65*Raw_data!$T65*2)/(Raw_data!$F65*1000)</f>
        <v>0.12446150537635203</v>
      </c>
      <c r="AB65" s="24">
        <f>(Raw_data!AB65*Raw_data!$T65*2)/(Raw_data!$F65*1000)</f>
        <v>7.0317849462370088E-2</v>
      </c>
      <c r="AC65" s="24">
        <f>(Raw_data!AC65*Raw_data!$T65*2)/(Raw_data!$F65*1000)</f>
        <v>0.27279053763442607</v>
      </c>
      <c r="AD65" s="24">
        <f>(Raw_data!AD65*Raw_data!$T65*2)/(Raw_data!$F65*1000)</f>
        <v>0.38472129032260521</v>
      </c>
      <c r="AE65" s="24">
        <f>(Raw_data!AE65*Raw_data!$T65*2)/(Raw_data!$F65*1000)</f>
        <v>0.52856000000003378</v>
      </c>
      <c r="AF65" s="24">
        <f>(Raw_data!AF65*Raw_data!$T65*2)/(Raw_data!$F65*1000)</f>
        <v>7.1329427956993801</v>
      </c>
      <c r="AG65" s="24">
        <f>(Raw_data!AG65*Raw_data!$T65*2)/(Raw_data!$F65*1000)</f>
        <v>0.16544301075269877</v>
      </c>
      <c r="AH65" s="24">
        <f>(Raw_data!AH65*Raw_data!$T65*2)/(Raw_data!$F65*1000)</f>
        <v>9.7285591397855684E-2</v>
      </c>
      <c r="AI65" s="24">
        <f>(Raw_data!AI65*Raw_data!$T65*2)/(Raw_data!$F65*1000)</f>
        <v>0.53472172043014177</v>
      </c>
      <c r="AJ65" s="24">
        <f>(Raw_data!AJ65*Raw_data!$T65*2)/(Raw_data!$F65*1000)</f>
        <v>0.54530193548390582</v>
      </c>
      <c r="AK65" s="24">
        <f>(Raw_data!AK65*Raw_data!$T65*2)/(Raw_data!$F65*1000)</f>
        <v>0.69406752688176476</v>
      </c>
      <c r="AL65" s="24">
        <f>(Raw_data!AL65*Raw_data!$T65*2)/(Raw_data!$F65*1000)</f>
        <v>0.11698494623656663</v>
      </c>
      <c r="AM65" s="24">
        <f>(Raw_data!AM65*Raw_data!$T65*2)/(Raw_data!$F65*1000)</f>
        <v>6.1729462365595358E-2</v>
      </c>
      <c r="AN65" s="24">
        <f>(Raw_data!AN65*Raw_data!$T65*2)/(Raw_data!$F65*1000)</f>
        <v>3.1588817204303093E-2</v>
      </c>
      <c r="AO65" s="24">
        <f>(Raw_data!AO65*Raw_data!$T65*2)/(Raw_data!$F65*1000)</f>
        <v>6.264817204301476E-2</v>
      </c>
      <c r="AP65" s="24">
        <f>(Raw_data!AP65*Raw_data!$T65*2)/(Raw_data!$F65*1000)</f>
        <v>4.8027526881723501E-2</v>
      </c>
      <c r="AQ65" s="24">
        <f>(Raw_data!AQ65*Raw_data!$T65*2)/(Raw_data!$F65*1000)</f>
        <v>1.0511827956989919E-2</v>
      </c>
      <c r="AR65" s="24">
        <f>(Raw_data!AR65*Raw_data!$T65*2)/(Raw_data!$F65*1000)</f>
        <v>1.0465806451613572E-2</v>
      </c>
      <c r="AS65" s="24">
        <f>(Raw_data!AS65*Raw_data!$T65*2)/(Raw_data!$F65*1000)</f>
        <v>3.4913118279572122E-2</v>
      </c>
      <c r="AT65" s="24">
        <f>(Raw_data!AT65*Raw_data!$T65*2)/(Raw_data!$F65*1000)</f>
        <v>0.13162494623656756</v>
      </c>
      <c r="AU65" s="24">
        <f>(Raw_data!AU65*Raw_data!$T65*2)/(Raw_data!$F65*1000)</f>
        <v>4.2412473118282286E-2</v>
      </c>
      <c r="AV65" s="24">
        <f>(Raw_data!AV65*Raw_data!$T65*2)/(Raw_data!$F65*1000)</f>
        <v>9.3660215053769421E-3</v>
      </c>
      <c r="AW65" s="24">
        <f>(Raw_data!AW65*Raw_data!$T65*2)/(Raw_data!$F65*1000)</f>
        <v>4.2780645161293061E-2</v>
      </c>
      <c r="AX65" s="24">
        <f>(Raw_data!AX65*Raw_data!$T65*2)/(Raw_data!$F65*1000)</f>
        <v>0.10288860215054423</v>
      </c>
      <c r="AY65" s="24">
        <f>(Raw_data!AY65*Raw_data!$T65*2)/(Raw_data!$F65*1000)</f>
        <v>1.2260215053764225E-2</v>
      </c>
      <c r="AZ65" s="24">
        <f t="shared" si="0"/>
        <v>11.637047741936231</v>
      </c>
      <c r="BA65" s="24">
        <f t="shared" si="1"/>
        <v>0.11698494623656663</v>
      </c>
      <c r="BB65" s="24">
        <f t="shared" si="2"/>
        <v>0.13162494623656756</v>
      </c>
      <c r="BC65" s="24">
        <f t="shared" si="3"/>
        <v>8.1833380645166525</v>
      </c>
      <c r="BD65" s="24">
        <f t="shared" si="4"/>
        <v>8.5384516129037719E-2</v>
      </c>
      <c r="BE65" s="24">
        <f t="shared" si="5"/>
        <v>1.9866602150538903</v>
      </c>
      <c r="BF65" s="24">
        <f t="shared" si="6"/>
        <v>0.22717247311829414</v>
      </c>
      <c r="BG65" s="24">
        <f t="shared" si="7"/>
        <v>0.90588258064521909</v>
      </c>
      <c r="BH65" s="24">
        <f t="shared" si="8"/>
        <v>1.1330550537635133</v>
      </c>
      <c r="BI65" s="24">
        <f t="shared" si="9"/>
        <v>0.25077474495258478</v>
      </c>
    </row>
    <row r="66" spans="1:61" x14ac:dyDescent="0.25">
      <c r="A66" s="29" t="s">
        <v>206</v>
      </c>
      <c r="B66" s="22" t="s">
        <v>60</v>
      </c>
      <c r="C66" s="23" t="s">
        <v>71</v>
      </c>
      <c r="D66" s="22" t="s">
        <v>215</v>
      </c>
      <c r="E66" s="22">
        <v>500</v>
      </c>
      <c r="F66" s="24">
        <v>-0.191</v>
      </c>
      <c r="G66" s="25"/>
      <c r="H66" s="22" t="s">
        <v>216</v>
      </c>
      <c r="I66" s="22">
        <v>1000</v>
      </c>
      <c r="J66" s="22">
        <v>20</v>
      </c>
      <c r="K66" s="22">
        <v>400</v>
      </c>
      <c r="L66" s="22">
        <v>111</v>
      </c>
      <c r="M66" s="22">
        <v>150</v>
      </c>
      <c r="N66" s="22">
        <v>50</v>
      </c>
      <c r="O66" s="22">
        <v>70</v>
      </c>
      <c r="P66" s="22">
        <v>60</v>
      </c>
      <c r="Q66" s="22" t="s">
        <v>74</v>
      </c>
      <c r="R66" s="22"/>
      <c r="S66" s="22">
        <v>200</v>
      </c>
      <c r="T66" s="22">
        <v>30</v>
      </c>
      <c r="U66" s="24">
        <v>0</v>
      </c>
      <c r="V66" s="24">
        <v>0</v>
      </c>
      <c r="W66" s="22" t="s">
        <v>74</v>
      </c>
      <c r="X66" s="24">
        <f>(Raw_data!X66*Raw_data!$T66*2)/(Raw_data!$F66*1000)</f>
        <v>-3.6831204188481674E-2</v>
      </c>
      <c r="Y66" s="24">
        <f>(Raw_data!Y66*Raw_data!$T66*2)/(Raw_data!$F66*1000)</f>
        <v>-0.2451703664921466</v>
      </c>
      <c r="Z66" s="24">
        <f>(Raw_data!Z66*Raw_data!$T66*2)/(Raw_data!$F66*1000)</f>
        <v>0</v>
      </c>
      <c r="AA66" s="24">
        <f>(Raw_data!AA66*Raw_data!$T66*2)/(Raw_data!$F66*1000)</f>
        <v>-9.120534031413613E-2</v>
      </c>
      <c r="AB66" s="24">
        <f>(Raw_data!AB66*Raw_data!$T66*2)/(Raw_data!$F66*1000)</f>
        <v>-6.2919581151832465E-2</v>
      </c>
      <c r="AC66" s="24">
        <f>(Raw_data!AC66*Raw_data!$T66*2)/(Raw_data!$F66*1000)</f>
        <v>-0.18240408376963349</v>
      </c>
      <c r="AD66" s="24">
        <f>(Raw_data!AD66*Raw_data!$T66*2)/(Raw_data!$F66*1000)</f>
        <v>-0.22372900523560207</v>
      </c>
      <c r="AE66" s="24">
        <f>(Raw_data!AE66*Raw_data!$T66*2)/(Raw_data!$F66*1000)</f>
        <v>-0.36506795811518328</v>
      </c>
      <c r="AF66" s="24">
        <f>(Raw_data!AF66*Raw_data!$T66*2)/(Raw_data!$F66*1000)</f>
        <v>-5.3594956020942401</v>
      </c>
      <c r="AG66" s="24">
        <f>(Raw_data!AG66*Raw_data!$T66*2)/(Raw_data!$F66*1000)</f>
        <v>-0.11319518324607331</v>
      </c>
      <c r="AH66" s="24">
        <f>(Raw_data!AH66*Raw_data!$T66*2)/(Raw_data!$F66*1000)</f>
        <v>-7.8432251308900525E-2</v>
      </c>
      <c r="AI66" s="24">
        <f>(Raw_data!AI66*Raw_data!$T66*2)/(Raw_data!$F66*1000)</f>
        <v>-0.40883183246073301</v>
      </c>
      <c r="AJ66" s="24">
        <f>(Raw_data!AJ66*Raw_data!$T66*2)/(Raw_data!$F66*1000)</f>
        <v>-0.20477183246073299</v>
      </c>
      <c r="AK66" s="24">
        <f>(Raw_data!AK66*Raw_data!$T66*2)/(Raw_data!$F66*1000)</f>
        <v>-0.46876429319371726</v>
      </c>
      <c r="AL66" s="24">
        <f>(Raw_data!AL66*Raw_data!$T66*2)/(Raw_data!$F66*1000)</f>
        <v>-7.8471204188481677E-2</v>
      </c>
      <c r="AM66" s="24">
        <f>(Raw_data!AM66*Raw_data!$T66*2)/(Raw_data!$F66*1000)</f>
        <v>-4.0782722513089002E-2</v>
      </c>
      <c r="AN66" s="24">
        <f>(Raw_data!AN66*Raw_data!$T66*2)/(Raw_data!$F66*1000)</f>
        <v>-2.2071204188481675E-2</v>
      </c>
      <c r="AO66" s="24">
        <f>(Raw_data!AO66*Raw_data!$T66*2)/(Raw_data!$F66*1000)</f>
        <v>-4.695958115183247E-2</v>
      </c>
      <c r="AP66" s="24">
        <f>(Raw_data!AP66*Raw_data!$T66*2)/(Raw_data!$F66*1000)</f>
        <v>-3.4858429319371727E-2</v>
      </c>
      <c r="AQ66" s="24">
        <f>(Raw_data!AQ66*Raw_data!$T66*2)/(Raw_data!$F66*1000)</f>
        <v>-6.0323560209424084E-3</v>
      </c>
      <c r="AR66" s="24">
        <f>(Raw_data!AR66*Raw_data!$T66*2)/(Raw_data!$F66*1000)</f>
        <v>-6.5176963350785343E-3</v>
      </c>
      <c r="AS66" s="24">
        <f>(Raw_data!AS66*Raw_data!$T66*2)/(Raw_data!$F66*1000)</f>
        <v>-2.5244607329842933E-2</v>
      </c>
      <c r="AT66" s="24">
        <f>(Raw_data!AT66*Raw_data!$T66*2)/(Raw_data!$F66*1000)</f>
        <v>-9.1170157068062821E-2</v>
      </c>
      <c r="AU66" s="24">
        <f>(Raw_data!AU66*Raw_data!$T66*2)/(Raw_data!$F66*1000)</f>
        <v>-3.109162303664921E-2</v>
      </c>
      <c r="AV66" s="24">
        <f>(Raw_data!AV66*Raw_data!$T66*2)/(Raw_data!$F66*1000)</f>
        <v>-6.5839790575916227E-3</v>
      </c>
      <c r="AW66" s="24">
        <f>(Raw_data!AW66*Raw_data!$T66*2)/(Raw_data!$F66*1000)</f>
        <v>-3.0640523560209423E-2</v>
      </c>
      <c r="AX66" s="24">
        <f>(Raw_data!AX66*Raw_data!$T66*2)/(Raw_data!$F66*1000)</f>
        <v>-6.8586910994764397E-2</v>
      </c>
      <c r="AY66" s="24">
        <f>(Raw_data!AY66*Raw_data!$T66*2)/(Raw_data!$F66*1000)</f>
        <v>-7.8015706806282724E-3</v>
      </c>
      <c r="AZ66" s="24">
        <f t="shared" ref="AZ66:AZ87" si="10">SUM(X66:AY66)</f>
        <v>-8.3376310994764395</v>
      </c>
      <c r="BA66" s="24">
        <f t="shared" si="1"/>
        <v>-7.8471204188481677E-2</v>
      </c>
      <c r="BB66" s="24">
        <f t="shared" si="2"/>
        <v>-9.1170157068062821E-2</v>
      </c>
      <c r="BC66" s="24">
        <f t="shared" si="3"/>
        <v>-5.88774722513089</v>
      </c>
      <c r="BD66" s="24">
        <f t="shared" si="4"/>
        <v>-5.7576125654450257E-2</v>
      </c>
      <c r="BE66" s="24">
        <f t="shared" si="5"/>
        <v>-1.4393176963350784</v>
      </c>
      <c r="BF66" s="24">
        <f t="shared" si="6"/>
        <v>-0.15397790575916231</v>
      </c>
      <c r="BG66" s="24">
        <f t="shared" si="7"/>
        <v>-0.6293707853403141</v>
      </c>
      <c r="BH66" s="24">
        <f t="shared" si="8"/>
        <v>-0.78334869109947647</v>
      </c>
      <c r="BI66" s="24">
        <f t="shared" si="9"/>
        <v>0.24465372296539503</v>
      </c>
    </row>
    <row r="67" spans="1:61" x14ac:dyDescent="0.25">
      <c r="A67" s="29" t="s">
        <v>206</v>
      </c>
      <c r="B67" s="22" t="s">
        <v>60</v>
      </c>
      <c r="C67" s="23">
        <v>2</v>
      </c>
      <c r="D67" s="22" t="s">
        <v>217</v>
      </c>
      <c r="E67" s="22">
        <v>800</v>
      </c>
      <c r="F67" s="24">
        <v>3.3214999999999999</v>
      </c>
      <c r="G67" s="25"/>
      <c r="H67" s="22" t="s">
        <v>218</v>
      </c>
      <c r="I67" s="22">
        <v>1000</v>
      </c>
      <c r="J67" s="22">
        <v>20</v>
      </c>
      <c r="K67" s="22">
        <v>400</v>
      </c>
      <c r="L67" s="22">
        <v>111</v>
      </c>
      <c r="M67" s="22">
        <v>150</v>
      </c>
      <c r="N67" s="22">
        <v>50</v>
      </c>
      <c r="O67" s="22">
        <v>70</v>
      </c>
      <c r="P67" s="22">
        <v>60</v>
      </c>
      <c r="Q67" s="22"/>
      <c r="R67" s="22" t="s">
        <v>63</v>
      </c>
      <c r="S67" s="22">
        <v>200</v>
      </c>
      <c r="T67" s="22">
        <v>30</v>
      </c>
      <c r="U67" s="24">
        <v>0</v>
      </c>
      <c r="V67" s="24">
        <v>0</v>
      </c>
      <c r="W67" s="22" t="s">
        <v>64</v>
      </c>
      <c r="X67" s="24">
        <f>(Raw_data!X67*Raw_data!$T67*2)/(Raw_data!$F67*1000)</f>
        <v>5.3378052084901394E-3</v>
      </c>
      <c r="Y67" s="24">
        <f>(Raw_data!Y67*Raw_data!$T67*2)/(Raw_data!$F67*1000)</f>
        <v>2.5864037332530483E-3</v>
      </c>
      <c r="Z67" s="24">
        <f>(Raw_data!Z67*Raw_data!$T67*2)/(Raw_data!$F67*1000)</f>
        <v>0.27628857443925936</v>
      </c>
      <c r="AA67" s="24">
        <f>(Raw_data!AA67*Raw_data!$T67*2)/(Raw_data!$F67*1000)</f>
        <v>7.9968086707812738E-4</v>
      </c>
      <c r="AB67" s="24">
        <f>(Raw_data!AB67*Raw_data!$T67*2)/(Raw_data!$F67*1000)</f>
        <v>1.4894216468463043E-2</v>
      </c>
      <c r="AC67" s="24">
        <f>(Raw_data!AC67*Raw_data!$T67*2)/(Raw_data!$F67*1000)</f>
        <v>0.33421533644437756</v>
      </c>
      <c r="AD67" s="24">
        <f>(Raw_data!AD67*Raw_data!$T67*2)/(Raw_data!$F67*1000)</f>
        <v>0.29182690350745144</v>
      </c>
      <c r="AE67" s="24">
        <f>(Raw_data!AE67*Raw_data!$T67*2)/(Raw_data!$F67*1000)</f>
        <v>4.550859551407496E-3</v>
      </c>
      <c r="AF67" s="24">
        <f>(Raw_data!AF67*Raw_data!$T67*2)/(Raw_data!$F67*1000)</f>
        <v>0.79651323197350599</v>
      </c>
      <c r="AG67" s="24">
        <f>(Raw_data!AG67*Raw_data!$T67*2)/(Raw_data!$F67*1000)</f>
        <v>7.4717639620653309E-2</v>
      </c>
      <c r="AH67" s="24">
        <f>(Raw_data!AH67*Raw_data!$T67*2)/(Raw_data!$F67*1000)</f>
        <v>9.8665542676501586E-2</v>
      </c>
      <c r="AI67" s="24">
        <f>(Raw_data!AI67*Raw_data!$T67*2)/(Raw_data!$F67*1000)</f>
        <v>0.28381752220382356</v>
      </c>
      <c r="AJ67" s="24">
        <f>(Raw_data!AJ67*Raw_data!$T67*2)/(Raw_data!$F67*1000)</f>
        <v>5.4459334637964776E-2</v>
      </c>
      <c r="AK67" s="24">
        <f>(Raw_data!AK67*Raw_data!$T67*2)/(Raw_data!$F67*1000)</f>
        <v>2.7865705253650463E-2</v>
      </c>
      <c r="AL67" s="24">
        <f>(Raw_data!AL67*Raw_data!$T67*2)/(Raw_data!$F67*1000)</f>
        <v>3.0678849917206083E-2</v>
      </c>
      <c r="AM67" s="24">
        <f>(Raw_data!AM67*Raw_data!$T67*2)/(Raw_data!$F67*1000)</f>
        <v>3.5795333433689598E-3</v>
      </c>
      <c r="AN67" s="24">
        <f>(Raw_data!AN67*Raw_data!$T67*2)/(Raw_data!$F67*1000)</f>
        <v>3.2154508505193432E-3</v>
      </c>
      <c r="AO67" s="24">
        <f>(Raw_data!AO67*Raw_data!$T67*2)/(Raw_data!$F67*1000)</f>
        <v>1.0062116513623364E-2</v>
      </c>
      <c r="AP67" s="24">
        <f>(Raw_data!AP67*Raw_data!$T67*2)/(Raw_data!$F67*1000)</f>
        <v>5.4709197651663403E-3</v>
      </c>
      <c r="AQ67" s="24">
        <f>(Raw_data!AQ67*Raw_data!$T67*2)/(Raw_data!$F67*1000)</f>
        <v>1.7233358422399517E-3</v>
      </c>
      <c r="AR67" s="24">
        <f>(Raw_data!AR67*Raw_data!$T67*2)/(Raw_data!$F67*1000)</f>
        <v>6.3966882432635861E-4</v>
      </c>
      <c r="AS67" s="24">
        <f>(Raw_data!AS67*Raw_data!$T67*2)/(Raw_data!$F67*1000)</f>
        <v>3.2299924732801443E-3</v>
      </c>
      <c r="AT67" s="24">
        <f>(Raw_data!AT67*Raw_data!$T67*2)/(Raw_data!$F67*1000)</f>
        <v>9.2896582869185611E-3</v>
      </c>
      <c r="AU67" s="24">
        <f>(Raw_data!AU67*Raw_data!$T67*2)/(Raw_data!$F67*1000)</f>
        <v>3.1719885593858195E-3</v>
      </c>
      <c r="AV67" s="24">
        <f>(Raw_data!AV67*Raw_data!$T67*2)/(Raw_data!$F67*1000)</f>
        <v>2.9394309799789251E-3</v>
      </c>
      <c r="AW67" s="24">
        <f>(Raw_data!AW67*Raw_data!$T67*2)/(Raw_data!$F67*1000)</f>
        <v>4.7476320939334642E-3</v>
      </c>
      <c r="AX67" s="24">
        <f>(Raw_data!AX67*Raw_data!$T67*2)/(Raw_data!$F67*1000)</f>
        <v>1.2484497967785637E-2</v>
      </c>
      <c r="AY67" s="24">
        <f>(Raw_data!AY67*Raw_data!$T67*2)/(Raw_data!$F67*1000)</f>
        <v>2.7730603642932409E-3</v>
      </c>
      <c r="AZ67" s="24">
        <f t="shared" si="10"/>
        <v>2.3605448923679058</v>
      </c>
      <c r="BA67" s="24">
        <f t="shared" ref="BA67:BA87" si="11">AL67</f>
        <v>3.0678849917206083E-2</v>
      </c>
      <c r="BB67" s="24">
        <f t="shared" ref="BB67:BB87" si="12">AT67</f>
        <v>9.2896582869185611E-3</v>
      </c>
      <c r="BC67" s="24">
        <f t="shared" ref="BC67:BC87" si="13">SUM(X67,Z67,AB67,AD67,AF67,AJ67)</f>
        <v>1.4393200662351346</v>
      </c>
      <c r="BD67" s="24">
        <f t="shared" ref="BD67:BD87" si="14">SUM(AY67,AW67,AV67,AR67,AQ67)</f>
        <v>1.2823128104771941E-2</v>
      </c>
      <c r="BE67" s="24">
        <f t="shared" ref="BE67:BE87" si="15">SUM(AX67,AU67,AO67,AI67,AE67,AC67,AA67,Y67)</f>
        <v>0.65168840584073462</v>
      </c>
      <c r="BF67" s="24">
        <f t="shared" ref="BF67:BF87" si="16">SUM(AM67,AG67)</f>
        <v>7.8297172964022263E-2</v>
      </c>
      <c r="BG67" s="24">
        <f t="shared" ref="BG67:BG87" si="17">SUM(AS67,AP67,AN67,AK67,AH67)</f>
        <v>0.13844761101911787</v>
      </c>
      <c r="BH67" s="24">
        <f t="shared" ref="BH67:BH87" si="18">SUM(BF67:BG67)</f>
        <v>0.21674478398314012</v>
      </c>
      <c r="BI67" s="24">
        <f t="shared" ref="BI67:BI87" si="19">BF67/BG67</f>
        <v>0.56553646818225278</v>
      </c>
    </row>
    <row r="68" spans="1:61" x14ac:dyDescent="0.25">
      <c r="A68" s="29" t="s">
        <v>206</v>
      </c>
      <c r="B68" s="22" t="s">
        <v>60</v>
      </c>
      <c r="C68" s="23">
        <v>3</v>
      </c>
      <c r="D68" s="22" t="s">
        <v>219</v>
      </c>
      <c r="E68" s="22">
        <v>800</v>
      </c>
      <c r="F68" s="24">
        <v>3.6339999999999999</v>
      </c>
      <c r="G68" s="25">
        <f>(426.89/600)*800</f>
        <v>569.18666666666672</v>
      </c>
      <c r="H68" s="22" t="s">
        <v>220</v>
      </c>
      <c r="I68" s="22">
        <v>1000</v>
      </c>
      <c r="J68" s="22">
        <v>20</v>
      </c>
      <c r="K68" s="22">
        <v>400</v>
      </c>
      <c r="L68" s="22">
        <v>111</v>
      </c>
      <c r="M68" s="22">
        <v>150</v>
      </c>
      <c r="N68" s="22">
        <v>50</v>
      </c>
      <c r="O68" s="22">
        <v>70</v>
      </c>
      <c r="P68" s="22">
        <v>60</v>
      </c>
      <c r="Q68" s="22"/>
      <c r="R68" s="22" t="s">
        <v>63</v>
      </c>
      <c r="S68" s="22">
        <v>200</v>
      </c>
      <c r="T68" s="22">
        <v>30</v>
      </c>
      <c r="U68" s="24">
        <v>0</v>
      </c>
      <c r="V68" s="24">
        <v>0</v>
      </c>
      <c r="W68" s="22" t="s">
        <v>64</v>
      </c>
      <c r="X68" s="24">
        <f>(Raw_data!X68*Raw_data!$T68*2)/(Raw_data!$F68*1000)</f>
        <v>4.0560429279031364E-3</v>
      </c>
      <c r="Y68" s="24">
        <f>(Raw_data!Y68*Raw_data!$T68*2)/(Raw_data!$F68*1000)</f>
        <v>8.1343423225096318E-4</v>
      </c>
      <c r="Z68" s="24">
        <f>(Raw_data!Z68*Raw_data!$T68*2)/(Raw_data!$F68*1000)</f>
        <v>0.1943518547055586</v>
      </c>
      <c r="AA68" s="24">
        <f>(Raw_data!AA68*Raw_data!$T68*2)/(Raw_data!$F68*1000)</f>
        <v>1.129664281783159E-4</v>
      </c>
      <c r="AB68" s="24">
        <f>(Raw_data!AB68*Raw_data!$T68*2)/(Raw_data!$F68*1000)</f>
        <v>1.2654534947716014E-2</v>
      </c>
      <c r="AC68" s="24">
        <f>(Raw_data!AC68*Raw_data!$T68*2)/(Raw_data!$F68*1000)</f>
        <v>0.26112500275178868</v>
      </c>
      <c r="AD68" s="24">
        <f>(Raw_data!AD68*Raw_data!$T68*2)/(Raw_data!$F68*1000)</f>
        <v>0.1479943423225096</v>
      </c>
      <c r="AE68" s="24">
        <f>(Raw_data!AE68*Raw_data!$T68*2)/(Raw_data!$F68*1000)</f>
        <v>3.3750247660979641E-3</v>
      </c>
      <c r="AF68" s="24">
        <f>(Raw_data!AF68*Raw_data!$T68*2)/(Raw_data!$F68*1000)</f>
        <v>0.58939064942212438</v>
      </c>
      <c r="AG68" s="24">
        <f>(Raw_data!AG68*Raw_data!$T68*2)/(Raw_data!$F68*1000)</f>
        <v>2.5867264722069346E-2</v>
      </c>
      <c r="AH68" s="24">
        <f>(Raw_data!AH68*Raw_data!$T68*2)/(Raw_data!$F68*1000)</f>
        <v>3.4157501375894329E-2</v>
      </c>
      <c r="AI68" s="24">
        <f>(Raw_data!AI68*Raw_data!$T68*2)/(Raw_data!$F68*1000)</f>
        <v>0.14279506329113925</v>
      </c>
      <c r="AJ68" s="24">
        <f>(Raw_data!AJ68*Raw_data!$T68*2)/(Raw_data!$F68*1000)</f>
        <v>4.9462900385250412E-2</v>
      </c>
      <c r="AK68" s="24">
        <f>(Raw_data!AK68*Raw_data!$T68*2)/(Raw_data!$F68*1000)</f>
        <v>2.3399900935608144E-2</v>
      </c>
      <c r="AL68" s="24">
        <f>(Raw_data!AL68*Raw_data!$T68*2)/(Raw_data!$F68*1000)</f>
        <v>2.3437958172812329E-2</v>
      </c>
      <c r="AM68" s="24">
        <f>(Raw_data!AM68*Raw_data!$T68*2)/(Raw_data!$F68*1000)</f>
        <v>3.3623775454045129E-3</v>
      </c>
      <c r="AN68" s="24">
        <f>(Raw_data!AN68*Raw_data!$T68*2)/(Raw_data!$F68*1000)</f>
        <v>2.2484810126582279E-3</v>
      </c>
      <c r="AO68" s="24">
        <f>(Raw_data!AO68*Raw_data!$T68*2)/(Raw_data!$F68*1000)</f>
        <v>8.0204182718767204E-3</v>
      </c>
      <c r="AP68" s="24">
        <f>(Raw_data!AP68*Raw_data!$T68*2)/(Raw_data!$F68*1000)</f>
        <v>3.7763511282333517E-3</v>
      </c>
      <c r="AQ68" s="24">
        <f>(Raw_data!AQ68*Raw_data!$T68*2)/(Raw_data!$F68*1000)</f>
        <v>2.0586406164006606E-3</v>
      </c>
      <c r="AR68" s="24">
        <f>(Raw_data!AR68*Raw_data!$T68*2)/(Raw_data!$F68*1000)</f>
        <v>4.6211887727022567E-4</v>
      </c>
      <c r="AS68" s="24">
        <f>(Raw_data!AS68*Raw_data!$T68*2)/(Raw_data!$F68*1000)</f>
        <v>2.3520858558062742E-3</v>
      </c>
      <c r="AT68" s="24">
        <f>(Raw_data!AT68*Raw_data!$T68*2)/(Raw_data!$F68*1000)</f>
        <v>6.3208695652173918E-3</v>
      </c>
      <c r="AU68" s="24">
        <f>(Raw_data!AU68*Raw_data!$T68*2)/(Raw_data!$F68*1000)</f>
        <v>1.9345624656026416E-3</v>
      </c>
      <c r="AV68" s="24">
        <f>(Raw_data!AV68*Raw_data!$T68*2)/(Raw_data!$F68*1000)</f>
        <v>2.4925591634562465E-3</v>
      </c>
      <c r="AW68" s="24">
        <f>(Raw_data!AW68*Raw_data!$T68*2)/(Raw_data!$F68*1000)</f>
        <v>3.6715410016510729E-3</v>
      </c>
      <c r="AX68" s="24">
        <f>(Raw_data!AX68*Raw_data!$T68*2)/(Raw_data!$F68*1000)</f>
        <v>8.2311612548156294E-3</v>
      </c>
      <c r="AY68" s="24">
        <f>(Raw_data!AY68*Raw_data!$T68*2)/(Raw_data!$F68*1000)</f>
        <v>3.581838194826637E-3</v>
      </c>
      <c r="AZ68" s="24">
        <f t="shared" si="10"/>
        <v>1.5615074463401213</v>
      </c>
      <c r="BA68" s="24">
        <f t="shared" si="11"/>
        <v>2.3437958172812329E-2</v>
      </c>
      <c r="BB68" s="24">
        <f t="shared" si="12"/>
        <v>6.3208695652173918E-3</v>
      </c>
      <c r="BC68" s="24">
        <f t="shared" si="13"/>
        <v>0.99791032471106211</v>
      </c>
      <c r="BD68" s="24">
        <f t="shared" si="14"/>
        <v>1.2266697853604843E-2</v>
      </c>
      <c r="BE68" s="24">
        <f t="shared" si="15"/>
        <v>0.42640763346175015</v>
      </c>
      <c r="BF68" s="24">
        <f t="shared" si="16"/>
        <v>2.9229642267473859E-2</v>
      </c>
      <c r="BG68" s="24">
        <f t="shared" si="17"/>
        <v>6.5934320308200317E-2</v>
      </c>
      <c r="BH68" s="24">
        <f t="shared" si="18"/>
        <v>9.516396257567418E-2</v>
      </c>
      <c r="BI68" s="24">
        <f t="shared" si="19"/>
        <v>0.44331453074581162</v>
      </c>
    </row>
    <row r="69" spans="1:61" x14ac:dyDescent="0.25">
      <c r="A69" s="29" t="s">
        <v>206</v>
      </c>
      <c r="B69" s="22" t="s">
        <v>60</v>
      </c>
      <c r="C69" s="23">
        <v>1</v>
      </c>
      <c r="D69" s="22" t="s">
        <v>221</v>
      </c>
      <c r="E69" s="22">
        <v>700</v>
      </c>
      <c r="F69" s="24">
        <v>3.5305</v>
      </c>
      <c r="G69" s="25"/>
      <c r="H69" s="22" t="s">
        <v>222</v>
      </c>
      <c r="I69" s="22">
        <v>1000</v>
      </c>
      <c r="J69" s="22">
        <v>20</v>
      </c>
      <c r="K69" s="22">
        <v>400</v>
      </c>
      <c r="L69" s="22">
        <v>111</v>
      </c>
      <c r="M69" s="22">
        <v>150</v>
      </c>
      <c r="N69" s="22">
        <v>50</v>
      </c>
      <c r="O69" s="22">
        <v>70</v>
      </c>
      <c r="P69" s="22">
        <v>60</v>
      </c>
      <c r="Q69" s="22"/>
      <c r="R69" s="22" t="s">
        <v>63</v>
      </c>
      <c r="S69" s="22">
        <v>200</v>
      </c>
      <c r="T69" s="22">
        <v>30</v>
      </c>
      <c r="U69" s="24">
        <v>0</v>
      </c>
      <c r="V69" s="24">
        <v>0</v>
      </c>
      <c r="W69" s="22" t="s">
        <v>64</v>
      </c>
      <c r="X69" s="24">
        <f>(Raw_data!X69*Raw_data!$T69*2)/(Raw_data!$F69*1000)</f>
        <v>3.9678855686163432E-3</v>
      </c>
      <c r="Y69" s="24">
        <f>(Raw_data!Y69*Raw_data!$T69*2)/(Raw_data!$F69*1000)</f>
        <v>1.6888372751734883E-3</v>
      </c>
      <c r="Z69" s="24">
        <f>(Raw_data!Z69*Raw_data!$T69*2)/(Raw_data!$F69*1000)</f>
        <v>0.1956926384364821</v>
      </c>
      <c r="AA69" s="24">
        <f>(Raw_data!AA69*Raw_data!$T69*2)/(Raw_data!$F69*1000)</f>
        <v>1.911400651465798E-4</v>
      </c>
      <c r="AB69" s="24">
        <f>(Raw_data!AB69*Raw_data!$T69*2)/(Raw_data!$F69*1000)</f>
        <v>1.0699968842940093E-2</v>
      </c>
      <c r="AC69" s="24">
        <f>(Raw_data!AC69*Raw_data!$T69*2)/(Raw_data!$F69*1000)</f>
        <v>0.22039589859793232</v>
      </c>
      <c r="AD69" s="24">
        <f>(Raw_data!AD69*Raw_data!$T69*2)/(Raw_data!$F69*1000)</f>
        <v>0.16662599065288203</v>
      </c>
      <c r="AE69" s="24">
        <f>(Raw_data!AE69*Raw_data!$T69*2)/(Raw_data!$F69*1000)</f>
        <v>1.0625548789123354E-2</v>
      </c>
      <c r="AF69" s="24">
        <f>(Raw_data!AF69*Raw_data!$T69*2)/(Raw_data!$F69*1000)</f>
        <v>0.69843456734173637</v>
      </c>
      <c r="AG69" s="24">
        <f>(Raw_data!AG69*Raw_data!$T69*2)/(Raw_data!$F69*1000)</f>
        <v>5.6392267384223191E-2</v>
      </c>
      <c r="AH69" s="24">
        <f>(Raw_data!AH69*Raw_data!$T69*2)/(Raw_data!$F69*1000)</f>
        <v>5.8778569607704292E-2</v>
      </c>
      <c r="AI69" s="24">
        <f>(Raw_data!AI69*Raw_data!$T69*2)/(Raw_data!$F69*1000)</f>
        <v>0.16992062880611811</v>
      </c>
      <c r="AJ69" s="24">
        <f>(Raw_data!AJ69*Raw_data!$T69*2)/(Raw_data!$F69*1000)</f>
        <v>4.8419889534060331E-2</v>
      </c>
      <c r="AK69" s="24">
        <f>(Raw_data!AK69*Raw_data!$T69*2)/(Raw_data!$F69*1000)</f>
        <v>3.4760623141198134E-2</v>
      </c>
      <c r="AL69" s="24">
        <f>(Raw_data!AL69*Raw_data!$T69*2)/(Raw_data!$F69*1000)</f>
        <v>3.1257850162866446E-2</v>
      </c>
      <c r="AM69" s="24">
        <f>(Raw_data!AM69*Raw_data!$T69*2)/(Raw_data!$F69*1000)</f>
        <v>3.7699306047302081E-3</v>
      </c>
      <c r="AN69" s="24">
        <f>(Raw_data!AN69*Raw_data!$T69*2)/(Raw_data!$F69*1000)</f>
        <v>3.1584761365245715E-3</v>
      </c>
      <c r="AO69" s="24">
        <f>(Raw_data!AO69*Raw_data!$T69*2)/(Raw_data!$F69*1000)</f>
        <v>8.1162724826511837E-3</v>
      </c>
      <c r="AP69" s="24">
        <f>(Raw_data!AP69*Raw_data!$T69*2)/(Raw_data!$F69*1000)</f>
        <v>4.3905452485483642E-3</v>
      </c>
      <c r="AQ69" s="24">
        <f>(Raw_data!AQ69*Raw_data!$T69*2)/(Raw_data!$F69*1000)</f>
        <v>1.569721002690837E-3</v>
      </c>
      <c r="AR69" s="24">
        <f>(Raw_data!AR69*Raw_data!$T69*2)/(Raw_data!$F69*1000)</f>
        <v>5.7534060331397813E-4</v>
      </c>
      <c r="AS69" s="24">
        <f>(Raw_data!AS69*Raw_data!$T69*2)/(Raw_data!$F69*1000)</f>
        <v>2.6112618609262146E-3</v>
      </c>
      <c r="AT69" s="24">
        <f>(Raw_data!AT69*Raw_data!$T69*2)/(Raw_data!$F69*1000)</f>
        <v>8.6509786149270643E-3</v>
      </c>
      <c r="AU69" s="24">
        <f>(Raw_data!AU69*Raw_data!$T69*2)/(Raw_data!$F69*1000)</f>
        <v>2.4807251097578244E-3</v>
      </c>
      <c r="AV69" s="24">
        <f>(Raw_data!AV69*Raw_data!$T69*2)/(Raw_data!$F69*1000)</f>
        <v>2.0686021809941933E-3</v>
      </c>
      <c r="AW69" s="24">
        <f>(Raw_data!AW69*Raw_data!$T69*2)/(Raw_data!$F69*1000)</f>
        <v>4.2508653165274045E-3</v>
      </c>
      <c r="AX69" s="24">
        <f>(Raw_data!AX69*Raw_data!$T69*2)/(Raw_data!$F69*1000)</f>
        <v>1.0906285228721144E-2</v>
      </c>
      <c r="AY69" s="24">
        <f>(Raw_data!AY69*Raw_data!$T69*2)/(Raw_data!$F69*1000)</f>
        <v>2.5851069253646792E-3</v>
      </c>
      <c r="AZ69" s="24">
        <f t="shared" si="10"/>
        <v>1.7629864155218811</v>
      </c>
      <c r="BA69" s="24">
        <f t="shared" si="11"/>
        <v>3.1257850162866446E-2</v>
      </c>
      <c r="BB69" s="24">
        <f t="shared" si="12"/>
        <v>8.6509786149270643E-3</v>
      </c>
      <c r="BC69" s="24">
        <f t="shared" si="13"/>
        <v>1.1238409403767173</v>
      </c>
      <c r="BD69" s="24">
        <f t="shared" si="14"/>
        <v>1.1049636028891091E-2</v>
      </c>
      <c r="BE69" s="24">
        <f t="shared" si="15"/>
        <v>0.42432533635462399</v>
      </c>
      <c r="BF69" s="24">
        <f t="shared" si="16"/>
        <v>6.0162197988953399E-2</v>
      </c>
      <c r="BG69" s="24">
        <f t="shared" si="17"/>
        <v>0.10369947599490158</v>
      </c>
      <c r="BH69" s="24">
        <f t="shared" si="18"/>
        <v>0.16386167398385498</v>
      </c>
      <c r="BI69" s="24">
        <f t="shared" si="19"/>
        <v>0.58015913206650438</v>
      </c>
    </row>
    <row r="70" spans="1:61" x14ac:dyDescent="0.25">
      <c r="A70" s="29" t="s">
        <v>206</v>
      </c>
      <c r="B70" s="22" t="s">
        <v>95</v>
      </c>
      <c r="C70" s="23" t="s">
        <v>71</v>
      </c>
      <c r="D70" s="22" t="s">
        <v>223</v>
      </c>
      <c r="E70" s="22">
        <v>600</v>
      </c>
      <c r="F70" s="24">
        <v>0.17150000000000001</v>
      </c>
      <c r="G70" s="25"/>
      <c r="H70" s="22" t="s">
        <v>224</v>
      </c>
      <c r="I70" s="22">
        <v>1000</v>
      </c>
      <c r="J70" s="22">
        <v>20</v>
      </c>
      <c r="K70" s="22">
        <v>400</v>
      </c>
      <c r="L70" s="22">
        <v>111</v>
      </c>
      <c r="M70" s="22">
        <v>150</v>
      </c>
      <c r="N70" s="22">
        <v>50</v>
      </c>
      <c r="O70" s="22">
        <v>70</v>
      </c>
      <c r="P70" s="22">
        <v>60</v>
      </c>
      <c r="Q70" s="22" t="s">
        <v>74</v>
      </c>
      <c r="R70" s="22"/>
      <c r="S70" s="22">
        <v>200</v>
      </c>
      <c r="T70" s="22">
        <v>30</v>
      </c>
      <c r="U70" s="24">
        <v>0</v>
      </c>
      <c r="V70" s="24">
        <v>0</v>
      </c>
      <c r="W70" s="22" t="s">
        <v>74</v>
      </c>
      <c r="X70" s="24">
        <f>(Raw_data!X70*Raw_data!$T70*2)/(Raw_data!$F70*1000)</f>
        <v>4.4550087463556855E-2</v>
      </c>
      <c r="Y70" s="24">
        <f>(Raw_data!Y70*Raw_data!$T70*2)/(Raw_data!$F70*1000)</f>
        <v>0.25244921282798832</v>
      </c>
      <c r="Z70" s="24">
        <f>(Raw_data!Z70*Raw_data!$T70*2)/(Raw_data!$F70*1000)</f>
        <v>0</v>
      </c>
      <c r="AA70" s="24">
        <f>(Raw_data!AA70*Raw_data!$T70*2)/(Raw_data!$F70*1000)</f>
        <v>9.8414693877551015E-2</v>
      </c>
      <c r="AB70" s="24">
        <f>(Raw_data!AB70*Raw_data!$T70*2)/(Raw_data!$F70*1000)</f>
        <v>0.16290542274052477</v>
      </c>
      <c r="AC70" s="24">
        <f>(Raw_data!AC70*Raw_data!$T70*2)/(Raw_data!$F70*1000)</f>
        <v>0.25209516034985419</v>
      </c>
      <c r="AD70" s="24">
        <f>(Raw_data!AD70*Raw_data!$T70*2)/(Raw_data!$F70*1000)</f>
        <v>0.45600104956268228</v>
      </c>
      <c r="AE70" s="24">
        <f>(Raw_data!AE70*Raw_data!$T70*2)/(Raw_data!$F70*1000)</f>
        <v>0.54115451895043731</v>
      </c>
      <c r="AF70" s="24">
        <f>(Raw_data!AF70*Raw_data!$T70*2)/(Raw_data!$F70*1000)</f>
        <v>5.909052594752187</v>
      </c>
      <c r="AG70" s="24">
        <f>(Raw_data!AG70*Raw_data!$T70*2)/(Raw_data!$F70*1000)</f>
        <v>0.22251498542274051</v>
      </c>
      <c r="AH70" s="24">
        <f>(Raw_data!AH70*Raw_data!$T70*2)/(Raw_data!$F70*1000)</f>
        <v>0.10066285714285715</v>
      </c>
      <c r="AI70" s="24">
        <f>(Raw_data!AI70*Raw_data!$T70*2)/(Raw_data!$F70*1000)</f>
        <v>0.73476734693877555</v>
      </c>
      <c r="AJ70" s="24">
        <f>(Raw_data!AJ70*Raw_data!$T70*2)/(Raw_data!$F70*1000)</f>
        <v>0.23724314868804663</v>
      </c>
      <c r="AK70" s="24">
        <f>(Raw_data!AK70*Raw_data!$T70*2)/(Raw_data!$F70*1000)</f>
        <v>0.53852466472303206</v>
      </c>
      <c r="AL70" s="24">
        <f>(Raw_data!AL70*Raw_data!$T70*2)/(Raw_data!$F70*1000)</f>
        <v>0.10560244897959181</v>
      </c>
      <c r="AM70" s="24">
        <f>(Raw_data!AM70*Raw_data!$T70*2)/(Raw_data!$F70*1000)</f>
        <v>5.1234052478134111E-2</v>
      </c>
      <c r="AN70" s="24">
        <f>(Raw_data!AN70*Raw_data!$T70*2)/(Raw_data!$F70*1000)</f>
        <v>2.9141807580174928E-2</v>
      </c>
      <c r="AO70" s="24">
        <f>(Raw_data!AO70*Raw_data!$T70*2)/(Raw_data!$F70*1000)</f>
        <v>6.3461807580174917E-2</v>
      </c>
      <c r="AP70" s="24">
        <f>(Raw_data!AP70*Raw_data!$T70*2)/(Raw_data!$F70*1000)</f>
        <v>4.0497026239067056E-2</v>
      </c>
      <c r="AQ70" s="24">
        <f>(Raw_data!AQ70*Raw_data!$T70*2)/(Raw_data!$F70*1000)</f>
        <v>1.0223790087463557E-2</v>
      </c>
      <c r="AR70" s="24">
        <f>(Raw_data!AR70*Raw_data!$T70*2)/(Raw_data!$F70*1000)</f>
        <v>7.9980174927113696E-3</v>
      </c>
      <c r="AS70" s="24">
        <f>(Raw_data!AS70*Raw_data!$T70*2)/(Raw_data!$F70*1000)</f>
        <v>2.8804897959183676E-2</v>
      </c>
      <c r="AT70" s="24">
        <f>(Raw_data!AT70*Raw_data!$T70*2)/(Raw_data!$F70*1000)</f>
        <v>0.11770180758017491</v>
      </c>
      <c r="AU70" s="24">
        <f>(Raw_data!AU70*Raw_data!$T70*2)/(Raw_data!$F70*1000)</f>
        <v>2.7967696793002914E-2</v>
      </c>
      <c r="AV70" s="24">
        <f>(Raw_data!AV70*Raw_data!$T70*2)/(Raw_data!$F70*1000)</f>
        <v>8.0868804664723029E-3</v>
      </c>
      <c r="AW70" s="24">
        <f>(Raw_data!AW70*Raw_data!$T70*2)/(Raw_data!$F70*1000)</f>
        <v>3.3450962099125361E-2</v>
      </c>
      <c r="AX70" s="24">
        <f>(Raw_data!AX70*Raw_data!$T70*2)/(Raw_data!$F70*1000)</f>
        <v>8.670962099125365E-2</v>
      </c>
      <c r="AY70" s="24">
        <f>(Raw_data!AY70*Raw_data!$T70*2)/(Raw_data!$F70*1000)</f>
        <v>1.3817492711370262E-2</v>
      </c>
      <c r="AZ70" s="24">
        <f t="shared" si="10"/>
        <v>10.175034052478136</v>
      </c>
      <c r="BA70" s="24">
        <f t="shared" si="11"/>
        <v>0.10560244897959181</v>
      </c>
      <c r="BB70" s="24">
        <f t="shared" si="12"/>
        <v>0.11770180758017491</v>
      </c>
      <c r="BC70" s="24">
        <f t="shared" si="13"/>
        <v>6.8097523032069969</v>
      </c>
      <c r="BD70" s="24">
        <f t="shared" si="14"/>
        <v>7.3577142857142855E-2</v>
      </c>
      <c r="BE70" s="24">
        <f t="shared" si="15"/>
        <v>2.0570200583090377</v>
      </c>
      <c r="BF70" s="24">
        <f t="shared" si="16"/>
        <v>0.27374903790087463</v>
      </c>
      <c r="BG70" s="24">
        <f t="shared" si="17"/>
        <v>0.73763125364431492</v>
      </c>
      <c r="BH70" s="24">
        <f t="shared" si="18"/>
        <v>1.0113802915451895</v>
      </c>
      <c r="BI70" s="24">
        <f t="shared" si="19"/>
        <v>0.37111908768561502</v>
      </c>
    </row>
    <row r="71" spans="1:61" x14ac:dyDescent="0.25">
      <c r="A71" s="29" t="s">
        <v>206</v>
      </c>
      <c r="B71" s="22" t="s">
        <v>98</v>
      </c>
      <c r="C71" s="23">
        <v>0</v>
      </c>
      <c r="D71" s="22" t="s">
        <v>225</v>
      </c>
      <c r="E71" s="22">
        <v>1000</v>
      </c>
      <c r="F71" s="24">
        <v>3.8239999999999998</v>
      </c>
      <c r="G71" s="25"/>
      <c r="H71" s="22" t="s">
        <v>226</v>
      </c>
      <c r="I71" s="22">
        <v>1000</v>
      </c>
      <c r="J71" s="22">
        <v>20</v>
      </c>
      <c r="K71" s="22">
        <v>400</v>
      </c>
      <c r="L71" s="22">
        <v>111</v>
      </c>
      <c r="M71" s="22">
        <v>150</v>
      </c>
      <c r="N71" s="22">
        <v>50</v>
      </c>
      <c r="O71" s="22">
        <v>70</v>
      </c>
      <c r="P71" s="22">
        <v>60</v>
      </c>
      <c r="Q71" s="22"/>
      <c r="R71" s="22" t="s">
        <v>101</v>
      </c>
      <c r="S71" s="22">
        <v>200</v>
      </c>
      <c r="T71" s="22">
        <v>30</v>
      </c>
      <c r="U71" s="24">
        <v>0</v>
      </c>
      <c r="V71" s="24">
        <v>0</v>
      </c>
      <c r="W71" s="22" t="s">
        <v>64</v>
      </c>
      <c r="X71" s="24">
        <f>(Raw_data!X71*Raw_data!$T71*2)/(Raw_data!$F71*1000)</f>
        <v>6.6908315899581591E-3</v>
      </c>
      <c r="Y71" s="24">
        <f>(Raw_data!Y71*Raw_data!$T71*2)/(Raw_data!$F71*1000)</f>
        <v>1.3724999999999998E-3</v>
      </c>
      <c r="Z71" s="24">
        <f>(Raw_data!Z71*Raw_data!$T71*2)/(Raw_data!$F71*1000)</f>
        <v>0.30499724372384934</v>
      </c>
      <c r="AA71" s="24">
        <f>(Raw_data!AA71*Raw_data!$T71*2)/(Raw_data!$F71*1000)</f>
        <v>7.9864016736401679E-6</v>
      </c>
      <c r="AB71" s="24">
        <f>(Raw_data!AB71*Raw_data!$T71*2)/(Raw_data!$F71*1000)</f>
        <v>1.7855287656903765E-2</v>
      </c>
      <c r="AC71" s="24">
        <f>(Raw_data!AC71*Raw_data!$T71*2)/(Raw_data!$F71*1000)</f>
        <v>0.47559597803347281</v>
      </c>
      <c r="AD71" s="24">
        <f>(Raw_data!AD71*Raw_data!$T71*2)/(Raw_data!$F71*1000)</f>
        <v>0.17797167364016736</v>
      </c>
      <c r="AE71" s="24">
        <f>(Raw_data!AE71*Raw_data!$T71*2)/(Raw_data!$F71*1000)</f>
        <v>1.360649058577406E-2</v>
      </c>
      <c r="AF71" s="24">
        <f>(Raw_data!AF71*Raw_data!$T71*2)/(Raw_data!$F71*1000)</f>
        <v>0.71683310146443524</v>
      </c>
      <c r="AG71" s="24">
        <f>(Raw_data!AG71*Raw_data!$T71*2)/(Raw_data!$F71*1000)</f>
        <v>3.994766736401674E-2</v>
      </c>
      <c r="AH71" s="24">
        <f>(Raw_data!AH71*Raw_data!$T71*2)/(Raw_data!$F71*1000)</f>
        <v>4.6649811715481174E-2</v>
      </c>
      <c r="AI71" s="24">
        <f>(Raw_data!AI71*Raw_data!$T71*2)/(Raw_data!$F71*1000)</f>
        <v>0.16343794456066943</v>
      </c>
      <c r="AJ71" s="24">
        <f>(Raw_data!AJ71*Raw_data!$T71*2)/(Raw_data!$F71*1000)</f>
        <v>3.4625162133891212E-2</v>
      </c>
      <c r="AK71" s="24">
        <f>(Raw_data!AK71*Raw_data!$T71*2)/(Raw_data!$F71*1000)</f>
        <v>4.8921699790794984E-2</v>
      </c>
      <c r="AL71" s="24">
        <f>(Raw_data!AL71*Raw_data!$T71*2)/(Raw_data!$F71*1000)</f>
        <v>5.1109063807531378E-2</v>
      </c>
      <c r="AM71" s="24">
        <f>(Raw_data!AM71*Raw_data!$T71*2)/(Raw_data!$F71*1000)</f>
        <v>3.3043776150627614E-3</v>
      </c>
      <c r="AN71" s="24">
        <f>(Raw_data!AN71*Raw_data!$T71*2)/(Raw_data!$F71*1000)</f>
        <v>3.5705962343096235E-3</v>
      </c>
      <c r="AO71" s="24">
        <f>(Raw_data!AO71*Raw_data!$T71*2)/(Raw_data!$F71*1000)</f>
        <v>7.4325313807531383E-3</v>
      </c>
      <c r="AP71" s="24">
        <f>(Raw_data!AP71*Raw_data!$T71*2)/(Raw_data!$F71*1000)</f>
        <v>5.4565167364016738E-3</v>
      </c>
      <c r="AQ71" s="24">
        <f>(Raw_data!AQ71*Raw_data!$T71*2)/(Raw_data!$F71*1000)</f>
        <v>1.5661349372384937E-3</v>
      </c>
      <c r="AR71" s="24">
        <f>(Raw_data!AR71*Raw_data!$T71*2)/(Raw_data!$F71*1000)</f>
        <v>1.0332269874476988E-3</v>
      </c>
      <c r="AS71" s="24">
        <f>(Raw_data!AS71*Raw_data!$T71*2)/(Raw_data!$F71*1000)</f>
        <v>2.7161924686192464E-3</v>
      </c>
      <c r="AT71" s="24">
        <f>(Raw_data!AT71*Raw_data!$T71*2)/(Raw_data!$F71*1000)</f>
        <v>1.1458744769874477E-2</v>
      </c>
      <c r="AU71" s="24">
        <f>(Raw_data!AU71*Raw_data!$T71*2)/(Raw_data!$F71*1000)</f>
        <v>3.6207112970711294E-3</v>
      </c>
      <c r="AV71" s="24">
        <f>(Raw_data!AV71*Raw_data!$T71*2)/(Raw_data!$F71*1000)</f>
        <v>2.2773953974895397E-3</v>
      </c>
      <c r="AW71" s="24">
        <f>(Raw_data!AW71*Raw_data!$T71*2)/(Raw_data!$F71*1000)</f>
        <v>4.6063023012552304E-3</v>
      </c>
      <c r="AX71" s="24">
        <f>(Raw_data!AX71*Raw_data!$T71*2)/(Raw_data!$F71*1000)</f>
        <v>1.346102510460251E-2</v>
      </c>
      <c r="AY71" s="24">
        <f>(Raw_data!AY71*Raw_data!$T71*2)/(Raw_data!$F71*1000)</f>
        <v>2.4042364016736402E-3</v>
      </c>
      <c r="AZ71" s="24">
        <f t="shared" si="10"/>
        <v>2.1625304341004186</v>
      </c>
      <c r="BA71" s="24">
        <f t="shared" si="11"/>
        <v>5.1109063807531378E-2</v>
      </c>
      <c r="BB71" s="24">
        <f t="shared" si="12"/>
        <v>1.1458744769874477E-2</v>
      </c>
      <c r="BC71" s="24">
        <f t="shared" si="13"/>
        <v>1.2589733002092049</v>
      </c>
      <c r="BD71" s="24">
        <f t="shared" si="14"/>
        <v>1.1887296025104603E-2</v>
      </c>
      <c r="BE71" s="24">
        <f t="shared" si="15"/>
        <v>0.67853516736401676</v>
      </c>
      <c r="BF71" s="24">
        <f t="shared" si="16"/>
        <v>4.3252044979079501E-2</v>
      </c>
      <c r="BG71" s="24">
        <f t="shared" si="17"/>
        <v>0.1073148169456067</v>
      </c>
      <c r="BH71" s="24">
        <f t="shared" si="18"/>
        <v>0.15056686192468621</v>
      </c>
      <c r="BI71" s="24">
        <f t="shared" si="19"/>
        <v>0.40303889257903797</v>
      </c>
    </row>
    <row r="72" spans="1:61" x14ac:dyDescent="0.25">
      <c r="A72" s="29" t="s">
        <v>206</v>
      </c>
      <c r="B72" s="22" t="s">
        <v>102</v>
      </c>
      <c r="C72" s="23">
        <v>0</v>
      </c>
      <c r="D72" s="22" t="s">
        <v>227</v>
      </c>
      <c r="E72" s="22">
        <v>1000</v>
      </c>
      <c r="F72" s="24">
        <v>2.855</v>
      </c>
      <c r="G72" s="25"/>
      <c r="H72" s="22" t="s">
        <v>228</v>
      </c>
      <c r="I72" s="22">
        <v>1000</v>
      </c>
      <c r="J72" s="22">
        <v>20</v>
      </c>
      <c r="K72" s="22">
        <v>400</v>
      </c>
      <c r="L72" s="22">
        <v>111</v>
      </c>
      <c r="M72" s="22">
        <v>150</v>
      </c>
      <c r="N72" s="22">
        <v>50</v>
      </c>
      <c r="O72" s="22">
        <v>70</v>
      </c>
      <c r="P72" s="22">
        <v>60</v>
      </c>
      <c r="Q72" s="22"/>
      <c r="R72" s="22" t="s">
        <v>101</v>
      </c>
      <c r="S72" s="22">
        <v>200</v>
      </c>
      <c r="T72" s="22">
        <v>30</v>
      </c>
      <c r="U72" s="24">
        <v>0</v>
      </c>
      <c r="V72" s="24">
        <v>0</v>
      </c>
      <c r="W72" s="22" t="s">
        <v>64</v>
      </c>
      <c r="X72" s="24">
        <f>(Raw_data!X72*Raw_data!$T72*2)/(Raw_data!$F72*1000)</f>
        <v>7.1038318739054286E-3</v>
      </c>
      <c r="Y72" s="24">
        <f>(Raw_data!Y72*Raw_data!$T72*2)/(Raw_data!$F72*1000)</f>
        <v>2.2049737302977236E-3</v>
      </c>
      <c r="Z72" s="24">
        <f>(Raw_data!Z72*Raw_data!$T72*2)/(Raw_data!$F72*1000)</f>
        <v>0.26171291768826621</v>
      </c>
      <c r="AA72" s="24">
        <f>(Raw_data!AA72*Raw_data!$T72*2)/(Raw_data!$F72*1000)</f>
        <v>2.6431523642732048E-4</v>
      </c>
      <c r="AB72" s="24">
        <f>(Raw_data!AB72*Raw_data!$T72*2)/(Raw_data!$F72*1000)</f>
        <v>1.4013751313485113E-2</v>
      </c>
      <c r="AC72" s="24">
        <f>(Raw_data!AC72*Raw_data!$T72*2)/(Raw_data!$F72*1000)</f>
        <v>0.2827365183887916</v>
      </c>
      <c r="AD72" s="24">
        <f>(Raw_data!AD72*Raw_data!$T72*2)/(Raw_data!$F72*1000)</f>
        <v>0.15733861996497375</v>
      </c>
      <c r="AE72" s="24">
        <f>(Raw_data!AE72*Raw_data!$T72*2)/(Raw_data!$F72*1000)</f>
        <v>2.4498704028021016E-2</v>
      </c>
      <c r="AF72" s="24">
        <f>(Raw_data!AF72*Raw_data!$T72*2)/(Raw_data!$F72*1000)</f>
        <v>0.79176086164623471</v>
      </c>
      <c r="AG72" s="24">
        <f>(Raw_data!AG72*Raw_data!$T72*2)/(Raw_data!$F72*1000)</f>
        <v>5.1085618213660242E-2</v>
      </c>
      <c r="AH72" s="24">
        <f>(Raw_data!AH72*Raw_data!$T72*2)/(Raw_data!$F72*1000)</f>
        <v>7.0116252189141859E-2</v>
      </c>
      <c r="AI72" s="24">
        <f>(Raw_data!AI72*Raw_data!$T72*2)/(Raw_data!$F72*1000)</f>
        <v>0.17648885464098074</v>
      </c>
      <c r="AJ72" s="24">
        <f>(Raw_data!AJ72*Raw_data!$T72*2)/(Raw_data!$F72*1000)</f>
        <v>3.7762676007005259E-2</v>
      </c>
      <c r="AK72" s="24">
        <f>(Raw_data!AK72*Raw_data!$T72*2)/(Raw_data!$F72*1000)</f>
        <v>2.4859061295971978E-2</v>
      </c>
      <c r="AL72" s="24">
        <f>(Raw_data!AL72*Raw_data!$T72*2)/(Raw_data!$F72*1000)</f>
        <v>3.6199586690017514E-2</v>
      </c>
      <c r="AM72" s="24">
        <f>(Raw_data!AM72*Raw_data!$T72*2)/(Raw_data!$F72*1000)</f>
        <v>4.2086374781085817E-3</v>
      </c>
      <c r="AN72" s="24">
        <f>(Raw_data!AN72*Raw_data!$T72*2)/(Raw_data!$F72*1000)</f>
        <v>3.7036077057793345E-3</v>
      </c>
      <c r="AO72" s="24">
        <f>(Raw_data!AO72*Raw_data!$T72*2)/(Raw_data!$F72*1000)</f>
        <v>8.3094010507880917E-3</v>
      </c>
      <c r="AP72" s="24">
        <f>(Raw_data!AP72*Raw_data!$T72*2)/(Raw_data!$F72*1000)</f>
        <v>5.2471103327495624E-3</v>
      </c>
      <c r="AQ72" s="24">
        <f>(Raw_data!AQ72*Raw_data!$T72*2)/(Raw_data!$F72*1000)</f>
        <v>1.1784588441330999E-3</v>
      </c>
      <c r="AR72" s="24">
        <f>(Raw_data!AR72*Raw_data!$T72*2)/(Raw_data!$F72*1000)</f>
        <v>6.5781436077057796E-4</v>
      </c>
      <c r="AS72" s="24">
        <f>(Raw_data!AS72*Raw_data!$T72*2)/(Raw_data!$F72*1000)</f>
        <v>2.9960280210157616E-3</v>
      </c>
      <c r="AT72" s="24">
        <f>(Raw_data!AT72*Raw_data!$T72*2)/(Raw_data!$F72*1000)</f>
        <v>1.2236364273204903E-2</v>
      </c>
      <c r="AU72" s="24">
        <f>(Raw_data!AU72*Raw_data!$T72*2)/(Raw_data!$F72*1000)</f>
        <v>2.370998248686515E-3</v>
      </c>
      <c r="AV72" s="24">
        <f>(Raw_data!AV72*Raw_data!$T72*2)/(Raw_data!$F72*1000)</f>
        <v>2.3110192644483362E-3</v>
      </c>
      <c r="AW72" s="24">
        <f>(Raw_data!AW72*Raw_data!$T72*2)/(Raw_data!$F72*1000)</f>
        <v>4.2716217162872151E-3</v>
      </c>
      <c r="AX72" s="24">
        <f>(Raw_data!AX72*Raw_data!$T72*2)/(Raw_data!$F72*1000)</f>
        <v>1.1932791593695272E-2</v>
      </c>
      <c r="AY72" s="24">
        <f>(Raw_data!AY72*Raw_data!$T72*2)/(Raw_data!$F72*1000)</f>
        <v>1.8080700525394046E-3</v>
      </c>
      <c r="AZ72" s="24">
        <f t="shared" si="10"/>
        <v>1.9993784658493874</v>
      </c>
      <c r="BA72" s="24">
        <f t="shared" si="11"/>
        <v>3.6199586690017514E-2</v>
      </c>
      <c r="BB72" s="24">
        <f t="shared" si="12"/>
        <v>1.2236364273204903E-2</v>
      </c>
      <c r="BC72" s="24">
        <f t="shared" si="13"/>
        <v>1.2696926584938706</v>
      </c>
      <c r="BD72" s="24">
        <f t="shared" si="14"/>
        <v>1.0226984238178635E-2</v>
      </c>
      <c r="BE72" s="24">
        <f t="shared" si="15"/>
        <v>0.50880655691768828</v>
      </c>
      <c r="BF72" s="24">
        <f t="shared" si="16"/>
        <v>5.5294255691768823E-2</v>
      </c>
      <c r="BG72" s="24">
        <f t="shared" si="17"/>
        <v>0.1069220595446585</v>
      </c>
      <c r="BH72" s="24">
        <f t="shared" si="18"/>
        <v>0.16221631523642732</v>
      </c>
      <c r="BI72" s="24">
        <f t="shared" si="19"/>
        <v>0.51714544152298048</v>
      </c>
    </row>
    <row r="73" spans="1:61" x14ac:dyDescent="0.25">
      <c r="A73" s="29" t="s">
        <v>206</v>
      </c>
      <c r="B73" s="22" t="s">
        <v>85</v>
      </c>
      <c r="C73" s="23">
        <v>1</v>
      </c>
      <c r="D73" s="22" t="s">
        <v>229</v>
      </c>
      <c r="E73" s="22">
        <v>400</v>
      </c>
      <c r="F73" s="24">
        <v>4.17</v>
      </c>
      <c r="G73" s="25"/>
      <c r="H73" s="22" t="s">
        <v>230</v>
      </c>
      <c r="I73" s="22">
        <v>1000</v>
      </c>
      <c r="J73" s="22">
        <v>20</v>
      </c>
      <c r="K73" s="22">
        <v>400</v>
      </c>
      <c r="L73" s="22">
        <v>111</v>
      </c>
      <c r="M73" s="22">
        <v>150</v>
      </c>
      <c r="N73" s="22">
        <v>50</v>
      </c>
      <c r="O73" s="22">
        <v>70</v>
      </c>
      <c r="P73" s="22">
        <v>60</v>
      </c>
      <c r="Q73" s="22"/>
      <c r="R73" s="22" t="s">
        <v>63</v>
      </c>
      <c r="S73" s="22">
        <v>200</v>
      </c>
      <c r="T73" s="22">
        <v>30</v>
      </c>
      <c r="U73" s="24">
        <v>0</v>
      </c>
      <c r="V73" s="24">
        <v>0</v>
      </c>
      <c r="W73" s="22" t="s">
        <v>64</v>
      </c>
      <c r="X73" s="24">
        <f>(Raw_data!X73*Raw_data!$T73*2)/(Raw_data!$F73*1000)</f>
        <v>3.2238848920863308E-3</v>
      </c>
      <c r="Y73" s="24">
        <f>(Raw_data!Y73*Raw_data!$T73*2)/(Raw_data!$F73*1000)</f>
        <v>1.2988057553956834E-3</v>
      </c>
      <c r="Z73" s="24">
        <f>(Raw_data!Z73*Raw_data!$T73*2)/(Raw_data!$F73*1000)</f>
        <v>0.1415083021582734</v>
      </c>
      <c r="AA73" s="24">
        <f>(Raw_data!AA73*Raw_data!$T73*2)/(Raw_data!$F73*1000)</f>
        <v>3.4758273381294968E-4</v>
      </c>
      <c r="AB73" s="24">
        <f>(Raw_data!AB73*Raw_data!$T73*2)/(Raw_data!$F73*1000)</f>
        <v>9.8144172661870505E-3</v>
      </c>
      <c r="AC73" s="24">
        <f>(Raw_data!AC73*Raw_data!$T73*2)/(Raw_data!$F73*1000)</f>
        <v>0.20542923741007194</v>
      </c>
      <c r="AD73" s="24">
        <f>(Raw_data!AD73*Raw_data!$T73*2)/(Raw_data!$F73*1000)</f>
        <v>0.11070159712230217</v>
      </c>
      <c r="AE73" s="24">
        <f>(Raw_data!AE73*Raw_data!$T73*2)/(Raw_data!$F73*1000)</f>
        <v>1.9200258992805759E-2</v>
      </c>
      <c r="AF73" s="24">
        <f>(Raw_data!AF73*Raw_data!$T73*2)/(Raw_data!$F73*1000)</f>
        <v>0.54832933812949636</v>
      </c>
      <c r="AG73" s="24">
        <f>(Raw_data!AG73*Raw_data!$T73*2)/(Raw_data!$F73*1000)</f>
        <v>5.0729496402877695E-2</v>
      </c>
      <c r="AH73" s="24">
        <f>(Raw_data!AH73*Raw_data!$T73*2)/(Raw_data!$F73*1000)</f>
        <v>5.2839151079136698E-2</v>
      </c>
      <c r="AI73" s="24">
        <f>(Raw_data!AI73*Raw_data!$T73*2)/(Raw_data!$F73*1000)</f>
        <v>0.13893555395683455</v>
      </c>
      <c r="AJ73" s="24">
        <f>(Raw_data!AJ73*Raw_data!$T73*2)/(Raw_data!$F73*1000)</f>
        <v>2.9243568345323739E-2</v>
      </c>
      <c r="AK73" s="24">
        <f>(Raw_data!AK73*Raw_data!$T73*2)/(Raw_data!$F73*1000)</f>
        <v>3.540375539568346E-2</v>
      </c>
      <c r="AL73" s="24">
        <f>(Raw_data!AL73*Raw_data!$T73*2)/(Raw_data!$F73*1000)</f>
        <v>4.0270215827338127E-2</v>
      </c>
      <c r="AM73" s="24">
        <f>(Raw_data!AM73*Raw_data!$T73*2)/(Raw_data!$F73*1000)</f>
        <v>2.8493812949640291E-3</v>
      </c>
      <c r="AN73" s="24">
        <f>(Raw_data!AN73*Raw_data!$T73*2)/(Raw_data!$F73*1000)</f>
        <v>2.0467194244604314E-3</v>
      </c>
      <c r="AO73" s="24">
        <f>(Raw_data!AO73*Raw_data!$T73*2)/(Raw_data!$F73*1000)</f>
        <v>7.2045323741007205E-3</v>
      </c>
      <c r="AP73" s="24">
        <f>(Raw_data!AP73*Raw_data!$T73*2)/(Raw_data!$F73*1000)</f>
        <v>3.9590071942446035E-3</v>
      </c>
      <c r="AQ73" s="24">
        <f>(Raw_data!AQ73*Raw_data!$T73*2)/(Raw_data!$F73*1000)</f>
        <v>1.2813956834532374E-3</v>
      </c>
      <c r="AR73" s="24">
        <f>(Raw_data!AR73*Raw_data!$T73*2)/(Raw_data!$F73*1000)</f>
        <v>4.0133812949640291E-4</v>
      </c>
      <c r="AS73" s="24">
        <f>(Raw_data!AS73*Raw_data!$T73*2)/(Raw_data!$F73*1000)</f>
        <v>2.2369496402877696E-3</v>
      </c>
      <c r="AT73" s="24">
        <f>(Raw_data!AT73*Raw_data!$T73*2)/(Raw_data!$F73*1000)</f>
        <v>9.2224460431654682E-3</v>
      </c>
      <c r="AU73" s="24">
        <f>(Raw_data!AU73*Raw_data!$T73*2)/(Raw_data!$F73*1000)</f>
        <v>1.8888201438848921E-3</v>
      </c>
      <c r="AV73" s="24">
        <f>(Raw_data!AV73*Raw_data!$T73*2)/(Raw_data!$F73*1000)</f>
        <v>1.7735395683453237E-3</v>
      </c>
      <c r="AW73" s="24">
        <f>(Raw_data!AW73*Raw_data!$T73*2)/(Raw_data!$F73*1000)</f>
        <v>3.5767050359712229E-3</v>
      </c>
      <c r="AX73" s="24">
        <f>(Raw_data!AX73*Raw_data!$T73*2)/(Raw_data!$F73*1000)</f>
        <v>7.2766618705035965E-3</v>
      </c>
      <c r="AY73" s="24">
        <f>(Raw_data!AY73*Raw_data!$T73*2)/(Raw_data!$F73*1000)</f>
        <v>2.1754676258992807E-3</v>
      </c>
      <c r="AZ73" s="24">
        <f t="shared" si="10"/>
        <v>1.4331681294964032</v>
      </c>
      <c r="BA73" s="24">
        <f t="shared" si="11"/>
        <v>4.0270215827338127E-2</v>
      </c>
      <c r="BB73" s="24">
        <f t="shared" si="12"/>
        <v>9.2224460431654682E-3</v>
      </c>
      <c r="BC73" s="24">
        <f t="shared" si="13"/>
        <v>0.84282110791366904</v>
      </c>
      <c r="BD73" s="24">
        <f t="shared" si="14"/>
        <v>9.2084460431654681E-3</v>
      </c>
      <c r="BE73" s="24">
        <f t="shared" si="15"/>
        <v>0.38158145323741011</v>
      </c>
      <c r="BF73" s="24">
        <f t="shared" si="16"/>
        <v>5.3578877697841726E-2</v>
      </c>
      <c r="BG73" s="24">
        <f t="shared" si="17"/>
        <v>9.6485582733812969E-2</v>
      </c>
      <c r="BH73" s="24">
        <f t="shared" si="18"/>
        <v>0.15006446043165469</v>
      </c>
      <c r="BI73" s="24">
        <f t="shared" si="19"/>
        <v>0.55530449399530057</v>
      </c>
    </row>
    <row r="74" spans="1:61" x14ac:dyDescent="0.25">
      <c r="A74" s="29" t="s">
        <v>206</v>
      </c>
      <c r="B74" s="22" t="s">
        <v>85</v>
      </c>
      <c r="C74" s="23">
        <v>2</v>
      </c>
      <c r="D74" s="22" t="s">
        <v>231</v>
      </c>
      <c r="E74" s="22">
        <v>600</v>
      </c>
      <c r="F74" s="24">
        <v>3.3805000000000001</v>
      </c>
      <c r="G74" s="25"/>
      <c r="H74" s="22" t="s">
        <v>232</v>
      </c>
      <c r="I74" s="22">
        <v>1000</v>
      </c>
      <c r="J74" s="22">
        <v>20</v>
      </c>
      <c r="K74" s="22">
        <v>400</v>
      </c>
      <c r="L74" s="22">
        <v>111</v>
      </c>
      <c r="M74" s="22">
        <v>150</v>
      </c>
      <c r="N74" s="22">
        <v>50</v>
      </c>
      <c r="O74" s="22">
        <v>70</v>
      </c>
      <c r="P74" s="22">
        <v>60</v>
      </c>
      <c r="Q74" s="22"/>
      <c r="R74" s="22" t="s">
        <v>63</v>
      </c>
      <c r="S74" s="22">
        <v>200</v>
      </c>
      <c r="T74" s="22">
        <v>30</v>
      </c>
      <c r="U74" s="24">
        <v>0</v>
      </c>
      <c r="V74" s="24">
        <v>0</v>
      </c>
      <c r="W74" s="22" t="s">
        <v>64</v>
      </c>
      <c r="X74" s="24">
        <f>(Raw_data!X74*Raw_data!$T74*2)/(Raw_data!$F74*1000)</f>
        <v>4.6644520041413994E-3</v>
      </c>
      <c r="Y74" s="24">
        <f>(Raw_data!Y74*Raw_data!$T74*2)/(Raw_data!$F74*1000)</f>
        <v>1.2436976778583051E-3</v>
      </c>
      <c r="Z74" s="24">
        <f>(Raw_data!Z74*Raw_data!$T74*2)/(Raw_data!$F74*1000)</f>
        <v>0.23065293891436178</v>
      </c>
      <c r="AA74" s="24">
        <f>(Raw_data!AA74*Raw_data!$T74*2)/(Raw_data!$F74*1000)</f>
        <v>0</v>
      </c>
      <c r="AB74" s="24">
        <f>(Raw_data!AB74*Raw_data!$T74*2)/(Raw_data!$F74*1000)</f>
        <v>1.1644224227185328E-2</v>
      </c>
      <c r="AC74" s="24">
        <f>(Raw_data!AC74*Raw_data!$T74*2)/(Raw_data!$F74*1000)</f>
        <v>0.28677744120692206</v>
      </c>
      <c r="AD74" s="24">
        <f>(Raw_data!AD74*Raw_data!$T74*2)/(Raw_data!$F74*1000)</f>
        <v>0.17722377754770002</v>
      </c>
      <c r="AE74" s="24">
        <f>(Raw_data!AE74*Raw_data!$T74*2)/(Raw_data!$F74*1000)</f>
        <v>1.9616121875462206E-2</v>
      </c>
      <c r="AF74" s="24">
        <f>(Raw_data!AF74*Raw_data!$T74*2)/(Raw_data!$F74*1000)</f>
        <v>0.85491936695755066</v>
      </c>
      <c r="AG74" s="24">
        <f>(Raw_data!AG74*Raw_data!$T74*2)/(Raw_data!$F74*1000)</f>
        <v>9.6211495340925893E-2</v>
      </c>
      <c r="AH74" s="24">
        <f>(Raw_data!AH74*Raw_data!$T74*2)/(Raw_data!$F74*1000)</f>
        <v>8.9200804614701965E-2</v>
      </c>
      <c r="AI74" s="24">
        <f>(Raw_data!AI74*Raw_data!$T74*2)/(Raw_data!$F74*1000)</f>
        <v>0.20485329389143617</v>
      </c>
      <c r="AJ74" s="24">
        <f>(Raw_data!AJ74*Raw_data!$T74*2)/(Raw_data!$F74*1000)</f>
        <v>4.0611524922348763E-2</v>
      </c>
      <c r="AK74" s="24">
        <f>(Raw_data!AK74*Raw_data!$T74*2)/(Raw_data!$F74*1000)</f>
        <v>2.2943180002958145E-2</v>
      </c>
      <c r="AL74" s="24">
        <f>(Raw_data!AL74*Raw_data!$T74*2)/(Raw_data!$F74*1000)</f>
        <v>4.9525673716905784E-2</v>
      </c>
      <c r="AM74" s="24">
        <f>(Raw_data!AM74*Raw_data!$T74*2)/(Raw_data!$F74*1000)</f>
        <v>3.1022511462801359E-3</v>
      </c>
      <c r="AN74" s="24">
        <f>(Raw_data!AN74*Raw_data!$T74*2)/(Raw_data!$F74*1000)</f>
        <v>3.8556189912734803E-3</v>
      </c>
      <c r="AO74" s="24">
        <f>(Raw_data!AO74*Raw_data!$T74*2)/(Raw_data!$F74*1000)</f>
        <v>8.3335127939653895E-3</v>
      </c>
      <c r="AP74" s="24">
        <f>(Raw_data!AP74*Raw_data!$T74*2)/(Raw_data!$F74*1000)</f>
        <v>5.28653157816891E-3</v>
      </c>
      <c r="AQ74" s="24">
        <f>(Raw_data!AQ74*Raw_data!$T74*2)/(Raw_data!$F74*1000)</f>
        <v>1.5568584528915842E-3</v>
      </c>
      <c r="AR74" s="24">
        <f>(Raw_data!AR74*Raw_data!$T74*2)/(Raw_data!$F74*1000)</f>
        <v>3.7634669427599466E-4</v>
      </c>
      <c r="AS74" s="24">
        <f>(Raw_data!AS74*Raw_data!$T74*2)/(Raw_data!$F74*1000)</f>
        <v>3.394166543410738E-3</v>
      </c>
      <c r="AT74" s="24">
        <f>(Raw_data!AT74*Raw_data!$T74*2)/(Raw_data!$F74*1000)</f>
        <v>1.0589835823103091E-2</v>
      </c>
      <c r="AU74" s="24">
        <f>(Raw_data!AU74*Raw_data!$T74*2)/(Raw_data!$F74*1000)</f>
        <v>2.0245229995562784E-3</v>
      </c>
      <c r="AV74" s="24">
        <f>(Raw_data!AV74*Raw_data!$T74*2)/(Raw_data!$F74*1000)</f>
        <v>2.2542464132524775E-3</v>
      </c>
      <c r="AW74" s="24">
        <f>(Raw_data!AW74*Raw_data!$T74*2)/(Raw_data!$F74*1000)</f>
        <v>4.2641976039047482E-3</v>
      </c>
      <c r="AX74" s="24">
        <f>(Raw_data!AX74*Raw_data!$T74*2)/(Raw_data!$F74*1000)</f>
        <v>1.1631267563969828E-2</v>
      </c>
      <c r="AY74" s="24">
        <f>(Raw_data!AY74*Raw_data!$T74*2)/(Raw_data!$F74*1000)</f>
        <v>2.5718266528620029E-3</v>
      </c>
      <c r="AZ74" s="24">
        <f t="shared" si="10"/>
        <v>2.1493291761573734</v>
      </c>
      <c r="BA74" s="24">
        <f t="shared" si="11"/>
        <v>4.9525673716905784E-2</v>
      </c>
      <c r="BB74" s="24">
        <f t="shared" si="12"/>
        <v>1.0589835823103091E-2</v>
      </c>
      <c r="BC74" s="24">
        <f t="shared" si="13"/>
        <v>1.3197162845732882</v>
      </c>
      <c r="BD74" s="24">
        <f t="shared" si="14"/>
        <v>1.1023475817186807E-2</v>
      </c>
      <c r="BE74" s="24">
        <f t="shared" si="15"/>
        <v>0.53447985800917019</v>
      </c>
      <c r="BF74" s="24">
        <f t="shared" si="16"/>
        <v>9.9313746487206034E-2</v>
      </c>
      <c r="BG74" s="24">
        <f t="shared" si="17"/>
        <v>0.12468030173051324</v>
      </c>
      <c r="BH74" s="24">
        <f t="shared" si="18"/>
        <v>0.22399404821771929</v>
      </c>
      <c r="BI74" s="24">
        <f t="shared" si="19"/>
        <v>0.79654721001449735</v>
      </c>
    </row>
    <row r="75" spans="1:61" x14ac:dyDescent="0.25">
      <c r="A75" s="29" t="s">
        <v>206</v>
      </c>
      <c r="B75" s="22" t="s">
        <v>85</v>
      </c>
      <c r="C75" s="23">
        <v>3</v>
      </c>
      <c r="D75" s="22" t="s">
        <v>233</v>
      </c>
      <c r="E75" s="22">
        <v>600</v>
      </c>
      <c r="F75" s="24">
        <v>4.1364999999999998</v>
      </c>
      <c r="G75" s="25">
        <v>456.46</v>
      </c>
      <c r="H75" s="22" t="s">
        <v>234</v>
      </c>
      <c r="I75" s="22">
        <v>1000</v>
      </c>
      <c r="J75" s="22">
        <v>20</v>
      </c>
      <c r="K75" s="22">
        <v>400</v>
      </c>
      <c r="L75" s="22">
        <v>111</v>
      </c>
      <c r="M75" s="22">
        <v>150</v>
      </c>
      <c r="N75" s="22">
        <v>50</v>
      </c>
      <c r="O75" s="22">
        <v>70</v>
      </c>
      <c r="P75" s="22">
        <v>60</v>
      </c>
      <c r="Q75" s="22"/>
      <c r="R75" s="22" t="s">
        <v>63</v>
      </c>
      <c r="S75" s="22">
        <v>200</v>
      </c>
      <c r="T75" s="22">
        <v>30</v>
      </c>
      <c r="U75" s="24">
        <v>0</v>
      </c>
      <c r="V75" s="24">
        <v>0</v>
      </c>
      <c r="W75" s="22" t="s">
        <v>64</v>
      </c>
      <c r="X75" s="24">
        <f>(Raw_data!X75*Raw_data!$T75*2)/(Raw_data!$F75*1000)</f>
        <v>2.5594536443853499E-3</v>
      </c>
      <c r="Y75" s="24">
        <f>(Raw_data!Y75*Raw_data!$T75*2)/(Raw_data!$F75*1000)</f>
        <v>1.8055989362988031E-3</v>
      </c>
      <c r="Z75" s="24">
        <f>(Raw_data!Z75*Raw_data!$T75*2)/(Raw_data!$F75*1000)</f>
        <v>0.17674575607397558</v>
      </c>
      <c r="AA75" s="24">
        <f>(Raw_data!AA75*Raw_data!$T75*2)/(Raw_data!$F75*1000)</f>
        <v>0</v>
      </c>
      <c r="AB75" s="24">
        <f>(Raw_data!AB75*Raw_data!$T75*2)/(Raw_data!$F75*1000)</f>
        <v>8.4230339659132122E-3</v>
      </c>
      <c r="AC75" s="24">
        <f>(Raw_data!AC75*Raw_data!$T75*2)/(Raw_data!$F75*1000)</f>
        <v>0.23845665175873326</v>
      </c>
      <c r="AD75" s="24">
        <f>(Raw_data!AD75*Raw_data!$T75*2)/(Raw_data!$F75*1000)</f>
        <v>0.12922994802369153</v>
      </c>
      <c r="AE75" s="24">
        <f>(Raw_data!AE75*Raw_data!$T75*2)/(Raw_data!$F75*1000)</f>
        <v>1.1934770941617307E-2</v>
      </c>
      <c r="AF75" s="24">
        <f>(Raw_data!AF75*Raw_data!$T75*2)/(Raw_data!$F75*1000)</f>
        <v>0.6197562238607518</v>
      </c>
      <c r="AG75" s="24">
        <f>(Raw_data!AG75*Raw_data!$T75*2)/(Raw_data!$F75*1000)</f>
        <v>5.2844689955276199E-2</v>
      </c>
      <c r="AH75" s="24">
        <f>(Raw_data!AH75*Raw_data!$T75*2)/(Raw_data!$F75*1000)</f>
        <v>5.53254393811193E-2</v>
      </c>
      <c r="AI75" s="24">
        <f>(Raw_data!AI75*Raw_data!$T75*2)/(Raw_data!$F75*1000)</f>
        <v>0.12810321286111445</v>
      </c>
      <c r="AJ75" s="24">
        <f>(Raw_data!AJ75*Raw_data!$T75*2)/(Raw_data!$F75*1000)</f>
        <v>2.756318626858455E-2</v>
      </c>
      <c r="AK75" s="24">
        <f>(Raw_data!AK75*Raw_data!$T75*2)/(Raw_data!$F75*1000)</f>
        <v>1.8327479753414724E-2</v>
      </c>
      <c r="AL75" s="24">
        <f>(Raw_data!AL75*Raw_data!$T75*2)/(Raw_data!$F75*1000)</f>
        <v>3.2175447842378822E-2</v>
      </c>
      <c r="AM75" s="24">
        <f>(Raw_data!AM75*Raw_data!$T75*2)/(Raw_data!$F75*1000)</f>
        <v>2.0032587936661432E-3</v>
      </c>
      <c r="AN75" s="24">
        <f>(Raw_data!AN75*Raw_data!$T75*2)/(Raw_data!$F75*1000)</f>
        <v>1.7275184334582376E-3</v>
      </c>
      <c r="AO75" s="24">
        <f>(Raw_data!AO75*Raw_data!$T75*2)/(Raw_data!$F75*1000)</f>
        <v>5.3787646561102376E-3</v>
      </c>
      <c r="AP75" s="24">
        <f>(Raw_data!AP75*Raw_data!$T75*2)/(Raw_data!$F75*1000)</f>
        <v>3.4172948144566666E-3</v>
      </c>
      <c r="AQ75" s="24">
        <f>(Raw_data!AQ75*Raw_data!$T75*2)/(Raw_data!$F75*1000)</f>
        <v>1.1328997945122691E-3</v>
      </c>
      <c r="AR75" s="24">
        <f>(Raw_data!AR75*Raw_data!$T75*2)/(Raw_data!$F75*1000)</f>
        <v>3.3703855916837909E-4</v>
      </c>
      <c r="AS75" s="24">
        <f>(Raw_data!AS75*Raw_data!$T75*2)/(Raw_data!$F75*1000)</f>
        <v>2.0879535839477821E-3</v>
      </c>
      <c r="AT75" s="24">
        <f>(Raw_data!AT75*Raw_data!$T75*2)/(Raw_data!$F75*1000)</f>
        <v>6.7496482533542851E-3</v>
      </c>
      <c r="AU75" s="24">
        <f>(Raw_data!AU75*Raw_data!$T75*2)/(Raw_data!$F75*1000)</f>
        <v>1.0368330714372056E-3</v>
      </c>
      <c r="AV75" s="24">
        <f>(Raw_data!AV75*Raw_data!$T75*2)/(Raw_data!$F75*1000)</f>
        <v>1.6732116523631088E-3</v>
      </c>
      <c r="AW75" s="24">
        <f>(Raw_data!AW75*Raw_data!$T75*2)/(Raw_data!$F75*1000)</f>
        <v>3.5418203795479272E-3</v>
      </c>
      <c r="AX75" s="24">
        <f>(Raw_data!AX75*Raw_data!$T75*2)/(Raw_data!$F75*1000)</f>
        <v>1.0321784117007132E-2</v>
      </c>
      <c r="AY75" s="24">
        <f>(Raw_data!AY75*Raw_data!$T75*2)/(Raw_data!$F75*1000)</f>
        <v>2.1668318626858452E-3</v>
      </c>
      <c r="AZ75" s="24">
        <f t="shared" si="10"/>
        <v>1.5448257512389698</v>
      </c>
      <c r="BA75" s="24">
        <f t="shared" si="11"/>
        <v>3.2175447842378822E-2</v>
      </c>
      <c r="BB75" s="24">
        <f t="shared" si="12"/>
        <v>6.7496482533542851E-3</v>
      </c>
      <c r="BC75" s="24">
        <f t="shared" si="13"/>
        <v>0.96427760183730205</v>
      </c>
      <c r="BD75" s="24">
        <f t="shared" si="14"/>
        <v>8.8518022482775294E-3</v>
      </c>
      <c r="BE75" s="24">
        <f t="shared" si="15"/>
        <v>0.39703761634231832</v>
      </c>
      <c r="BF75" s="24">
        <f t="shared" si="16"/>
        <v>5.4847948748942339E-2</v>
      </c>
      <c r="BG75" s="24">
        <f t="shared" si="17"/>
        <v>8.0885685966396711E-2</v>
      </c>
      <c r="BH75" s="24">
        <f t="shared" si="18"/>
        <v>0.13573363471533906</v>
      </c>
      <c r="BI75" s="24">
        <f t="shared" si="19"/>
        <v>0.67809215059050698</v>
      </c>
    </row>
    <row r="76" spans="1:61" x14ac:dyDescent="0.25">
      <c r="A76" s="29" t="s">
        <v>206</v>
      </c>
      <c r="B76" s="22" t="s">
        <v>85</v>
      </c>
      <c r="C76" s="23" t="s">
        <v>71</v>
      </c>
      <c r="D76" s="22" t="s">
        <v>235</v>
      </c>
      <c r="E76" s="22">
        <v>600</v>
      </c>
      <c r="F76" s="24">
        <v>5.9499999999999997E-2</v>
      </c>
      <c r="G76" s="25"/>
      <c r="H76" s="22" t="s">
        <v>236</v>
      </c>
      <c r="I76" s="22">
        <v>1000</v>
      </c>
      <c r="J76" s="22">
        <v>20</v>
      </c>
      <c r="K76" s="22">
        <v>400</v>
      </c>
      <c r="L76" s="22">
        <v>111</v>
      </c>
      <c r="M76" s="22">
        <v>150</v>
      </c>
      <c r="N76" s="22">
        <v>50</v>
      </c>
      <c r="O76" s="22">
        <v>70</v>
      </c>
      <c r="P76" s="22">
        <v>60</v>
      </c>
      <c r="Q76" s="22" t="s">
        <v>74</v>
      </c>
      <c r="R76" s="22"/>
      <c r="S76" s="22">
        <v>200</v>
      </c>
      <c r="T76" s="22">
        <v>30</v>
      </c>
      <c r="U76" s="24">
        <v>0</v>
      </c>
      <c r="V76" s="24">
        <v>0</v>
      </c>
      <c r="W76" s="22" t="s">
        <v>74</v>
      </c>
      <c r="X76" s="24">
        <f>(Raw_data!X76*Raw_data!$T76*2)/(Raw_data!$F76*1000)</f>
        <v>4.8484033613445374E-2</v>
      </c>
      <c r="Y76" s="24">
        <f>(Raw_data!Y76*Raw_data!$T76*2)/(Raw_data!$F76*1000)</f>
        <v>0.52358621848739495</v>
      </c>
      <c r="Z76" s="24">
        <f>(Raw_data!Z76*Raw_data!$T76*2)/(Raw_data!$F76*1000)</f>
        <v>0</v>
      </c>
      <c r="AA76" s="24">
        <f>(Raw_data!AA76*Raw_data!$T76*2)/(Raw_data!$F76*1000)</f>
        <v>0.21767294117647057</v>
      </c>
      <c r="AB76" s="24">
        <f>(Raw_data!AB76*Raw_data!$T76*2)/(Raw_data!$F76*1000)</f>
        <v>0.45782621848739491</v>
      </c>
      <c r="AC76" s="24">
        <f>(Raw_data!AC76*Raw_data!$T76*2)/(Raw_data!$F76*1000)</f>
        <v>0.62367932773109236</v>
      </c>
      <c r="AD76" s="24">
        <f>(Raw_data!AD76*Raw_data!$T76*2)/(Raw_data!$F76*1000)</f>
        <v>1.3764756302521008</v>
      </c>
      <c r="AE76" s="24">
        <f>(Raw_data!AE76*Raw_data!$T76*2)/(Raw_data!$F76*1000)</f>
        <v>1.2823099159663867</v>
      </c>
      <c r="AF76" s="24">
        <f>(Raw_data!AF76*Raw_data!$T76*2)/(Raw_data!$F76*1000)</f>
        <v>15.644483697478991</v>
      </c>
      <c r="AG76" s="24">
        <f>(Raw_data!AG76*Raw_data!$T76*2)/(Raw_data!$F76*1000)</f>
        <v>0.43822588235294124</v>
      </c>
      <c r="AH76" s="24">
        <f>(Raw_data!AH76*Raw_data!$T76*2)/(Raw_data!$F76*1000)</f>
        <v>0.22883294117647057</v>
      </c>
      <c r="AI76" s="24">
        <f>(Raw_data!AI76*Raw_data!$T76*2)/(Raw_data!$F76*1000)</f>
        <v>1.7251684033613446</v>
      </c>
      <c r="AJ76" s="24">
        <f>(Raw_data!AJ76*Raw_data!$T76*2)/(Raw_data!$F76*1000)</f>
        <v>0.67901243697478997</v>
      </c>
      <c r="AK76" s="24">
        <f>(Raw_data!AK76*Raw_data!$T76*2)/(Raw_data!$F76*1000)</f>
        <v>1.3512988235294119</v>
      </c>
      <c r="AL76" s="24">
        <f>(Raw_data!AL76*Raw_data!$T76*2)/(Raw_data!$F76*1000)</f>
        <v>0.22832369747899159</v>
      </c>
      <c r="AM76" s="24">
        <f>(Raw_data!AM76*Raw_data!$T76*2)/(Raw_data!$F76*1000)</f>
        <v>0.10819865546218488</v>
      </c>
      <c r="AN76" s="24">
        <f>(Raw_data!AN76*Raw_data!$T76*2)/(Raw_data!$F76*1000)</f>
        <v>5.2234285714285712E-2</v>
      </c>
      <c r="AO76" s="24">
        <f>(Raw_data!AO76*Raw_data!$T76*2)/(Raw_data!$F76*1000)</f>
        <v>0.14800134453781516</v>
      </c>
      <c r="AP76" s="24">
        <f>(Raw_data!AP76*Raw_data!$T76*2)/(Raw_data!$F76*1000)</f>
        <v>7.9640672268907559E-2</v>
      </c>
      <c r="AQ76" s="24">
        <f>(Raw_data!AQ76*Raw_data!$T76*2)/(Raw_data!$F76*1000)</f>
        <v>1.8976134453781515E-2</v>
      </c>
      <c r="AR76" s="24">
        <f>(Raw_data!AR76*Raw_data!$T76*2)/(Raw_data!$F76*1000)</f>
        <v>1.757344537815126E-2</v>
      </c>
      <c r="AS76" s="24">
        <f>(Raw_data!AS76*Raw_data!$T76*2)/(Raw_data!$F76*1000)</f>
        <v>6.0597983193277312E-2</v>
      </c>
      <c r="AT76" s="24">
        <f>(Raw_data!AT76*Raw_data!$T76*2)/(Raw_data!$F76*1000)</f>
        <v>0.26628907563025211</v>
      </c>
      <c r="AU76" s="24">
        <f>(Raw_data!AU76*Raw_data!$T76*2)/(Raw_data!$F76*1000)</f>
        <v>7.9890756302521002E-2</v>
      </c>
      <c r="AV76" s="24">
        <f>(Raw_data!AV76*Raw_data!$T76*2)/(Raw_data!$F76*1000)</f>
        <v>1.7150924369747897E-2</v>
      </c>
      <c r="AW76" s="24">
        <f>(Raw_data!AW76*Raw_data!$T76*2)/(Raw_data!$F76*1000)</f>
        <v>7.615361344537816E-2</v>
      </c>
      <c r="AX76" s="24">
        <f>(Raw_data!AX76*Raw_data!$T76*2)/(Raw_data!$F76*1000)</f>
        <v>0.19652672268907564</v>
      </c>
      <c r="AY76" s="24">
        <f>(Raw_data!AY76*Raw_data!$T76*2)/(Raw_data!$F76*1000)</f>
        <v>1.9943193277310926E-2</v>
      </c>
      <c r="AZ76" s="24">
        <f t="shared" si="10"/>
        <v>25.96655697478991</v>
      </c>
      <c r="BA76" s="24">
        <f t="shared" si="11"/>
        <v>0.22832369747899159</v>
      </c>
      <c r="BB76" s="24">
        <f t="shared" si="12"/>
        <v>0.26628907563025211</v>
      </c>
      <c r="BC76" s="24">
        <f t="shared" si="13"/>
        <v>18.206282016806721</v>
      </c>
      <c r="BD76" s="24">
        <f t="shared" si="14"/>
        <v>0.14979731092436976</v>
      </c>
      <c r="BE76" s="24">
        <f t="shared" si="15"/>
        <v>4.7968356302521009</v>
      </c>
      <c r="BF76" s="24">
        <f t="shared" si="16"/>
        <v>0.54642453781512612</v>
      </c>
      <c r="BG76" s="24">
        <f t="shared" si="17"/>
        <v>1.7726047058823529</v>
      </c>
      <c r="BH76" s="24">
        <f t="shared" si="18"/>
        <v>2.3190292436974791</v>
      </c>
      <c r="BI76" s="24">
        <f t="shared" si="19"/>
        <v>0.30826079610520457</v>
      </c>
    </row>
    <row r="77" spans="1:61" x14ac:dyDescent="0.25">
      <c r="A77" s="29" t="s">
        <v>206</v>
      </c>
      <c r="B77" s="22" t="s">
        <v>76</v>
      </c>
      <c r="C77" s="23">
        <v>1</v>
      </c>
      <c r="D77" s="22" t="s">
        <v>237</v>
      </c>
      <c r="E77" s="22">
        <v>700</v>
      </c>
      <c r="F77" s="24">
        <v>3.8359999999999999</v>
      </c>
      <c r="G77" s="25"/>
      <c r="H77" s="22" t="s">
        <v>238</v>
      </c>
      <c r="I77" s="22">
        <v>1000</v>
      </c>
      <c r="J77" s="22">
        <v>20</v>
      </c>
      <c r="K77" s="22">
        <v>400</v>
      </c>
      <c r="L77" s="22">
        <v>111</v>
      </c>
      <c r="M77" s="22">
        <v>150</v>
      </c>
      <c r="N77" s="22">
        <v>50</v>
      </c>
      <c r="O77" s="22">
        <v>70</v>
      </c>
      <c r="P77" s="22">
        <v>60</v>
      </c>
      <c r="Q77" s="22"/>
      <c r="R77" s="22" t="s">
        <v>63</v>
      </c>
      <c r="S77" s="22">
        <v>200</v>
      </c>
      <c r="T77" s="22">
        <v>30</v>
      </c>
      <c r="U77" s="24">
        <v>0</v>
      </c>
      <c r="V77" s="24">
        <v>0</v>
      </c>
      <c r="W77" s="22" t="s">
        <v>64</v>
      </c>
      <c r="X77" s="24">
        <f>(Raw_data!X77*Raw_data!$T77*2)/(Raw_data!$F77*1000)</f>
        <v>2.0037904066736185E-3</v>
      </c>
      <c r="Y77" s="24">
        <f>(Raw_data!Y77*Raw_data!$T77*2)/(Raw_data!$F77*1000)</f>
        <v>4.9681438998957247E-4</v>
      </c>
      <c r="Z77" s="24">
        <f>(Raw_data!Z77*Raw_data!$T77*2)/(Raw_data!$F77*1000)</f>
        <v>0.17583427007299271</v>
      </c>
      <c r="AA77" s="24">
        <f>(Raw_data!AA77*Raw_data!$T77*2)/(Raw_data!$F77*1000)</f>
        <v>0</v>
      </c>
      <c r="AB77" s="24">
        <f>(Raw_data!AB77*Raw_data!$T77*2)/(Raw_data!$F77*1000)</f>
        <v>1.5089421272158499E-2</v>
      </c>
      <c r="AC77" s="24">
        <f>(Raw_data!AC77*Raw_data!$T77*2)/(Raw_data!$F77*1000)</f>
        <v>0.21567825860271117</v>
      </c>
      <c r="AD77" s="24">
        <f>(Raw_data!AD77*Raw_data!$T77*2)/(Raw_data!$F77*1000)</f>
        <v>0.18584119395203336</v>
      </c>
      <c r="AE77" s="24">
        <f>(Raw_data!AE77*Raw_data!$T77*2)/(Raw_data!$F77*1000)</f>
        <v>1.3175896767466111E-2</v>
      </c>
      <c r="AF77" s="24">
        <f>(Raw_data!AF77*Raw_data!$T77*2)/(Raw_data!$F77*1000)</f>
        <v>0.60071535453597491</v>
      </c>
      <c r="AG77" s="24">
        <f>(Raw_data!AG77*Raw_data!$T77*2)/(Raw_data!$F77*1000)</f>
        <v>0.11583073514077163</v>
      </c>
      <c r="AH77" s="24">
        <f>(Raw_data!AH77*Raw_data!$T77*2)/(Raw_data!$F77*1000)</f>
        <v>0.10448788842544315</v>
      </c>
      <c r="AI77" s="24">
        <f>(Raw_data!AI77*Raw_data!$T77*2)/(Raw_data!$F77*1000)</f>
        <v>0.2364648331595412</v>
      </c>
      <c r="AJ77" s="24">
        <f>(Raw_data!AJ77*Raw_data!$T77*2)/(Raw_data!$F77*1000)</f>
        <v>4.951227841501564E-2</v>
      </c>
      <c r="AK77" s="24">
        <f>(Raw_data!AK77*Raw_data!$T77*2)/(Raw_data!$F77*1000)</f>
        <v>2.982752346193952E-2</v>
      </c>
      <c r="AL77" s="24">
        <f>(Raw_data!AL77*Raw_data!$T77*2)/(Raw_data!$F77*1000)</f>
        <v>5.0829775808133477E-2</v>
      </c>
      <c r="AM77" s="24">
        <f>(Raw_data!AM77*Raw_data!$T77*2)/(Raw_data!$F77*1000)</f>
        <v>4.4236548488008343E-3</v>
      </c>
      <c r="AN77" s="24">
        <f>(Raw_data!AN77*Raw_data!$T77*2)/(Raw_data!$F77*1000)</f>
        <v>3.6123879040667363E-3</v>
      </c>
      <c r="AO77" s="24">
        <f>(Raw_data!AO77*Raw_data!$T77*2)/(Raw_data!$F77*1000)</f>
        <v>8.3174921793534931E-3</v>
      </c>
      <c r="AP77" s="24">
        <f>(Raw_data!AP77*Raw_data!$T77*2)/(Raw_data!$F77*1000)</f>
        <v>3.7499374348279458E-3</v>
      </c>
      <c r="AQ77" s="24">
        <f>(Raw_data!AQ77*Raw_data!$T77*2)/(Raw_data!$F77*1000)</f>
        <v>1.9230500521376435E-3</v>
      </c>
      <c r="AR77" s="24">
        <f>(Raw_data!AR77*Raw_data!$T77*2)/(Raw_data!$F77*1000)</f>
        <v>3.9703858185610009E-4</v>
      </c>
      <c r="AS77" s="24">
        <f>(Raw_data!AS77*Raw_data!$T77*2)/(Raw_data!$F77*1000)</f>
        <v>2.5487174139728883E-3</v>
      </c>
      <c r="AT77" s="24">
        <f>(Raw_data!AT77*Raw_data!$T77*2)/(Raw_data!$F77*1000)</f>
        <v>1.3552914494264859E-2</v>
      </c>
      <c r="AU77" s="24">
        <f>(Raw_data!AU77*Raw_data!$T77*2)/(Raw_data!$F77*1000)</f>
        <v>2.3642127215849841E-3</v>
      </c>
      <c r="AV77" s="24">
        <f>(Raw_data!AV77*Raw_data!$T77*2)/(Raw_data!$F77*1000)</f>
        <v>2.3259384775808135E-3</v>
      </c>
      <c r="AW77" s="24">
        <f>(Raw_data!AW77*Raw_data!$T77*2)/(Raw_data!$F77*1000)</f>
        <v>3.3937539103232532E-3</v>
      </c>
      <c r="AX77" s="24">
        <f>(Raw_data!AX77*Raw_data!$T77*2)/(Raw_data!$F77*1000)</f>
        <v>8.3557194994786244E-3</v>
      </c>
      <c r="AY77" s="24">
        <f>(Raw_data!AY77*Raw_data!$T77*2)/(Raw_data!$F77*1000)</f>
        <v>3.0762513034410842E-3</v>
      </c>
      <c r="AZ77" s="24">
        <f t="shared" si="10"/>
        <v>1.8538291032325342</v>
      </c>
      <c r="BA77" s="24">
        <f t="shared" si="11"/>
        <v>5.0829775808133477E-2</v>
      </c>
      <c r="BB77" s="24">
        <f t="shared" si="12"/>
        <v>1.3552914494264859E-2</v>
      </c>
      <c r="BC77" s="24">
        <f t="shared" si="13"/>
        <v>1.0289963086548488</v>
      </c>
      <c r="BD77" s="24">
        <f t="shared" si="14"/>
        <v>1.1116032325338894E-2</v>
      </c>
      <c r="BE77" s="24">
        <f t="shared" si="15"/>
        <v>0.48485322732012515</v>
      </c>
      <c r="BF77" s="24">
        <f t="shared" si="16"/>
        <v>0.12025438998957247</v>
      </c>
      <c r="BG77" s="24">
        <f t="shared" si="17"/>
        <v>0.14422645464025025</v>
      </c>
      <c r="BH77" s="24">
        <f t="shared" si="18"/>
        <v>0.26448084462982269</v>
      </c>
      <c r="BI77" s="24">
        <f t="shared" si="19"/>
        <v>0.83378871296204116</v>
      </c>
    </row>
    <row r="78" spans="1:61" x14ac:dyDescent="0.25">
      <c r="A78" s="29" t="s">
        <v>206</v>
      </c>
      <c r="B78" s="22" t="s">
        <v>76</v>
      </c>
      <c r="C78" s="23">
        <v>2</v>
      </c>
      <c r="D78" s="22" t="s">
        <v>239</v>
      </c>
      <c r="E78" s="22">
        <v>760</v>
      </c>
      <c r="F78" s="24">
        <v>3.6619999999999999</v>
      </c>
      <c r="G78" s="25"/>
      <c r="H78" s="22" t="s">
        <v>240</v>
      </c>
      <c r="I78" s="22">
        <v>1000</v>
      </c>
      <c r="J78" s="22">
        <v>20</v>
      </c>
      <c r="K78" s="22">
        <v>400</v>
      </c>
      <c r="L78" s="22">
        <v>111</v>
      </c>
      <c r="M78" s="22">
        <v>150</v>
      </c>
      <c r="N78" s="22">
        <v>50</v>
      </c>
      <c r="O78" s="22">
        <v>70</v>
      </c>
      <c r="P78" s="22">
        <v>60</v>
      </c>
      <c r="Q78" s="22"/>
      <c r="R78" s="22" t="s">
        <v>63</v>
      </c>
      <c r="S78" s="22">
        <v>200</v>
      </c>
      <c r="T78" s="22">
        <v>30</v>
      </c>
      <c r="U78" s="24">
        <v>0</v>
      </c>
      <c r="V78" s="24">
        <v>0</v>
      </c>
      <c r="W78" s="22" t="s">
        <v>64</v>
      </c>
      <c r="X78" s="24">
        <f>(Raw_data!X78*Raw_data!$T78*2)/(Raw_data!$F78*1000)</f>
        <v>2.6890879300928449E-3</v>
      </c>
      <c r="Y78" s="24">
        <f>(Raw_data!Y78*Raw_data!$T78*2)/(Raw_data!$F78*1000)</f>
        <v>8.9500273074822495E-4</v>
      </c>
      <c r="Z78" s="24">
        <f>(Raw_data!Z78*Raw_data!$T78*2)/(Raw_data!$F78*1000)</f>
        <v>0.18425739486619333</v>
      </c>
      <c r="AA78" s="24">
        <f>(Raw_data!AA78*Raw_data!$T78*2)/(Raw_data!$F78*1000)</f>
        <v>3.2095576187875474E-4</v>
      </c>
      <c r="AB78" s="24">
        <f>(Raw_data!AB78*Raw_data!$T78*2)/(Raw_data!$F78*1000)</f>
        <v>1.4188689240851992E-2</v>
      </c>
      <c r="AC78" s="24">
        <f>(Raw_data!AC78*Raw_data!$T78*2)/(Raw_data!$F78*1000)</f>
        <v>0.23154514472965593</v>
      </c>
      <c r="AD78" s="24">
        <f>(Raw_data!AD78*Raw_data!$T78*2)/(Raw_data!$F78*1000)</f>
        <v>0.23447134898962316</v>
      </c>
      <c r="AE78" s="24">
        <f>(Raw_data!AE78*Raw_data!$T78*2)/(Raw_data!$F78*1000)</f>
        <v>2.3765636264336427E-2</v>
      </c>
      <c r="AF78" s="24">
        <f>(Raw_data!AF78*Raw_data!$T78*2)/(Raw_data!$F78*1000)</f>
        <v>0.7166347897323867</v>
      </c>
      <c r="AG78" s="24">
        <f>(Raw_data!AG78*Raw_data!$T78*2)/(Raw_data!$F78*1000)</f>
        <v>0.13465101037684324</v>
      </c>
      <c r="AH78" s="24">
        <f>(Raw_data!AH78*Raw_data!$T78*2)/(Raw_data!$F78*1000)</f>
        <v>0.14104314036045879</v>
      </c>
      <c r="AI78" s="24">
        <f>(Raw_data!AI78*Raw_data!$T78*2)/(Raw_data!$F78*1000)</f>
        <v>0.30821980338612776</v>
      </c>
      <c r="AJ78" s="24">
        <f>(Raw_data!AJ78*Raw_data!$T78*2)/(Raw_data!$F78*1000)</f>
        <v>4.4901217913708352E-2</v>
      </c>
      <c r="AK78" s="24">
        <f>(Raw_data!AK78*Raw_data!$T78*2)/(Raw_data!$F78*1000)</f>
        <v>1.434194975423266E-2</v>
      </c>
      <c r="AL78" s="24">
        <f>(Raw_data!AL78*Raw_data!$T78*2)/(Raw_data!$F78*1000)</f>
        <v>4.2802790824685966E-2</v>
      </c>
      <c r="AM78" s="24">
        <f>(Raw_data!AM78*Raw_data!$T78*2)/(Raw_data!$F78*1000)</f>
        <v>2.9517312943746587E-3</v>
      </c>
      <c r="AN78" s="24">
        <f>(Raw_data!AN78*Raw_data!$T78*2)/(Raw_data!$F78*1000)</f>
        <v>2.5625013653741129E-3</v>
      </c>
      <c r="AO78" s="24">
        <f>(Raw_data!AO78*Raw_data!$T78*2)/(Raw_data!$F78*1000)</f>
        <v>7.1201256144183501E-3</v>
      </c>
      <c r="AP78" s="24">
        <f>(Raw_data!AP78*Raw_data!$T78*2)/(Raw_data!$F78*1000)</f>
        <v>4.2504150737302021E-3</v>
      </c>
      <c r="AQ78" s="24">
        <f>(Raw_data!AQ78*Raw_data!$T78*2)/(Raw_data!$F78*1000)</f>
        <v>1.797771709448389E-3</v>
      </c>
      <c r="AR78" s="24">
        <f>(Raw_data!AR78*Raw_data!$T78*2)/(Raw_data!$F78*1000)</f>
        <v>5.4466957946477338E-4</v>
      </c>
      <c r="AS78" s="24">
        <f>(Raw_data!AS78*Raw_data!$T78*2)/(Raw_data!$F78*1000)</f>
        <v>2.7388476242490444E-3</v>
      </c>
      <c r="AT78" s="24">
        <f>(Raw_data!AT78*Raw_data!$T78*2)/(Raw_data!$F78*1000)</f>
        <v>9.973648279628617E-3</v>
      </c>
      <c r="AU78" s="24">
        <f>(Raw_data!AU78*Raw_data!$T78*2)/(Raw_data!$F78*1000)</f>
        <v>1.6278645548880393E-3</v>
      </c>
      <c r="AV78" s="24">
        <f>(Raw_data!AV78*Raw_data!$T78*2)/(Raw_data!$F78*1000)</f>
        <v>2.4002457673402513E-3</v>
      </c>
      <c r="AW78" s="24">
        <f>(Raw_data!AW78*Raw_data!$T78*2)/(Raw_data!$F78*1000)</f>
        <v>3.5965756417258334E-3</v>
      </c>
      <c r="AX78" s="24">
        <f>(Raw_data!AX78*Raw_data!$T78*2)/(Raw_data!$F78*1000)</f>
        <v>1.0663664664117969E-2</v>
      </c>
      <c r="AY78" s="24">
        <f>(Raw_data!AY78*Raw_data!$T78*2)/(Raw_data!$F78*1000)</f>
        <v>2.7876406335335885E-3</v>
      </c>
      <c r="AZ78" s="24">
        <f t="shared" si="10"/>
        <v>2.1477436646641181</v>
      </c>
      <c r="BA78" s="24">
        <f t="shared" si="11"/>
        <v>4.2802790824685966E-2</v>
      </c>
      <c r="BB78" s="24">
        <f t="shared" si="12"/>
        <v>9.973648279628617E-3</v>
      </c>
      <c r="BC78" s="24">
        <f t="shared" si="13"/>
        <v>1.1971425286728563</v>
      </c>
      <c r="BD78" s="24">
        <f t="shared" si="14"/>
        <v>1.1126903331512837E-2</v>
      </c>
      <c r="BE78" s="24">
        <f t="shared" si="15"/>
        <v>0.58415819770617139</v>
      </c>
      <c r="BF78" s="24">
        <f t="shared" si="16"/>
        <v>0.13760274167121789</v>
      </c>
      <c r="BG78" s="24">
        <f t="shared" si="17"/>
        <v>0.16493685417804479</v>
      </c>
      <c r="BH78" s="24">
        <f t="shared" si="18"/>
        <v>0.30253959584926271</v>
      </c>
      <c r="BI78" s="24">
        <f t="shared" si="19"/>
        <v>0.83427528890953329</v>
      </c>
    </row>
    <row r="79" spans="1:61" x14ac:dyDescent="0.25">
      <c r="A79" s="29" t="s">
        <v>206</v>
      </c>
      <c r="B79" s="22" t="s">
        <v>76</v>
      </c>
      <c r="C79" s="23">
        <v>3</v>
      </c>
      <c r="D79" s="22" t="s">
        <v>242</v>
      </c>
      <c r="E79" s="22">
        <v>800</v>
      </c>
      <c r="F79" s="24">
        <v>3.7694999999999999</v>
      </c>
      <c r="G79" s="25">
        <v>562.66999999999996</v>
      </c>
      <c r="H79" s="22" t="s">
        <v>243</v>
      </c>
      <c r="I79" s="22">
        <v>1000</v>
      </c>
      <c r="J79" s="22">
        <v>20</v>
      </c>
      <c r="K79" s="22">
        <v>400</v>
      </c>
      <c r="L79" s="22">
        <v>111</v>
      </c>
      <c r="M79" s="22">
        <v>150</v>
      </c>
      <c r="N79" s="22">
        <v>50</v>
      </c>
      <c r="O79" s="22">
        <v>70</v>
      </c>
      <c r="P79" s="22">
        <v>60</v>
      </c>
      <c r="Q79" s="22"/>
      <c r="R79" s="22" t="s">
        <v>63</v>
      </c>
      <c r="S79" s="22">
        <v>200</v>
      </c>
      <c r="T79" s="22">
        <v>30</v>
      </c>
      <c r="U79" s="24">
        <v>0</v>
      </c>
      <c r="V79" s="24">
        <v>0</v>
      </c>
      <c r="W79" s="22" t="s">
        <v>64</v>
      </c>
      <c r="X79" s="24">
        <f>(Raw_data!X79*Raw_data!$T79*2)/(Raw_data!$F79*1000)</f>
        <v>2.3572940708316754E-3</v>
      </c>
      <c r="Y79" s="24">
        <f>(Raw_data!Y79*Raw_data!$T79*2)/(Raw_data!$F79*1000)</f>
        <v>0</v>
      </c>
      <c r="Z79" s="24">
        <f>(Raw_data!Z79*Raw_data!$T79*2)/(Raw_data!$F79*1000)</f>
        <v>0.19421265419816949</v>
      </c>
      <c r="AA79" s="24">
        <f>(Raw_data!AA79*Raw_data!$T79*2)/(Raw_data!$F79*1000)</f>
        <v>1.9641862315957024E-4</v>
      </c>
      <c r="AB79" s="24">
        <f>(Raw_data!AB79*Raw_data!$T79*2)/(Raw_data!$F79*1000)</f>
        <v>1.7201671309192201E-2</v>
      </c>
      <c r="AC79" s="24">
        <f>(Raw_data!AC79*Raw_data!$T79*2)/(Raw_data!$F79*1000)</f>
        <v>0.21798373259052922</v>
      </c>
      <c r="AD79" s="24">
        <f>(Raw_data!AD79*Raw_data!$T79*2)/(Raw_data!$F79*1000)</f>
        <v>0.34290483087942691</v>
      </c>
      <c r="AE79" s="24">
        <f>(Raw_data!AE79*Raw_data!$T79*2)/(Raw_data!$F79*1000)</f>
        <v>2.3283915638678869E-2</v>
      </c>
      <c r="AF79" s="24">
        <f>(Raw_data!AF79*Raw_data!$T79*2)/(Raw_data!$F79*1000)</f>
        <v>0.74025096697174697</v>
      </c>
      <c r="AG79" s="24">
        <f>(Raw_data!AG79*Raw_data!$T79*2)/(Raw_data!$F79*1000)</f>
        <v>0.21411339434938323</v>
      </c>
      <c r="AH79" s="24">
        <f>(Raw_data!AH79*Raw_data!$T79*2)/(Raw_data!$F79*1000)</f>
        <v>0.23052724233983288</v>
      </c>
      <c r="AI79" s="24">
        <f>(Raw_data!AI79*Raw_data!$T79*2)/(Raw_data!$F79*1000)</f>
        <v>0.4704873537604457</v>
      </c>
      <c r="AJ79" s="24">
        <f>(Raw_data!AJ79*Raw_data!$T79*2)/(Raw_data!$F79*1000)</f>
        <v>5.3676816553919621E-2</v>
      </c>
      <c r="AK79" s="24">
        <f>(Raw_data!AK79*Raw_data!$T79*2)/(Raw_data!$F79*1000)</f>
        <v>2.4407767608436132E-2</v>
      </c>
      <c r="AL79" s="24">
        <f>(Raw_data!AL79*Raw_data!$T79*2)/(Raw_data!$F79*1000)</f>
        <v>5.1131046557898928E-2</v>
      </c>
      <c r="AM79" s="24">
        <f>(Raw_data!AM79*Raw_data!$T79*2)/(Raw_data!$F79*1000)</f>
        <v>3.8027536808595305E-3</v>
      </c>
      <c r="AN79" s="24">
        <f>(Raw_data!AN79*Raw_data!$T79*2)/(Raw_data!$F79*1000)</f>
        <v>3.393792280143255E-3</v>
      </c>
      <c r="AO79" s="24">
        <f>(Raw_data!AO79*Raw_data!$T79*2)/(Raw_data!$F79*1000)</f>
        <v>1.0498097890966972E-2</v>
      </c>
      <c r="AP79" s="24">
        <f>(Raw_data!AP79*Raw_data!$T79*2)/(Raw_data!$F79*1000)</f>
        <v>4.6559649820931163E-3</v>
      </c>
      <c r="AQ79" s="24">
        <f>(Raw_data!AQ79*Raw_data!$T79*2)/(Raw_data!$F79*1000)</f>
        <v>1.7053879824910467E-3</v>
      </c>
      <c r="AR79" s="24">
        <f>(Raw_data!AR79*Raw_data!$T79*2)/(Raw_data!$F79*1000)</f>
        <v>5.0271388778352563E-4</v>
      </c>
      <c r="AS79" s="24">
        <f>(Raw_data!AS79*Raw_data!$T79*2)/(Raw_data!$F79*1000)</f>
        <v>2.207290091524075E-3</v>
      </c>
      <c r="AT79" s="24">
        <f>(Raw_data!AT79*Raw_data!$T79*2)/(Raw_data!$F79*1000)</f>
        <v>1.3444998010346199E-2</v>
      </c>
      <c r="AU79" s="24">
        <f>(Raw_data!AU79*Raw_data!$T79*2)/(Raw_data!$F79*1000)</f>
        <v>2.1702984480700357E-3</v>
      </c>
      <c r="AV79" s="24">
        <f>(Raw_data!AV79*Raw_data!$T79*2)/(Raw_data!$F79*1000)</f>
        <v>2.4070990847592519E-3</v>
      </c>
      <c r="AW79" s="24">
        <f>(Raw_data!AW79*Raw_data!$T79*2)/(Raw_data!$F79*1000)</f>
        <v>3.8362276163947475E-3</v>
      </c>
      <c r="AX79" s="24">
        <f>(Raw_data!AX79*Raw_data!$T79*2)/(Raw_data!$F79*1000)</f>
        <v>1.1256140071627537E-2</v>
      </c>
      <c r="AY79" s="24">
        <f>(Raw_data!AY79*Raw_data!$T79*2)/(Raw_data!$F79*1000)</f>
        <v>3.1936967767608434E-3</v>
      </c>
      <c r="AZ79" s="24">
        <f t="shared" si="10"/>
        <v>2.6458095662554704</v>
      </c>
      <c r="BA79" s="24">
        <f t="shared" si="11"/>
        <v>5.1131046557898928E-2</v>
      </c>
      <c r="BB79" s="24">
        <f t="shared" si="12"/>
        <v>1.3444998010346199E-2</v>
      </c>
      <c r="BC79" s="24">
        <f t="shared" si="13"/>
        <v>1.3506042339832869</v>
      </c>
      <c r="BD79" s="24">
        <f t="shared" si="14"/>
        <v>1.1645125348189414E-2</v>
      </c>
      <c r="BE79" s="24">
        <f t="shared" si="15"/>
        <v>0.73587595702347786</v>
      </c>
      <c r="BF79" s="24">
        <f t="shared" si="16"/>
        <v>0.21791614803024276</v>
      </c>
      <c r="BG79" s="24">
        <f t="shared" si="17"/>
        <v>0.26519205730202944</v>
      </c>
      <c r="BH79" s="24">
        <f t="shared" si="18"/>
        <v>0.48310820533227217</v>
      </c>
      <c r="BI79" s="24">
        <f t="shared" si="19"/>
        <v>0.82172954291031519</v>
      </c>
    </row>
    <row r="80" spans="1:61" x14ac:dyDescent="0.25">
      <c r="A80" s="29" t="s">
        <v>206</v>
      </c>
      <c r="B80" s="22" t="s">
        <v>76</v>
      </c>
      <c r="C80" s="23" t="s">
        <v>71</v>
      </c>
      <c r="D80" s="22" t="s">
        <v>245</v>
      </c>
      <c r="E80" s="22">
        <v>700</v>
      </c>
      <c r="F80" s="24">
        <v>-0.111</v>
      </c>
      <c r="G80" s="25"/>
      <c r="H80" s="22" t="s">
        <v>246</v>
      </c>
      <c r="I80" s="22">
        <v>1000</v>
      </c>
      <c r="J80" s="22">
        <v>20</v>
      </c>
      <c r="K80" s="22">
        <v>400</v>
      </c>
      <c r="L80" s="22">
        <v>111</v>
      </c>
      <c r="M80" s="22">
        <v>150</v>
      </c>
      <c r="N80" s="22">
        <v>50</v>
      </c>
      <c r="O80" s="22">
        <v>70</v>
      </c>
      <c r="P80" s="22">
        <v>60</v>
      </c>
      <c r="Q80" s="22" t="s">
        <v>74</v>
      </c>
      <c r="R80" s="22"/>
      <c r="S80" s="22">
        <v>200</v>
      </c>
      <c r="T80" s="22">
        <v>30</v>
      </c>
      <c r="U80" s="24">
        <v>0</v>
      </c>
      <c r="V80" s="24">
        <v>0</v>
      </c>
      <c r="W80" s="22" t="s">
        <v>74</v>
      </c>
      <c r="X80" s="24">
        <f>(Raw_data!X80*Raw_data!$T80*2)/(Raw_data!$F80*1000)</f>
        <v>-5.1739459459459458E-2</v>
      </c>
      <c r="Y80" s="24">
        <f>(Raw_data!Y80*Raw_data!$T80*2)/(Raw_data!$F80*1000)</f>
        <v>-0.35913945945945946</v>
      </c>
      <c r="Z80" s="24">
        <f>(Raw_data!Z80*Raw_data!$T80*2)/(Raw_data!$F80*1000)</f>
        <v>0</v>
      </c>
      <c r="AA80" s="24">
        <f>(Raw_data!AA80*Raw_data!$T80*2)/(Raw_data!$F80*1000)</f>
        <v>-0.14413189189189188</v>
      </c>
      <c r="AB80" s="24">
        <f>(Raw_data!AB80*Raw_data!$T80*2)/(Raw_data!$F80*1000)</f>
        <v>-0.2288</v>
      </c>
      <c r="AC80" s="24">
        <f>(Raw_data!AC80*Raw_data!$T80*2)/(Raw_data!$F80*1000)</f>
        <v>-0.36066918918918922</v>
      </c>
      <c r="AD80" s="24">
        <f>(Raw_data!AD80*Raw_data!$T80*2)/(Raw_data!$F80*1000)</f>
        <v>-0.69991297297297306</v>
      </c>
      <c r="AE80" s="24">
        <f>(Raw_data!AE80*Raw_data!$T80*2)/(Raw_data!$F80*1000)</f>
        <v>-0.77287621621621616</v>
      </c>
      <c r="AF80" s="24">
        <f>(Raw_data!AF80*Raw_data!$T80*2)/(Raw_data!$F80*1000)</f>
        <v>-9.0403886486486495</v>
      </c>
      <c r="AG80" s="24">
        <f>(Raw_data!AG80*Raw_data!$T80*2)/(Raw_data!$F80*1000)</f>
        <v>-0.18449513513513513</v>
      </c>
      <c r="AH80" s="24">
        <f>(Raw_data!AH80*Raw_data!$T80*2)/(Raw_data!$F80*1000)</f>
        <v>-0.15249567567567565</v>
      </c>
      <c r="AI80" s="24">
        <f>(Raw_data!AI80*Raw_data!$T80*2)/(Raw_data!$F80*1000)</f>
        <v>-1.0006345945945947</v>
      </c>
      <c r="AJ80" s="24">
        <f>(Raw_data!AJ80*Raw_data!$T80*2)/(Raw_data!$F80*1000)</f>
        <v>-0.44036918918918921</v>
      </c>
      <c r="AK80" s="24">
        <f>(Raw_data!AK80*Raw_data!$T80*2)/(Raw_data!$F80*1000)</f>
        <v>-0.57396648648648652</v>
      </c>
      <c r="AL80" s="24">
        <f>(Raw_data!AL80*Raw_data!$T80*2)/(Raw_data!$F80*1000)</f>
        <v>-0.11980054054054054</v>
      </c>
      <c r="AM80" s="24">
        <f>(Raw_data!AM80*Raw_data!$T80*2)/(Raw_data!$F80*1000)</f>
        <v>-6.6508648648648652E-2</v>
      </c>
      <c r="AN80" s="24">
        <f>(Raw_data!AN80*Raw_data!$T80*2)/(Raw_data!$F80*1000)</f>
        <v>-3.0157297297297297E-2</v>
      </c>
      <c r="AO80" s="24">
        <f>(Raw_data!AO80*Raw_data!$T80*2)/(Raw_data!$F80*1000)</f>
        <v>-7.5078378378378385E-2</v>
      </c>
      <c r="AP80" s="24">
        <f>(Raw_data!AP80*Raw_data!$T80*2)/(Raw_data!$F80*1000)</f>
        <v>-4.3796756756756754E-2</v>
      </c>
      <c r="AQ80" s="24">
        <f>(Raw_data!AQ80*Raw_data!$T80*2)/(Raw_data!$F80*1000)</f>
        <v>-1.1092972972972973E-2</v>
      </c>
      <c r="AR80" s="24">
        <f>(Raw_data!AR80*Raw_data!$T80*2)/(Raw_data!$F80*1000)</f>
        <v>-9.8572972972972971E-3</v>
      </c>
      <c r="AS80" s="24">
        <f>(Raw_data!AS80*Raw_data!$T80*2)/(Raw_data!$F80*1000)</f>
        <v>-3.6967027027027026E-2</v>
      </c>
      <c r="AT80" s="24">
        <f>(Raw_data!AT80*Raw_data!$T80*2)/(Raw_data!$F80*1000)</f>
        <v>-0.13914918918918917</v>
      </c>
      <c r="AU80" s="24">
        <f>(Raw_data!AU80*Raw_data!$T80*2)/(Raw_data!$F80*1000)</f>
        <v>-4.384054054054054E-2</v>
      </c>
      <c r="AV80" s="24">
        <f>(Raw_data!AV80*Raw_data!$T80*2)/(Raw_data!$F80*1000)</f>
        <v>-9.3151351351351344E-3</v>
      </c>
      <c r="AW80" s="24">
        <f>(Raw_data!AW80*Raw_data!$T80*2)/(Raw_data!$F80*1000)</f>
        <v>-3.7736216216216215E-2</v>
      </c>
      <c r="AX80" s="24">
        <f>(Raw_data!AX80*Raw_data!$T80*2)/(Raw_data!$F80*1000)</f>
        <v>-0.1110227027027027</v>
      </c>
      <c r="AY80" s="24">
        <f>(Raw_data!AY80*Raw_data!$T80*2)/(Raw_data!$F80*1000)</f>
        <v>-1.2358378378378379E-2</v>
      </c>
      <c r="AZ80" s="24">
        <f t="shared" si="10"/>
        <v>-14.7563</v>
      </c>
      <c r="BA80" s="24">
        <f t="shared" si="11"/>
        <v>-0.11980054054054054</v>
      </c>
      <c r="BB80" s="24">
        <f t="shared" si="12"/>
        <v>-0.13914918918918917</v>
      </c>
      <c r="BC80" s="24">
        <f t="shared" si="13"/>
        <v>-10.461210270270271</v>
      </c>
      <c r="BD80" s="24">
        <f t="shared" si="14"/>
        <v>-8.0360000000000001E-2</v>
      </c>
      <c r="BE80" s="24">
        <f t="shared" si="15"/>
        <v>-2.867392972972973</v>
      </c>
      <c r="BF80" s="24">
        <f t="shared" si="16"/>
        <v>-0.2510037837837838</v>
      </c>
      <c r="BG80" s="24">
        <f t="shared" si="17"/>
        <v>-0.83738324324324331</v>
      </c>
      <c r="BH80" s="24">
        <f t="shared" si="18"/>
        <v>-1.0883870270270271</v>
      </c>
      <c r="BI80" s="24">
        <f t="shared" si="19"/>
        <v>0.29974779864429668</v>
      </c>
    </row>
    <row r="81" spans="1:61" x14ac:dyDescent="0.25">
      <c r="A81" s="21" t="s">
        <v>59</v>
      </c>
      <c r="B81" s="22" t="s">
        <v>102</v>
      </c>
      <c r="C81" s="23">
        <v>0</v>
      </c>
      <c r="D81" s="22" t="s">
        <v>247</v>
      </c>
      <c r="E81" s="22">
        <v>1000</v>
      </c>
      <c r="F81" s="24">
        <v>3.6355</v>
      </c>
      <c r="G81" s="25"/>
      <c r="H81" s="22" t="s">
        <v>248</v>
      </c>
      <c r="I81" s="22">
        <v>1000</v>
      </c>
      <c r="J81" s="22">
        <v>20</v>
      </c>
      <c r="K81" s="22">
        <v>400</v>
      </c>
      <c r="L81" s="22">
        <v>111</v>
      </c>
      <c r="M81" s="22">
        <v>150</v>
      </c>
      <c r="N81" s="22">
        <v>50</v>
      </c>
      <c r="O81" s="22">
        <v>70</v>
      </c>
      <c r="P81" s="22">
        <v>60</v>
      </c>
      <c r="Q81" s="22"/>
      <c r="R81" s="22" t="s">
        <v>101</v>
      </c>
      <c r="S81" s="22">
        <v>200</v>
      </c>
      <c r="T81" s="22">
        <v>30</v>
      </c>
      <c r="U81" s="24">
        <v>0</v>
      </c>
      <c r="V81" s="24">
        <v>0</v>
      </c>
      <c r="W81" s="22" t="s">
        <v>64</v>
      </c>
      <c r="X81" s="24">
        <f>(Raw_data!X81*Raw_data!$T81*2)/(Raw_data!$F81*1000)</f>
        <v>2.5265025443542842E-3</v>
      </c>
      <c r="Y81" s="24">
        <f>(Raw_data!Y81*Raw_data!$T81*2)/(Raw_data!$F81*1000)</f>
        <v>3.698363361298308E-4</v>
      </c>
      <c r="Z81" s="24">
        <f>(Raw_data!Z81*Raw_data!$T81*2)/(Raw_data!$F81*1000)</f>
        <v>0.20492539128042911</v>
      </c>
      <c r="AA81" s="24">
        <f>(Raw_data!AA81*Raw_data!$T81*2)/(Raw_data!$F81*1000)</f>
        <v>0</v>
      </c>
      <c r="AB81" s="24">
        <f>(Raw_data!AB81*Raw_data!$T81*2)/(Raw_data!$F81*1000)</f>
        <v>1.1627638564158988E-2</v>
      </c>
      <c r="AC81" s="24">
        <f>(Raw_data!AC81*Raw_data!$T81*2)/(Raw_data!$F81*1000)</f>
        <v>0.19764750928345481</v>
      </c>
      <c r="AD81" s="24">
        <f>(Raw_data!AD81*Raw_data!$T81*2)/(Raw_data!$F81*1000)</f>
        <v>0.15497546967404757</v>
      </c>
      <c r="AE81" s="24">
        <f>(Raw_data!AE81*Raw_data!$T81*2)/(Raw_data!$F81*1000)</f>
        <v>1.4063963691376701E-2</v>
      </c>
      <c r="AF81" s="24">
        <f>(Raw_data!AF81*Raw_data!$T81*2)/(Raw_data!$F81*1000)</f>
        <v>0.57867008664557829</v>
      </c>
      <c r="AG81" s="24">
        <f>(Raw_data!AG81*Raw_data!$T81*2)/(Raw_data!$F81*1000)</f>
        <v>5.1417136569935358E-2</v>
      </c>
      <c r="AH81" s="24">
        <f>(Raw_data!AH81*Raw_data!$T81*2)/(Raw_data!$F81*1000)</f>
        <v>6.5089462247283722E-2</v>
      </c>
      <c r="AI81" s="24">
        <f>(Raw_data!AI81*Raw_data!$T81*2)/(Raw_data!$F81*1000)</f>
        <v>0.15189191032870306</v>
      </c>
      <c r="AJ81" s="24">
        <f>(Raw_data!AJ81*Raw_data!$T81*2)/(Raw_data!$F81*1000)</f>
        <v>3.5907462522349054E-2</v>
      </c>
      <c r="AK81" s="24">
        <f>(Raw_data!AK81*Raw_data!$T81*2)/(Raw_data!$F81*1000)</f>
        <v>5.4963168752578742E-3</v>
      </c>
      <c r="AL81" s="24">
        <f>(Raw_data!AL81*Raw_data!$T81*2)/(Raw_data!$F81*1000)</f>
        <v>3.21806794113602E-2</v>
      </c>
      <c r="AM81" s="24">
        <f>(Raw_data!AM81*Raw_data!$T81*2)/(Raw_data!$F81*1000)</f>
        <v>8.8678861229542021E-4</v>
      </c>
      <c r="AN81" s="24">
        <f>(Raw_data!AN81*Raw_data!$T81*2)/(Raw_data!$F81*1000)</f>
        <v>1.0724412047861368E-3</v>
      </c>
      <c r="AO81" s="24">
        <f>(Raw_data!AO81*Raw_data!$T81*2)/(Raw_data!$F81*1000)</f>
        <v>2.8441369825333521E-3</v>
      </c>
      <c r="AP81" s="24">
        <f>(Raw_data!AP81*Raw_data!$T81*2)/(Raw_data!$F81*1000)</f>
        <v>2.4495777747214967E-3</v>
      </c>
      <c r="AQ81" s="24">
        <f>(Raw_data!AQ81*Raw_data!$T81*2)/(Raw_data!$F81*1000)</f>
        <v>7.8578462384816397E-4</v>
      </c>
      <c r="AR81" s="24">
        <f>(Raw_data!AR81*Raw_data!$T81*2)/(Raw_data!$F81*1000)</f>
        <v>2.0842800165039196E-4</v>
      </c>
      <c r="AS81" s="24">
        <f>(Raw_data!AS81*Raw_data!$T81*2)/(Raw_data!$F81*1000)</f>
        <v>1.2823545592078119E-3</v>
      </c>
      <c r="AT81" s="24">
        <f>(Raw_data!AT81*Raw_data!$T81*2)/(Raw_data!$F81*1000)</f>
        <v>6.2853692752028604E-3</v>
      </c>
      <c r="AU81" s="24">
        <f>(Raw_data!AU81*Raw_data!$T81*2)/(Raw_data!$F81*1000)</f>
        <v>1.4764076468161188E-3</v>
      </c>
      <c r="AV81" s="24">
        <f>(Raw_data!AV81*Raw_data!$T81*2)/(Raw_data!$F81*1000)</f>
        <v>1.6543199009764818E-3</v>
      </c>
      <c r="AW81" s="24">
        <f>(Raw_data!AW81*Raw_data!$T81*2)/(Raw_data!$F81*1000)</f>
        <v>2.5247036171090636E-3</v>
      </c>
      <c r="AX81" s="24">
        <f>(Raw_data!AX81*Raw_data!$T81*2)/(Raw_data!$F81*1000)</f>
        <v>4.953255398157063E-3</v>
      </c>
      <c r="AY81" s="24">
        <f>(Raw_data!AY81*Raw_data!$T81*2)/(Raw_data!$F81*1000)</f>
        <v>1.7658368862604871E-3</v>
      </c>
      <c r="AZ81" s="24">
        <f t="shared" si="10"/>
        <v>1.534978770457984</v>
      </c>
      <c r="BA81" s="24">
        <f t="shared" si="11"/>
        <v>3.21806794113602E-2</v>
      </c>
      <c r="BB81" s="24">
        <f t="shared" si="12"/>
        <v>6.2853692752028604E-3</v>
      </c>
      <c r="BC81" s="24">
        <f t="shared" si="13"/>
        <v>0.98863255123091731</v>
      </c>
      <c r="BD81" s="24">
        <f t="shared" si="14"/>
        <v>6.9390730298445873E-3</v>
      </c>
      <c r="BE81" s="24">
        <f t="shared" si="15"/>
        <v>0.37324701966717094</v>
      </c>
      <c r="BF81" s="24">
        <f t="shared" si="16"/>
        <v>5.230392518223078E-2</v>
      </c>
      <c r="BG81" s="24">
        <f t="shared" si="17"/>
        <v>7.5390152661257037E-2</v>
      </c>
      <c r="BH81" s="24">
        <f t="shared" si="18"/>
        <v>0.12769407784348782</v>
      </c>
      <c r="BI81" s="24">
        <f t="shared" si="19"/>
        <v>0.69377661850935268</v>
      </c>
    </row>
    <row r="82" spans="1:61" x14ac:dyDescent="0.25">
      <c r="A82" s="21" t="s">
        <v>59</v>
      </c>
      <c r="B82" s="22" t="s">
        <v>95</v>
      </c>
      <c r="C82" s="23" t="s">
        <v>71</v>
      </c>
      <c r="D82" s="22" t="s">
        <v>249</v>
      </c>
      <c r="E82" s="22">
        <v>1000</v>
      </c>
      <c r="F82" s="24">
        <v>-4.65E-2</v>
      </c>
      <c r="G82" s="25"/>
      <c r="H82" s="22" t="s">
        <v>250</v>
      </c>
      <c r="I82" s="22">
        <v>1000</v>
      </c>
      <c r="J82" s="22">
        <v>20</v>
      </c>
      <c r="K82" s="22">
        <v>400</v>
      </c>
      <c r="L82" s="22">
        <v>111</v>
      </c>
      <c r="M82" s="22">
        <v>150</v>
      </c>
      <c r="N82" s="22">
        <v>50</v>
      </c>
      <c r="O82" s="22">
        <v>70</v>
      </c>
      <c r="P82" s="22">
        <v>60</v>
      </c>
      <c r="Q82" s="22" t="s">
        <v>74</v>
      </c>
      <c r="R82" s="22"/>
      <c r="S82" s="22">
        <v>200</v>
      </c>
      <c r="T82" s="22">
        <v>30</v>
      </c>
      <c r="U82" s="24">
        <v>0</v>
      </c>
      <c r="V82" s="24">
        <v>0</v>
      </c>
      <c r="W82" s="22" t="s">
        <v>74</v>
      </c>
      <c r="X82" s="24">
        <f>(Raw_data!X82*Raw_data!$T82*2)/(Raw_data!$F82*1000)</f>
        <v>-0.21139870967741936</v>
      </c>
      <c r="Y82" s="24">
        <f>(Raw_data!Y82*Raw_data!$T82*2)/(Raw_data!$F82*1000)</f>
        <v>-0.8664477419354838</v>
      </c>
      <c r="Z82" s="24">
        <f>(Raw_data!Z82*Raw_data!$T82*2)/(Raw_data!$F82*1000)</f>
        <v>0</v>
      </c>
      <c r="AA82" s="24">
        <f>(Raw_data!AA82*Raw_data!$T82*2)/(Raw_data!$F82*1000)</f>
        <v>-0.36406709677419358</v>
      </c>
      <c r="AB82" s="24">
        <f>(Raw_data!AB82*Raw_data!$T82*2)/(Raw_data!$F82*1000)</f>
        <v>-1.5645316129032258</v>
      </c>
      <c r="AC82" s="24">
        <f>(Raw_data!AC82*Raw_data!$T82*2)/(Raw_data!$F82*1000)</f>
        <v>-1.0674503225806451</v>
      </c>
      <c r="AD82" s="24">
        <f>(Raw_data!AD82*Raw_data!$T82*2)/(Raw_data!$F82*1000)</f>
        <v>-5.439403870967741</v>
      </c>
      <c r="AE82" s="24">
        <f>(Raw_data!AE82*Raw_data!$T82*2)/(Raw_data!$F82*1000)</f>
        <v>-2.1222658064516131</v>
      </c>
      <c r="AF82" s="24">
        <f>(Raw_data!AF82*Raw_data!$T82*2)/(Raw_data!$F82*1000)</f>
        <v>-21.715029677419356</v>
      </c>
      <c r="AG82" s="24">
        <f>(Raw_data!AG82*Raw_data!$T82*2)/(Raw_data!$F82*1000)</f>
        <v>-0.68268774193548387</v>
      </c>
      <c r="AH82" s="24">
        <f>(Raw_data!AH82*Raw_data!$T82*2)/(Raw_data!$F82*1000)</f>
        <v>-0.84240774193548384</v>
      </c>
      <c r="AI82" s="24">
        <f>(Raw_data!AI82*Raw_data!$T82*2)/(Raw_data!$F82*1000)</f>
        <v>-6.1306580645161288</v>
      </c>
      <c r="AJ82" s="24">
        <f>(Raw_data!AJ82*Raw_data!$T82*2)/(Raw_data!$F82*1000)</f>
        <v>-2.6560580645161291</v>
      </c>
      <c r="AK82" s="24">
        <f>(Raw_data!AK82*Raw_data!$T82*2)/(Raw_data!$F82*1000)</f>
        <v>-1.9392670967741934</v>
      </c>
      <c r="AL82" s="24">
        <f>(Raw_data!AL82*Raw_data!$T82*2)/(Raw_data!$F82*1000)</f>
        <v>-0.21642193548387093</v>
      </c>
      <c r="AM82" s="24">
        <f>(Raw_data!AM82*Raw_data!$T82*2)/(Raw_data!$F82*1000)</f>
        <v>-0.1369974193548387</v>
      </c>
      <c r="AN82" s="24">
        <f>(Raw_data!AN82*Raw_data!$T82*2)/(Raw_data!$F82*1000)</f>
        <v>-5.2105806451612904E-2</v>
      </c>
      <c r="AO82" s="24">
        <f>(Raw_data!AO82*Raw_data!$T82*2)/(Raw_data!$F82*1000)</f>
        <v>-0.10685419354838709</v>
      </c>
      <c r="AP82" s="24">
        <f>(Raw_data!AP82*Raw_data!$T82*2)/(Raw_data!$F82*1000)</f>
        <v>-0.11684903225806452</v>
      </c>
      <c r="AQ82" s="24">
        <f>(Raw_data!AQ82*Raw_data!$T82*2)/(Raw_data!$F82*1000)</f>
        <v>-3.7603870967741933E-2</v>
      </c>
      <c r="AR82" s="24">
        <f>(Raw_data!AR82*Raw_data!$T82*2)/(Raw_data!$F82*1000)</f>
        <v>-2.265806451612903E-2</v>
      </c>
      <c r="AS82" s="24">
        <f>(Raw_data!AS82*Raw_data!$T82*2)/(Raw_data!$F82*1000)</f>
        <v>-7.0117419354838714E-2</v>
      </c>
      <c r="AT82" s="24">
        <f>(Raw_data!AT82*Raw_data!$T82*2)/(Raw_data!$F82*1000)</f>
        <v>-0.38307870967741936</v>
      </c>
      <c r="AU82" s="24">
        <f>(Raw_data!AU82*Raw_data!$T82*2)/(Raw_data!$F82*1000)</f>
        <v>-0.10880516129032257</v>
      </c>
      <c r="AV82" s="24">
        <f>(Raw_data!AV82*Raw_data!$T82*2)/(Raw_data!$F82*1000)</f>
        <v>-3.0834838709677421E-2</v>
      </c>
      <c r="AW82" s="24">
        <f>(Raw_data!AW82*Raw_data!$T82*2)/(Raw_data!$F82*1000)</f>
        <v>-0.10175741935483872</v>
      </c>
      <c r="AX82" s="24">
        <f>(Raw_data!AX82*Raw_data!$T82*2)/(Raw_data!$F82*1000)</f>
        <v>-0.26887483870967743</v>
      </c>
      <c r="AY82" s="24">
        <f>(Raw_data!AY82*Raw_data!$T82*2)/(Raw_data!$F82*1000)</f>
        <v>-2.9470967741935486E-2</v>
      </c>
      <c r="AZ82" s="24">
        <f t="shared" si="10"/>
        <v>-47.284103225806454</v>
      </c>
      <c r="BA82" s="24">
        <f t="shared" si="11"/>
        <v>-0.21642193548387093</v>
      </c>
      <c r="BB82" s="24">
        <f t="shared" si="12"/>
        <v>-0.38307870967741936</v>
      </c>
      <c r="BC82" s="24">
        <f t="shared" si="13"/>
        <v>-31.58642193548387</v>
      </c>
      <c r="BD82" s="24">
        <f t="shared" si="14"/>
        <v>-0.22232516129032259</v>
      </c>
      <c r="BE82" s="24">
        <f t="shared" si="15"/>
        <v>-11.035423225806454</v>
      </c>
      <c r="BF82" s="24">
        <f t="shared" si="16"/>
        <v>-0.81968516129032254</v>
      </c>
      <c r="BG82" s="24">
        <f t="shared" si="17"/>
        <v>-3.0207470967741936</v>
      </c>
      <c r="BH82" s="24">
        <f t="shared" si="18"/>
        <v>-3.8404322580645163</v>
      </c>
      <c r="BI82" s="24">
        <f t="shared" si="19"/>
        <v>0.27135179974703971</v>
      </c>
    </row>
    <row r="83" spans="1:61" x14ac:dyDescent="0.25">
      <c r="A83" s="21" t="s">
        <v>59</v>
      </c>
      <c r="B83" s="22" t="s">
        <v>98</v>
      </c>
      <c r="C83" s="23">
        <v>0</v>
      </c>
      <c r="D83" s="22" t="s">
        <v>251</v>
      </c>
      <c r="E83" s="22">
        <v>1000</v>
      </c>
      <c r="F83" s="24">
        <v>3.9544999999999999</v>
      </c>
      <c r="G83" s="25"/>
      <c r="H83" s="22" t="s">
        <v>252</v>
      </c>
      <c r="I83" s="22">
        <v>1000</v>
      </c>
      <c r="J83" s="22">
        <v>20</v>
      </c>
      <c r="K83" s="22">
        <v>400</v>
      </c>
      <c r="L83" s="22">
        <v>111</v>
      </c>
      <c r="M83" s="22">
        <v>150</v>
      </c>
      <c r="N83" s="22">
        <v>50</v>
      </c>
      <c r="O83" s="22">
        <v>70</v>
      </c>
      <c r="P83" s="22">
        <v>60</v>
      </c>
      <c r="Q83" s="22"/>
      <c r="R83" s="22" t="s">
        <v>101</v>
      </c>
      <c r="S83" s="22">
        <v>200</v>
      </c>
      <c r="T83" s="22">
        <v>30</v>
      </c>
      <c r="U83" s="24">
        <v>0</v>
      </c>
      <c r="V83" s="24">
        <v>0</v>
      </c>
      <c r="W83" s="22" t="s">
        <v>64</v>
      </c>
      <c r="X83" s="24">
        <f>(Raw_data!X83*Raw_data!$T83*2)/(Raw_data!$F83*1000)</f>
        <v>1.9927525603742574E-3</v>
      </c>
      <c r="Y83" s="24">
        <f>(Raw_data!Y83*Raw_data!$T83*2)/(Raw_data!$F83*1000)</f>
        <v>1.6488506764445569E-3</v>
      </c>
      <c r="Z83" s="24">
        <f>(Raw_data!Z83*Raw_data!$T83*2)/(Raw_data!$F83*1000)</f>
        <v>0.131175278796308</v>
      </c>
      <c r="AA83" s="24">
        <f>(Raw_data!AA83*Raw_data!$T83*2)/(Raw_data!$F83*1000)</f>
        <v>1.370084713617398E-5</v>
      </c>
      <c r="AB83" s="24">
        <f>(Raw_data!AB83*Raw_data!$T83*2)/(Raw_data!$F83*1000)</f>
        <v>1.1522457959286889E-2</v>
      </c>
      <c r="AC83" s="24">
        <f>(Raw_data!AC83*Raw_data!$T83*2)/(Raw_data!$F83*1000)</f>
        <v>0.12896091541282084</v>
      </c>
      <c r="AD83" s="24">
        <f>(Raw_data!AD83*Raw_data!$T83*2)/(Raw_data!$F83*1000)</f>
        <v>0.13520423820963456</v>
      </c>
      <c r="AE83" s="24">
        <f>(Raw_data!AE83*Raw_data!$T83*2)/(Raw_data!$F83*1000)</f>
        <v>2.2203565558224808E-2</v>
      </c>
      <c r="AF83" s="24">
        <f>(Raw_data!AF83*Raw_data!$T83*2)/(Raw_data!$F83*1000)</f>
        <v>0.539271882665318</v>
      </c>
      <c r="AG83" s="24">
        <f>(Raw_data!AG83*Raw_data!$T83*2)/(Raw_data!$F83*1000)</f>
        <v>5.4676485017069155E-2</v>
      </c>
      <c r="AH83" s="24">
        <f>(Raw_data!AH83*Raw_data!$T83*2)/(Raw_data!$F83*1000)</f>
        <v>7.0447191806802381E-2</v>
      </c>
      <c r="AI83" s="24">
        <f>(Raw_data!AI83*Raw_data!$T83*2)/(Raw_data!$F83*1000)</f>
        <v>0.16388675685927426</v>
      </c>
      <c r="AJ83" s="24">
        <f>(Raw_data!AJ83*Raw_data!$T83*2)/(Raw_data!$F83*1000)</f>
        <v>4.1554426602604631E-2</v>
      </c>
      <c r="AK83" s="24">
        <f>(Raw_data!AK83*Raw_data!$T83*2)/(Raw_data!$F83*1000)</f>
        <v>8.0123251991402189E-3</v>
      </c>
      <c r="AL83" s="24">
        <f>(Raw_data!AL83*Raw_data!$T83*2)/(Raw_data!$F83*1000)</f>
        <v>2.9540179542293592E-2</v>
      </c>
      <c r="AM83" s="24">
        <f>(Raw_data!AM83*Raw_data!$T83*2)/(Raw_data!$F83*1000)</f>
        <v>1.1751928183082563E-3</v>
      </c>
      <c r="AN83" s="24">
        <f>(Raw_data!AN83*Raw_data!$T83*2)/(Raw_data!$F83*1000)</f>
        <v>1.4957440890125174E-3</v>
      </c>
      <c r="AO83" s="24">
        <f>(Raw_data!AO83*Raw_data!$T83*2)/(Raw_data!$F83*1000)</f>
        <v>3.3727449740801616E-3</v>
      </c>
      <c r="AP83" s="24">
        <f>(Raw_data!AP83*Raw_data!$T83*2)/(Raw_data!$F83*1000)</f>
        <v>2.4634365912251863E-3</v>
      </c>
      <c r="AQ83" s="24">
        <f>(Raw_data!AQ83*Raw_data!$T83*2)/(Raw_data!$F83*1000)</f>
        <v>1.5097939056770769E-3</v>
      </c>
      <c r="AR83" s="24">
        <f>(Raw_data!AR83*Raw_data!$T83*2)/(Raw_data!$F83*1000)</f>
        <v>4.5232519914022005E-4</v>
      </c>
      <c r="AS83" s="24">
        <f>(Raw_data!AS83*Raw_data!$T83*2)/(Raw_data!$F83*1000)</f>
        <v>1.635832595776963E-3</v>
      </c>
      <c r="AT83" s="24">
        <f>(Raw_data!AT83*Raw_data!$T83*2)/(Raw_data!$F83*1000)</f>
        <v>7.3051005183967623E-3</v>
      </c>
      <c r="AU83" s="24">
        <f>(Raw_data!AU83*Raw_data!$T83*2)/(Raw_data!$F83*1000)</f>
        <v>7.0112530029080799E-4</v>
      </c>
      <c r="AV83" s="24">
        <f>(Raw_data!AV83*Raw_data!$T83*2)/(Raw_data!$F83*1000)</f>
        <v>2.245482361866228E-3</v>
      </c>
      <c r="AW83" s="24">
        <f>(Raw_data!AW83*Raw_data!$T83*2)/(Raw_data!$F83*1000)</f>
        <v>2.3623719812871412E-3</v>
      </c>
      <c r="AX83" s="24">
        <f>(Raw_data!AX83*Raw_data!$T83*2)/(Raw_data!$F83*1000)</f>
        <v>7.4161031735996974E-3</v>
      </c>
      <c r="AY83" s="24">
        <f>(Raw_data!AY83*Raw_data!$T83*2)/(Raw_data!$F83*1000)</f>
        <v>3.0678669869768616E-3</v>
      </c>
      <c r="AZ83" s="24">
        <f t="shared" si="10"/>
        <v>1.3753141282083707</v>
      </c>
      <c r="BA83" s="24">
        <f t="shared" si="11"/>
        <v>2.9540179542293592E-2</v>
      </c>
      <c r="BB83" s="24">
        <f t="shared" si="12"/>
        <v>7.3051005183967623E-3</v>
      </c>
      <c r="BC83" s="24">
        <f t="shared" si="13"/>
        <v>0.86072103679352641</v>
      </c>
      <c r="BD83" s="24">
        <f t="shared" si="14"/>
        <v>9.6378404349475276E-3</v>
      </c>
      <c r="BE83" s="24">
        <f t="shared" si="15"/>
        <v>0.32820376280187136</v>
      </c>
      <c r="BF83" s="24">
        <f t="shared" si="16"/>
        <v>5.5851677835377408E-2</v>
      </c>
      <c r="BG83" s="24">
        <f t="shared" si="17"/>
        <v>8.4054530281957265E-2</v>
      </c>
      <c r="BH83" s="24">
        <f t="shared" si="18"/>
        <v>0.13990620811733467</v>
      </c>
      <c r="BI83" s="24">
        <f t="shared" si="19"/>
        <v>0.66446957288352437</v>
      </c>
    </row>
    <row r="84" spans="1:61" x14ac:dyDescent="0.25">
      <c r="A84" s="21" t="s">
        <v>59</v>
      </c>
      <c r="B84" s="22" t="s">
        <v>105</v>
      </c>
      <c r="C84" s="23">
        <v>3</v>
      </c>
      <c r="D84" s="22" t="s">
        <v>253</v>
      </c>
      <c r="E84" s="22">
        <v>700</v>
      </c>
      <c r="F84" s="24">
        <v>2.6669999999999998</v>
      </c>
      <c r="G84" s="25">
        <f>(306.11/600)*E84</f>
        <v>357.12833333333333</v>
      </c>
      <c r="H84" s="22" t="s">
        <v>254</v>
      </c>
      <c r="I84" s="22">
        <v>1000</v>
      </c>
      <c r="J84" s="22">
        <v>20</v>
      </c>
      <c r="K84" s="22">
        <v>400</v>
      </c>
      <c r="L84" s="22">
        <v>111</v>
      </c>
      <c r="M84" s="22">
        <v>150</v>
      </c>
      <c r="N84" s="22">
        <v>50</v>
      </c>
      <c r="O84" s="22">
        <v>70</v>
      </c>
      <c r="P84" s="22">
        <v>60</v>
      </c>
      <c r="Q84" s="22"/>
      <c r="R84" s="22" t="s">
        <v>63</v>
      </c>
      <c r="S84" s="22">
        <v>200</v>
      </c>
      <c r="T84" s="22">
        <v>30</v>
      </c>
      <c r="U84" s="24">
        <v>0</v>
      </c>
      <c r="V84" s="24">
        <v>0</v>
      </c>
      <c r="W84" s="22" t="s">
        <v>64</v>
      </c>
      <c r="X84" s="24">
        <f>(Raw_data!X84*Raw_data!$T84*2)/(Raw_data!$F84*1000)</f>
        <v>2.6185826771653545E-3</v>
      </c>
      <c r="Y84" s="24">
        <f>(Raw_data!Y84*Raw_data!$T84*2)/(Raw_data!$F84*1000)</f>
        <v>1.8899887514060745E-4</v>
      </c>
      <c r="Z84" s="24">
        <f>(Raw_data!Z84*Raw_data!$T84*2)/(Raw_data!$F84*1000)</f>
        <v>0.15569923509561306</v>
      </c>
      <c r="AA84" s="24">
        <f>(Raw_data!AA84*Raw_data!$T84*2)/(Raw_data!$F84*1000)</f>
        <v>1.6616422947131608E-4</v>
      </c>
      <c r="AB84" s="24">
        <f>(Raw_data!AB84*Raw_data!$T84*2)/(Raw_data!$F84*1000)</f>
        <v>1.69407874015748E-2</v>
      </c>
      <c r="AC84" s="24">
        <f>(Raw_data!AC84*Raw_data!$T84*2)/(Raw_data!$F84*1000)</f>
        <v>0.13665115860517435</v>
      </c>
      <c r="AD84" s="24">
        <f>(Raw_data!AD84*Raw_data!$T84*2)/(Raw_data!$F84*1000)</f>
        <v>0.15450049493813273</v>
      </c>
      <c r="AE84" s="24">
        <f>(Raw_data!AE84*Raw_data!$T84*2)/(Raw_data!$F84*1000)</f>
        <v>2.5615613048368954E-2</v>
      </c>
      <c r="AF84" s="24">
        <f>(Raw_data!AF84*Raw_data!$T84*2)/(Raw_data!$F84*1000)</f>
        <v>0.74847433070866143</v>
      </c>
      <c r="AG84" s="24">
        <f>(Raw_data!AG84*Raw_data!$T84*2)/(Raw_data!$F84*1000)</f>
        <v>4.0753115860517442E-2</v>
      </c>
      <c r="AH84" s="24">
        <f>(Raw_data!AH84*Raw_data!$T84*2)/(Raw_data!$F84*1000)</f>
        <v>5.563820022497188E-2</v>
      </c>
      <c r="AI84" s="24">
        <f>(Raw_data!AI84*Raw_data!$T84*2)/(Raw_data!$F84*1000)</f>
        <v>0.23597280089988754</v>
      </c>
      <c r="AJ84" s="24">
        <f>(Raw_data!AJ84*Raw_data!$T84*2)/(Raw_data!$F84*1000)</f>
        <v>5.6259100112485937E-2</v>
      </c>
      <c r="AK84" s="24">
        <f>(Raw_data!AK84*Raw_data!$T84*2)/(Raw_data!$F84*1000)</f>
        <v>1.4582002249718786E-2</v>
      </c>
      <c r="AL84" s="24">
        <f>(Raw_data!AL84*Raw_data!$T84*2)/(Raw_data!$F84*1000)</f>
        <v>2.7976400449943758E-2</v>
      </c>
      <c r="AM84" s="24">
        <f>(Raw_data!AM84*Raw_data!$T84*2)/(Raw_data!$F84*1000)</f>
        <v>2.9486614173228343E-3</v>
      </c>
      <c r="AN84" s="24">
        <f>(Raw_data!AN84*Raw_data!$T84*2)/(Raw_data!$F84*1000)</f>
        <v>1.1211698537682789E-3</v>
      </c>
      <c r="AO84" s="24">
        <f>(Raw_data!AO84*Raw_data!$T84*2)/(Raw_data!$F84*1000)</f>
        <v>3.6427671541057372E-3</v>
      </c>
      <c r="AP84" s="24">
        <f>(Raw_data!AP84*Raw_data!$T84*2)/(Raw_data!$F84*1000)</f>
        <v>2.4568503937007873E-3</v>
      </c>
      <c r="AQ84" s="24">
        <f>(Raw_data!AQ84*Raw_data!$T84*2)/(Raw_data!$F84*1000)</f>
        <v>1.1489988751406074E-3</v>
      </c>
      <c r="AR84" s="24">
        <f>(Raw_data!AR84*Raw_data!$T84*2)/(Raw_data!$F84*1000)</f>
        <v>4.3174353205849264E-4</v>
      </c>
      <c r="AS84" s="24">
        <f>(Raw_data!AS84*Raw_data!$T84*2)/(Raw_data!$F84*1000)</f>
        <v>1.5592125984251967E-3</v>
      </c>
      <c r="AT84" s="24">
        <f>(Raw_data!AT84*Raw_data!$T84*2)/(Raw_data!$F84*1000)</f>
        <v>2.2312148481439819E-2</v>
      </c>
      <c r="AU84" s="24">
        <f>(Raw_data!AU84*Raw_data!$T84*2)/(Raw_data!$F84*1000)</f>
        <v>1.3778177727784028E-3</v>
      </c>
      <c r="AV84" s="24">
        <f>(Raw_data!AV84*Raw_data!$T84*2)/(Raw_data!$F84*1000)</f>
        <v>2.7311586051743529E-3</v>
      </c>
      <c r="AW84" s="24">
        <f>(Raw_data!AW84*Raw_data!$T84*2)/(Raw_data!$F84*1000)</f>
        <v>3.1728683914510687E-3</v>
      </c>
      <c r="AX84" s="24">
        <f>(Raw_data!AX84*Raw_data!$T84*2)/(Raw_data!$F84*1000)</f>
        <v>9.148391451068617E-3</v>
      </c>
      <c r="AY84" s="24">
        <f>(Raw_data!AY84*Raw_data!$T84*2)/(Raw_data!$F84*1000)</f>
        <v>2.6824971878515185E-3</v>
      </c>
      <c r="AZ84" s="24">
        <f t="shared" si="10"/>
        <v>1.7267712710911136</v>
      </c>
      <c r="BA84" s="24">
        <f t="shared" si="11"/>
        <v>2.7976400449943758E-2</v>
      </c>
      <c r="BB84" s="24">
        <f t="shared" si="12"/>
        <v>2.2312148481439819E-2</v>
      </c>
      <c r="BC84" s="24">
        <f t="shared" si="13"/>
        <v>1.1344925309336333</v>
      </c>
      <c r="BD84" s="24">
        <f t="shared" si="14"/>
        <v>1.0167266591676041E-2</v>
      </c>
      <c r="BE84" s="24">
        <f t="shared" si="15"/>
        <v>0.41276371203599554</v>
      </c>
      <c r="BF84" s="24">
        <f t="shared" si="16"/>
        <v>4.3701777277840276E-2</v>
      </c>
      <c r="BG84" s="24">
        <f t="shared" si="17"/>
        <v>7.535743532058492E-2</v>
      </c>
      <c r="BH84" s="24">
        <f t="shared" si="18"/>
        <v>0.1190592125984252</v>
      </c>
      <c r="BI84" s="24">
        <f t="shared" si="19"/>
        <v>0.57992654728660242</v>
      </c>
    </row>
    <row r="85" spans="1:61" x14ac:dyDescent="0.25">
      <c r="A85" s="21" t="s">
        <v>59</v>
      </c>
      <c r="B85" s="22" t="s">
        <v>105</v>
      </c>
      <c r="C85" s="23">
        <v>1</v>
      </c>
      <c r="D85" s="22" t="s">
        <v>255</v>
      </c>
      <c r="E85" s="22">
        <v>700</v>
      </c>
      <c r="F85" s="24" t="s">
        <v>256</v>
      </c>
      <c r="G85" s="25"/>
      <c r="H85" s="22" t="s">
        <v>257</v>
      </c>
      <c r="I85" s="22">
        <v>1000</v>
      </c>
      <c r="J85" s="22">
        <v>20</v>
      </c>
      <c r="K85" s="22">
        <v>400</v>
      </c>
      <c r="L85" s="22">
        <v>111</v>
      </c>
      <c r="M85" s="22">
        <v>150</v>
      </c>
      <c r="N85" s="22">
        <v>50</v>
      </c>
      <c r="O85" s="22">
        <v>70</v>
      </c>
      <c r="P85" s="22">
        <v>60</v>
      </c>
      <c r="Q85" s="22"/>
      <c r="R85" s="22" t="s">
        <v>63</v>
      </c>
      <c r="S85" s="22">
        <v>200</v>
      </c>
      <c r="T85" s="22">
        <v>30</v>
      </c>
      <c r="U85" s="24">
        <v>0</v>
      </c>
      <c r="V85" s="24">
        <v>0</v>
      </c>
      <c r="W85" s="22" t="s">
        <v>64</v>
      </c>
      <c r="X85" s="24" t="e">
        <f>(Raw_data!X85*Raw_data!$T85*2)/(Raw_data!$F85*1000)</f>
        <v>#VALUE!</v>
      </c>
      <c r="Y85" s="24" t="e">
        <f>(Raw_data!Y85*Raw_data!$T85*2)/(Raw_data!$F85*1000)</f>
        <v>#VALUE!</v>
      </c>
      <c r="Z85" s="24" t="e">
        <f>(Raw_data!Z85*Raw_data!$T85*2)/(Raw_data!$F85*1000)</f>
        <v>#VALUE!</v>
      </c>
      <c r="AA85" s="24" t="e">
        <f>(Raw_data!AA85*Raw_data!$T85*2)/(Raw_data!$F85*1000)</f>
        <v>#VALUE!</v>
      </c>
      <c r="AB85" s="24" t="e">
        <f>(Raw_data!AB85*Raw_data!$T85*2)/(Raw_data!$F85*1000)</f>
        <v>#VALUE!</v>
      </c>
      <c r="AC85" s="24" t="e">
        <f>(Raw_data!AC85*Raw_data!$T85*2)/(Raw_data!$F85*1000)</f>
        <v>#VALUE!</v>
      </c>
      <c r="AD85" s="24" t="e">
        <f>(Raw_data!AD85*Raw_data!$T85*2)/(Raw_data!$F85*1000)</f>
        <v>#VALUE!</v>
      </c>
      <c r="AE85" s="24" t="e">
        <f>(Raw_data!AE85*Raw_data!$T85*2)/(Raw_data!$F85*1000)</f>
        <v>#VALUE!</v>
      </c>
      <c r="AF85" s="24" t="e">
        <f>(Raw_data!AF85*Raw_data!$T85*2)/(Raw_data!$F85*1000)</f>
        <v>#VALUE!</v>
      </c>
      <c r="AG85" s="24" t="e">
        <f>(Raw_data!AG85*Raw_data!$T85*2)/(Raw_data!$F85*1000)</f>
        <v>#VALUE!</v>
      </c>
      <c r="AH85" s="24" t="e">
        <f>(Raw_data!AH85*Raw_data!$T85*2)/(Raw_data!$F85*1000)</f>
        <v>#VALUE!</v>
      </c>
      <c r="AI85" s="24" t="e">
        <f>(Raw_data!AI85*Raw_data!$T85*2)/(Raw_data!$F85*1000)</f>
        <v>#VALUE!</v>
      </c>
      <c r="AJ85" s="24" t="e">
        <f>(Raw_data!AJ85*Raw_data!$T85*2)/(Raw_data!$F85*1000)</f>
        <v>#VALUE!</v>
      </c>
      <c r="AK85" s="24" t="e">
        <f>(Raw_data!AK85*Raw_data!$T85*2)/(Raw_data!$F85*1000)</f>
        <v>#VALUE!</v>
      </c>
      <c r="AL85" s="24" t="e">
        <f>(Raw_data!AL85*Raw_data!$T85*2)/(Raw_data!$F85*1000)</f>
        <v>#VALUE!</v>
      </c>
      <c r="AM85" s="24" t="e">
        <f>(Raw_data!AM85*Raw_data!$T85*2)/(Raw_data!$F85*1000)</f>
        <v>#VALUE!</v>
      </c>
      <c r="AN85" s="24" t="e">
        <f>(Raw_data!AN85*Raw_data!$T85*2)/(Raw_data!$F85*1000)</f>
        <v>#VALUE!</v>
      </c>
      <c r="AO85" s="24" t="e">
        <f>(Raw_data!AO85*Raw_data!$T85*2)/(Raw_data!$F85*1000)</f>
        <v>#VALUE!</v>
      </c>
      <c r="AP85" s="24" t="e">
        <f>(Raw_data!AP85*Raw_data!$T85*2)/(Raw_data!$F85*1000)</f>
        <v>#VALUE!</v>
      </c>
      <c r="AQ85" s="24" t="e">
        <f>(Raw_data!AQ85*Raw_data!$T85*2)/(Raw_data!$F85*1000)</f>
        <v>#VALUE!</v>
      </c>
      <c r="AR85" s="24" t="e">
        <f>(Raw_data!AR85*Raw_data!$T85*2)/(Raw_data!$F85*1000)</f>
        <v>#VALUE!</v>
      </c>
      <c r="AS85" s="24" t="e">
        <f>(Raw_data!AS85*Raw_data!$T85*2)/(Raw_data!$F85*1000)</f>
        <v>#VALUE!</v>
      </c>
      <c r="AT85" s="24" t="e">
        <f>(Raw_data!AT85*Raw_data!$T85*2)/(Raw_data!$F85*1000)</f>
        <v>#VALUE!</v>
      </c>
      <c r="AU85" s="24" t="e">
        <f>(Raw_data!AU85*Raw_data!$T85*2)/(Raw_data!$F85*1000)</f>
        <v>#VALUE!</v>
      </c>
      <c r="AV85" s="24" t="e">
        <f>(Raw_data!AV85*Raw_data!$T85*2)/(Raw_data!$F85*1000)</f>
        <v>#VALUE!</v>
      </c>
      <c r="AW85" s="24" t="e">
        <f>(Raw_data!AW85*Raw_data!$T85*2)/(Raw_data!$F85*1000)</f>
        <v>#VALUE!</v>
      </c>
      <c r="AX85" s="24" t="e">
        <f>(Raw_data!AX85*Raw_data!$T85*2)/(Raw_data!$F85*1000)</f>
        <v>#VALUE!</v>
      </c>
      <c r="AY85" s="24" t="e">
        <f>(Raw_data!AY85*Raw_data!$T85*2)/(Raw_data!$F85*1000)</f>
        <v>#VALUE!</v>
      </c>
      <c r="AZ85" s="24" t="e">
        <f t="shared" si="10"/>
        <v>#VALUE!</v>
      </c>
      <c r="BA85" s="24" t="e">
        <f t="shared" si="11"/>
        <v>#VALUE!</v>
      </c>
      <c r="BB85" s="24" t="e">
        <f t="shared" si="12"/>
        <v>#VALUE!</v>
      </c>
      <c r="BC85" s="24" t="e">
        <f t="shared" si="13"/>
        <v>#VALUE!</v>
      </c>
      <c r="BD85" s="24" t="e">
        <f t="shared" si="14"/>
        <v>#VALUE!</v>
      </c>
      <c r="BE85" s="24" t="e">
        <f t="shared" si="15"/>
        <v>#VALUE!</v>
      </c>
      <c r="BF85" s="24" t="e">
        <f t="shared" si="16"/>
        <v>#VALUE!</v>
      </c>
      <c r="BG85" s="24" t="e">
        <f t="shared" si="17"/>
        <v>#VALUE!</v>
      </c>
      <c r="BH85" s="24" t="e">
        <f t="shared" si="18"/>
        <v>#VALUE!</v>
      </c>
      <c r="BI85" s="24" t="e">
        <f t="shared" si="19"/>
        <v>#VALUE!</v>
      </c>
    </row>
    <row r="86" spans="1:61" x14ac:dyDescent="0.25">
      <c r="A86" s="21" t="s">
        <v>59</v>
      </c>
      <c r="B86" s="22" t="s">
        <v>105</v>
      </c>
      <c r="C86" s="23">
        <v>2</v>
      </c>
      <c r="D86" s="22" t="s">
        <v>258</v>
      </c>
      <c r="E86" s="22">
        <v>700</v>
      </c>
      <c r="F86" s="24">
        <v>4.2380000000000004</v>
      </c>
      <c r="G86" s="25"/>
      <c r="H86" s="22" t="s">
        <v>259</v>
      </c>
      <c r="I86" s="22">
        <v>1000</v>
      </c>
      <c r="J86" s="22">
        <v>20</v>
      </c>
      <c r="K86" s="22">
        <v>400</v>
      </c>
      <c r="L86" s="22">
        <v>111</v>
      </c>
      <c r="M86" s="22">
        <v>150</v>
      </c>
      <c r="N86" s="22">
        <v>50</v>
      </c>
      <c r="O86" s="22">
        <v>70</v>
      </c>
      <c r="P86" s="22">
        <v>60</v>
      </c>
      <c r="Q86" s="22"/>
      <c r="R86" s="22" t="s">
        <v>63</v>
      </c>
      <c r="S86" s="22">
        <v>200</v>
      </c>
      <c r="T86" s="22">
        <v>30</v>
      </c>
      <c r="U86" s="24">
        <v>0</v>
      </c>
      <c r="V86" s="24">
        <v>0</v>
      </c>
      <c r="W86" s="22" t="s">
        <v>64</v>
      </c>
      <c r="X86" s="24">
        <f>(Raw_data!X86*Raw_data!$T86*2)/(Raw_data!$F86*1000)</f>
        <v>1.5382538933459179E-3</v>
      </c>
      <c r="Y86" s="24">
        <f>(Raw_data!Y86*Raw_data!$T86*2)/(Raw_data!$F86*1000)</f>
        <v>5.9745162812647481E-4</v>
      </c>
      <c r="Z86" s="24">
        <f>(Raw_data!Z86*Raw_data!$T86*2)/(Raw_data!$F86*1000)</f>
        <v>8.4502680509674383E-2</v>
      </c>
      <c r="AA86" s="24">
        <f>(Raw_data!AA86*Raw_data!$T86*2)/(Raw_data!$F86*1000)</f>
        <v>0</v>
      </c>
      <c r="AB86" s="24">
        <f>(Raw_data!AB86*Raw_data!$T86*2)/(Raw_data!$F86*1000)</f>
        <v>8.8478480415290234E-3</v>
      </c>
      <c r="AC86" s="24">
        <f>(Raw_data!AC86*Raw_data!$T86*2)/(Raw_data!$F86*1000)</f>
        <v>5.8910981595092025E-2</v>
      </c>
      <c r="AD86" s="24">
        <f>(Raw_data!AD86*Raw_data!$T86*2)/(Raw_data!$F86*1000)</f>
        <v>7.9085620575743268E-2</v>
      </c>
      <c r="AE86" s="24">
        <f>(Raw_data!AE86*Raw_data!$T86*2)/(Raw_data!$F86*1000)</f>
        <v>1.0490018876828692E-2</v>
      </c>
      <c r="AF86" s="24">
        <f>(Raw_data!AF86*Raw_data!$T86*2)/(Raw_data!$F86*1000)</f>
        <v>0.45827845681925433</v>
      </c>
      <c r="AG86" s="24">
        <f>(Raw_data!AG86*Raw_data!$T86*2)/(Raw_data!$F86*1000)</f>
        <v>1.0422784332232185E-2</v>
      </c>
      <c r="AH86" s="24">
        <f>(Raw_data!AH86*Raw_data!$T86*2)/(Raw_data!$F86*1000)</f>
        <v>1.7140207645115622E-2</v>
      </c>
      <c r="AI86" s="24">
        <f>(Raw_data!AI86*Raw_data!$T86*2)/(Raw_data!$F86*1000)</f>
        <v>9.5679528079282677E-2</v>
      </c>
      <c r="AJ86" s="24">
        <f>(Raw_data!AJ86*Raw_data!$T86*2)/(Raw_data!$F86*1000)</f>
        <v>3.7590877772534212E-2</v>
      </c>
      <c r="AK86" s="24">
        <f>(Raw_data!AK86*Raw_data!$T86*2)/(Raw_data!$F86*1000)</f>
        <v>4.8429542236904195E-3</v>
      </c>
      <c r="AL86" s="24">
        <f>(Raw_data!AL86*Raw_data!$T86*2)/(Raw_data!$F86*1000)</f>
        <v>1.1193978291647004E-2</v>
      </c>
      <c r="AM86" s="24">
        <f>(Raw_data!AM86*Raw_data!$T86*2)/(Raw_data!$F86*1000)</f>
        <v>7.5559226050023599E-4</v>
      </c>
      <c r="AN86" s="24">
        <f>(Raw_data!AN86*Raw_data!$T86*2)/(Raw_data!$F86*1000)</f>
        <v>7.9002359603586589E-4</v>
      </c>
      <c r="AO86" s="24">
        <f>(Raw_data!AO86*Raw_data!$T86*2)/(Raw_data!$F86*1000)</f>
        <v>1.1736951392166115E-3</v>
      </c>
      <c r="AP86" s="24">
        <f>(Raw_data!AP86*Raw_data!$T86*2)/(Raw_data!$F86*1000)</f>
        <v>1.6141953751769706E-3</v>
      </c>
      <c r="AQ86" s="24">
        <f>(Raw_data!AQ86*Raw_data!$T86*2)/(Raw_data!$F86*1000)</f>
        <v>9.6679565832940076E-4</v>
      </c>
      <c r="AR86" s="24">
        <f>(Raw_data!AR86*Raw_data!$T86*2)/(Raw_data!$F86*1000)</f>
        <v>1.808211420481359E-4</v>
      </c>
      <c r="AS86" s="24">
        <f>(Raw_data!AS86*Raw_data!$T86*2)/(Raw_data!$F86*1000)</f>
        <v>1.2025483718735254E-3</v>
      </c>
      <c r="AT86" s="24">
        <f>(Raw_data!AT86*Raw_data!$T86*2)/(Raw_data!$F86*1000)</f>
        <v>8.0529259084473823E-3</v>
      </c>
      <c r="AU86" s="24">
        <f>(Raw_data!AU86*Raw_data!$T86*2)/(Raw_data!$F86*1000)</f>
        <v>3.6290231241151486E-4</v>
      </c>
      <c r="AV86" s="24">
        <f>(Raw_data!AV86*Raw_data!$T86*2)/(Raw_data!$F86*1000)</f>
        <v>1.6168711656441717E-3</v>
      </c>
      <c r="AW86" s="24">
        <f>(Raw_data!AW86*Raw_data!$T86*2)/(Raw_data!$F86*1000)</f>
        <v>2.0832090608777724E-3</v>
      </c>
      <c r="AX86" s="24">
        <f>(Raw_data!AX86*Raw_data!$T86*2)/(Raw_data!$F86*1000)</f>
        <v>5.7691741387446913E-3</v>
      </c>
      <c r="AY86" s="24">
        <f>(Raw_data!AY86*Raw_data!$T86*2)/(Raw_data!$F86*1000)</f>
        <v>2.0055403492213308E-3</v>
      </c>
      <c r="AZ86" s="24">
        <f t="shared" si="10"/>
        <v>0.90569593676262372</v>
      </c>
      <c r="BA86" s="24">
        <f t="shared" si="11"/>
        <v>1.1193978291647004E-2</v>
      </c>
      <c r="BB86" s="24">
        <f t="shared" si="12"/>
        <v>8.0529259084473823E-3</v>
      </c>
      <c r="BC86" s="24">
        <f t="shared" si="13"/>
        <v>0.66984373761208116</v>
      </c>
      <c r="BD86" s="24">
        <f t="shared" si="14"/>
        <v>6.8532373761208114E-3</v>
      </c>
      <c r="BE86" s="24">
        <f t="shared" si="15"/>
        <v>0.17298375176970268</v>
      </c>
      <c r="BF86" s="24">
        <f t="shared" si="16"/>
        <v>1.1178376592732421E-2</v>
      </c>
      <c r="BG86" s="24">
        <f t="shared" si="17"/>
        <v>2.5589929211892404E-2</v>
      </c>
      <c r="BH86" s="24">
        <f t="shared" si="18"/>
        <v>3.6768305804624826E-2</v>
      </c>
      <c r="BI86" s="24">
        <f t="shared" si="19"/>
        <v>0.43682717916771319</v>
      </c>
    </row>
    <row r="87" spans="1:61" x14ac:dyDescent="0.25">
      <c r="A87" s="21" t="s">
        <v>59</v>
      </c>
      <c r="B87" s="22" t="s">
        <v>105</v>
      </c>
      <c r="C87" s="23" t="s">
        <v>71</v>
      </c>
      <c r="D87" s="22" t="s">
        <v>260</v>
      </c>
      <c r="E87" s="22">
        <v>600</v>
      </c>
      <c r="F87" s="24">
        <v>1.7999999999999999E-2</v>
      </c>
      <c r="G87" s="25"/>
      <c r="H87" s="22" t="s">
        <v>261</v>
      </c>
      <c r="I87" s="22">
        <v>1000</v>
      </c>
      <c r="J87" s="22">
        <v>20</v>
      </c>
      <c r="K87" s="22">
        <v>400</v>
      </c>
      <c r="L87" s="22">
        <v>111</v>
      </c>
      <c r="M87" s="22">
        <v>150</v>
      </c>
      <c r="N87" s="22">
        <v>50</v>
      </c>
      <c r="O87" s="22">
        <v>70</v>
      </c>
      <c r="P87" s="22">
        <v>60</v>
      </c>
      <c r="Q87" s="22" t="s">
        <v>74</v>
      </c>
      <c r="R87" s="22"/>
      <c r="S87" s="22">
        <v>200</v>
      </c>
      <c r="T87" s="22">
        <v>30</v>
      </c>
      <c r="U87" s="24">
        <v>0</v>
      </c>
      <c r="V87" s="24">
        <v>0</v>
      </c>
      <c r="W87" s="22" t="s">
        <v>74</v>
      </c>
      <c r="X87" s="24">
        <f>(Raw_data!X87*Raw_data!$T87*2)/(Raw_data!$F87*1000)</f>
        <v>0.44780333333333328</v>
      </c>
      <c r="Y87" s="24">
        <f>(Raw_data!Y87*Raw_data!$T87*2)/(Raw_data!$F87*1000)</f>
        <v>2.02806</v>
      </c>
      <c r="Z87" s="24">
        <f>(Raw_data!Z87*Raw_data!$T87*2)/(Raw_data!$F87*1000)</f>
        <v>0</v>
      </c>
      <c r="AA87" s="24">
        <f>(Raw_data!AA87*Raw_data!$T87*2)/(Raw_data!$F87*1000)</f>
        <v>0.76851333333333338</v>
      </c>
      <c r="AB87" s="24">
        <f>(Raw_data!AB87*Raw_data!$T87*2)/(Raw_data!$F87*1000)</f>
        <v>3.456223333333333</v>
      </c>
      <c r="AC87" s="24">
        <f>(Raw_data!AC87*Raw_data!$T87*2)/(Raw_data!$F87*1000)</f>
        <v>2.2632966666666667</v>
      </c>
      <c r="AD87" s="24">
        <f>(Raw_data!AD87*Raw_data!$T87*2)/(Raw_data!$F87*1000)</f>
        <v>11.03645</v>
      </c>
      <c r="AE87" s="24">
        <f>(Raw_data!AE87*Raw_data!$T87*2)/(Raw_data!$F87*1000)</f>
        <v>4.8881466666666675</v>
      </c>
      <c r="AF87" s="24">
        <f>(Raw_data!AF87*Raw_data!$T87*2)/(Raw_data!$F87*1000)</f>
        <v>49.172319999999999</v>
      </c>
      <c r="AG87" s="24">
        <f>(Raw_data!AG87*Raw_data!$T87*2)/(Raw_data!$F87*1000)</f>
        <v>0.99463666666666684</v>
      </c>
      <c r="AH87" s="24">
        <f>(Raw_data!AH87*Raw_data!$T87*2)/(Raw_data!$F87*1000)</f>
        <v>2.1647799999999999</v>
      </c>
      <c r="AI87" s="24">
        <f>(Raw_data!AI87*Raw_data!$T87*2)/(Raw_data!$F87*1000)</f>
        <v>13.861846666666665</v>
      </c>
      <c r="AJ87" s="24">
        <f>(Raw_data!AJ87*Raw_data!$T87*2)/(Raw_data!$F87*1000)</f>
        <v>6.1046633333333329</v>
      </c>
      <c r="AK87" s="24">
        <f>(Raw_data!AK87*Raw_data!$T87*2)/(Raw_data!$F87*1000)</f>
        <v>1.9910833333333333</v>
      </c>
      <c r="AL87" s="24">
        <f>(Raw_data!AL87*Raw_data!$T87*2)/(Raw_data!$F87*1000)</f>
        <v>0.3014</v>
      </c>
      <c r="AM87" s="24">
        <f>(Raw_data!AM87*Raw_data!$T87*2)/(Raw_data!$F87*1000)</f>
        <v>0.19323666666666667</v>
      </c>
      <c r="AN87" s="24">
        <f>(Raw_data!AN87*Raw_data!$T87*2)/(Raw_data!$F87*1000)</f>
        <v>8.6190000000000003E-2</v>
      </c>
      <c r="AO87" s="24">
        <f>(Raw_data!AO87*Raw_data!$T87*2)/(Raw_data!$F87*1000)</f>
        <v>0.25028666666666666</v>
      </c>
      <c r="AP87" s="24">
        <f>(Raw_data!AP87*Raw_data!$T87*2)/(Raw_data!$F87*1000)</f>
        <v>0.16692333333333334</v>
      </c>
      <c r="AQ87" s="24">
        <f>(Raw_data!AQ87*Raw_data!$T87*2)/(Raw_data!$F87*1000)</f>
        <v>0.10256666666666665</v>
      </c>
      <c r="AR87" s="24">
        <f>(Raw_data!AR87*Raw_data!$T87*2)/(Raw_data!$F87*1000)</f>
        <v>4.399666666666667E-2</v>
      </c>
      <c r="AS87" s="24">
        <f>(Raw_data!AS87*Raw_data!$T87*2)/(Raw_data!$F87*1000)</f>
        <v>0.12032666666666667</v>
      </c>
      <c r="AT87" s="24">
        <f>(Raw_data!AT87*Raw_data!$T87*2)/(Raw_data!$F87*1000)</f>
        <v>0.64476</v>
      </c>
      <c r="AU87" s="24">
        <f>(Raw_data!AU87*Raw_data!$T87*2)/(Raw_data!$F87*1000)</f>
        <v>0.16134666666666667</v>
      </c>
      <c r="AV87" s="24">
        <f>(Raw_data!AV87*Raw_data!$T87*2)/(Raw_data!$F87*1000)</f>
        <v>7.9803333333333337E-2</v>
      </c>
      <c r="AW87" s="24">
        <f>(Raw_data!AW87*Raw_data!$T87*2)/(Raw_data!$F87*1000)</f>
        <v>0.22027666666666668</v>
      </c>
      <c r="AX87" s="24">
        <f>(Raw_data!AX87*Raw_data!$T87*2)/(Raw_data!$F87*1000)</f>
        <v>0.50328333333333342</v>
      </c>
      <c r="AY87" s="24">
        <f>(Raw_data!AY87*Raw_data!$T87*2)/(Raw_data!$F87*1000)</f>
        <v>0.14444333333333337</v>
      </c>
      <c r="AZ87" s="24">
        <f t="shared" si="10"/>
        <v>102.1966633333333</v>
      </c>
      <c r="BA87" s="24">
        <f t="shared" si="11"/>
        <v>0.3014</v>
      </c>
      <c r="BB87" s="24">
        <f t="shared" si="12"/>
        <v>0.64476</v>
      </c>
      <c r="BC87" s="24">
        <f t="shared" si="13"/>
        <v>70.217460000000003</v>
      </c>
      <c r="BD87" s="24">
        <f t="shared" si="14"/>
        <v>0.59108666666666676</v>
      </c>
      <c r="BE87" s="24">
        <f t="shared" si="15"/>
        <v>24.724779999999999</v>
      </c>
      <c r="BF87" s="24">
        <f t="shared" si="16"/>
        <v>1.1878733333333336</v>
      </c>
      <c r="BG87" s="24">
        <f t="shared" si="17"/>
        <v>4.529303333333333</v>
      </c>
      <c r="BH87" s="24">
        <f t="shared" si="18"/>
        <v>5.717176666666667</v>
      </c>
      <c r="BI87" s="24">
        <f t="shared" si="19"/>
        <v>0.26226402735961607</v>
      </c>
    </row>
  </sheetData>
  <conditionalFormatting sqref="X2:BI87">
    <cfRule type="cellIs" dxfId="1" priority="2" operator="equal">
      <formula>"-"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Raw_data</vt:lpstr>
      <vt:lpstr>%FA</vt:lpstr>
      <vt:lpstr>Sheet3</vt:lpstr>
      <vt:lpstr>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</dc:creator>
  <cp:lastModifiedBy>Tharindu bandara</cp:lastModifiedBy>
  <dcterms:created xsi:type="dcterms:W3CDTF">2021-12-01T08:00:18Z</dcterms:created>
  <dcterms:modified xsi:type="dcterms:W3CDTF">2022-01-22T19:28:28Z</dcterms:modified>
</cp:coreProperties>
</file>