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ngel\Downloads\"/>
    </mc:Choice>
  </mc:AlternateContent>
  <xr:revisionPtr revIDLastSave="0" documentId="13_ncr:1_{1F7F4B73-9AB0-4E71-B6DC-08161CAB9108}" xr6:coauthVersionLast="47" xr6:coauthVersionMax="47" xr10:uidLastSave="{00000000-0000-0000-0000-000000000000}"/>
  <bookViews>
    <workbookView xWindow="-98" yWindow="-98" windowWidth="19396" windowHeight="11475" firstSheet="1" activeTab="4" xr2:uid="{00000000-000D-0000-FFFF-FFFF00000000}"/>
  </bookViews>
  <sheets>
    <sheet name="Exhibit1-Balance Sheet" sheetId="2" r:id="rId1"/>
    <sheet name="Exhibit2-Income Statement" sheetId="1" r:id="rId2"/>
    <sheet name="CB_DATA_" sheetId="5" state="veryHidden" r:id="rId3"/>
    <sheet name="Exhibit3-Inflation Rate" sheetId="3" r:id="rId4"/>
    <sheet name="Solution" sheetId="4" r:id="rId5"/>
    <sheet name="Report" sheetId="6" r:id="rId6"/>
  </sheets>
  <definedNames>
    <definedName name="Capex_From_Decision_Tree">Solution!$C$4</definedName>
    <definedName name="CB_012dcd42758d489ebdbba9fb1cc22a22" localSheetId="4" hidden="1">Solution!$X$12</definedName>
    <definedName name="CB_0468bf74d0344911a5a142c0f6f17042" localSheetId="4" hidden="1">Solution!$V$31</definedName>
    <definedName name="CB_1071822c674846f4b532029c9ab53d5b" localSheetId="4" hidden="1">Solution!$Y$15</definedName>
    <definedName name="CB_1744238d7eb9466c9034e97f91740f5c" localSheetId="4" hidden="1">Solution!$Y$10</definedName>
    <definedName name="CB_1a5d3c2d1de047889af571b36b9e3426" localSheetId="4" hidden="1">Solution!$X$33</definedName>
    <definedName name="CB_207a05fd74f74475b4978d404c945bbd" localSheetId="4" hidden="1">Solution!$Z$12</definedName>
    <definedName name="CB_2175a0c1701e4ca09b5811737c887070" localSheetId="4" hidden="1">Solution!$Z$18</definedName>
    <definedName name="CB_225d4a179d6e4af6a88262c95f69da1c" localSheetId="4" hidden="1">Solution!$AC$33</definedName>
    <definedName name="CB_2712e12b4c7d45528acba5136ee243a6" localSheetId="4" hidden="1">Solution!$F$2</definedName>
    <definedName name="CB_288873c2e4f24a72bf4a95d817251075" localSheetId="4" hidden="1">Solution!$U$18</definedName>
    <definedName name="CB_291bc3b85de7419999c216d237bdf698" localSheetId="4" hidden="1">Solution!$V$12</definedName>
    <definedName name="CB_3493de7a07d24412ae04f7306f28af9c" localSheetId="4" hidden="1">Solution!$AB$18</definedName>
    <definedName name="CB_3a0a456b9f314282b1b2e31c6bb0988e" localSheetId="4" hidden="1">Solution!$AB$25</definedName>
    <definedName name="CB_3f03dc32558a48df8f80404fae058fb8" localSheetId="4" hidden="1">Solution!$X$15</definedName>
    <definedName name="CB_423e3bd2a1b14175b21acf2232beb22e" localSheetId="4" hidden="1">Solution!$Z$33</definedName>
    <definedName name="CB_42e77a3d0f6c4bba9efc05a368e58d73" localSheetId="4" hidden="1">Solution!$AA$31</definedName>
    <definedName name="CB_475061202a0a4733aeea036c0d50b8f6" localSheetId="4" hidden="1">Solution!$U$12</definedName>
    <definedName name="CB_4755117409964782ab5fec1e9596afd1" localSheetId="4" hidden="1">Solution!$W$15</definedName>
    <definedName name="CB_47b06e466161439799412a50da5d2a8c" localSheetId="4" hidden="1">Solution!$X$10</definedName>
    <definedName name="CB_4bc1ad294c2e41eb8e0accbddf01a12c" localSheetId="4" hidden="1">Solution!$Z$25</definedName>
    <definedName name="CB_4d08e3e3386344f68b8a855903ba1d23" localSheetId="4" hidden="1">Solution!$AB$15</definedName>
    <definedName name="CB_4e62ac0761974fabb1216b7b961f036b" localSheetId="4" hidden="1">Solution!$T$31</definedName>
    <definedName name="CB_546ec634e11349c399ff7d0d42ebdbd2" localSheetId="4" hidden="1">Solution!$AC$18</definedName>
    <definedName name="CB_56e269e8794e4ab2ab14cadaa41b7731" localSheetId="4" hidden="1">Solution!$X$31</definedName>
    <definedName name="CB_5aff2c0e809547f897ea41f207d22385" localSheetId="4" hidden="1">Solution!$U$31</definedName>
    <definedName name="CB_5b6c0c3cd59548dd95a116a5df34becd" localSheetId="4" hidden="1">Solution!$Z$31</definedName>
    <definedName name="CB_605e4576e8ba48239d15ee0890570a26" localSheetId="4" hidden="1">Solution!$Y$12</definedName>
    <definedName name="CB_61f1bb58785c436ab2e2179db8286436" localSheetId="4" hidden="1">Solution!$AC$15</definedName>
    <definedName name="CB_66a1afb903ca4000b2d5d9d0251db7e1" localSheetId="4" hidden="1">Solution!$V$25</definedName>
    <definedName name="CB_6a88edefb57245468192d525073a22d9" localSheetId="4" hidden="1">Solution!$V$10</definedName>
    <definedName name="CB_6b0de4fd044a43f89f6c8c4aa108d885" localSheetId="4" hidden="1">Solution!$V$33</definedName>
    <definedName name="CB_6d05a6d1504b49daaf34dc1f853c3f15" localSheetId="4" hidden="1">Solution!$AD$10</definedName>
    <definedName name="CB_772e6ab53087458c9e9c6a4646b1a496" localSheetId="4" hidden="1">Solution!$X$18</definedName>
    <definedName name="CB_7a5b42f68b98472dbaf947f9c283cbc1" localSheetId="4" hidden="1">Solution!$U$33</definedName>
    <definedName name="CB_82b7719a77f54f00bf26b010a660882d" localSheetId="4" hidden="1">Solution!$V$18</definedName>
    <definedName name="CB_849cbf0f1e444b9b96c333c9c0d2559b" localSheetId="4" hidden="1">Solution!$AD$15</definedName>
    <definedName name="CB_88d32e22de9f4584a5dc950d0d2dcdd5" localSheetId="4" hidden="1">Solution!$W$33</definedName>
    <definedName name="CB_8e9d29867b6a463f89e85f8832b29686" localSheetId="4" hidden="1">Solution!$AC$12</definedName>
    <definedName name="CB_914a8c064c5f4affbb2667a887e88b6b" localSheetId="4" hidden="1">Solution!$AA$33</definedName>
    <definedName name="CB_915626d34efa45dd93d6f90f4a2784ad" localSheetId="4" hidden="1">Solution!$Z$10</definedName>
    <definedName name="CB_917659db140b442cb00f5fad8e31550e" localSheetId="4" hidden="1">Solution!$W$18</definedName>
    <definedName name="CB_923c37c4b2a146f3acc233347afc2707" localSheetId="4" hidden="1">Solution!$Y$33</definedName>
    <definedName name="CB_95ea37f46b7b484a9feba7d1432a59bb" localSheetId="4" hidden="1">Solution!$T$33</definedName>
    <definedName name="CB_971854c68850465e865d741e23afc1c6" localSheetId="4" hidden="1">Solution!$W$12</definedName>
    <definedName name="CB_9ada5f9ae34e4961b4040843a24d8f74" localSheetId="4" hidden="1">Solution!$AB$31</definedName>
    <definedName name="CB_9b3a77a33d134272bff7d5494e3fd400" localSheetId="4" hidden="1">Solution!$AD$12</definedName>
    <definedName name="CB_9eca03f7ad054905966a094b8e969a96" localSheetId="4" hidden="1">Solution!$AB$12</definedName>
    <definedName name="CB_a08b8deb09364d3ab113a303adc11bbd" localSheetId="4" hidden="1">Solution!$T$10</definedName>
    <definedName name="CB_a15be5b8bbee473cb6f877376e572829" localSheetId="4" hidden="1">Solution!$Z$15</definedName>
    <definedName name="CB_a4beb3dc5b2940178c0f9b71444992cd" localSheetId="4" hidden="1">Solution!$AD$33</definedName>
    <definedName name="CB_aa3a902b91024493be181c18b292cc3b" localSheetId="4" hidden="1">Solution!$T$12</definedName>
    <definedName name="CB_accb5e9826144ffb856e0bef6fe4c954" localSheetId="4" hidden="1">Solution!$AD$18</definedName>
    <definedName name="CB_af31b47248774c2e80041248bb1dfaf5" localSheetId="4" hidden="1">Solution!$AC$10</definedName>
    <definedName name="CB_b0ce75d5660f43d2afd97ae7dd488cbb" localSheetId="4" hidden="1">Solution!$AA$15</definedName>
    <definedName name="CB_b49a92a7b0c644b3aa3a1c42cfbc8c26" localSheetId="4" hidden="1">Solution!$U$10</definedName>
    <definedName name="CB_b998d5e159744bbcbec99f696dc5981d" localSheetId="4" hidden="1">Solution!$T$15</definedName>
    <definedName name="CB_baf3d9d2ba4b4278963e200d67c2f085" localSheetId="4" hidden="1">Solution!$Y$25</definedName>
    <definedName name="CB_bbd3f4d02d874611a2138bf859ac8ea0" localSheetId="4" hidden="1">Solution!$AA$25</definedName>
    <definedName name="CB_bd64dd1cfe004782bf2d0d1daf790ac4" localSheetId="4" hidden="1">Solution!$Y$31</definedName>
    <definedName name="CB_bec5da05337c4ef182911ee9b85529fa" localSheetId="4" hidden="1">Solution!$AA$12</definedName>
    <definedName name="CB_bef8657d13f5436a9e4531b5b388dd4f" localSheetId="4" hidden="1">Solution!$X$25</definedName>
    <definedName name="CB_Block_00000000000000000000000000000000" localSheetId="4" hidden="1">"'7.0.0.0"</definedName>
    <definedName name="CB_Block_00000000000000000000000000000001" localSheetId="2" hidden="1">"'638596373606685513"</definedName>
    <definedName name="CB_Block_00000000000000000000000000000001" localSheetId="4" hidden="1">"'638596373606606528"</definedName>
    <definedName name="CB_Block_00000000000000000000000000000003" localSheetId="4" hidden="1">"'11.1.5072.0"</definedName>
    <definedName name="CB_BlockExt_00000000000000000000000000000003" localSheetId="4" hidden="1">"'11.1.3.0.000"</definedName>
    <definedName name="CB_c6130e363d3342ff8d90a89920dfe94e" localSheetId="4" hidden="1">Solution!$T$18</definedName>
    <definedName name="CB_c954b1f5e68e4f6eb30e70346d76b490" localSheetId="4" hidden="1">Solution!$AD$31</definedName>
    <definedName name="CB_d295d90ffdec44a0845c54163e7d7cc7" localSheetId="4" hidden="1">Solution!$W$31</definedName>
    <definedName name="CB_d95ae177cbf6458d84c2dcf7bd42d210" localSheetId="4" hidden="1">Solution!$AB$10</definedName>
    <definedName name="CB_de5733f681884f6eb3a68aa8ade31fc0" localSheetId="4" hidden="1">Solution!$Y$18</definedName>
    <definedName name="CB_de6b914ad2fe4b8782699645dbf048c4" localSheetId="4" hidden="1">Solution!$U$15</definedName>
    <definedName name="CB_dfd50071f19e45198cdfd6fbf34e033d" localSheetId="4" hidden="1">Solution!$AC$25</definedName>
    <definedName name="CB_e0d4e5315bf34cdd95c19144128a3c27" localSheetId="4" hidden="1">Solution!$AD$25</definedName>
    <definedName name="CB_e495b61726374d80a7f9674d743c0003" localSheetId="4" hidden="1">Solution!$AC$31</definedName>
    <definedName name="CB_e49d675ce82f4668b5eb5bbbb7aaadd9" localSheetId="4" hidden="1">Solution!$AA$10</definedName>
    <definedName name="CB_eccfcc590eb244fca505bb9f27c161fc" localSheetId="4" hidden="1">Solution!$V$15</definedName>
    <definedName name="CB_f09fbfedb3b04d8aa94092fa814d1ffe" localSheetId="4" hidden="1">Solution!$AA$18</definedName>
    <definedName name="CB_f390ff84c1ea4b62acca80aba5e82b06" localSheetId="4" hidden="1">Solution!$AB$33</definedName>
    <definedName name="CB_f4766839c0dd4d918985eef3b0979b07" localSheetId="4" hidden="1">Solution!$W$25</definedName>
    <definedName name="CB_fb7c42ecf8d44a87bd8c678888d4f894" localSheetId="4" hidden="1">Solution!$U$25</definedName>
    <definedName name="CB_fecde8b0cd0547dcaaa2abeb7a97dc26" localSheetId="4" hidden="1">Solution!$W$10</definedName>
    <definedName name="CBWorkbookPriority" localSheetId="2" hidden="1">-3100424500308330</definedName>
    <definedName name="CBx_96827c118a564357b44da2f0e9a5a72e" localSheetId="2" hidden="1">"'Solution'!$A$1"</definedName>
    <definedName name="CBx_db0884ee38f844ac96bd00bdab8d4a8d" localSheetId="2" hidden="1">"'CB_DATA_'!$A$1"</definedName>
    <definedName name="CBx_Sheet_Guid" localSheetId="2" hidden="1">"'db0884ee-38f8-44ac-96bd-00bdab8d4a8d"</definedName>
    <definedName name="CBx_Sheet_Guid" localSheetId="4" hidden="1">"'96827c11-8a56-4357-b44d-a2f0e9a5a72e"</definedName>
    <definedName name="CBx_SheetRef" localSheetId="2" hidden="1">CB_DATA_!$A$14</definedName>
    <definedName name="CBx_SheetRef" localSheetId="4" hidden="1">CB_DATA_!$B$14</definedName>
    <definedName name="CBx_StorageType" localSheetId="2" hidden="1">2</definedName>
    <definedName name="CBx_StorageType" localSheetId="4" hidden="1">2</definedName>
    <definedName name="Corporate_Tax">Solution!$C$3</definedName>
    <definedName name="Interest">Solution!$C$2</definedName>
    <definedName name="Net_Income_New_Location_Rate">Solution!$C$5</definedName>
    <definedName name="_xlnm.Print_Area" localSheetId="5">Report!$A$1:$J$85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5" l="1"/>
  <c r="A11" i="5"/>
  <c r="W38" i="4"/>
  <c r="X38" i="4" s="1"/>
  <c r="Y38" i="4" s="1"/>
  <c r="Z38" i="4" s="1"/>
  <c r="AA38" i="4" s="1"/>
  <c r="AB38" i="4" s="1"/>
  <c r="AC38" i="4" s="1"/>
  <c r="AD38" i="4" s="1"/>
  <c r="V38" i="4"/>
  <c r="U38" i="4"/>
  <c r="H34" i="4"/>
  <c r="F34" i="4"/>
  <c r="E34" i="4"/>
  <c r="E35" i="4" s="1"/>
  <c r="E33" i="4"/>
  <c r="S32" i="4"/>
  <c r="R32" i="4"/>
  <c r="R33" i="4" s="1"/>
  <c r="Q32" i="4"/>
  <c r="Q33" i="4" s="1"/>
  <c r="P32" i="4"/>
  <c r="P33" i="4" s="1"/>
  <c r="O32" i="4"/>
  <c r="O33" i="4" s="1"/>
  <c r="N32" i="4"/>
  <c r="N33" i="4" s="1"/>
  <c r="M32" i="4"/>
  <c r="M33" i="4" s="1"/>
  <c r="L32" i="4"/>
  <c r="K32" i="4"/>
  <c r="L33" i="4" s="1"/>
  <c r="J32" i="4"/>
  <c r="J33" i="4" s="1"/>
  <c r="I32" i="4"/>
  <c r="I33" i="4" s="1"/>
  <c r="H32" i="4"/>
  <c r="H33" i="4" s="1"/>
  <c r="G32" i="4"/>
  <c r="G33" i="4" s="1"/>
  <c r="F32" i="4"/>
  <c r="F33" i="4" s="1"/>
  <c r="E32" i="4"/>
  <c r="D32" i="4"/>
  <c r="C32" i="4"/>
  <c r="S30" i="4"/>
  <c r="S31" i="4" s="1"/>
  <c r="R30" i="4"/>
  <c r="R31" i="4" s="1"/>
  <c r="Q30" i="4"/>
  <c r="P30" i="4"/>
  <c r="P31" i="4" s="1"/>
  <c r="O30" i="4"/>
  <c r="O31" i="4" s="1"/>
  <c r="N30" i="4"/>
  <c r="M30" i="4"/>
  <c r="M34" i="4" s="1"/>
  <c r="L30" i="4"/>
  <c r="L34" i="4" s="1"/>
  <c r="K30" i="4"/>
  <c r="K34" i="4" s="1"/>
  <c r="J30" i="4"/>
  <c r="J31" i="4" s="1"/>
  <c r="I30" i="4"/>
  <c r="I31" i="4" s="1"/>
  <c r="H30" i="4"/>
  <c r="H31" i="4" s="1"/>
  <c r="G30" i="4"/>
  <c r="G31" i="4" s="1"/>
  <c r="F30" i="4"/>
  <c r="E30" i="4"/>
  <c r="D30" i="4"/>
  <c r="D34" i="4" s="1"/>
  <c r="C30" i="4"/>
  <c r="S21" i="4"/>
  <c r="C21" i="4"/>
  <c r="D21" i="4"/>
  <c r="E21" i="4"/>
  <c r="F21" i="4"/>
  <c r="G21" i="4"/>
  <c r="H21" i="4"/>
  <c r="I21" i="4"/>
  <c r="J21" i="4"/>
  <c r="K21" i="4"/>
  <c r="L21" i="4"/>
  <c r="M21" i="4"/>
  <c r="N21" i="4"/>
  <c r="O21" i="4"/>
  <c r="P21" i="4"/>
  <c r="Q21" i="4"/>
  <c r="R21" i="4"/>
  <c r="C22" i="4"/>
  <c r="C27" i="4" s="1"/>
  <c r="D22" i="4"/>
  <c r="D27" i="4" s="1"/>
  <c r="E22" i="4"/>
  <c r="E27" i="4" s="1"/>
  <c r="F22" i="4"/>
  <c r="F27" i="4" s="1"/>
  <c r="G22" i="4"/>
  <c r="G27" i="4" s="1"/>
  <c r="H22" i="4"/>
  <c r="H27" i="4" s="1"/>
  <c r="I22" i="4"/>
  <c r="I27" i="4" s="1"/>
  <c r="J22" i="4"/>
  <c r="J27" i="4" s="1"/>
  <c r="K22" i="4"/>
  <c r="K27" i="4" s="1"/>
  <c r="L22" i="4"/>
  <c r="L27" i="4" s="1"/>
  <c r="M22" i="4"/>
  <c r="M27" i="4" s="1"/>
  <c r="N22" i="4"/>
  <c r="N27" i="4" s="1"/>
  <c r="O22" i="4"/>
  <c r="O27" i="4" s="1"/>
  <c r="P22" i="4"/>
  <c r="P27" i="4" s="1"/>
  <c r="Q22" i="4"/>
  <c r="Q27" i="4" s="1"/>
  <c r="R22" i="4"/>
  <c r="R27" i="4" s="1"/>
  <c r="S22" i="4"/>
  <c r="S27" i="4" s="1"/>
  <c r="S20" i="4"/>
  <c r="R20" i="4"/>
  <c r="Q20" i="4"/>
  <c r="P20" i="4"/>
  <c r="O20" i="4"/>
  <c r="N20" i="4"/>
  <c r="M20" i="4"/>
  <c r="L20" i="4"/>
  <c r="K20" i="4"/>
  <c r="J20" i="4"/>
  <c r="I20" i="4"/>
  <c r="H20" i="4"/>
  <c r="G20" i="4"/>
  <c r="F20" i="4"/>
  <c r="E20" i="4"/>
  <c r="D20" i="4"/>
  <c r="C20" i="4"/>
  <c r="S19" i="4"/>
  <c r="R19" i="4"/>
  <c r="Q19" i="4"/>
  <c r="P19" i="4"/>
  <c r="O19" i="4"/>
  <c r="N19" i="4"/>
  <c r="M19" i="4"/>
  <c r="L19" i="4"/>
  <c r="K19" i="4"/>
  <c r="J19" i="4"/>
  <c r="I19" i="4"/>
  <c r="H19" i="4"/>
  <c r="G19" i="4"/>
  <c r="F19" i="4"/>
  <c r="E19" i="4"/>
  <c r="D19" i="4"/>
  <c r="C19" i="4"/>
  <c r="S17" i="4"/>
  <c r="R17" i="4"/>
  <c r="Q17" i="4"/>
  <c r="P17" i="4"/>
  <c r="O17" i="4"/>
  <c r="N17" i="4"/>
  <c r="M17" i="4"/>
  <c r="L17" i="4"/>
  <c r="K17" i="4"/>
  <c r="J17" i="4"/>
  <c r="I17" i="4"/>
  <c r="H17" i="4"/>
  <c r="G17" i="4"/>
  <c r="F17" i="4"/>
  <c r="E17" i="4"/>
  <c r="D17" i="4"/>
  <c r="C17" i="4"/>
  <c r="S14" i="4"/>
  <c r="R14" i="4"/>
  <c r="S15" i="4" s="1"/>
  <c r="Q14" i="4"/>
  <c r="P14" i="4"/>
  <c r="O14" i="4"/>
  <c r="N14" i="4"/>
  <c r="M14" i="4"/>
  <c r="N15" i="4" s="1"/>
  <c r="L14" i="4"/>
  <c r="K14" i="4"/>
  <c r="J14" i="4"/>
  <c r="I14" i="4"/>
  <c r="H14" i="4"/>
  <c r="G14" i="4"/>
  <c r="F14" i="4"/>
  <c r="E14" i="4"/>
  <c r="F15" i="4" s="1"/>
  <c r="D14" i="4"/>
  <c r="C14" i="4"/>
  <c r="I11" i="4"/>
  <c r="S11" i="4"/>
  <c r="R11" i="4"/>
  <c r="Q11" i="4"/>
  <c r="P11" i="4"/>
  <c r="O11" i="4"/>
  <c r="N11" i="4"/>
  <c r="M11" i="4"/>
  <c r="L11" i="4"/>
  <c r="K11" i="4"/>
  <c r="J11" i="4"/>
  <c r="H11" i="4"/>
  <c r="G11" i="4"/>
  <c r="F11" i="4"/>
  <c r="G12" i="4" s="1"/>
  <c r="E11" i="4"/>
  <c r="D11" i="4"/>
  <c r="E12" i="4" s="1"/>
  <c r="C11" i="4"/>
  <c r="S9" i="4"/>
  <c r="R9" i="4"/>
  <c r="Q9" i="4"/>
  <c r="R10" i="4" s="1"/>
  <c r="P9" i="4"/>
  <c r="P13" i="4" s="1"/>
  <c r="O9" i="4"/>
  <c r="N9" i="4"/>
  <c r="M9" i="4"/>
  <c r="N10" i="4" s="1"/>
  <c r="L9" i="4"/>
  <c r="K9" i="4"/>
  <c r="J9" i="4"/>
  <c r="I9" i="4"/>
  <c r="J10" i="4" s="1"/>
  <c r="H9" i="4"/>
  <c r="G9" i="4"/>
  <c r="G13" i="4" s="1"/>
  <c r="F9" i="4"/>
  <c r="E9" i="4"/>
  <c r="F10" i="4" s="1"/>
  <c r="D9" i="4"/>
  <c r="C9" i="4"/>
  <c r="P2" i="5"/>
  <c r="T9" i="4" l="1"/>
  <c r="U9" i="4" s="1"/>
  <c r="T14" i="4"/>
  <c r="U14" i="4" s="1"/>
  <c r="V14" i="4" s="1"/>
  <c r="W14" i="4" s="1"/>
  <c r="X14" i="4" s="1"/>
  <c r="Y14" i="4" s="1"/>
  <c r="Z14" i="4" s="1"/>
  <c r="AA14" i="4" s="1"/>
  <c r="AB14" i="4" s="1"/>
  <c r="AC14" i="4" s="1"/>
  <c r="AD14" i="4" s="1"/>
  <c r="F31" i="4"/>
  <c r="N31" i="4"/>
  <c r="F35" i="4"/>
  <c r="N34" i="4"/>
  <c r="N35" i="4" s="1"/>
  <c r="E10" i="4"/>
  <c r="M10" i="4"/>
  <c r="K15" i="4"/>
  <c r="P34" i="4"/>
  <c r="E31" i="4"/>
  <c r="Q31" i="4"/>
  <c r="S33" i="4"/>
  <c r="M31" i="4"/>
  <c r="G10" i="4"/>
  <c r="O10" i="4"/>
  <c r="F12" i="4"/>
  <c r="E15" i="4"/>
  <c r="M15" i="4"/>
  <c r="L35" i="4"/>
  <c r="M35" i="4"/>
  <c r="E18" i="4"/>
  <c r="Q18" i="4"/>
  <c r="P35" i="4"/>
  <c r="K31" i="4"/>
  <c r="T32" i="4"/>
  <c r="U32" i="4" s="1"/>
  <c r="V32" i="4" s="1"/>
  <c r="W32" i="4" s="1"/>
  <c r="X32" i="4" s="1"/>
  <c r="Y32" i="4" s="1"/>
  <c r="Z32" i="4" s="1"/>
  <c r="AA32" i="4" s="1"/>
  <c r="AB32" i="4" s="1"/>
  <c r="AC32" i="4" s="1"/>
  <c r="AD32" i="4" s="1"/>
  <c r="G34" i="4"/>
  <c r="G35" i="4" s="1"/>
  <c r="O34" i="4"/>
  <c r="O35" i="4" s="1"/>
  <c r="I34" i="4"/>
  <c r="I35" i="4" s="1"/>
  <c r="Q34" i="4"/>
  <c r="J34" i="4"/>
  <c r="J35" i="4" s="1"/>
  <c r="R34" i="4"/>
  <c r="T30" i="4"/>
  <c r="L31" i="4"/>
  <c r="G16" i="4"/>
  <c r="G18" i="4" s="1"/>
  <c r="K33" i="4"/>
  <c r="S34" i="4"/>
  <c r="S35" i="4" s="1"/>
  <c r="H13" i="4"/>
  <c r="H16" i="4" s="1"/>
  <c r="H18" i="4" s="1"/>
  <c r="P16" i="4"/>
  <c r="P18" i="4" s="1"/>
  <c r="G15" i="4"/>
  <c r="O15" i="4"/>
  <c r="N13" i="4"/>
  <c r="N16" i="4" s="1"/>
  <c r="N18" i="4" s="1"/>
  <c r="L10" i="4"/>
  <c r="K13" i="4"/>
  <c r="K16" i="4" s="1"/>
  <c r="K18" i="4" s="1"/>
  <c r="J15" i="4"/>
  <c r="R15" i="4"/>
  <c r="S13" i="4"/>
  <c r="S16" i="4" s="1"/>
  <c r="S18" i="4" s="1"/>
  <c r="L13" i="4"/>
  <c r="L16" i="4" s="1"/>
  <c r="L18" i="4" s="1"/>
  <c r="M13" i="4"/>
  <c r="M16" i="4" s="1"/>
  <c r="M18" i="4" s="1"/>
  <c r="O13" i="4"/>
  <c r="O16" i="4" s="1"/>
  <c r="O18" i="4" s="1"/>
  <c r="F13" i="4"/>
  <c r="F16" i="4" s="1"/>
  <c r="F18" i="4" s="1"/>
  <c r="H15" i="4"/>
  <c r="P15" i="4"/>
  <c r="D13" i="4"/>
  <c r="D16" i="4" s="1"/>
  <c r="D18" i="4" s="1"/>
  <c r="P12" i="4"/>
  <c r="E13" i="4"/>
  <c r="E16" i="4" s="1"/>
  <c r="H12" i="4"/>
  <c r="Q13" i="4"/>
  <c r="Q16" i="4" s="1"/>
  <c r="I13" i="4"/>
  <c r="I16" i="4" s="1"/>
  <c r="I18" i="4" s="1"/>
  <c r="T11" i="4"/>
  <c r="U11" i="4" s="1"/>
  <c r="V11" i="4" s="1"/>
  <c r="W11" i="4" s="1"/>
  <c r="X11" i="4" s="1"/>
  <c r="Y11" i="4" s="1"/>
  <c r="Z11" i="4" s="1"/>
  <c r="AA11" i="4" s="1"/>
  <c r="AB11" i="4" s="1"/>
  <c r="AC11" i="4" s="1"/>
  <c r="AD11" i="4" s="1"/>
  <c r="K10" i="4"/>
  <c r="S10" i="4"/>
  <c r="J13" i="4"/>
  <c r="J16" i="4" s="1"/>
  <c r="J18" i="4" s="1"/>
  <c r="R13" i="4"/>
  <c r="R16" i="4" s="1"/>
  <c r="R18" i="4" s="1"/>
  <c r="L15" i="4"/>
  <c r="I10" i="4"/>
  <c r="Q10" i="4"/>
  <c r="I12" i="4"/>
  <c r="Q12" i="4"/>
  <c r="I15" i="4"/>
  <c r="Q15" i="4"/>
  <c r="J12" i="4"/>
  <c r="R12" i="4"/>
  <c r="K12" i="4"/>
  <c r="S12" i="4"/>
  <c r="L12" i="4"/>
  <c r="M12" i="4"/>
  <c r="N12" i="4"/>
  <c r="O12" i="4"/>
  <c r="H10" i="4"/>
  <c r="P10" i="4"/>
  <c r="Q35" i="4" l="1"/>
  <c r="H35" i="4"/>
  <c r="T34" i="4"/>
  <c r="T35" i="4" s="1"/>
  <c r="U30" i="4"/>
  <c r="R35" i="4"/>
  <c r="K35" i="4"/>
  <c r="T13" i="4"/>
  <c r="T16" i="4" s="1"/>
  <c r="T19" i="4" s="1"/>
  <c r="V9" i="4"/>
  <c r="U13" i="4"/>
  <c r="U16" i="4" s="1"/>
  <c r="V30" i="4" l="1"/>
  <c r="U34" i="4"/>
  <c r="U35" i="4" s="1"/>
  <c r="U17" i="4"/>
  <c r="U19" i="4"/>
  <c r="T17" i="4"/>
  <c r="T20" i="4" s="1"/>
  <c r="W9" i="4"/>
  <c r="V13" i="4"/>
  <c r="V16" i="4" s="1"/>
  <c r="W30" i="4" l="1"/>
  <c r="V34" i="4"/>
  <c r="V35" i="4" s="1"/>
  <c r="U20" i="4"/>
  <c r="U21" i="4" s="1"/>
  <c r="V17" i="4"/>
  <c r="V19" i="4"/>
  <c r="T21" i="4"/>
  <c r="T22" i="4" s="1"/>
  <c r="T27" i="4" s="1"/>
  <c r="T37" i="4" s="1"/>
  <c r="X9" i="4"/>
  <c r="W13" i="4"/>
  <c r="W16" i="4" s="1"/>
  <c r="U22" i="4" l="1"/>
  <c r="U24" i="4" s="1"/>
  <c r="U26" i="4" s="1"/>
  <c r="U27" i="4" s="1"/>
  <c r="U37" i="4" s="1"/>
  <c r="X30" i="4"/>
  <c r="W34" i="4"/>
  <c r="W35" i="4" s="1"/>
  <c r="V20" i="4"/>
  <c r="V21" i="4" s="1"/>
  <c r="W17" i="4"/>
  <c r="W19" i="4"/>
  <c r="Y9" i="4"/>
  <c r="X13" i="4"/>
  <c r="X16" i="4" s="1"/>
  <c r="V22" i="4" l="1"/>
  <c r="V24" i="4" s="1"/>
  <c r="V26" i="4" s="1"/>
  <c r="V27" i="4" s="1"/>
  <c r="V37" i="4" s="1"/>
  <c r="Y30" i="4"/>
  <c r="X34" i="4"/>
  <c r="X35" i="4" s="1"/>
  <c r="U39" i="4"/>
  <c r="W20" i="4"/>
  <c r="X17" i="4"/>
  <c r="X19" i="4"/>
  <c r="Z9" i="4"/>
  <c r="Y13" i="4"/>
  <c r="Y16" i="4" s="1"/>
  <c r="U40" i="4" l="1"/>
  <c r="W21" i="4"/>
  <c r="W22" i="4" s="1"/>
  <c r="W24" i="4" s="1"/>
  <c r="W26" i="4" s="1"/>
  <c r="W27" i="4" s="1"/>
  <c r="W37" i="4" s="1"/>
  <c r="Z30" i="4"/>
  <c r="Y34" i="4"/>
  <c r="Y35" i="4" s="1"/>
  <c r="V39" i="4"/>
  <c r="X20" i="4"/>
  <c r="Y17" i="4"/>
  <c r="Y19" i="4"/>
  <c r="AA9" i="4"/>
  <c r="Z13" i="4"/>
  <c r="Z16" i="4" s="1"/>
  <c r="V40" i="4" l="1"/>
  <c r="W39" i="4"/>
  <c r="X21" i="4"/>
  <c r="X22" i="4" s="1"/>
  <c r="X24" i="4" s="1"/>
  <c r="X26" i="4" s="1"/>
  <c r="X27" i="4" s="1"/>
  <c r="X37" i="4" s="1"/>
  <c r="AA30" i="4"/>
  <c r="Z34" i="4"/>
  <c r="Z35" i="4" s="1"/>
  <c r="Y20" i="4"/>
  <c r="Z17" i="4"/>
  <c r="Z19" i="4"/>
  <c r="AB9" i="4"/>
  <c r="AA13" i="4"/>
  <c r="AA16" i="4" s="1"/>
  <c r="W40" i="4" l="1"/>
  <c r="Y21" i="4"/>
  <c r="Y22" i="4" s="1"/>
  <c r="Y24" i="4" s="1"/>
  <c r="Y26" i="4" s="1"/>
  <c r="Y27" i="4" s="1"/>
  <c r="Y37" i="4" s="1"/>
  <c r="AB30" i="4"/>
  <c r="AA34" i="4"/>
  <c r="AA35" i="4" s="1"/>
  <c r="X39" i="4"/>
  <c r="Z20" i="4"/>
  <c r="AA17" i="4"/>
  <c r="AA19" i="4"/>
  <c r="AC9" i="4"/>
  <c r="AB13" i="4"/>
  <c r="AB16" i="4" s="1"/>
  <c r="X40" i="4" l="1"/>
  <c r="Y39" i="4"/>
  <c r="AC13" i="4"/>
  <c r="AC16" i="4" s="1"/>
  <c r="AC17" i="4" s="1"/>
  <c r="AD9" i="4"/>
  <c r="AD13" i="4" s="1"/>
  <c r="AD16" i="4" s="1"/>
  <c r="AC30" i="4"/>
  <c r="AB34" i="4"/>
  <c r="AB35" i="4" s="1"/>
  <c r="Z21" i="4"/>
  <c r="Z22" i="4" s="1"/>
  <c r="Z24" i="4" s="1"/>
  <c r="Z26" i="4" s="1"/>
  <c r="Z27" i="4" s="1"/>
  <c r="Z37" i="4" s="1"/>
  <c r="AA20" i="4"/>
  <c r="AA21" i="4" s="1"/>
  <c r="AB17" i="4"/>
  <c r="AB19" i="4"/>
  <c r="Y40" i="4" l="1"/>
  <c r="AC19" i="4"/>
  <c r="AC20" i="4" s="1"/>
  <c r="Z39" i="4"/>
  <c r="AD30" i="4"/>
  <c r="AD34" i="4" s="1"/>
  <c r="AC34" i="4"/>
  <c r="AC35" i="4" s="1"/>
  <c r="AD19" i="4"/>
  <c r="AD17" i="4"/>
  <c r="AA22" i="4"/>
  <c r="AA24" i="4" s="1"/>
  <c r="AA26" i="4" s="1"/>
  <c r="AA27" i="4" s="1"/>
  <c r="AA37" i="4" s="1"/>
  <c r="AB20" i="4"/>
  <c r="AD35" i="4" l="1"/>
  <c r="Z40" i="4"/>
  <c r="AD20" i="4"/>
  <c r="AD21" i="4" s="1"/>
  <c r="AC21" i="4"/>
  <c r="AC22" i="4" s="1"/>
  <c r="AC24" i="4" s="1"/>
  <c r="AC26" i="4" s="1"/>
  <c r="AC27" i="4" s="1"/>
  <c r="AC37" i="4" s="1"/>
  <c r="AB21" i="4"/>
  <c r="AB22" i="4" s="1"/>
  <c r="AB24" i="4" s="1"/>
  <c r="AB26" i="4" s="1"/>
  <c r="AB27" i="4" s="1"/>
  <c r="AB37" i="4" s="1"/>
  <c r="AA39" i="4"/>
  <c r="AA40" i="4" l="1"/>
  <c r="AD22" i="4"/>
  <c r="AD24" i="4" s="1"/>
  <c r="AD26" i="4" s="1"/>
  <c r="AD27" i="4" s="1"/>
  <c r="AD37" i="4" s="1"/>
  <c r="AC39" i="4"/>
  <c r="AB39" i="4"/>
  <c r="AC40" i="4" l="1"/>
  <c r="AD39" i="4"/>
  <c r="AD40" i="4" s="1"/>
  <c r="AB40" i="4"/>
  <c r="F2" i="4" l="1" a="1"/>
  <c r="F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<sst xmlns="http://schemas.openxmlformats.org/spreadsheetml/2006/main" count="335" uniqueCount="255">
  <si>
    <t>Mahindra Logistics Ltd. - Profit And Loss - Standalone-Abridged-Actual-Reported - [INR-Crores]</t>
  </si>
  <si>
    <t>Particulars</t>
  </si>
  <si>
    <t>Mar-2024</t>
  </si>
  <si>
    <t>Mar-2023</t>
  </si>
  <si>
    <t>Mar-2022</t>
  </si>
  <si>
    <t>Mar-2021</t>
  </si>
  <si>
    <t>Mar-2020</t>
  </si>
  <si>
    <t>Mar-2019</t>
  </si>
  <si>
    <t>Mar-2018</t>
  </si>
  <si>
    <t>Mar-2017</t>
  </si>
  <si>
    <t>Mar-2016</t>
  </si>
  <si>
    <t>Mar-2015</t>
  </si>
  <si>
    <t>Mar-2014</t>
  </si>
  <si>
    <t>Mar-2013</t>
  </si>
  <si>
    <t>Mar-2012</t>
  </si>
  <si>
    <t>Mar-2011</t>
  </si>
  <si>
    <t>Mar-2010</t>
  </si>
  <si>
    <t>Mar-2009</t>
  </si>
  <si>
    <t>Mar-2008</t>
  </si>
  <si>
    <t>       </t>
  </si>
  <si>
    <t>No of Months</t>
  </si>
  <si>
    <t>INCOME :</t>
  </si>
  <si>
    <t>Operating Income</t>
  </si>
  <si>
    <t>Less: Inter divisional transfers</t>
  </si>
  <si>
    <t>Less: Sales Returns</t>
  </si>
  <si>
    <t>Less: Excise / GST</t>
  </si>
  <si>
    <t>Operating Income (Net)</t>
  </si>
  <si>
    <t>EXPENDITURE :</t>
  </si>
  <si>
    <t>Increase/Decrease in Stock</t>
  </si>
  <si>
    <t>Raw Material Consumed</t>
  </si>
  <si>
    <t>Power &amp; Fuel Cost</t>
  </si>
  <si>
    <t>Employee Cost</t>
  </si>
  <si>
    <t>Operating Expenses</t>
  </si>
  <si>
    <t>General and Administration Expenses</t>
  </si>
  <si>
    <t>Selling and Distribution Expenses</t>
  </si>
  <si>
    <t>Miscellaneous Expenses</t>
  </si>
  <si>
    <t>Less: Expenses Capitalised</t>
  </si>
  <si>
    <t>Total Expenditure</t>
  </si>
  <si>
    <t>Operating Profit (Excl OI)</t>
  </si>
  <si>
    <t>Other Income</t>
  </si>
  <si>
    <t>Operating Profit</t>
  </si>
  <si>
    <t>Interest</t>
  </si>
  <si>
    <t>PBDT</t>
  </si>
  <si>
    <t>Depreciation</t>
  </si>
  <si>
    <t>Profit Before Taxation &amp; Exceptional Items</t>
  </si>
  <si>
    <t>Share of Profit/Loss of JV &amp; Associates</t>
  </si>
  <si>
    <t>Exceptional Income / Expenses</t>
  </si>
  <si>
    <t>Profit Before Tax</t>
  </si>
  <si>
    <t>Provision for Tax</t>
  </si>
  <si>
    <t>Profit After Tax</t>
  </si>
  <si>
    <t>Discontinued Operations</t>
  </si>
  <si>
    <t>Profit Before Tax from Discontinued Operations</t>
  </si>
  <si>
    <t>Tax from Discontinued Operations</t>
  </si>
  <si>
    <t>Profit After Tax from Discontinued Operations</t>
  </si>
  <si>
    <t>Extra items</t>
  </si>
  <si>
    <t>Adjustments to PAT</t>
  </si>
  <si>
    <t>Profit Balance B/F</t>
  </si>
  <si>
    <t>Appropriations</t>
  </si>
  <si>
    <t>Equity Dividend %</t>
  </si>
  <si>
    <t>Earnings Per Share(Calculated)</t>
  </si>
  <si>
    <t>Adjusted EPS</t>
  </si>
  <si>
    <t>EPS - Basic (Reported)</t>
  </si>
  <si>
    <t>EPS - Diluted (Reported)</t>
  </si>
  <si>
    <t>Mahindra Logistics Ltd. - Balance Sheet - Standalone-Abridged-Actual - [INR-Crores]</t>
  </si>
  <si>
    <t>EQUITY AND LIABILITIES</t>
  </si>
  <si>
    <t>Share Capital</t>
  </si>
  <si>
    <t>Share Warrants &amp; Outstandings</t>
  </si>
  <si>
    <t>Total Reserves</t>
  </si>
  <si>
    <t>Shareholder's Funds</t>
  </si>
  <si>
    <t>Long-Term Borrowings</t>
  </si>
  <si>
    <t>Secured Loans</t>
  </si>
  <si>
    <t>Unsecured Loans</t>
  </si>
  <si>
    <t>Deferred Tax Assets / Liabilities</t>
  </si>
  <si>
    <t>Other Long Term Liabilities</t>
  </si>
  <si>
    <t>Long Term Trade Payables</t>
  </si>
  <si>
    <t>Long Term Provisions</t>
  </si>
  <si>
    <t>Total Non-Current Liabilities</t>
  </si>
  <si>
    <t>Current Liabilities</t>
  </si>
  <si>
    <t>Trade Payables</t>
  </si>
  <si>
    <t>Other Current Liabilities</t>
  </si>
  <si>
    <t>Short Term Borrowings</t>
  </si>
  <si>
    <t>Short Term Provisions</t>
  </si>
  <si>
    <t>Total Current Liabilities</t>
  </si>
  <si>
    <t>Liabilities as Held for Sale and Discontinued Operations</t>
  </si>
  <si>
    <t>Total Liabilities</t>
  </si>
  <si>
    <t>ASSETS</t>
  </si>
  <si>
    <t>Non-Current Assets</t>
  </si>
  <si>
    <t>Gross Block</t>
  </si>
  <si>
    <t>Less: Accumulated Depreciation</t>
  </si>
  <si>
    <t>Less: Impairment of Assets</t>
  </si>
  <si>
    <t>Net Block</t>
  </si>
  <si>
    <t>Lease Adjustment A/c</t>
  </si>
  <si>
    <t>Capital Work in Progress</t>
  </si>
  <si>
    <t>Intangible assets under development</t>
  </si>
  <si>
    <t>Pre-operative Expenses pending</t>
  </si>
  <si>
    <t>Assets in transit</t>
  </si>
  <si>
    <t>Non Current Investments</t>
  </si>
  <si>
    <t>Long Term Loans &amp; Advances</t>
  </si>
  <si>
    <t>Other Non Current Assets</t>
  </si>
  <si>
    <t>Total Non-Current Assets</t>
  </si>
  <si>
    <t>Current Assets  Loans &amp; Advances</t>
  </si>
  <si>
    <t>Currents Investments</t>
  </si>
  <si>
    <t>Inventories</t>
  </si>
  <si>
    <t>Sundry Debtors</t>
  </si>
  <si>
    <t>Cash and Bank</t>
  </si>
  <si>
    <t>Other Current Assets</t>
  </si>
  <si>
    <t>Short Term Loans and Advances</t>
  </si>
  <si>
    <t>Total Current Assets</t>
  </si>
  <si>
    <t>Assets as Held for Sale and Discontinued Operations</t>
  </si>
  <si>
    <t>Net Current Assets (Including Current Investments)</t>
  </si>
  <si>
    <t>Total Current Assets Excluding Current Investments</t>
  </si>
  <si>
    <t>Miscellaneous Expenses not written off</t>
  </si>
  <si>
    <t>Total Assets</t>
  </si>
  <si>
    <t>Contingent Liabilities</t>
  </si>
  <si>
    <t>Total Debt (Long Term Plus Short Term)</t>
  </si>
  <si>
    <t>Book Value</t>
  </si>
  <si>
    <t>Adjusted Book Value</t>
  </si>
  <si>
    <t>https://www.aceequitynxt.com/</t>
  </si>
  <si>
    <t xml:space="preserve">From the Source: </t>
  </si>
  <si>
    <t>Inflation rate in the United Arab Emirates 2029</t>
  </si>
  <si>
    <t>Year</t>
  </si>
  <si>
    <t>UAE</t>
  </si>
  <si>
    <t>USA</t>
  </si>
  <si>
    <t>Canada</t>
  </si>
  <si>
    <t>Mar-2025</t>
  </si>
  <si>
    <t>Mar-2026</t>
  </si>
  <si>
    <t>Mar-2027</t>
  </si>
  <si>
    <t>Mar-2028</t>
  </si>
  <si>
    <t>Mar-2029</t>
  </si>
  <si>
    <t>Mar-2030</t>
  </si>
  <si>
    <t>Mar-2031</t>
  </si>
  <si>
    <t>Mar-2032</t>
  </si>
  <si>
    <t>Mar-2033</t>
  </si>
  <si>
    <t>Current</t>
  </si>
  <si>
    <t>Forecasted</t>
  </si>
  <si>
    <t>Mar-2034</t>
  </si>
  <si>
    <t>Operating Income Growth Rate</t>
  </si>
  <si>
    <t>Total Expenditure Growth Rate</t>
  </si>
  <si>
    <t>Profit</t>
  </si>
  <si>
    <t>Other Income Growth Rate</t>
  </si>
  <si>
    <t>EBITDA</t>
  </si>
  <si>
    <t>Interest Expense</t>
  </si>
  <si>
    <t>Profit before Tax</t>
  </si>
  <si>
    <t>Net Income in India</t>
  </si>
  <si>
    <t>Net Income from New Location</t>
  </si>
  <si>
    <t>Depreciation Growth Rate</t>
  </si>
  <si>
    <t>Corporate Tax</t>
  </si>
  <si>
    <t>Capex From Decision Tree</t>
  </si>
  <si>
    <t>% Net Income of new location w.r.t India</t>
  </si>
  <si>
    <t>Inflation in New Location</t>
  </si>
  <si>
    <t>Inflation Adjusted Net Income in New Location</t>
  </si>
  <si>
    <t>Inflation Definition</t>
  </si>
  <si>
    <t>Operating GR Definition</t>
  </si>
  <si>
    <t>Cost GR Definition</t>
  </si>
  <si>
    <t>Other Income GR Definition</t>
  </si>
  <si>
    <t>Depreciation GT Definition</t>
  </si>
  <si>
    <t>Total Income</t>
  </si>
  <si>
    <t>Calculating Future Cash Flows</t>
  </si>
  <si>
    <t>Calculating Net Income</t>
  </si>
  <si>
    <t>Current Assets</t>
  </si>
  <si>
    <t>Current Assets Growth Rate</t>
  </si>
  <si>
    <t>Current Liabilities Growth Rate</t>
  </si>
  <si>
    <t>Net Working Capital</t>
  </si>
  <si>
    <t>Change in Net Working Capital</t>
  </si>
  <si>
    <t>Future Cash Flows (FCF)</t>
  </si>
  <si>
    <t>Cumulative FCFs</t>
  </si>
  <si>
    <t>Year Period</t>
  </si>
  <si>
    <t>Payback Period</t>
  </si>
  <si>
    <t>Years</t>
  </si>
  <si>
    <t>CA Definition</t>
  </si>
  <si>
    <t>CL Definition</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</si>
  <si>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</si>
  <si>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</si>
  <si>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</si>
  <si>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</si>
  <si>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</si>
  <si>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</si>
  <si>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</si>
  <si>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</si>
  <si>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</si>
  <si>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</si>
  <si>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</si>
  <si>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</si>
  <si>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db0884ee-38f8-44ac-96bd-00bdab8d4a8d</t>
  </si>
  <si>
    <t>CB_Block_0</t>
  </si>
  <si>
    <t>㜸〱敤㕣㕢㙣ㅣ㔷ㄹ摥㌳摥㕤敦慣敤搸㡤搳㑢㑡㘹つ愵㉤搴挱㡤搳㠶㔲㈰〴㕦敡㈴挵㠹摤搸㐹㐱㠰㌶攳摤㌳昱㌴㍢㌳敥捣慣ㄳ㤷㑡慤愰攵㈲捡㐵摣㐴愱㐰㔵愱㈲㕥戸㍣㔰慥㉦㐸㐸㈰㔴㈴ㅥ攰〱㠹㠷㠲㄰㍣㠰㔰㈴㕥㜸〰挱昷㥤㤹搹㥤搹昵㡥摤㙤ぢ㉥昲㐹昷昷㤹㜳㥢㜳捥㝦㍤晦㝦愶㌹㤱换攵晥㡤挴扦㑣㜹㘶慥㕢摡昰〳㘹㑦捣戸昵扡慣〶㤶敢昸ㄳ㔳㥥㘷㙣捣㕢㝥搰㠷〶挵㡡㠵㝡扦㔰昱慤〷㘵愹戲㉥㍤ㅦ㡤ち戹㕣愹愴㙢愸攷㈰晣㡤挴て㍡㝢つ收〱㤶㘷愶ㄷ㔶敥挷愸㑢㠱敢挹〳㘳㘷挳扥㐷㈶㈷㈷㈶㈷づㅦ扣昳搰挴挱〳㘳㌳㡤㝡搰昰攴ㄱ㐷㌶〲捦愸ㅦㄸ㕢㙣慣搴慤敡㍢攵挶戲㝢㐱㍡㐷攴捡挱摢㔷㡣㍢摥㍣㜹挷攱挳收㕤㜷扤㜹㄰慦捥㥤㥡㤹㕥昴愴改扦㐴㘳ㄶ㌸攵㍢㘶㘵搵攲摡愴昴㉣攷晣挴捣㌴晥㑢捣ㅦ㑦㜷㑥㉣慤㑡ㄹ昰搵搲㤳㑥㔵晡㍡㍡づ搸㔳扥摦戰搷戸㜹扡㍤㠷愵㔶つ㍦㈸搸㌳戲㕥搷敤㜸搴㤲扤㠰扤慢ㅢㅢ㠳昶㤲㜴㝣㉢戰搶慤㘰愳㘸㉦㘳愰摡㤰㝤挶㤷愷つ攷扣㍣㘵搸戲㘰ㅦ㙢㔸戵㝣㤸㜲㝤户挴㐳㈴㈷愶㤶㍦㌱攵摢㌳慢㠶愷㘶攴㜳㘳㌲摡捥㜹搵㜴摢ㅢ扢㡦换愹慢㌷㜰捣㥢扡户㐳捤㔹挳㙢戶ㅣ敦摥㌲㕡㝣㝡〶户㜵㙦㥦搸愳㜴㥦㌷㜴敦愳戶㌲摤㕡っ㐴昴慤㜶ㄴ㡢搱㡢〴晤〴㈵〲㈲㔰㉦ㄳっ㄰っ〲㠸晣摦挱㈵挹㡥慣搲㉡㠶㔶㔹搱㉡㔵慤㔲搳㉡㔲慢㤸㕡攵扣㔶㔹搵㉡㤶㔶戹㕦慢㕣㐰㥢㌸㤵晡晢戵㈸㜹㡦㝦晤扢㥦ㄹ搸㝢晣㔳愵慦捣㍤㝥摤㤷晦㌵戸〷㡤敥㡤㈶㌵敢ㄹㄷ㐱㙡㉤㉡〶㐷昰摦搶㕣〱愶㌰て㥢㜷㥡㤳㤳戵挳〷㡤摢㡤〲㤷㤵㠱晣ㄴ愱㡣愰敤愰㜹㥦攵搴摣㡢ち㜷搷㑤ㅢ扥㙣㙤摣㜸㔴㌷敤㌶㥣㥡晦慡捤㉢㤷〲㈳㤰搷戶搷戵〶改攸戶〴戶㤲扥㝡摦昵敤摤捥ㅡ昵㠶㥣扡㘴㠵搵慦㙥慢戶ㄷ㍤㜷愵㝢敤㥣㈷ㅦ㘸搶㜶捣㘸ち㐲㙤㕤㡤摤戱捡戰㉡㥣搷搸捣慡敢㑢㐷㑤㙦摣㕥戴慡ㄷ愴户㈴㈹ㄲ㘵㑤㉤昵㑡㔶㐵㕣㍦扥攰㘰愱攰搶摡㙢㤳愵收摤㤷〲㌰戳慣㘱扥㙢搲ぢ㌶㤶㡤㤵扡扣㉡搵㈴㝣㈷㉡昶愷㡡攷摣㙡挳㥦㜱㥤挰㜳敢改㥡愹摡扡〱㐹㔳㍢改搶㘴㍥㥦㔳㐲〱〲户慦㑦㠸摣慤摤㜹㐱㈱㈲㠱㘲㌲昲㌵㘹戲㥢㌸㡤搵㘱ㄵ㜵㐹㥡搴㕥户挵㘰㥣慦㤲㌱ㄹㅣ㤸㔸ㄳ昵〷㕦晡晡㉤㠶㙤㘲敥攵㙤慣㘹愳搱敡敦㕥㤷㑥㜰摣㜰㙡㜵改㘵㙡㍦挱ㄹ改挳〰㠵换㄰〸㕤㜷㡦慡㑥㕣ㄲㅢ㠵㡢㔶㉤㔸㉤慥㑡敢晣㙡㠰㌲㘸挸㔲㠹㕢摢㤱昴㉢㔰愴敦㈵ㄸ〵㈸㤷㜳挵㝤㙣㔴㉣㈳攵ち㤴㑥ㄹ扣㥣ㄲ攴散㤷攲攵㐱㜳捥慡〷㌲ㄴ捡挳㈶㌰ㄲ㙡㌵㠵扥㈱㤲愸㘷㔴㐳㠵戱捦㥣〱㤵ㅡ㤶ㄳ㙣戴昸戶㠳㑢㐲㈲摡㤵〵㍢㑥ㄶ㔰ㄴ愴攵㐱〶慦㠱㘸摡愴㐱㜶攳〴ㄱ㤱つ㌲㌴㍢㐶㑥ㄳㄹ摢㘷挸〸戴㑦ㄲ㈱㕢ㅦ散㉥㈳㐸散㥤㐴捡㑥㕤昹㜱㔷㥡㙤㘶换㠷搲散㑡㙣㥣㝥ㄵ挱搵〴搷㄰散〷㄰㝦㠲㠴愳㤴㐳㍥㥤昴㔷攱㔹扦㡥攰搵〰㤰㑦㍡㘵㑥㈴慡㘸㐳㙤挷㡥㘴扢㈱搸挹捡㈸づ㐵ㄱ㉤攳愶㥤㌹㘴㉢㐴㐷㔶攷捥搰戵㜹愵㘳㙦敥㑥㥢挹攵㤰㈲㌳㥡㈶搷扡㐵搳攴㐶戰㘹㡦㝡敢〶㜴搵挷〸㕥〳㔰搶㕦㑢〸攵㐲㠳㜷㝢ㄶ㍤㑤捡㔷㠴㔹ㄴㅡ㐳㍤㉡昸㠸㤰㜹〴挸㄰㜲ㅤ挷㤷㕤ㅢ㥡收攰戸昹㡡户愱て㜴攷敦〸改㙤㝡㜳㔷敦搰㕦昴〲慤攸ㅢ挱㕥攲㜷㕤㜵捣㑤愸搶㙦㈶戸〵愰㑤挷昰昴晤㐲㍤〵捡㉣戶ㄳ㤸摢㑢慦㡢戲㜲㤷㌷搶愴搲㐰㠳收戲攱㥤㤷〱㍣ㄸ㈷㘶㘱ぢ扢㥥㈷敢㌸搴搶㔴〱捦㉦㔷愷ぢ晤㌹捦戵㔹扥㙢㈳晢慦〸挵㤰捦㙢㝤戹㌶ㅢ㌹挳搶㑣昸㥣ㄲ㤴㐳ㅤ㝣㝢㜷㈱㤱攸㤴㈶㉦昶换㍥㕦敥㑡㤲ㅥ㈴挹ㅢ戰慤晡慤〰㤰ㄲ攲㌷㕤㈵捡〱㌶㝢愳㙡㤶戶㔸改攱换㌸㥤戴昹㄰㍢攴挸㐰攸戰㥤㠶晦挰ㅦ戲㤷㉣扢㈹㉣〶散㐵改㔵攱㕢戰敡戲ㅣ扡㘵㈹㙡㜶㘵挵㉢㐴㔶昴昵㜵㥣愷㌳晣㙢㡡㑥摡愴㐴㈶户㘷㔶㘶㥣挵㕢㐴㐵㌷㈴㠵㑡㠶㙢愸㈹㠱㐸㜹㙣扢㉢㘲㝡㄰㌱户㘱攳昴㠳〴㤳〴㠷〰ち扦㠴愴搹敥挶㌳ㅣ搶扦㑥㤷㜶愵㤲㉢ㄱつ捡㐵昸㕣㔷㘱㜵㤸慦㜹ㄳ挱㥤〰㙤收てㅤ㤰ㄹ㠴愸㔰㥥㈰㐴ㄵ挶㌰捦㕡昲㈲㘹㘰㡦㠹挰搲㑣挳て㕣㥢㤱愵㈱㜳搶㍤攵〶戳㤶扦㠶㐸搴愸ㄹ㘵敥㕢㤵づ愸换㠳敤搳㔶收慥慤挹㥡㙥㉥戹つ㠸戶ㄳ戳㍢攱㘰㡥敤㠰㉤愹捥收㥡㐰敡敤㝣㡣㈱〴㜶㕡昹㕢改㡤摤㤶昷㥢㠷扥攱搶㡥㉥㕢㐱㕤づ㤸㈱搳㌱㕦㌲戱㡢㠸ㅣ搴晡捤攵㔵㑦捡搹㈱昳㤸㘷搵敡㤶㈳㠹っ搸㤸っ搶捤换昳㠸ㄲ㉣扡㡣〱扡捥㤰戹散ㄹ㡥扦㘶㌰愰戸戱㌷昵愴挲㈲〵㜳摡㜲㝣扣㐶㘱㤱昹㘱㜳㘹搵扤㠸㠸㙤挳㜶㡥ㄹ㙢晥㡥挰ち㠹㍥㑣ち㌵㐲ㄳ㥡㈶㑡㕡愹㔷晣昰㐰㥥换㤱昷昲〴ち㔷戹〲㝤收ㄹ摡㥢㜶㝤ㄴ愳愱㥤捥㌹つ㈲㝡搴㉣散换㤴挲攴㔴晤㉥昶㜹ぢ挰㍤挷捥㥣㘸㐵收㕥㔴捣扡㐰㉦㝦㠶㡣㔷㘴搱っ㠴搰㐷户㈷㈴ㄵ㤶㤱㜲挰㠱挰㌸㥦摡挹慦㙣慡㌶愴扥㍤慤散ㅣ㈲㐹㠳收扣戱㈲敢㠸㐷摢㐶戰㈷㝣愰ㄹ㙢ㅢ㜵㍦慡㥢㜱㙤摢㈰㘹㤱㉣㤷慡〶㈹㜸慡ㄱ戸㈷㉤㐷㌷〱ㄴ晤㐵㐵挶㈵ㄴㄹ㤷㔴搱愰㜹㥡愱㐱㤵攷㔸敥㜹挳戳㠲㔵摢慡㤶昸挰昰摤㡥愰㐹㌰㌹㈵㙦㥣㘲㤹㌱搶㘶捤㥦㠱挹收㑦〰摤ㄳ㤰愳摣㍡愲ㅦ㤴慢㠹㈲晥㠹ㅥㅤ㑢㄰㌰捡㔳慡扦つ愳ㄵ搴敤〸㠸ㅣ㤵㉥挷㜷㌰㉥㍦㡣㤲㔰〸ㄱ敢ㄹ㈴〲慦㘰㐲挸搳挵㕤㌴捦㌸㔶〰散ㄱ㘳㜳㔶㌰敢〳攵〰挸慡攳敤戵ち慢㠹㑥攳㑤慤㜰㐳㘷㔵㑡㑤㕣摦㔹㥦搴ㅢ慦摢愴㍡搴㈸〹㐵戲㔵㈳愵㔹㌶㤹攳㑥㔲㌵㐲㈹敥㔸摢㠸㉣户㘹㙢摦㈹㐵㕥㠴㘲㔲㌴㤳搳摦慥〸〵㠱摥㐸㐷搱㘷㥦㑤ㅥ㠹㠸つ㙤㠰㌲昵㔴㔸㌶ㄴ㠵〴㑦攰摡㐹㑤㤶愳㈷昰昷㥥㈸扢搰〸㔲㌵挶愵搱愸㘶慡㕥㕦㜰㘰㈵㔴つ慦戶㐳㔸ㅡ㙢ぢ㌵㡣攲捥㕥戵㝦戸扤〹㐶㡣搸㤰㘱㤱っ㍦㌰搸㄰捣㤵㠸愸搲㍡ㅢ攲㔶㌷㡢㑢㝣㍡㈹つ㐷㘱㘰㈹愸捤捡㜵㘵㠶戵㉣昹㔱搵愱㜹㕡㔴㜲㔴㌷愷㔶㝣愸昴㠰㜲㍣捡㈹〶搷捤搳㜴㑢攱ㄲ〳挴㙥㤴㕢慣〶〸敤㌶〷攰挹㘰攷㘰〷㍢ㄲ㠶㑥㘸㥤㔱㠲ㄶ㌳〸㌷扤〸昲㑥㡦ㄸ㠵㈰㌵㔵晡摢㔱昱挵㈷㤸扥㜱㌴ㄷ㘷㈲㈶㘲戸㉢挳㝡〰㜲㤳㤱㐹㜲搱㘸ㅣ㌰て㈵㥢ㄲ㕡㠳㜱ㄹ㑤㡣㈱㥡㝣㕥㠰㕢㍣㡣㘵つ㤳㙤敡戸攷ㄶ㔸搰愶昵㡤㍤收〹愷㕡㙦搴愴㔲挵戱慣㔶ㅡ㜹㐷攰㑢㕤〱っ戹㈹㘳㕦愲㑤㌹㠱愳ㄴ㤷㑣㈴昵㙥㜷敢㐷搱㕤〹㌹㡣ㄱ慡㍥〶㈰㌳摣㜲㉡㈰搶㜱㑦㠱昶攱摥搶〵〶㜵㜹づ㈲慤愳㠸戲㙣ㅥ昷昱㥡㔱㘴挵㙤㠹㘶昳敥扣㑢㥢㍤㔱㜴摣ち㡢㜶〴㡥戰捥㔰攰ㄵ㡢㌰㐶㝡攴づづ㤲扢ㅣ㐵㜷㉦㍦慣ㅥ㜳㤷㠱ち㠵〱挱ㄸ㉦㑦㐱㌹散㉡ㄸ㠹〶户搶戲扡〵愳扦戴扣昵㈹〰挱㌰㌰つ㕡戴っつ㥣ㄹ攴户㌶㜰㙥㐰慢㡣〸㘹㌲㤸捡ㄸ攵㈸ㅣ昶㐰ㅡ戸㠹〷改㘵ㄷ㑡㈸搸愷㉥㠶挵㜷ㄳ挷㙤ㅣ㠱㕣敦慡戶挲㐵㈳挰昵ㄷ㘷㝦㕢昱㔴慤㐶㜳ㄷ晥戹ㅤ㠱㔵㕣摤〸捤搱㝤㙤㤷戲搴㥡㘸摦摤搸㔶ㄱ㕤ㄶ㍣㌴㍢㜱摣〸慡慢㑢挱㐶㜸㜱慢㔷㤲㈸晣ㄸ晥㠸㑤摦㑥㥢㌹敦昰㈲敡㍡昷扥㝣挱㜱㉦㍡㙡㕥〵㥦户晥㐰㈱戸㐲搹捦㐹㤶㜳晦挶㍦㤵戴㕣攱㐷ㄸ㜱㍢搳收〰㉤〷〹挷㔱㈹㤴〶㘳挸㘷搰〹㙣昷收慤〱搲挹扥㌶㍡㔱㠲㘰㤷㔰㥣昳㉦ㄹ愱㠸ㅦ〲慤㈴㤶昰㐸㡥㍤㝦〶慣㉦㝥㠰ㄲ㈲ㅣ捦㤱ㄸ㈹扣〶戹っ搴㈹㐱ㅥ㕤昱攰㠵㤰晦ㅦ㉣挵摣扣㈹㍢晤ㄷ㤸㔹㝣扦ㅤ㐵搷ㄳ㐵摦敢㐰㤱攰㌵㄰挵扦昷㈰ㄳ愷〲挳戳㉦㈸㄰捥㌵敤ㅥ㐰㕦昶ぢ扦晦挳〳攸㝣㐴ㅣ捡㐶㐳愸敤㈶㍣㌷㑤㠴扥づㄳ㠱挱㝢㘵㈲㥣㐴㐶㌰㡡ㅦ㥡〸㤱て㘴〱〵㕢㥢〸㡣敤㘵ㄸ㠲㠹㔰㙢挲慤挱ㄳ搸㔵㌶晤㘳挷㜱昱㔶晡㠸攷㐳㘹昹㌳昰㐸㕤摤㔹扣㘸㜸㠶扤㕦㤵ㅦ昳㈴㤴㤹户㡣㥢摣慡ぢ㝢㕣扢㘹㡤敡戴㠹慦㈲昶戲敦晡㔳戶㜷㝦ㅤ㤸ち㔳攸扥ㄷ㈵㔱㝣ㄱ㥥ㄲ挱㜳㐳敥晤晢扥㜹散昷て㍥㝡㤴户搵㈲㕡㉤摣㡡㝣㉦㈱㝢摡ㄳ〸敡㈶㉥㡡㕣挹て㜳㑥攲ㄳ㈵㙢慤㉥愷つ㑦㔹㐱扥㙥挷搹㤰昰ㄲ㠴ㄹㄲ摦㑥㌰㌱㜱敦㈱㌴㌱㈷摡摣㥤敡挳㈶攵㈲㥣㐸㑣㕣昹昴攲戰愱攸慡挸㝡戴㌶ぢ摦㠶㉡㝡㠱ㄳ㐹㕢㠹㍣㜵㌲〹昱慤㜶㕤㜷㤸扡㉥㍣挸㌰散ㅦ㑢㈹挴ㅦ㐸㈱挹㠳っ㉦〴㈸㈹㜵ㅡ㤹挲㙤〰ㄹ㤱戵昶㄰㉦晤〱扢㐲㐰㌶㉦晤昵昸ㄱぢ㜶ㄱ㔸㡣㝤昱扤㥥㘸㘹㡢挶慡㠹愱㕡㘵搳㉣㈱愳づ㉦㉣㤸㡣㑢㔳㤶捥㈱㤴㙥摢ㅤ挵㤷っ搹㘱攰㉤㘴散㠲㑤㕦㕢搹扥摢㘹攰收〷昴㑣㔱㈹っ㘷㉦㡢㜱㈰㔵㌱扡戰㘹㌹㉣㈲ㅣづ戳捤㑥〳㔱ㄵ㜴㤶戳ㅦ愷㔲〴晦昸愵㄰敢挷㕢㐳㕦搹㕥㐳ㅤ攷昴㘳㠱晣挱晥扡㍥㠳戱昱㔶㜲っ㈴散戶㕡㤵挲敢攱㘷搰㠵㡢捥〹扤㤵㔵捦攲㌰晥挴㥣搵愷㜵攸㝦㐶慦ㄵ㘷㥤㘵㙦㠶戱㔳晡晦㕤㈸搸㔲晦ぢ挶摥ㄴ㈲摦ㅤ㘵昸㔰㘰晣㘴换㤰つ㜷〴㥥㙤〴㙦搴挱㔸㔷㔹㠶扣挳摣ㄲ㍥㕥つ慢㤵〴㠷摦㉢摦㝥㌵愲搹㤷戶敤㐰㔷〱挸搸㔰攱ㄹ㠸愰慥晤搳㜲㉢㍥摤ㄶ摦㠳㡥晢㑥㕡㔵捦昵㕤㌳ㄸ㕢㐲搰㜷㡣摦㥥㤹戰㜹愶挴搷摡㠵摡㡤搸㠹挱昷愱捦愹〵〸散㔳㌲㜸愹㘲㤱㡣㉣㙣㉦㤲挱敦㤰㐶ㄲ攱㈵㙡〷晦ち昳摥㠶㔱挷愷慢ぢ昰㜵〶㉣摡ㄱ捡㉥昴㌸户摦搰攰搶攱㡥搶㍢攱て㤲昵〹〴挷搴ㄲ摥昳㍥敥㙢晢ㅥ愴摢㐶㙢昳搹戲㌷㥦㕢戹昰㌴㜰扡扤户愴㐹㠶敦攴ㄷ挹㘵扤㐲㠸㑢晢㐷昱㜷晢づ㕡㡥㌶ち㍡㡦㍥攸愶㈳㙣扣づ昷搹㌶愲摦攷搰㔵㑣ㄱ攰愷ㅢ㔱㠶て㠲㕥㍥戲愲昸ち㤶㐵〶㐰㍥㔷慣〲㜴愷敡㈷㌷愳敡㤱㔸㈰ぢ㥥㌱㐸㡥㘵昱㈵㌴攴㜶㠵换〶㑢㜰搹㐲㥤㈵㤰搷攳ㅥ挸攷〴捦ㄲ㙡㈲㕦㐰㠷收㐴㉣㤴㜶㥦挸攷㌷㥢㠸愰ㄵ愰ㄶ㥡ㅣ㝦㈴搶㈲㝡ㅤ搵扡㑤攰㄰戸〰挳ㄴ㡢㤴㌵挵㌰戴昰〳㘲〶改㔷搱摦攷㡦晥昲㌹愶扦ㅥㄵ㑡㄰愲㉡㍤㜹ち㐲㌵昹㑦㈶㈷敦愱戴晢攴㍦扥搹攴㐷㈸㈳㌹ㄳ㍤〰ㄸ敡ㄳㄵ晣㔱㡢㘹㈰挳㝤攴㑦㥣㈳挰㉦㌵㡢ㄱ〳㈵慡敦㐵㘴搰㤷ㅢ慥㕡㕤㐲㈶敥㕢攰晡㌳㍥敥㔱昶ㄱ㉦㐲搲㤷㔳っ㥤戱挵㔰㉢㤶散挸ぢ扢㈳㘴〳㤶挴慦㘵扢㡡昴㘲㡦ㄱ㝥昱攱ㄸ㌱挷㡦挷㕦㑥㘹㔱捣〹㠴ㄱ㕡愴愴ㅦ㙥愴昸㔰摣昸㍢捦戶㕣愶愸㐰〲昵㠴㡤㐹㘷慡昱㘳㜱攳㐳昸㉡㑢戵挹昱〶〱搳昳㜱㘳搲愳㙡晣㘸摣昸㉦㠷昶㌷ㅢ挷㜴ㄸ㡥㕣㈰㤱㘴搸扡捡晡㑦㝣愱㍤㡣收〵㤳晡㜳挰っ㡢㈹㌹㔵攸戸慥㌴攸㈰㉥㠳㜸昸㐶㝡ㅥ㜷㥢㜰〵〴㐲㌶晣㕦㈵㥣挰㥤愷㔹㈳㌰昰〹昴㍡㠲捤㥥慥㥥搸戹㘸㉥㜸㈸攸㌷㑦昸㌸㔳搵㜶ㄴ㠹挰ㅣ挸㠷晢扢㠵㔳㍥挳㜴㙣敤㐷ㅣ㈴搳㜸㠷愴㌷攵愱〲㉢㜹昱㠱ㄸ戳戹㐷㕡㌴愳㍦っ攴㐰㍡〲㌲愳㍦〲ㄸ〶㘲㜸㕢㌹㌷㐲晥㔷捣晤〱㔶㝣㤰攰㔱㠰戲㈰戳㤳づ㡡㡦〱っ挷晦愳㡡戱㜵攵㉦搱挴㠳昱换㤲㘴愴㝦㤸ㅤ㍥〲搰〷昷慤㠸㠸戰慣㝦ㄴ㈵挹㤷㔲㜰愸㤷㝥㡣ㄵ㡦ㄳ㝣ㅣ愰㕣攰㘴户扤㙢㕣㔳㡦㥡敢ㄳ攸㉡ㅥ㈱挰㑦晦㘴㤴攱㐳㠱晢昰搶敥戶㌲㡦挲昱㠷晤〸㜵愶扥攰扦ㅢ㕦攴㙦㜰搱㝤昸ㅦ㤲ㄴ㤴㘱㥦搷摥搲摢㔸㘴〲摡攴敡户㠶捤㝥ㄱ攳㜰㕤慤〸ち㐷愴㔲㈹㘹㐵㐱㝣㜳挱挲挵ㅢ昸㤶㈳慡㐲〸搲㠰慡㜰愲㡡愳㈸搰㍦挳愶挴㌱昱愴㝦㤶㑦㐴慤摡挴捦㐵ㄹ㍥〸攲㔵㜵扦㍦敡ㅥ扦㤰戸㔶ㄵ㔶摢ぢ㠹㝦㔵戱㥡㝣攱ㄳㅣ㑣㈱ぢ㤹戴㔶㈲搲ㄴつ㝤〹㤹愱扥㘱捥敤㍥晣戴㑢愲㝡慥㜶敥摣㍦㠶昳㘳搷收摦昵㡥挱㈷㥥晦挵ㅦ㍥晤敢昷ㅥ昹昳㍦㥦㝣昲搷㝦晣昴㜳晦晣昱捡㤱㥦㍤晤昴㑦敦昹敡㜳㝦搸㙢㍥愵㍤晢㡦昹愷ㅥ㥡扣昰搰〳收㤹㕢㡦㍤昴敥晢敦㥤㕣扣㘲扣慦慦扦晦㤶搱㥦㕦昳晡㤱㐷ㅥ昸扥昸挹㙦慦㜶㠴㕡㉥㕥㤰㥥〶㤷慤愶昱㘵㘴㌰つ捥昸㘵㥤〶㤷慢㌶㙡㈵摡愸㘹ㄴ㤴攰搳攰〴㔴㠵㤱慥ㄸ昸て戴㠵戲㑢</t>
  </si>
  <si>
    <t>Decisioneering:7.0.0.0</t>
  </si>
  <si>
    <t>96827c11-8a56-4357-b44d-a2f0e9a5a72e</t>
  </si>
  <si>
    <t>CB_Block_7.0.0.0:1</t>
  </si>
  <si>
    <t>㜸〱敤㕣㕢㙣ㅣ㔷ㄹ摥㌳摥㕤敦慣敤搸㡤搳㑢㑡㐹つ愵㉤搴挱㡤搳㠶㔲㈰ㄸ㕦㥡㑢㜱㘲㌷㜶㔲㄰愰捤㜸昷㑣㍣捤捥㡣㍢㌳敢挴愵㔲㉢㘸戹愸〵㈴㙥愲㔰㉥慡㄰ㄲ㍣㜰㜹㈹搷〷㤰㤰㐰愸㐸㍣挰〳ㄲて〵㈱㜸〰愱㐸扣昰㔰〹扥敦捣捣敥捣慥㜷散㙥㕢㜰㤱㑦扡扦捦㥣摢㥣㜳晥敢昹晦㌳捤㠹㕣㉥昷㙦㈴晥㘵捡㌳㜳挳搲㠶ㅦ㐸㝢㘲搶慤搷㘵㌵戰㕣挷㥦㤸昶㍣㘳㘳摥昲㠳㍥㌴㈸㔶㉣搴晢㠵㡡㙦㍤㈴㑢㤵㜵改昹㘸㔴挸攵㑡㈵㕤㐳㍤〷攱㙦㈴㝥搰搹㙢㌰て戰㍣㍢戳戰昲〰㐶㕤ち㕣㑦ㅥㅣ㍢ㄷ昶㍤㍡㌹㌹㌱㌹㜱攴搰㕤㠷㈷づㅤㅣ㥢㙤搴㠳㠶㈷㡦㍡戲ㄱ㜸㐶晤攰搸㘲㘳愵㙥㔵摦㉤㌷㤶摤㡢搲㌹㉡㔷づ摤戱㘲摣昹搶挹㍢㡦ㅣ㌱敦扥晢慤㠳㜸㜵敥昴散捣愲㈷㑤晦㘵ㅡ戳挰㈹摦㌹㈷慢ㄶ搷㈶愵㘷㌹ㄷ㈶㘶㘷昰㕦㘲晥㜸扡㙢㘲㘹㔵捡㠰慦㤶㥥㜴慡搲搷搱㜱挰㥥昶晤㠶扤挶捤搳敤㘳㔸㙡搵昰㠳㠲㍤㉢敢㜵摤㡥㐷㉤搹ぢ搸扢扡戱㌱㘸㉦㐹挷户〲㙢摤ち㌶㡡昶㌲〶慡つ搹㘷㝤㜹挶㜰㉥挸搳㠶㉤ぢ昶昱㠶㔵换㠷㈹搷㜷㙢㍣㐴㜲㘲㙡昹ㄳ搳扥㍤扢㙡㜸㙡㐶㍥㌷㈶愳敤㌱慦㥡㙥㝢㔳昷㜱㌹㜵昵〶㡥㜹㜳昷㜶愸㌹㘷㜸捤㤶攳摤㕢㐶㡢㑦捦攰昶敥敤ㄳ㝢㤴敥昳愶敥㝤搴㔶愶㕢㡢㠱㠸扥搵㡥㘲㌱㝡㤱愰㥦愰㐴㐰〴敡㘵㠲〱㠲㐱〰㤱晦㈷戸㈴搹㤱㔵㕡挵搰㉡㉢㕡愵慡㔵㙡㕡㐵㙡ㄵ㔳慢㕣搰㉡慢㕡挵搲㉡て㘸㤵㡢㘸ㄳ愷㔲㝦扦ㄶ㈵敢㕢晡搱㥦㝥攴昱改㈷搶て扣㌰晢㠷愹㈷〷昷愰搱㝤搱愴收㍣攳ㄲ㐸慤㐵挵攰〸晥摢㥡㉢挰ㄴ收ㄱ昳㉥㜳㜲戲㜶攴㤰㜱㠷㔱攰戲㌲㤰㥦㈲㤴ㄱ戴ㅤ㌴敦户㥣㥡㝢㐹攱敥㠶ㄹ挳㤷慤㡤ㅢ㡦敡㘶摣㠶㔳昳㕦戳㜹攵㔲㘰〴昲晡昶扡搶㈰ㅤ摤㤶挰㔶搲㔷敦㍢搰摥敤㥣㔱㙦挸改换㔶㔸晤摡戶㙡㝢搱㜳㔷扡搷ㅥ昳攴㠳捤摡㡥ㄹ㑤㐳愸慤慢戱㍢㔶ㄹ㔶㠵昳ㅡ㥢㕤㜵㝤改愸改㡤摢㡢㔶昵愲昴㤶㈴㐵愲慣愹愵㕥捤慡㠸敢挷ㄷㅣ㉣ㄴ摣㕡㝢㝤戲搴扣攷㜲〰㘶㤶㌵捣㜷㑤㝡挱挶戲戱㔲㤷搷愴㥡㠴敦㐴挵晥㔴昱㌱户摡昰㘷㕤㈷昰摣㝡扡㘶扡戶㙥㐰搲搴㑥戹㌵㤹捦攷㤴㔰㠰挰敤敢ㄳ㈲㜷㕢㜷㕥㔰㠸㐸愰㤸㡣㝣㕤㥡散㈶捥㘰㜵㔸㐵㕤㤲㈶戵㌷㙣㌱ㄸ攷慢㘴㑣〶〷㈶搶㐴晤挱㤷扥㜱㡢㘱㥢㤸㝢㘵ㅢ㙢摡㘸戴晡㝢搶愵ㄳ㥣㌰㥣㕡㕤㝡㤹摡㑦㜰㐶晡㌰㐰攱ち〴㐲搷摤愳慡ㄳ㤷挵㐶攱㤲㔵ぢ㔶㡢慢搲扡戰ㅡ愰っㅡ戲㔴攲搶㜶㈴晤㉡ㄴ改㝢〹㐶〱捡攵㕣㜱ㅦㅢㄵ换㐸戹〲愵㔳〶㉦愷〴㌹晢愵㜸㜹搰㍣㘶搵〳ㄹち攵㘱ㄳㄸ〹戵㥡㐲摦㄰㐹搴㌳慡愱挲搸㘷捥㠲㑡つ换〹㌶㕡㝣摢挱㈵㈱ㄱ敤捡㠲ㅤ㈷ぢ㈸ち搲昲㈰㠳搷㐰㌴㙤搲㈰扢㜱㠲㠸挸〶ㄹ㥡ㅤ㈳愷㠹㡣敤㌳㘴〴摡㈷㠹㤰慤て㜵㤷ㄱ㈴昶㑥㈲㘵愷慥晣戸㉢捤㌶戳攵㐳㘹㜶㌵㌶㑥扦㠶攰㕡㠲敢〸昶〳㠸扦㐰挲㔱捡㈱㥦㑥晡㙢昰慣摦㐰昰㕡〰挸㈷㥤㌲㈷ㄲ㔵戴愱戶㘳㐷戲摤㄰散㘴㘵ㄴ㠷愲㠸㤶㜱搳捥ㅣ戲ㄵ愲㈳慢㜳㘷攸摡扣搲戱户㜴愷捤攴㜲㐸㤱ㄹ㑤㤳㙢摤愲㘹㜲㈳搸戴㐷扤㜵㈳扡敡㘳〴慦〳㈸敢慦㈷㠴㜲愱挱扢㍤㡢㥥㈶攵慢挲㉣ち㡤愱ㅥㄵ㝣㐴挸㍣〲㘴〸戹㡥攳换慥つ㑤㜳㜰摣㝣搵摢搰〷扢昳㜷㠴昴㌶扤戹慢㜷攸㉦㝡㤱㔶昴㑤㘰㉦昱㠷慥㍡收㘶㔴敢户㄰摣ち搰愶㘳㜸晡㝥戱㥥〲㘵ㄶ摢〹捣敤愵搷㐵㔹戹换ㅢ㙢㔲㘹愰㐱㜳搹昰㉥挸〰ㅥ㡣㤳㜳戰㠵㕤捦㤳㜵ㅣ㙡㙢慡㠰攷㤷㙢搳㠵晥㌱捦戵㔹扥㙢㈳晢慦ち挵㤰捦㙢㝤戹㌶ㅢ㌹挳搶㑣昸㥣ㄲ㤴㐳ㅤ㝣㐷㜷㈱㤱攸㤴㈶㉦昶换㍥㕦敥㑡㤲ㅥ㈴挹㥢戰慤晡㙤〰㤰ㄲ攲㜷㕤㈵捡㐱㌶㝢戳㙡㤶戶㔸改攱换㌸㥤戴昹㄰㍢攴挸㐰攸戰㥤㠱晦挰ㅦ戲㤷㉣扢㈹㉣〶散㐵改㔵攱㕢戰敡戲ㅣ扡㘵㈹㙡㜶㘵挵慢㐴㔶昴昵㜵㥣愷㌳晣㙢㡡㑥摡愴㐴㈶户㘷㔶㘶㥣挵㕢㐴㐵㌷㈴㠵㑡㠶㙢愸㈹㠱㐸㜹㙣扢㉢㘲㝡㄰㌱户㘳攳昴㐳〴㤳〴㠷〱ち扦㠶愴搹敥挶㌳ㅣ搶扦㑥㤷㜶愵㤲㉢ㄱつ捡㐵昸㕣㔷㘱㜵㠴慦㜹ぢ挱㕤〰㙤收てㅤ㤰ㄹ㠴愸㔰㥥㈰㐴ㄵ挶㌰捦㔹昲ㄲ㘹㘰㡦㠹挰搲㙣挳て㕣㥢㤱愵㈱㜳捥㍤敤〶㜳㤶扦㠶㐸搴愸ㄹ㘵敥㕦㤵づ愸换㠳敤搳㔶收慥慤挹㥡㙥㉥戹つ㠸戶㤳㜳㍢攱㘰㡥敤㠰㉤愹捥收㥡㐰敡敤㝣㡣㈱〴㜶㕡昹㕢改㡤摤㤶昷㥢㠷扥攱搶㡥㉥㕢㐱㕤づ㤸㈱搳㌱㕦㌲戱㡢㠸ㅣ搴晡捤攵㔵㑦捡戹㈱昳戸㘷搵敡㤶㈳㠹っ搸㤸っ搶捤换ぢ㠸ㄲ㉣扡㡣〱扡捥㤰戹散ㄹ㡥扦㘶㌰愰戸戱㌷昵愴挲㈲〵㜳挶㜲㝣扣㐶㘱㤱昹㘱㜳㘹搵扤㠴㠸㙤挳㜶㡥ㅢ㙢晥㡥挰ち㠹㍥㑣ち㌵㐲ㄳ㥡㈶㑡㕡愹㔷晣昰㐰㥥换㤱昷昲〴ち㔷戹〲㝤收ㄹ摡㥢㜶㝤ㄴ愳愱㥤捥㌹つ㈲㝡搴㉣散换㤴挲攴㔴晤㙥昶㜹ㅢ挰扤挷捦㥥㙣㐵收㕥㔲捣扡㐰㉦㝦㠶㡣㔷㘴搱っ㠴搰㐷户㈷㈴ㄵ㤶㤱㜲挰㠱挰㌸㥦摡挹慦㙣慡㌶愴扥㍤慤散㌱㐴㤲〶捤㜹㘳㐵搶ㄱ㡦戶㡤㘰㑦昸㐰㌳搶㌶敡㝥㔴㌷敢摡戶㐱搲㈲㔹㉥㔵つ㔲昰㜴㈳㜰㑦㔹㡥㙥〲㈸晡㡢㡡㡣换㈸㌲㉥慢愲㐱昳っ㐳㠳㉡捦戱摣ぢ㠶㘷〵慢戶㔵㉤昱㠱攱扢ㅤ㐱㤳㘰㜲㑡摥㌸挵㌲㘳慣捤㥡㍦ぢ㤳捤㥦〰扡㈷㈰㐷戹㜵㐴㍦㈸㔷ㄳ㐵晣ㄳ㍤㍡㤶㈰㘰㤴愷㔴㝦〷㐶㉢愸摢ㄱ㄰㌹㉡㕤㠹敦㘰㕣㜹〴㈵愱㄰㈲搶㌳㐸〴㕥挱㠴㤰愷㡢扢㘸㥥㜵慣〰搸㈳挶㡥㔹挱㥣て㤴〳㈰慢㡥户搷㉢慣㈶㍡㡤㌷戵挲㡤㥤㔵㈹㌵㜱愰戳㍥愹㌷摥戰㐹㜵愸㔱ㄲ㡡㘴慢㐶㑡戳㙣㌲挷㥤愴㙡㠴㔲摣戱戶ㄱ㔹㙥搳搶扥㔳㡡扣〴挵愴㘸㈶愷扦㔳ㄱち〲扤㤱㡥愲捦㍥㥢㍣ㄲㄱㅢ摡〰㘵敡愹戰㙣㈸ち〹㥥挴戵㤳㥡㉣㐷㑦攰敦㍤㔱㜶愱ㄱ愴㙡㡣换愳㔱捤㜴扤扥攰挰㑡愸ㅡ㕥㙤㠷戰㌴搶ㄶ㙡ㄸ挵㥤扤㙡晦㜰㝢ㄳ㡣ㄸ戱㈱挳㈲ㄹ㝥㘰戰㈱㤸㉢ㄱ㔱愵㜵㌶挴慤㙥ㄶ㤷昸㜴㑡ㅡ㡥挲挰㔲㔰㥢㤳敢捡っ㙢㔹昲愳慡㐳昳戴愸攴愸㙥㑥慦昸㔰改〱攵㜸㤴㔳っ慥㥢㘷攸㤶挲㈵〶㠸摤㈸户㔸つ㄰摡㙤づ挰㤳挱捥挱づ㜶㈴っ㥤搰㍡愳〴㉤㘶㄰㙥㝡ㄱ攴㥤ㅥ㌱ち㐱㙡慡昴㡦㈹昱挵愷㤸扥㌹㤵㡢㌳ㄱㄳ㌱摣㤵㘱㍤〰戹挹挸㈴戹㘸㌴づ㤸㠷㤲㑤〹慤挱戸㡣㈶挶㄰㑤㍥㉦挰㉤ㅥ挶戲㠶挹㌶㜵摣㜳ぢ㉣㘸搳晡挶ㅥ昳愴㔳慤㌷㙡㔲愹攲㔸㔶㉢㡤扣㈳昰愵慥〰㠶摣㤴戱㉦搱愶㥣挴㔱㡡㑢㈶㤲㝡户扢昵㈹㜴㔷㐲づ㘳㠴慡㡦〱挸っ户㥣ち㠸㜵摣㔳愰㝤戸户㜵㠱㐱㕤㥥㠳㐸敢㈸愲㉣㥢挷㝤扣㘶ㄴ㔹㜱㕢愲搹扣㍢敦搲㘶㑦ㄴ㥤戰挲愲ㅤ㠱㈳慣㌳ㄴ㜸挵㈲㡣㤱ㅥ戹㠳㠳攴慥㐴搱摤㉢㡦愸挷摣ㄵ愰㐲㘱㐰㌰挶换㔳㔰づ扢ち㐶愲挱慤戵慣㙥挱攸㉦㉤㙦㝤ㅡ㐰㌰っ㑣㠳ㄶ㉤㐳〳㘷ㄶ昹慤つ㥣ㅢ搱㉡㈳㐲㥡っ愶㌲㐶㌹ち㠷㍤㤰〶㙥攲㐱㝡搹㠵ㄲち昶愹㡢㘱昱摤挴㜱ㅢ㐷㈰搷扢愶慤㜰搱〸㜰晤挵搹摦㔶㍣㕤慢搱摣㠵㝦㙥㐷㘰ㄵ㔷㌷㐲㜳㜴㕦摢愵㉣戵㈶摡㜷㌷戵㔵㐴㤷〵て捦㑤㥣㌰㠲敡敡㔲戰ㄱ㕥摣敡㤵㈴ち㍦㠱㍦㘲搳户搳㘶捥㍢扣㠸扡捥扤㉦㕦㜴摣㑢㡥㥡㔷挱攷慤㍦㔰〸慥㔰昶㜳㤲攵摣扦昱㑦㈵㉤㔷昸㌱㐶摣捥戴㌹㐰换㐱挲㜱㔴ち愵挱ㄸ昲ㄹ㜴〲摢扤㜹㙢㠰㜴戲慦㡤㑥㤴㈰搸㈵ㄴ攷挲换㐶㈸攲㐷㐰㉢㠹㈵㍣㤲㘳捦扦〱搶ㄷ㍦㐴〹ㄱ㡥攷㐸㡣ㄴ㕥㠷㕣〶敡㤴㈰㡦慥㜸昰㐲挸晦て㤶㘲㙥摥㤴㥤晥ぢ捣㉣㝥搰㡥愲〳㐴搱昷㍢㔰㈴㜸つ㐴昱敦扤挸挴愹挰昰散㡢ち㠴㜳㑤扢〷搰㔷晣挲敦晦昰〰㍡ㅦㄱ㠷戲搱㄰㙡扢ㄹ捦㑤ㄳ愱慦挳㐴㘰昰㕥㤹〸愷㤰ㄱ㡣攲㠷㈶㐲攴〳㔹㐰挱搶㈶〲㘳㝢ㄹ㠶㘰㈲搴㥡㜰㙢昰〴㜶㡤㑤晦搸〹㕣扣㤵㍥攲昹㔰㕡晥㉣㍣㔲搷㜶ㄶ㉦ㅡ㥥㘱敦㔷攵挷㍤〹㘵收㉤攳㈶户敡挲ㅥ搷㙦㕡愳㍡㙤攲慢㠸扤散扢晥㤴敤摤㕦〷愶挲ㄴ扡敦㐵㐹ㄴ㕦㠲愷㐴昰摣㤰晢攰扥㙦ㅦ晦攳㐳㡦㑤昱戶㕡㐴慢㠵摢㤰敦㈵㘴㑦㝢〲㐱摤挴㐵㤱慢昹㘱捥㈹㝣愲㘴慤搵攵㡣攱㈹㉢挸搷敤㌸ㅢㄲ㕥㠲㌰㐳攲摢〹㈶㈶敥㍤㠴㈶收㐴㥢扢㔳㝤搸愴㕣㠴ㄳ㠹㠹㉢㥦㕥ㅣ㌶ㄴ㕤ㄵ㔹㡦搶㘶攱扢㔰㐵㉦㜲㈲㘹㉢㤱愷㑥㈶㈱扥搳慥敢㡥㔰搷㠵〷ㄹ㠶晤㘳㈹㠵昸〳㈹㈴㜹㤰攱㠵〰㈵愵捥㈰㔳戸ㅤ㈰㈳戲搶ㅥ攲愵㍦㘰㔷〸挸收愵扦ㅥ㍦㘲挱㉥〲㡢戱㉦扥搷ㄳ㉤㙤搱㔸㌵㌱㔴慢㙣㥡㈵㘴搴攱㠵〵㤳㜱㘹捡搲㌹㡣搲㙤扢愳昸㤲㈱㍢っ扣㠵㡣㕤戰改㙢㉢摢昷㌸つ摣晣㠰㥥㈹㉡㠵攱散㘵㌱づ愴㉡㐶ㄷ㌶㉤㠷㐵㠴挳㘱戶搹㘹㈰慡㠲捥㜲昶攳㔴㡡攰ㅦ扦ㄴ㘲晤㜸㙢攸慢摢㙢愸攳㥣㝥㉣㤰㍦搸㕦〷㌲ㄸㅢ㙦㈵挷㐰挲㙥慢㔵㈹扣ㅥ㝥ㄶ㕤戸攸㥣搰㕢㔹昵㉣㡥攰㑦捣㔹㝤㕡㠷晥㘷昴㕡㜱搶㌹昶㘶ㄸ㍢愵晦摦㠳㠲㉤昵扦㘰散㑤㈱昲扤㔱㠶て〵挶㑦戶っ搹㜰㐷攰搹㐶昰㐶ㅤ㡣㜵㤵㘵挸㍢捣㉤攱攳搵戰㕡㐹㜰昸扤昲敤㔷㈳㥡㝤㘹摢づ㜴ㄵ㠰㡣つㄵ扥〱ㄱ搴戵㝦㕡㙥挵愷摢攲晢搰㜱摦㈹慢敡戹扥㙢〶㘳㑢〸晡㡥昱摢㌳ㄳ㌶捦戴昸㝡扢㔰扢〹㍢㌱昸〱昴㌹扤〰㠱㝤㕡〶㉦㔷㉣㤲㤱㠵敤㐵㌲昸ㅤ搲㐸㈲扣㐴敤攰㕦㘵摥搷㌰敡昸㜴㜵〱扥捥㠰㐵㍢㐲搹㠵ㅥ攷昶ㅢㅡ摣㍡摣搱㝡㌷晣㐱戲㍥㠱攰㤸㕡挲晢㍥挰㝤㙤摦㠳㜴摢㘸㙤㍥㕢昶收㜳㉢ㄷ㥥〱㑥户昷㤶㌴挹昰㥤晣㈲戹慣㔷〸㜱㘹㝦ち㝦户敦愰攵㘸愳愰昳攸㠳㙥㍡挲挶敢㜰㥦㙤㈳晡㝤ㅥ㕤挵㌴〱㝥扡ㄱ㘵昸㈰攸攵㈳㉢㡡慦㘰㔹㘴〰攴㜳挵㉡㐰㜷慡㝥㝡㌳慡ㅥ㠹〵戲攰ㄹ㠳攴㔸ㄶ㕦㐲㐳㙥㔷戸㙣戰〴㤷㉤搴㔹〲㜹㍤敥㠱㝣㑥昰㉣愱㈶昲〵㜴㘸㑥挴㐲㘹昷㠹㝣㝥戳㠹〸㕡〱㙡愱挹昱㐷㘲㉤愲搷㔱慤摢〴づ㠱ぢ㌰㑣戱㐸㔹㔳っ㐳ぢ㍦㈴㘶㤰㝥ㄳ晤㝤㝥敡搷捦㌱晤㝤㑡㈸㐱㠸慡昴攴㈹〸搵攴㍦㤵㥣扣㠷搲敥㤳晦挴㘶㤳ㅦ愱㡣攴㑣昴〰㘰愸㑦㔴昰㐷㉤愶㠱っ昷㤱㍦㜱㥥〰扦搴㉣㐶っ㤴愸扥㤷㤰㐱㕦㙥戸㙡㜵ㄹ㤹戸㙦㠱敢捦昸戸㐷搹㐷扣〸㐹㕦㑥㌱㜴挶ㄶ㐳慤㔸戲㈳㉦散㡥㤰つ㔸ㄲ扦㤶敤㉡搲㡢㍤㐶昸挵㐷㘳挴㥣㌸ㄱ㝦㌹愵㐵㌱㈷㄰㐶㘸㤱㤲㝥戸㤱攲㈳㜱攳敦㍤摢㜲㤹愲〲〹搴ㄳ㌶㈶㥤愹挶㡦挷㡤て攳慢㉣搵㈶挷ㅢ〴㑣捦挷㡤㐹㡦慡昱㘳㜱攳扦ㅤ摥摦㙣ㅣ搳㘱㌸㜲㠱㐴㤲㘱敢㉡敢㍦昱㠵昶㌰㥡ㄷ㑣敡捦〱㌳㉣愶攴㔴愱攳扡搲愰㠳戸っ攲攱ㅢ改㜹摣㙤挲ㄵ㄰〸搹昰㝦㤵㜰ㄲ㜷㥥收㡣挰挰㈷搰敢〸㌶㝢扡㝡㘲攷愲戹攰愱愰摦㍣改攳㑣㔵摢㔱㈴〲㜳㈰ㅦ敥敦ㄶ㑥昹っ搳戱戵ㅦ㜱㤰㑣攳ㅤ㤲摥㤴㠷ち慣攴挵㠷㘲捣收ㅥ㙤搱㡣晥〸㤰〳改〸挸㡣晥㈸㘰ㄸ㠸攱㙤攵摣〸昹㕦㌱昷㠷㔸昱㘱㠲挷〰捡㠲捣㑥㍡㈸㍥づ㌰ㅣ晦㡦㉡挶搶㤵扦㐴ㄳて挵㉦㑢㤲㤱晥㔱㜶昸ㄸ㐰ㅦ摣户㈲㈲挲戲晥㜱㤴㈴㕦㑡挱愱㕥晡〴㉢㥥㈴昸〴㐰戹挰挹㙥㝢搷戸愶ㅥ㌵搷㈷搱㔵㍣㑡㠰㥦晥愹㈸挳㠷〲昷攱敤摤㙤㘵ㅥ㠵攳て晢ㄱ敡㑣㝤挱㝦て扥挸摦攰愲晢昰㍦㈴㈹㈸挳㍥慦扤慤户戱挸〴戴挹搵㙦つ㥢晤ㄲ挶攱扡㕡ㄱㄴ㡥㐸愵㔲搲㡡㠲昸收㠲㠵㡢㌷昰㉤㐷㔵㠵㄰愴〱㔵攱㐴ㄵ㔳㈸搰㍦挳愶挴㌱昱愴㝦㤶㑦㐴慤摡挴捦㐵ㄹ㍥〸攲㔵㜵㝦㈰敡ㅥ扦㤰戸㔶ㄵ㔶摢ぢ㠹㝦㔵戱㥡㝣攱㔳ㅣ㑣㈱ぢ㤹戴㔶㈲搲ㄴつ㝤〹㤹愱扥㘱捥敤㝥晣戴换愲㝡扥㜶晥晣扦㠶昳㘳搷攷摦昳慥挱愷㥥晦搵㥦㍥晤摢昷ㅦ晤敢ぢ㑦㍦晤摢㍦㝦晡戹ㄷ㝥戲㜲昴ㄷ捦㍣昳昳㝢扦晡摣㥦昶㥡㕦搳㥥晤搷晣搷ㅥ㥥扣昸昰㠳收搹摢㡥㍦晣摥〷敥㥢㕣扣㙡扣慦慦扦晦搶搱㕦㕥昷挶㤱㐷ㅦ晣㠱昸搹敦慦㜵㠴㕡㉥㕥㤰㥥〶㤷慤愶昱㘵㘴㌰つ捥昸ㄵ㥤〶㤷慢㌶㙡㈵摡愸ㄹㄴ㤴攰搳攰〴㔴㠵㤱慥ㄸ昸て户晡戲愵</t>
  </si>
  <si>
    <t>CB_Block_7.0.0.0:2</t>
  </si>
  <si>
    <t>CB_Block_7.0.0.0:3</t>
  </si>
  <si>
    <t>CB_Block_7.0.0.0:4</t>
  </si>
  <si>
    <t>㜸〱捤㔹㕢㙣ㅣ㔷ㄹ㥥戳扢㌳摥㔹摢昱愶㐹㈱㙤搳㜶㑢㉦搰㍡㕤敤㍡㕥摢㑤㠸㠲扤㑥ㅣ户㜶㤲㘶㥤㠴㡢㘰㍢摥㍤㘳㑦㌳扢攳捥捣㍡㌶㔴愴攲㠱㥢慡慡つ愸㐲㔵㑢㉦㔰㔵ㄴ㈴㄰ㄴ㜸㠱㍥㔰〹昱㠰〴〸摥㐰扣㈲㉥て愹挴㝢昸扥㌳扢昱敥㝡敤愴㘹㤰㜲㤲晤攷㥦㜳昹攷㥣晦㜶扥㜳慣〹㑤搳㉥愳昰挹㤲㈰戳户戴ㅥ㠴戲㤶㉤㝡慥㉢㉢愱攳搵㠳散愴敦㕢敢㜳㑥㄰挶搱挱㈸㍢㘸て昴㜲攰㝣㔱㈶换慢搲て搰㐹搷戴㘴搲㡣愱扤昵㑢户ㄸ㤳愳捣〴挸〰㝡㘹ぢ挵愹ㄳ㡢㑦㐲㜴㈹昴㝣戹㉦㜳㈶ㄲ㜰㈸㥦捦收戳㠵摣昸㐸㌶户㉦㔳㙣戸㘱挳㤷㠷敡戲ㄱ晡㤶扢㉦㜳戲戱攸㍡㤵挷攴晡㠲㜷㑥搶て挹挵摣晥㐵㙢㜴㈲㍦㕡㈸搸㡦㍣㌲㌱㘰㐰昲昱攲搴㐹㕦摡挱㡤㤲搹㐷㤹㈷㡡㔳搹攳㌲扣㔱㌲㤳㤰〹㤱搳㕥捤㜲敡㌷㐸愸㑥〵ㄷ愶㘵挵愱㈵愴昴㥤晡㔲ㄶ搳敥㔰㌴摥挶戳㤳㐱搰愸慤搰愸㐵改扡愷愴捤改㤸戵改㈰㍣㘹昹戵㘰愰㐶晤㐹㕦搶㉢㌲搸㔱㍢戲㔶㤱㙥戳㘳㤰慣㥤戱晣攳㔶㑤㈶挸っ搵㈲ㅢ捥㔶㘵㍤㜴挲昵挱摡改㐰㥥戲敡㑢㤲㕤昴摡㑣挳愹㡡㐴〲晦戵昸挷㝢捤㑣ㄹち昳愹ㄵ㤷㉤㍦㔴㙦㌴㘱扥㔷摦㌶㜷㔱慢攸㤸ㄷ㕤㉡搳㌵㡡㌶㉢㌹戵挷愴㕦㤷㉥㍦㐲㑢づ㜷㜵㔲ち㡡散㜰㐵㔳慤攵㔰㉤愲扦ㄹ〹㕣ぢ扦㘲㤸㈰〷收扣㈵〴㠲㔳搹㌷㉦慤晡愱㕣㌶㍦㍡㌱㔱ㄸ换攵ぢ愳㈳攳昹昱昱摣挴扥㔲挵㜲㈵㕡㜲ㄳ愳昹㕣㙥㘲㝣㈴㍦㤶ㅦㅤ摤㍦㙡愶㌰摥散愷愴〱㤰㍤㐷攱晥ㄵぢ挱㔶捤捣㕢晥挳㈳戹㤱㐲收㌷扦捣ㄴ捣㐱昶摢〱㈲ㄲ敦㈳㍣摢攷挱搱戱戲ㄵ㉢㉦挶捡㤵㔸戹ㅡ㉢换㔸搹㡥㤵㤷㘲攵攵㔸搹㠹㤵㥦㡣㤵捦愱㑦慢㈴晢晡㘲捤㌲晣晣㠱户㘳㉦㝣㙢晡摤㍤㝢昷晣昴攲敦てち㐶愴ち攸㌴㤸㑦㙥㕡㔷㘱晦搸挴搸搸㐸㙥㜴㍦㤶㌷戱扦㘳㕤㈳㘳㘳愳攳㠵㤱㝣㙥㌴㔷ㄸㅤ㥦㌰㜷㐲㠲㜹ぢ㠸戱ぢ愴挷捡挶戸戲晤收㙥昶扢ㄵ㐴㠸㝦㘱㘵㕣摤㕢ㄷ㕦㝡攷户㍦昹搹昴摢〷昶㑥晤攱㔷捦㍥㌰昰㔱㌴㍦摥㔴晤戴㙦㥤㠷㌳㙦挴〹㤲〳晦㕤㍤㐱㈰㍦搸〵㝢摣捥攷慢㠵㥣戵摦搲愹晣㙢昵㐴㉡㘴挰㍥敢搴慢摥㜹攵㥡㝢愷慣㐰㙥㜸敡㜰戳㙤捡㙢搴慢挱ㅤ扤ㅢ㑢愱ㄵ捡摢扢摢㌶㠴㙣ㅡ㔶㐲攰捡㐰㝤敦慥敥㘱㘷㉣户㈱㈷搷㥣愸昹捥慥㘶㠴慤户戸㜵敢㔱㕦㍥㜵愵㜵搳㡣㈶㤱攴㔷㤵散㑤慢㡣㥡愲㜹㘵㡡换㕥㈰敢㙡㝡挳戵㤳㑥攵㥣昴㑢㤲㕢㠴慣慡愵摥捡愶㘶敥ㄸ㍥㔱挷㐲㤱つ慡ㅦ㙢慦戵㡦慣㠵戲㕥㤵㔵捣㜷㐵晡攱晡㠲戵攸捡㡦㜴㜴㠹扥㠹㠶摢㍡慡㡦㝡㤵㐶㔰昴敡愱敦戹㥤㉤㤳搵㔵ぢ昹慡㍡敦㔵㈵搲㑤㠲㐵ㄳ㕡㍣㉥㠴昶㔰慦㤸愷摣㈰慢っ搱㘶㘲㘶㥦㍤㥤㙥㤷㍤㠵搵㘱ㄵ慥愴㑦挶敥扢㡡㌰㈵㤷㘲ㅥ摣扡㘳摢㥡戸㥦戲昷㈷戶敥慤收㜸挵㜲晦摦捥戱搸慥收敡㡦慣㈲愷ㅦ戳敡㔵㔷晡摢愲〱挱ㄹ㤹㝢㐰昴㝦㈰㤲户搴ㅥㄳ㡤㔸ㄳ敢晡㜹愷ㅡ㉥ㅢ换搲㔹㕡づ㔱〷挴㤰㑣㔲戵㥢㡡㜹㍢慡捣㍢㐸昶㠲愴㔲㥡㜱㈷㍢ㄹ㈹昳慥攸㕤㘷㈶晣攰扢〵㌱㠹愹㜶㈷㐰㠹㐰慦㈱〷〷昱㜸慦㔵ㅥ戳㠲攵㤰敥戹㙤㈳昷〵昳㙥㤲っ㠸捥捣㝤搵捤㘸〸㥤ㄲ摣㜳〷㙢搳搲戶㠰㜴㔴㜴ぢ㑢慦㐵㥢攷戴っ㉡㈶㜷搹㔹挴捡㥡〱づ挱㍦㔰愳昷换戵㜰摡ち慤扥ㅡ昶㙢㔸挹㐴愷㘱㌵㉡攲㌸㜲㔰搵戵㐶愷㥡㙦㤰㤰㔶㙣㥢㤴㝥㔵ㄱ㐹㐲攰㈰㕥戴㜸㤳㙥扦〸捣㥤㍢慡搱敤攸㥤晢㉥攰㐰㜵㐶搶ㄷ搶㔷㘴挰敥㐹㘳㕢㔵㜶㠷ㄷ㠵㥤愸㉣㥥づㅤ㌷挸㘲愶㌳扥搷㔸戹㤱㜲㈸换扣〷愴㔵昴扦挳㡢慦㝤㑤㐴换㝤慢戴㑤戹慣㈵㈹㡤㌵㈶昷㜶㤳摥ち㘱㤷昱㔰挵扣ㅦ㡦搴㜶㙤㍡㌷晣て㠲㔱攸㝡〳㌵㘸㘸挱㤷ち㜵㈵搵ぢ戴㍤㔸㍢敢昹攷ㄶ㍤敦ㅣ晤㘹㠷㝡ぢ㤶愵っ㠹㘴晡㥢挸㑤㈱㌴㈱攲昱づ㜸搱〶㜹㠸㠱㡣〷㐱〶㈷㕤㌷搳㤲ㄸㄸて愱㉡づ㑣㘵っ㠳戹㙦㈶扦㤰㉢㍣㍣㥡㈹晡㌸㌶㔸㙥㘶捡㐲㘷㘰慦㠶㙢ㄱ㘶㘶搷摣㘰㑤晣〵㥡攰㕥扦昳改慦扣㜸收㥢㘷㡢敦捣扦㜱改㥦㙦扥㤵ㄵ㝦㙥㌶㙣挲㈶〴ㄴち㉥㘵挱㠸㍦愱ㅢ㌳っ昸捥㘲收昰㙥收㐹㐶㐰㤰㈷㤴收㤱㈶㐶愳㔷㐱㔰挲㔴㘱ㄶ㐸挶㐰〴㐱㠸㠲㔸攳㘰㕡㐵晣づ昲㘹㝦㘵㐳愲㤸捤㌶㍣㠸摡㤴戹㑤㥢㈰戴愱ㅤ㑤敡捤愴愶㑣㙡㐹扣ぢ挱㍤ㄵ昰敢㘶㐳㌷ち搲㤹㔵㍦挰敥愵㤶㘸㥦㜱攴㜹㠶摢づㅢ㘸扣搸〸㐲㑦攵㠶㐱㝢摡㍢敥㠵搳㑥戰攲㕡敢扢散㈶㜳㜶㔹搶戱㜳晢搸挰扢敡扣㤵ㄵ㔹㌵敤㤲搷昰㉢㜲㜶晡㘶搸搹愱づ攸㔱㙤敡㌱㠱㜲㝤㥢ㄵ㜰愷㠰㤷愰㘸㍡户㤸敥㥣愳捥〴㙤昸㐰戱㐴㠳㐳ㅢㅡ㕤㜰㐲㔷昶摢㙡㙦㔶㝣搲㠶ㄶ〱㠷慡㝤昶挲㌲㘲㜱㝡搰㥥昱㥤慡敢搴㈵㡤戱㍢敡㍡㈷㤷〰㝤㑥㝡㠱挳戸ㄸ戴ㄷ㝣慢ㅥ慣㌰㡢㔷搶㙦改㜸㔳改㕥户愷㥣㝡㠰捦㈸㉢㤲ㅦ戲㑢换摥㜹ㅣ换ㅢ戵晡㡣戵ㄲ摣ㄴ㔶㘱戴㐴㐵㤹㐶挴㐴㉣㈶㤲戱攴昵摡㠷㌱慦㘹㡣攵〴㠹戲㤵愶ㄳ〸㜴攷攵㌶㔳㜵㠱㉡捥愹攳㈴摢㜳㝦扦㜲愷愱㐰捣㌴挷ㅣ〱㜹㜴收昴散挶㜱攳㐳摤㐹攸㠴㉥搷㡣敥㔴敡㠸㕣㠵㠸㡦㥥㠳〸㠴挵昹搶敤㝥㈹㕢昵愱㈷敥搸㘰㡦〲㈰っ搸㜳搶愲㜴㠱㙢㙡㔶戸㈳㝡㈱挰慣㔹㙥搰㙣㉢㝡戵㥡㐵搷攲挹㕢ㅤ㔶㤳昶㘴㈳昴收㥤扡㘹㠳㈸晦㙢㔶㔹㙢愸戲搶㈲〴㘲㥦攲㜹㐷昱㤴攵㉤㔹扥ㄳ㉥搷㥣㑡㤲㉦㍣㤳摣ㄴ㍥㠹㍣㐱挴搹㉡慤㥣搱つ㘹㈲㘰〱㜳㘷㜱ち愰敡㘸㝥㜸㙥㑣ㄸ昸㈷慥ㄳづ㈳挳愸㡤挳㥣㠱㌴㥤㜰㤳㈹㐷㤵㑢慤㡢戶㑢ㄷ㔰愳㤲㤰㈰㥡㘵戳㜹㉣敡愳㘸㠲㠰㜲㕢慣㐴戰㤱㥡昳慣敡㔱慢㠲㕢戴扥收ㅤ㕡ㄲ愶㘵㑡昱搳㐴慦㐵ㅣ㠸㜰搰㕡㜵慡搲㑦戲愲㠴ぢ扢〴㜱慦ㄱ搹㄰晢㜸㕣搳昵晥㘴慦㙦捤戶㘴摤搷挴〴敤ㄷ㠲戳㥢攴晦攷昱㠹挳㥣㝣㉡愵㙥晢㘶挱㥡㡦㠲㠸っ〸搷搳搵攱㌱㔴㤹㜳㈰晡㍤㈰摤戶改〴㤲㠰㥢扣㝡㐹愸摢㈷㐲摣㈴攰愰挲挶扡㕡㐸㝦ㅢ愶㌵㈲㌸㥢㙣㕤㘹ㄹ㈵㜸戹慣愶愲㍣㑡散㑣㜳挴㘲〹㤸摡攸扥て搸昴㔹〸慢㤵愴〲扢㠲㍡㌷收㌹㔹〶ぢ攴㤷户扣挰改㐶㝦愹㤴㜹〲〳戵㤴㈰っ㙣㘹㠳搰㈴㤵㔲㔷㈷㈷挱㥡㡦㠳〸攲ㅤ敥晤㙤㍢㤵㈰挸攱㙥愵ㄹ愷㐰㙥㙤摤搴㘴戰㡦㠷扥戳搸攰㠶挲收敥扣㈹〸㡣搴㈱慡〴㐶㌰愱㌲㈵㕤㜱搱搳攰慦敥愲㐴㔲捡㐵捦㌴ㄹ扥〸挲愹搶㐲挰戶散㝥ㄶ慣昹㘹㄰㐱愸搵愳挳㘷搸攱戳散㐰昴㐵摢ㅢ㥦〳搹㐶愷捤慢愳ㅥ㍡晤㍣〶㐲愷㠴㘵慤㉦搱㑦㔲㈹㥡捡晣〲㐹ㄹ㐴㌰戹慢ㄵ㍣〱㠶㈱挹㤴慦㌳㐰扢晤㙥㔳㑥㘰㈲㐹搹捣づ愵㜰摤㐵㐶㈶㑢㍦㡣㌸㐶㔴搴㡣攸昰㝣㕣愰㈷扡㑦挱㔷挶昲愰摢扦扢敢㠶㐱つ㘳ぢ㤳㡦晥㉡搰攰㤶攳戹㠲㡤攳〶挷戰ㄸ㡢㈰扢攷㥤㡡敦〵㥥ㅤ㘶㑡㐰ㄵㄹ摥搸搸㥡㤶㥢搴㕦㠱挴㥥摦攴挲ㄲ㜵摥搵慥昲〴㤳㍡㔷昷捥搷搵㙣㜴攰昸㔰㉡㝤昵昵昱㌳搱㥥っ收㕥㘸㌱摤㑡㔴㘹㠶㌸㑢㥡㘱捥㤲㘶㑣戳愴ㄹ搷㉣㍡扤晥㕡㠳㡣㌳ㄲ㡢愲㈲慡㐲㈶晡晡挴晤㕤昷㈲㥢㠲昳捡挱搲㌰㘸㜰晤㘵慣昵摡〶㜵慡㔲㜹ぢ〴㤸㤲〴㝡搳㔲㘹〶㈴㈷㘴㉣㠱摣㔲㥣㉡攳挰搳㍡〲搱晣挶㌲敡㜷愲扥昳ㅡ摣㜰㔰㍤㠰㙡㤵㤷㜰扦ㅥㄸ㑦愲㘶〷㙡摡㐰㑡㥡㤱㑥改敡㜰㘰扡攴ㄴ㠰愷愶㠵㡡㔵㔶㜹㝣㙢晤ㄸ慢昴㔸昱㍣㔶昹㉡㝥攰㌵㤳挶愷㥤挵㜳愸愱慤㍢㙤挵㠸㔵摦〹挰っ挶搳㘷搹ㅢ㈵捤〸㘵㐹㌳ㅣ㔹搲っ㐹ㄶ挱愰愲搹挴戳㄰㐷㤵㌲愴捣〶挹㉡㐸㉡捤戸㔲㐲愹ㅡ㤳ぢ㌶戹㐶㤳ㅡ㐹㌳摥㌶㔶挶っㄷ摤つ㝦㤹㡤㑦戴ㅡ㉦戰晥ㄹ㤰挱搸㄰㤵慥攳挷㤸㙣㉢㤷づ㌷㕦㍥ㄵ㍤㤳捤㘷晡㔳㐳戴㔰挷㠸㔷摦㝦晢攰晤慦晣昸㜲昳㜹攱㙦㡦㥡敦晤㘲昰扤挳昷扥㝣攱挲ㅢ㕦晢昹㘱㐱つ昷㍡㤶㍤㡤攵昵㍣㤶㝤愹搹搰㝤㉥㑤搳㈶㙡㝤㕦〵㌳ㄸ搷愹搸㠳㕤㡥摡ㅢ㤹づ㜷摦㝤ㅥ挱㕤收㍡戳㔱ㅣ㕢㜲戴㤱㈵㘲〷慥㑦ㄶ㐳㠱ち攴㑦㕦挷攴㍦㠴㥣捥攰愰挴扢昱㌳扦づ㌲㐴㌷攸㔰㍤摥㔱戶㌱ㄶ㝤愶㘳㐴户戱ㅥ㌸㍡晦㐷敤㐷敦ㅤ晥敦㌷ㅥ晥敢搳ㄷ㘱㉣扡㑡㉦㘳㠵㕢ㄹ㉢㘸㌶㙣㍡㐳搳捤慥㜶㠶㙥扢㜴ㅦ攲㔴㙤㐶㜷扦ㅤ㔵㔳慤㐸敦㡥敢慡捣㌸〰㈸散攳摡㝢づ㈷㍢〰㘰摣㜲㌴愳ㅦ㈷㍥㈲㡢ㄶ搸㌲搵㥢戲㠹㝤挲〷晡敡戳㘷〳㥣挸慢㐹㕣摢㠵㈱晥㉡㜵㌳攰㘴散㔵〹扡ㅦ㔱㈰㌰㔱慣攷㌶挱晣扦捤ㄱ㘶㐳ㅦ慤摢散ㄸㄱ昴昵ㅤ捥㡤攷昰戱㥤ㅢ㝦愲捣愸㥤㈹㐸㠸愷㘰㘰㤵摣晥㍤㜲摢㘵㑥㤸扢戸昹㍣ㅥ挶ぢ㈰扣㡣㔲摢㍡戲㘵捡扣㠸㥡〸㠱ㄳ㌱㘸攲ㄹ㄰㍡㠲昱㙤㤰つ散㔴㙤挳㑥〹㜱慥昵〵敤ㄹ㙤攳ぢ㉦㘲㠴挹㉦〰㌱㤱㐰晡㜷㔸㐵挱㡡㘸㠲㘹㐰㐹㝦〹捣㔶搲㘵㑦改㉦㔳㑡㈴ㅤ㥣㤲晥㕤㔶㙤㐸搷ㄹ㜳摤㘶㈱攴㌸㑡扢㜵摤愶昷昷户㈰〱摡㌴㥤摡戹㘶挳㜱㜵扢攰攲捤㍦昸昳㈴㌷散㐲㐱搷㜰㜰㝥つ㐳〵㜵㑥ㄹ收敢㑤㐶愹㡢敡攳㌴捣㌷㔸㑢捤愹㍥摦㙢㌲慡て㤵愰晡㝣㥦戵㕣扦敡昳㘶㝢㥦搷㕡戵挷挰戴㑡晡㜵㜰㉡ㄳ扦〵㘶㌰㉥搴㐷挰㜶㥣愴搲晣㤸敡昵㠳愸㤷晡捣愶㕥晣㥣敡昵挳愸ㄷ㐵㌲戳㡢〵㔸㡥改㜴ち㉦㐹愱〹㑡㔱つ愵慥〶づ㔴つ愷㍡ㅢ晡晦〷㔴㔹㔷慥</t>
  </si>
  <si>
    <t>㜸〱捤㕤〹㝣㔴搵昵捥㑤㌲㐳敥〰㌲㉥愸戸㘰㠲挴〵㌰㘶㑦戰㈲㕢搸㘴㤱捡㘲摤ち㐳㌲㠱㐰ㄶ㥣㈴㙣摡㠲㘸ㄱ慤㔸愵㉡戸㠲㔸㜱愹㈸㔵ㄱㄵ㤷扡㘰摤愸㡡㔵敢㕡㙤戴敥㝢慢ㄵ慤晥扦敦扣㜷㈷㙦㥢ㄹ㤱晥㝦扦㍥㘶づ昷摥昳摤㜳捦昹摥㝢㜷㘶敥㍢敦㈵㑢㘵㘵㘵㝤㡦㡤晦㜳换㘵攱㠰㐹ぢ㕢摢攲㑤㐵挳㕢ㅡㅢ攳戵㙤つ㉤捤慤㐵㐳ㄳ㠹搸挲㜱つ慤㙤㌹〰㠴愷㌵㐰摦ㅡ㥡搶摡戰㈸㥥㌷㙤㕥㍣搱ち㔰㈸㉢㉢㉦㑦㘷㐳摦换㝥㐷㑤㐵戳㤷捥愵〰㉡㑢㠷㈹扡㔰攴㔱㘸㡡〸㐵㔷㡡㙥ㄴ摤㈹㜶愳攸㐱ㄱ愵搸㥤㘲て㡡㍤㈹昶愲攸㐹戱㌷挵㍥ㄴ晢㔲㜰㝣扤ㅦ挵晥㄰摤づ㠰㤸㍣㝣搸㜱㌳㘶㈳㥡㐹㙤㉤㠹昸㠰晣愹㤶捦㠳㑡㑡㡡㑡㡡㉡㡡慢㑡㡢㡡〷攴て㙦㙦㙣㙢㑦挴〷㌵挷摢摢ㄲ戱挶〱昹ㄳ摢㘷㌴㌶搴㡥㡤㉦㥣摣㌲㈷摥㍣㈸㍥愳戸㙣㐶慣扣扡愴扣愲愲㝥攰挰敡㙥〷挲昲㠴攱挳㈶㈶攲昵慤晦㉤㥢扤㘹昳戸攱挳㡡㈶挴摢晥㕢㌶て㠲㑤㤸慣㘹㘹㡡㌵㌴晦㤷㡣㠶戸㑦㉢㙡攲戵つ摣昹昱㜸愲愱㜹㘶ㄱ摣㜶ㄱ㡤㕡㔵搱搰搶搶昶愶戹㍣㡥㠶挷ㅢㅢ㡦㡦搷换㑥㙦慡㘹㙤㥢ㄸ㑢㌴戵㜶㙢㈲㝦昱㐴扣戹㌶摥扡㕢搳㠸〵戵昱㐶ㅢ搸㥡搷㌴㌵㤶㤸㄰㙢㡡攷戲搰愳挹摡㠷㘳敡攲捤㙤つ㙤ぢ扢㌷㑤㘹㡤ㅦㅦ㙢㥥ㄹ㈷㈴搴㌴慡扤愱㑥攵收攲㤵㤵㜳㘸㤰㘷戲愳攰㑦搳昰㔹戱㐴㥢搴戸ぢ㑢㠲戰㡥挳㐵愲㜰昹挵㐳㉡摦搳㡢晢㙣㔲㐳搳搸㜸愲㌹摥挸㐱戸㈷晢㝢㐰㐲㤰戵ㅦ㤲㑣㤹㜰戸㤷㔴㔷晢攴㘳㉣ㅣ㈵㥣て㜱搴戸㤶㤹㌸昷ㅡ㙡〷㡣㡦挷㥡〷ㄵㄷ㤵㤴㔷㔷㔷㔴ㄶ㤷㔴㤴㤷㔶㤵㔴㔵ㄵ㔷て㤸㔴ㅢ㙢㡣㐳㔳㕣㕤㕥㔲㕣㕣㕤㔵㕡㔲㔹㔲㕥㕥㔶慥ぢ搰㕦昷愱愵㠳㈱昶ㅤ㠹挳扦㌶㠶昳扢㉥㝦㝣㉣㜱㐴㘹㜱㔹㜱晥㐳㥢昳㉢㜴㕦攲ち㈱㔴敥换㤸ㄱ㥣㝥昰慣捣㥥ㄶ换㥥㌶㈳㝢㕡㙤昶戴扡散㘹昱散㘹昵搹搳㘶㘶㑦㥢㤵㍤慤㈱㝢摡散散㘹㜳㠰㌱㕢㕥㤷㉥搹昶㌶㙦挴捦愷摦昳敥挱愳慦敡昹㜱摥㠵㈷㐴づ㔱㥣〴㘴づ㌹ㄴ㠵愳㝤㜱㔵㤴㔵㔶㔷㔶㤶ㄶ㤷㤷㈱扣敡㌲㔷㕣愵㤵㤵攵㔵ㄵ愵㈵挵攵挵ㄵ攵㔵搵晡㌰㔸搰㠷㐳㠴晢㐱昴㜰㐴㠶㠰捡㜴㝦慡〷㐰㈸昵ㅣ〲㘲㔰捦慥て㌵㡤㥤昸昲㤸㕢换㕦㍤攸㔷㐷て敥愹㌸ㅢ㠹㌷㐵㈸晣っ摥㑣㘸㐹㌴攱捣户㘹ㅥ㌸戰慣扡愴慡戸㜸㘰㔵㜹㐹㌵㈸㉦ㅢ㌰愹慤慥㈶㍥㙦㔰㘵㔱㜱㜱㜹㘵㔹㔹㜹㐵㘵㔵㘹㐵㜹㜵攵㠰㜱㉤戵㌱ㅥ攲摣〵ㄵ㘵搵〳〷㤶㤶㔶㔴㔴ㄷ㤷㔶㤶㤷㤴攸㈳改㑡㌱㐴戸〴愲㤷挳㔳㝢ㅦ㤴㜲ㅦ〰㔸㑡㘰ㄹ㠴㔲㑦搹㍥㝦昴挰㥡㑦㌷摥㝥摥昸ㅢ㠷慣摣㜱收昸㠳扥㔳㥣㍣挵攷ちㄴ㜶攵挸愸攴㘰㔵㄰攱㙡㠸㠰㈳愳摣㍡㌲〶ㄲ㜷ㄴ㠴㔲㕢㙤愷㤶ㅤ㝥搵〵戳㑦ㅦ㍣昲摣㜷愷㉤㉦扤敤搲㘵㡡㤳戹㌸㜵㌴ち扢攲搴㈰づ㜶っ㐴㜸㌰㠴㘷愷㔶攸㈱㔴て㠵㔰敡㝥摢㤷㙢攷ㅦ㜵挵㥥㠳ㄲ挳ㅥ昸敡昹㌱ㄳ〶晦㈵㑢㜱㝡ㄱ㕦㠶愳戰㉢扥搴㜰戰ㄱ㄰攱㤱㄰㝥㠲㑡〷㕡〴㡤㈲㙥㌴㠴㔲㥢㙤愷㠶㙤㍢㐲慤㘸扦㝡昴㝤㕢㙥晣收㠰㠷晡昵㔱晣㡣ㄳ愷㡥㐵愱㜲㑡㜳㐳㍤㡥戴〱攳ㅢ㥡〷ㅤ㔱㕣㔴㕥㔲㔵㕥㕤㕡㕥㔹㡤㌳戶㘴㘰㔵搵㠰昱戱〵㠳㑡㡡㑡㉢㜱戸㤷㔷㤴㐳㍤戰愲戴慣㐴㡦攵㐰攳㈰挲攳㈱〲ㅣ慡愰㐳搵㝡〲㜱挷㐱㈸戵搱㜶攸捤攷㔷摦摤㜶攲扤㘳敦㝦㝣㑤㐳搳搶搵〷㉡㝥摥㡡㐳㍦㐵㘱㔷㔸㍡㥥㠳㑤㠲〸㑦㠶〸㜰慡捡㘲㘹ち㜱㔳㈱㤴扡搱㜶敡慥㠷昷㍦晣㥤㔳㉦ㅢ㝡搹㐳㝢㙦慦扡敦换搵慡㉢搴攲搴捦㔰ㄸ攸㘱愹㜸㘰㜱㔹㐵㘹㘹㜵㔵㘵㐹㌵捥慢昲慡ㄲ攱愹戸愸㙣㘰㐹㘵㜹㐵㔵㔵㐵攵㐰㥣戱㈵搵㈵晡㐴㡥㜵ㄲ㐴昸㘴〸㝣戰㈷昰昱搲㤶㡦㑦愲㜸㕢㙢晥愸㐴换晣戶㔹昹挷挷摡攲㜴慤戴㔸㥦㐲晣愹㄰㑡慤戳㝤㙢㝢㘰㔶㙥昹㌳扢㡦戹敥㥡㘱㝦晣昲戳戹挳ㄴ扦㤶㠸㙦搳㔰搸戵㤹㙢㍡㉣攸ㄸ㐴㜸〶㠴㥦戲戲ㄲ晡㔵愶㙢㠹慢㠳㔰敡ち摢慤攷づ㤹㝡搱㡥〹慦㡤昸敤ぢ㕦昷㌸昶搰戳㌷㈸㝥㔱ㄲ户敡㔱搸㤵晤㌸㤳㠳捤㠲〸㌷㐰昸㥤㉡慤戶昶攳㙣攲收㐰㈸㜵戱敤搴愳㤳昷㕤㌵㜱昹捦㐷㉥㍢戵慤昷挱户㍥昸愸攲ㄷ㌷㜱慡〹㠵㕤㜱慡㤹㠳戵㐰㠴攷㐲昸㥤戲㤸慡搰愷ㄱ㤷㠰㔰㙡㠵敤搴㝦㐲㡢昲扦㙡㙢慦戹㘳搵㡡㈱攳㉥㍥昹㍥挵㉦㤲攲㔴ㅢち扢攲㔴㍢〷㥢〷ㄱ㥥てㄱ攰㤴㑣攷ㄵ㝡〱㜱ぢ㈱㤴㕡㘶㍢ㄵ㝡㜹敢晤㘷㤴㝤㌶㘱改㐵扤摦扢㙢捡攱㍢ㄴ扦搸㡡㔳愷愳昰㘳攷㠵㌳㌸搰㉦㈰挲扦㠴昰㍢㔴㕡挹㕤㔷慤ㄷㄳ户〴㐲愹挵戶㐳挷㕥㌴攷昵敦戶㥦㌳㜶㘹挳愵㈳㕥昹㜴昴㈳㡡㕦戲挵愱愵㈸散摡㘱㝥ㄶ㉣攸戳㈱挲扦㠲昰扢㔵㈶㍣㤵改㘵挴㥤〳愱搴〲摢慤㔳㘶㕥昵搶㤱敦捥ㅡ戹改㠳㤳户㙣扥㘹挳㑢㡡㕦晢挵慤㜳㔱搸㌵户捥攳㜰扦㠶〸㥦てㄱ攰㤶㝣敥㤵改ㄵ挴㕤〰愱搴㘹戶㕢㠹㍢㑡㙥㥤㍦扡㘸摣㤲摣㍤㐶㙦㌹㜰挷扦ㄴ㝦㠸㠸㕢ㄷ愲戰㉢挷搴㐵ㅣ㙣㈵㐴昸户㄰〱㑥㤵㔹㘷摦挵挴㕤〲愱搴㙣摢愹慦㜲㥥戸㍡戴㈱㌴收搲搹㝡散〵㤷㕥㝥愹攲て㈳㜱㙡ㄵち扢挶搵㙡づ㜷ㄹ㐴昸㜲〸扦㕢愵昲㠹㔳愶慦㈰敥㑡〸愵㙡㙤户㍥㔸昱敢戵㤵晡愸昱㝦搸昳摡㥣つて敥㝦㥦敡〹戵戸㜵㌵ち扢收搶ㅡづ户ㄶ㈲㝣つ㠴摦慤㌲㘱慢㑣慦㈳敥㕡〸愵㑥戱摤㥡晦收㐹㉦㝤昹攴㡡ㄱ㘷㍦昴敡㔷昷つ摢ㅥ㔵晣昱㈸㙥㕤㠷挲慥戹戵㥥挳㕤てㄱ扥〱挲敦㤶昵㠵愱㑣摦㐸摣㑤㄰㑡㑤戱摤ㅡ搹扣㜱㔴㉣戶㙡昸㘵㐳晢㑤㝣昹搴㝥攷㉢晥㥣ㄵ户㙥㐶㘱搷摣摡挰攱㙥㠱〸摦ちㄱ攰㤶捣散㘵㝡㈳㜱㝦㠰㔰㙡㠲敤搶挶㜷户㝤ㄷ摡昶敡愸㥢搶晤晥㠳㐵慢㕥㍤㐴敤ぢ戵戸㜵㍢ち扢收搶ㅤㅣ㙥ㄳ㐴昸㑥㠸〰户攴㡢㐳㤹摥㑣摣㕤㄰㑡㡤戲摤晡攴愳攵戳ㄳ㥢㐶㡥㌸㜳攵昳㠵㕤㡥敡昳㤲敡〵戵戸㜵てち㍦㜶ㅡ摤挲㠱敥㠵〸摦〷㤱捡愱㙡㝤㍦㜱て㐰㈸㌵挴㜶攸挴愷㥥晥昰戶摤扥慤戹㉥戴㘵捤愱て挶扥㔵晢㐱㉤づ㍤㠸挲慥㑣って㜱戰㠷㈱挲㡦㐰〴㌸㈵㜳㝢㠵摥㑡摣愳㄰㑡つ戴㥤捡㡦㑤ㅣㄵ改㔷㌶敡㤶昷㜳ㅡ扢㑦扣敢㑢戵㍦搴攲搴㘳㈸散摡捥㝢㥣挳㍤〱ㄱ㝥ㄲ挲敦㤶昵戳戲㑣㍦㐵摣㌶〸愵㑡㙤户㔶ㅣ㕣戳捦摤扦㙣ㅣ㜹㘱昹㝢㡢㉦㙡敢㜱㑡户愷愱晥愹晤扢户㈶ㄱ㥢㡦㤵㠴捥㐵ち慣捣昰㕦收搵ㄹ㉣捥搴㔷搴㔷搵㤷㤴搴㔵ㄴ挷捡㘲愱〲㤸晤愱换〰晣ㄸ敥㔶㝦㐲㐳㜳㕤换㝣㔹ㄷ㌸㘰㔸慣㌵摥戹㑣搰摦搶つ㙢㘹㙦慥㙢摤㍦㔸㌹愹つ摦㈸昷昳敡㍡㡤昸扡㑤挲慡㐹扣㔵挶敢敤敤㌶㌵搶搸ㅥㅦ扡愰挱㔲ㅦ攸㔱㘳捤愴㘵㐶㙡敤挸㐴晣戴愴搶攷搱㔰㉣敡捤ㄳ摢扥㈸㉤㤵攵㔷晥昰㔹㉤慤昱㘶㜱慦㝦搳挴㠶摡㌹昱挴愴㌸㤷〴攳㜵ㄲ㙡㑦慡散㠵㥢晥挷㌵㈳㔰㉣挵搴昵㜱戶搶㡦㔸搰ㄶ㙦慥㡢搷挱摦戹昱㐴摢挲挹戱ㄹ㡤昱扤㕤㄰㙢㑣㈸㝡戹㥡㐷戶搴戶户づ㙦㘹㙥㑢戴㌴扡㌵㐳敢收挵戰㔸㔴㌷扥愵㉥㡥戵㥥㕣㙥㔹㉡㉢㈷㐷愹慣㝥㐱ぢ㉥戴摢㕡㈴㍢挲戱㡢て挴㍥摦搷㝤搸ㄵㅤ㡦攸㄰㐵㘳㥣挷㘴㜶摦っ挶挴㉥捤ㅣ㥥ㅡ攸㠸㠹敢愷㐴ㅦ㤶ㅡ㉤㍥㈶昷摣晦㉦㌸㍢㝢㑦㍢晡ㄱ昳昰敢㘸㜴慣戹慥㌱㥥㐸扢晡慢攸㤱㝥〶㈲㜴㈴捥收㤴散攵〲愱ㄶ愸㠵愱昹つ㜵㙤戳挲戳攲つ㌳㘷昱㕢㌷㔶㠸昳昲㐸慤㙦搳摢搱愴㥦愳昸ぢ㐴㈴㤲ㄵ㝥㥥愰㜰㐴扦㘰搵㐳㝤昰晦捥㉦搵㘵愳㤷㤶愵㐱慣攳戶㠶㥡戰昸搲㥡㤳ㄳㄴ攵攸㔸敢慣㌶ㅥ㥥改㤵戴昷㈲挵㕦㈱㐲㝤㈱㌲慥〴昶〰㈸㤷ぢ㥥摤㥢㙡攲昵㌱㉣㌳换搹慤㘲愱㈶㙢攵戲㈶摥㕡慢戹挴㌹〶攷捡㠲㌰㑡㌸昹扢㌵昱攸㡦㉦㘸慢㠹戵挵扡㌴㘱戱ㄴ㝢㐹〳搴㕦㝡㔹㈵昶散㉥㙤愶㜷挴慥挱㐲㔴㡡づ㉢㕤愵挱戲㠴ㄳ〷攷㑢㔶㡥㉤搳〷〱摦㝢㈳㠸戰昷㐰㜷㉦㝡㘲㉤戶㙥㔴扣㜹昲挲戹昱㔶挲昳挲㘹愹昴㥥㕥㌴㜶㕣敤㡣㈹㙤つ㡤慤㐵昰ㄴ扦搳摢攷晥㌷敤搰㤶㝥〹挲㙣愱㐳㜰ㄴ晦昰㤸㐰㔷㔶㤷㜹摣㌷搳愶㘵攵搱ㅡ㕢昴挱ㄴ㍣㕡㘱散㝢晣㈷㥢㝥つ晦㐵搲改㐲㠵㐰散捣〲㜱〸昸㙥㑤㘰㘸㜲㈲㉥㑢摥㜹㔲〱摢摤㥢㑥㘸㐹捣㤹搱搲㌲㠷挷搳㙥㔲㙢㥤ㄵ㡦户㜱ㄹ戹慢扤㙣㉥换攳㑡攵攴戸搶㜶ㅤ敢捤〷挱㝥昸㑤㠸敥㐳ㅢㅢ昳㡤挵搶昰摦搱㤴㠳〵敤㜰〷ち㝤㐷㤵㑣㉥慥㌸愲㍣㝦㜸〲㤷㠹㘲㡤昹挳㘲〰㘳攱扢扤㔱ㄶ㐰㡢ㄶ㌴戶㉥㔰〷㠰〹慥戸敥㝥挶搲㑢愷㥥㜷挲昰㍢挶慦晢昴扤敢慥㉦㔲晢摢ち摦挲昰㘱戰㕤㠰户晥〷㠴敡〵ㄸ㘷ㄸ㤴摤㥢㝥ㄷ㜵晤ㅥ挵晢㄰㤸㈷㠴㜹㑣ㄳㅦ㕡㔵㜵㌸晥攷㔴愱㍦愲昸ㄸ㐲昵㠷攰㠹慡㍦㠱㌰㥢㡡挲㍥昷扦散挳㝥㘸昶敦挳㉦搰ㅡ搱㘹㜴㙡〰㄰摣㡦㥡扣㘹㌲愵挹㤲ち挳㜰㈰〱㈱㕢攱㕢㡢㍥ㄲ摤㠴㠰㙦搹㍦〷戰㘰〲扥攳ㄸ㈴㐶昳攸㜳㄰㤰㙤㔵㔵㌱㜴㐲㐰づㅡ㌴㉦改愹㔲㌴〹〱㈱搴捣愶㜶㝣攷㈰愰〴捤㝥〲㌴㙤敡㌴㍡㔵㠶㝥㐱〴㝣ち攳㠱〴㝣㘲㉢㝣ぢ摢㤵戰㔴㐰㉦昶愰换ㅦ〱ㄶ㑣挰㕥㔰敢㥥ㄴ㝢㐳㌸〸搸搷慡慡㉡ㄸㄱ〲㝡ㄱ戴ㅦ㠴ㅡ㠸㈶㈱㘰㝦搴捣愶摥㜲ㄲ㔰㡤㘶㍦〱〷搱愶㑥愳㔳㐷愱㕦㄰〱㉦愷㈲攰㈵㕢攱㕢㐴ㅦ〴㑢〵昴攲㌰扡晣㘲㑡〲晡㐱慤晢㔳っ㠰㜰㄰㔰㘴㔵搵㌱㌰㈲〴ㅣ㐹㔰㌱㠴ㅡ㠲㈶㈱愰〴㌵戳愹㍦㍢〹ㄸ㡣㘶㍦〱ㄵ戴愹搳攸搴㔰昴ぢ㈲攰㤱㔴〴㍣㙣㉢㝣㉢昷㌵戰㔴㐰㉦㡥挱愰敡挱㤴〴っ㠱㕡て愵ㄸ〶攱㈰愰挶慡慡ㄱ㌰㈲〴㡣㈰㘸㈴㠴攲㈲扤㄰㌰ち㌵戳愹扢㥣〴㡣㐴戳㥦㠰戱戴愹搳攸搴㘸昴ぢ㈲攰㤶㔴〴㙣戰ㄵ扥慢〴㘳㘱愹㠰㕥㑣愶换扦㑦㐹挰㔴愸昵〹ㄴ㍦㠳㜰㄰㜰㤲㔵㔵攳㘰㐴〸㌸㤹愰㔳㈰搴〴㌴〹〱愷愲㘶㌶戵捥㐹挰㜸㌴晢〹㠸搱愶㑥愳㔳挷愱㕦㄰〱慢㔳ㄱ戰捡㔶昸慥㑡ㅣて㑢〵昴㘲㌶㕤扥㈴㈵〱㡤㔰敢㈶㡡㘶〸〷〱㜳慤慡㥡〴㈳㐲挰㘹〴㈵㈰搴ㄴ㌴〹〱慤愸㤹㑤㥤敦㈴㘰㌲㥡晤〴捣愷㑤㥤㐶愷愶愲㕦㄰〱㑢㔳ㄱ㜰愶慤昰㕤〱㌹ㄱ㤶ち攸挵ㄲ扡扣㌸㈵〱㑢愱搶㘷㔱㥣つ攱㈰㘰㤹㔵㔵㈷挱㠸㄰㜰づ㐱换㈱搴㈹㘸ㄲ〲捥㐵捤㙣㙡㥥㤳㠰㤳搱散㈷㘰〵㙤敡㌴㍡㜵㉡晡〵ㄱ搰㤸㡡㠰㌹戶挲㜷㤹㘵㍡㉣ㄵ搰㡢㑢改㜲㐳㑡〲㔶㐳慤㉦愳戸ㅣ挲㐱挰㤵㔶㔵挵㘰㐴〸戸㡡愰慢㈱㔴㉤㥡㠴㠰㌵愸㤹㑤㑤㜷ㄲ㌰〳捤㝥〲慥〵㍥愲搳攸㔴ㅤ晡〵ㄱ㌰㌵ㄵ〱㔳㙣㠵敦㠲づ慦挳ㄴ搰㡢㥢改昲愴㤴〴摣〲戵扥㤵㘲㈳㠴㠳㠰摢慣慡㥡〵㈳㐲挰敤〴摤〱愱㘶愳㐹〸搸㠴㥡搹搴戱㑥〲ㅡ搰散㈷攰㙥摡搴㘹㜴㙡づ晡〵ㄱ㌰㈴ㄵ〱㠳㙤㠵敦攲㔱㌳㉣ㄵ搰㡢㠷攸昲愰㤴〴㍣〲戵摥㑡昱㈸㠴㠳㠰挷慣慡㙡㠱ㄱ㈱攰㜱㠲㥥㠰㔰愷愱㐹〸㜸ㄲ㌵戳愹㜲㈷〱㜳搱散㈷攰㘹摡搴㘹㜴㉡㠱㝥㐱〴昴㑢㐵挰攱戶挲㜷愱慡ㅤ㤶ち攸挵㕦改昲愱㈹〹㜸ㄹ㙡晤ち挵慢㄰づ〲㕥户慡㙡ㅥ㡣〸〱㝦㈳攸つ〸戵〰㑤㐲挰㥢愸㤹㑤昵㜶ㄲ㌰ㅦ捤㝥〲摥愶㑤㥤㐶愷ㄶ愲㕦㄰〱㝢愵㈲㘰㑦㕢攱扢㈸㜶〶㉣ㄵ搰㡢㡦改昲敥㈹〹昸ㄴ㙡晤ㄹ挵攷㄰づ〲晥㘹㔵搵㉦㘰㐴〸昸ㄷ㐱㕦㐲愸挵㘸ㄲ〲扥㐲捤㙣㉡捦㐹挰㉦搱散㈷攰ㅢ摡搴㘹㜴㙡〹晡〵ㄱ昰摤㝦㔲㝣ㄵ晥㡦慤昰㕤㠴㍢ぢ㤶ち攸㐵㙥㌶㕣晥〶戰攰慦挲㘱愸㜵ㄷ㡡㍣〸〷〱ㄱ慢慡捥㠶㤱㍥㌴搴㤵愰㙥㄰㙡ㄹ慡㐲㐰㜷搴捣愶㍥挷ㄸ挹ㅦ㐳扦㐲戳㥦㠰摤㠱㡦攸㌴㍡挵㙢㜸㐱〴扣㥢㡡㠰㜷㙣㠵敦㜲摦㜹戰㈴〴散㐷㤷摦㑥㐹挰〱㔰敢〳㈹㝡搳扢捥㕦㠳昹㔶㔵晤ㅡ㠶晡㌰㥣〲㠲晡㐰愸ㄵ愸ち〱〷愳㘶㌶昵慡㤳㠰昳搱散㈷攰㔰攰㈳㍡㡤㑥㕤㠰㝥㐱〴㙣㑦㐵挰戳戶挲㜷㘱昱㈲㔸ㄲ〲㡡改昲搳㈹〹㈸㠵㕡㤷㔱㤴搳扢㑥〲㉡慤慡㕡〹㐳㝤ㄸ㑥ㄵ㐱搵㄰敡㘲㔴㠵㠰㠱愸㤹㑤㍤敡㈴攰户㘸昶ㄳ㌰〸昸㠸㑥愳㔳㤷愰㕦㄰〱昷愶㈲㘰㡢慤昰㕤挴㕣つ㑢㐲挰㐸扡㝣㜷㑡〲㐶㐳慤挷㔰ㅣ㑢敦㍡〹ㄸ㘷㔵搵㘵㌰搴㠷攱㡣㈷㘸〲㠴扡〲㔵㈱攰㌸搴捣愶㌶㍡〹戸ㅣ捤㝥〲㈶〱ㅦ搱㘹㜴敡㑡昴ぢ㈲㘰㝤㉡〲慥戳ㄵ扥换愵㙢㘰㐹〸㌸㠵㉥㕦㥢㤲㠰㥦㐳慤愷㔱㑣愷㜷㥤〴捣戰慡㙡㉤っ昵挱㕢搷ㄲ㔴〷愱搶愱㉡〴挴㔱㌳㥢扡摣㐹挰㌵㘸昶ㄳ搰〰㝣㐴愷搱愹㙢搱㉦㠸㠰ぢ㔳ㄱ昰ㅢ㕢攱扢㌰扢ㅥ㤶㠴㠰〴㕤㕥㤱㤲㠰㌶愸㜵㍢挵㍣㝡搷㐹挰〲慢慡㜸㐵戶て挳㔹㐸搰㈲〸㜵㈳慡㐲挰改愸㤹㑤㥤敤㈴攰〶㌴晢〹㔸っ㝣㐴愷搱愹㥢搰㉦㠸㠰㐵愹〸㔸㘸㉢㝣㤷㠰㌷挰㤲㄰戰㥣㉥捦㑦㐹挰㜹㔰敢㕦㔳㥣㑦敦㍡〹戸挰慡慡㕢㘰愸て挳昹つ㐱ㄷ㐲愸㡤愸ち〱ㄷ愱㘶㌶搵散㈴攰㔶㌴晢〹戸〴昸㠸㑥愳㔳㝦㐰扦㈰〲敡㔲ㄱ㔰㙢㉢㝣ㄷ㥢敦㠰㈵㈱攰㙡扡ㅣ㑢㐹挰㕡愸昵㌵ㄴ敢攸㕤㈷〱扦戳慡㙡ㄳっ昵㘱㌸搷ㄱ戴ㅥ㐲㙤㐶㔵〸戸ㅥ㌵戳愹㥦㌹〹戸ㄳ捤㝥〲㝥て㝣㐴愷搱愹扢搰㉦㠸㠰〹愹〸ㄸ㙦㉢㝣㤷戵户挰㤲㄰㜰〷㕤ㅥ㥢㤲㠰㍢愱搶㥢㈹敥愲㜷㥤〴摣㘳㔵搵扤㌰搴㠷攱㙣㈱攸㕥〸㜵㍦慡㐲挰㝤愸㤹㑤つ㜳ㄲ㜰ㅦ㥡晤〴㍣〸㝣㐴愷搱愹〷搰㉦㠸㠰敡㔴〴㔴搹ち摦㘵昴㠷㘰㐹〸㜸㠲㉥㔷愴㈴攰㈹愸昵㌶㡡㍦㐳㌸〸㜸挶慡慡㠷㘱愸て挳㜹㤶愰敤㄰㙡㉢慡㐲挰㜳愸㤹㑤つ㜰ㄲ昰〸㥡晤〴扣〸㝣㐴愷搱愹㐷搱㉦㠸㠰㍥愹〸㈸戰ㄵ扥㑢昶㡦挳㤲㄰昰〶㕤㍥㈸㈵〱㝦㠷㕡㜷㔰扣㐵敦㍡㡦㠰㝦㔸㔵昵〴っ昵㘱㌸敦㄰昴㉥㠴㝡ち㔵㈱攰㍤搴捣愶昶㜶ㄲ昰㈴㥡晤〴㝣〴㝣㐴愷搱愹㙤攸ㄷ㐴㐰户㔴〴㜴戵ㄵ摥攴㠰搰㌳戰戴ㄳㄷ㜵扢搲攱晡愹つ昱昹扣ち戵㕢㍤敥㄰ㄸ摥摥摡搶㈲㤷捣扡搷搷戴㑣㘸㘹慢㘹㘸㥤摢ㄸ㕢戸㘷扤㕤㌸㘱㔶扣ㄹㄷ戴ㄳ戸慥敤㘹㙢㤹㍢㌷㕥愷敢㈷戵戴㈷㙡攳㘳㙡晥ㄷ㉥㜸㈳㍥散㍡戹搶㥤慤戰晤戸㙢戸㔹攸㠹愳〴㕢㔶㘸㍢っ㝡㉦挵挹㝤ち㡥换收㔲㡣〲搸愳㤳搱挹つ㙤㡤昱慥昵㜲挹㕡捡㜹昵㘰ㄱ㔹〲㜵㕤敡㈷捦挲㈵慡㥡敥昵愳ㄲつ㜵㡤つ捤㜱敥㡣扤㉣攸戸昸㑣㘴〴㑣㙣㘹㙤㘰扥㝣昷晡挹㠹㔸㜳敢㕣㕥摣慣㕤戸㠷慢㈶㔷㐱㐳昵挳ㅡ㥡㕢㌱㡣散㐵㤶㝢搴㑦㥡搵㌲ㅦ㜷㈷戵㌷㌵㡦㡡捤㙤晤㥦搸㉢㡡扢㐵㌶搹㌵㉡㕢㘵㘷慢扣散扣ㅦ扢㝦㈲㘲慢ㄴ㌲㤷㐲昶㔵㔶攸㌹㤴扣㤷㉢ㅤ扢捡㤳㙢㐰㥦㕣㜷搷〴㕥昶㑥摥摡㜵㈰攰晡㑢㥣摡摤扥㠲㌸㜶搴㤴㌱㥤㔹㌸扢㜴㥦㔴攸㉦戰晣㠳㤳ㅥ㝡〲扣㥢㜵愸㌰ㄱ㠲㐷づ捥㐰散㜱搶扣㠷㕦愴㕥㌰㍣ㄲ㜷敢㉣㡥挴㜵昳㙥昵攳㘲㌳攲㡤戸摣摦ㄴ㙢摢捤慡㌰敦〲户㜷戴摡扡攱㉤㑤㑤㌱ㅥ㕡扣ㅢ㐸㙥愰挹慢ㅦ摡摥搶㠲慣㝣㕤て㈱挷㥦摤ㄴ㕢㠰愶搸〲敢挲㝣晤昱㑣〳㤲㌲㙤戵捣㡣㈵ㅡ摡㘶㌵㌵搴收戱挲㔴㥤晦㠹㘳ㄲ昳㐴㉥挸㌴㥢㤹㌳扣㔷晡慤敢敤搸摤㐵㐸㡥㈱㜵摣晤㌸㜲戳㔵ㄸ晦搴㡦捣ㄲ挱っ㈳ㅦㅣ晡㙢㔸ぢ攱㉤㔳㡥昸昲愹㕣㜲㐵昱搳挵㌸㐴㘵ㄲ㔲㉦㄰㠰户摥㐱愸扤攵扥㠸㐲摡ㄴ㠲㉥〰㐴挶戵挴敡㐶挶㙡㜱㘷㕦ㄷ晢扥扥㍣散㕡㑥㈹㠹㈸㤳㍡㠶㈳㑦〸昹㐷昳ㅡ敡攲㠹㍣㌶㑣挲㝤㡢戹㑣〷〹㕢晢㄰㤷户㜳戲㐲愱慥㜹㐱㘳㡤㌱戶晡摡㤷捡㥤昷㐵㡥昱搹晦昰愷搵扣㔸㠶戰㜲㈰昵㌷〸㐷㝦ぢ愱晥㡡㉡攳昱〰晥㐳挰㜷㄰愱㤷愰昴敥ㅢ㜷㝥〵戲㌰㌴㐰戹㜲㐷ㅣ㌳㍦昲㤰㈵㈱㈹㈳㈱〹愴慢㈳搵㈳㙣㘵㜹攴㤹摢散挲㤳㜰㤴挷敢㈲搶㍣捡㤴ㄲ㝣〲㘴㘵㘷攷㘲㔷㠷扤㘹㜲扥㘱㘱慣㘹㔲㕣㜲㐰㔴㙦戸㄰晥ㅥㅥ攷昳㘴㠱晤㘹晥ㅢ㥡散㥢捡㥥〷ㄴㄷ戲扦挷㝦戲㐵㈲㕡㤱㤶㠸㝡つ搲戰挱㤸㈲ㄱ敥㑡㥤つ慤挶捥挸㔲晦㐰㤵㥦晤㡥㑦㉡昵㉥慡晣戴捡ち攷〲搲搳摣㍤㤶㡦捦昱戶㐴挳㡣㜶㝥愰㔰㥤攵㤹㌷搵㝢㘸攳摣愹㜹搷愲㝡ㅦ㈵㑥㐹挹㐳戴ぢ㕡㌳ㅦ愲ㅦ戲〷摥㍡㡦㐶散㡡晡〸〵ㄳ〸㡡㘶扦昳㤶㔷捤㐳㐰㝤ㅣっ攸㑡㐰㌷〲㍥〱㠰晢㍥摣ㅤ戵㝤〲㌸㤵㝢㐱〲愸散〱㍣愸晣挲㌱㠰㠳捡㈸〷搸㥤〳㝣ぢ㠰㤷捡敦搰㈶㔴〶㝥搰㈸敥㌱㈱㙣てㅡ㘰戴㉥挲昶㐲㙢㘶挲戲搱㑤〸敢〹戸搹ㄴ戳ㄲ〲〸摢ㅢㄸ扤て㐷㘳挶㐲〰㘰㕦〲㝡ㄱ挰㈴〶㈱㙣㍦搴ち〲〸昳摣㔵ㄷ㐰摤〱攸〹敡㤸摥㘰㠶㜲㔰㜷㈰㠷敡捤愱㤸㡡攰愵㡥昹〷㘹愸㘳㘶㠲㔰㜷㄰つ㌰㐵挱㐵㕤〱㕡㌳㔳挷㔴〶扣摣搳愱㘲㍥㠳㜱㤷㝣摡㜳捣挱㜴户㉦㐷㘳慥㐳〰愰㤰㠰㐳〸㘰晡㠳㔰㜷㈸㙡㘹捥㕦晢搶扦〰收づ㐷㐷㌰㜷㤰㘳㈴〷㜳晤㌸㔲㝦㡥挴ㅣ〶㉦㜳㑣㕣㐸挳ㅣ㔳ㅡ㠴戹〱㌴挰摣〶ㄷ㜳㐵㘸捤捣ㅣ㜳㈰昰昲㌰挷㐴㠸〰㘲㡡改㙥〹㐷㘳㤲㐴〰愰㤴㠰㌲〲㤸㌷㈱捣㤵愳㤶攲㉣慤昰晤㔴挲㠴㔷〹㍣〸㘳ㅥ㠵ㄹ挰㐱㔸ㄵ〷愸收〰捣㜹昰ㄲ㌶〴㙤㘹〸ㅢち戵㄰㌶㤰〶㠶愱收㈲散㈷㘸捤㑣ㄸ㜳㈶昰昲㄰挶挴〹攳㉥㤴收㔰ㅢ㐴㜷㡦攱㘸㑣慡〸〰っ㈶㘰〸〱捣戳㄰挲㠶愲㤶晡㔰㌳㌷㔱〶ㅣ㙡挳搱ㄱ捣㌱〱挳㡣攴㘰慥㠶㈳㡤攰㐸㑣㤶昰㌲挷っ㠹㌴捣㌱㜷㐲㤸ㅢ㐹〳㑣愲㜰㌱㌷ㅡ慤㤹㤹㘳戲〵㕥ㅥ收㤸㜱㘱摣㜵㌰㜷㉣摤ㅤ换搱㤸㡤ㄱ〰ㄸ㐷挰㜸〲㤸愰㈱捣㑤㐰㉤つ㜳昶摤㥥〱捣㑤㐴㐷㌰ㄷ㜳㡣戴〷㕢㈲扢搳摤㥦㜲愴攳㌹ㄲ戳㉣扣捣㌱戵㈲つ㜳㑣扡㄰收㈶搱〰戳㉦㕣捣㑤㐱㙢㘶收㤸愵㠱㤷㠷㌹愶㙡〴㄰㜳〲摤晤ㄹ㐷㘳ㅡ㐷〰攰㐴〲㑥㈲㠰㤹ㅤ挲摣挹愸愵㘱捥扥㈵㌵㠰戹㔳搱ㄱ捣㌱攵挳㡣攴㌸收㝥捥㤱愶㜱愴㈵〰㜸㤹㕢㡡戶㌴捣㌱㕢㐳㤸㥢㑥〳㑣摢㜰㌱㌷〳慤㤹㤹㘳㝡〷㕥㐸㠰〳摣㙣㡡㌹ㅥ挶㕤㌶摡ㅦっ㜵挰攸㌸㐷㘳晥㐷〰愰㥥㠰㤹〴㌰㈵㐴㤸㥢㠵摡㘱收㌳㌵攳㡤戳〱っ捥㠶〱㌰挸㥣ㄱ㌳愲㠳挱㌹ㅣ戱㤱㈳㌲扦挳换㈰㤳㍡㠴㐱捤㉦㜸戲㤵㐲㍡㝥〲㉢愶㝣〸㡢捤㌴挲摣てㄷ㡢㜳搱㥡㤹㐵收㠸攰㤵愵㑦愳ㄱㄴ攴捤㐴ㄱ攳㌲挷戶㔹㑣〰愳㕢〹㘴ㄲ㐹〰㠰て㐵搱敤〴慣〱㐰㔸㥣㠷㕡敡攳捦摣摦ㅢ挰摥〲㜴〴㝢㑣㌸㌱㈳㌹搸㕢挸㤱ㄶ㜱㈴㈶㠷㜸搹㘳㐶㐸㥡攳㡦戹㈲挲摣改㌴挰愴ㄱㄷ㜳扦㐰㙢㘶收㤸㕣㠲㤷攷捣㘵㠶㠹㜱搷挱摣㘲扡扢㠴愳㌱晢㈴〰㜰㈶〱㑢〹㘰㐲㡡㌰㜷ㄶ㙡愹㤹㌳㌷㈱〷㌰昷㉢㜴〴㜳捣㔴㌱㈳㌹㤸㕢挶㤱捥攱㐸捣㉡昱㌲挷㔴㤲㌴捣㌱挹㐴㤸㕢㑥〳捣㌶㜱㌱㜷ㅥ㕡㌳㌳挷慣ㄴ扣㍣捣㌱㌵挵戸敢㘰敥㝣扡扢㠲愳㌱㙤㈵〰㜰〱〱扦㈱㠰㤹㉣挲摣㠵愸愵㘶捥摣㈹ㅤ挰摣㑡㜴〴㜳㑣㜱㌱㈳㌹㤸晢㉤㐷扡㤸㈳㌱ㅤ挵换ㅣ㜳㔰搲㌰挷散ㄴ㘱敥ㄲㅡ㘰㥡㡡㡢戹㔵㘸捤捣ㅣ搳㔹昰昲㌰昷㌷㌴ㄹ㜷ㅤ捣㕤㐶㜷㉦攷㘸㙦〴〳慥㈰攰㑡〲摥〴㐰㤸扢ち戵㌴捣搹户㜳〷㌰户〶ㅤ挱ㅣ㜳㘳㡣㉢づ收搶㜲愴㙢㌸ㄲ昳㔸扣捣㌱㜹㈵つ㜳㑣㙢ㄱ收搶搱〰昳㕢㕣捣晤づ慤㤹㤹㘳ㅥっ㕥ㅥ收㤸っ㘳摣㜵㌰户㥥敥㕥捦搱㤸㈸ㄳ〰戸㠱㠰ㅢ〹㘰敥㡣㌰㜷ㄳ㙡愹㤹㌳昷㥤〷㌰㜷㌳㍡㠲㌹㈶搵㤸㤱ㅣ捣㙤攰㐸户㜰愴㕣慣㌳㜸㤹㘳搶㡢㌰㤷晡㔳㠲㌹㌱挲摥㐶ㅡ㘱㜲㡣㡢扤摢搰㥡㤹㍤㈶搱挰扦㉣㝤㍢㡤愰㈰㙦㘶搲ㄸ㤷ㅤ散摤〱㡣摥㐴㈰戳㙣〲〰㜷ㄲ戰㤹〰㈶摥〸㝢㜷愱㤶㥡㍤㜳㝢㝣〰㝢昷愰㈳搸㘳㐶㡥ㄹ挹挱摥ㄶ㡥㜴㉦㐷㘲昶㡣㤷㍤愶捣㘴㘰㡦〹㌵挲摥晤㌴挲捣ㅡㄷ㝢㝦㐴㙢㘶昶㤸㠱㈳散㍤㐸㈳㠶扤〲戴ㅡ㤷ㅤ散㍤〴㡣㝥㤸㐰愶攸〴〰ㅥ㈱㘰㉢〱捣摡ㄱ昶ㅥ㐵㉤つ㝢昶㕤晣〱散㍤㠶㡥㘰㡦改㍣㘶㈴〷㝢㡦㜳愴㈷㌸ㄲ㔳㙦扣散㌱摦㈶捤㔹换㑣ㅣ㘱敥㐹ㅡ㘰㑡㡥㡢戹㙤㘸捤捣ㅣ㔳㜷㠴㌹攷㕡愸慡㐲慢㜱搷挱摣搳㜴昷ㄹ㡥挶摣㥥〰挰戳〴㙣㈷㠰改㍥挲摣㜳愸愵㘱捥㝥搴㐰〰㜳捦愳㈳㤸㘳ㅥ㤰ㄹ挹挱摣ぢㅣ改㐵㡥挴㥣ㅤ㉦㜳㑣搴挹㜰摣㌱㡤㐷搸㝢㠹㐶㤸捦攳㘲敦ㄵ戴㘶㘶㡦㜹㍦挲摥慢㌴〲㝦攵捤攴ㅦ攳戲㠳扤搷㠰搱慦ㄳ挸挴愰〰挰摦〸㜸㠳〰收ち〹㝢㙦愲㤶㥡㍤昳㐴㠴〰昶㍡搰ㄱ散㌱㠹挸㡣戴〷㕢慣㕦㘵㙦㜱愴户㌹ㄲㄳ㝥扣散㌱换㈷〳㝢捣〱ㄲ昶摥愱㤱改愸戹搸㝢て慤㤹搹㘳搲㤰戰昷㍥㡤ㄸ昶㤸㌹㘴㕣㜶戰昷〱㌰晡㐳〲敢㠲〱ㅦㄱ昰㌱〱㜱〰㠴扤㑦㔰㑢捤㥥㜹㜰㐳〰㝢㥦愱㈳搸㘳〶㤲㜱挵㜱散㝤捥㤱扥攰㐸捣ㄶ昲戲挷ㄴ愱っ散㌱㠱㐸搸晢ㄷ㡤㌰㤳挸挵摥㔷㘸捤捣ㅥ㌳㡥㠴扤㝦搳㠸㘱㡦㘹㐷挶㘵〷㝢㕦〳愳㜷㄰戸㈸ㄸ昰つ〱摦ㄲ挰㉣㈵㘱敦㍦愸愵㘶捦㍣㕦㈲㠰扤敦搱ㄱ散㌱㝤挹戸攲㘰㉦ぢ搷㠹㌴㉦ㄶ㈹愶ㅡ㜹搹㘳㝥㔱〶昶㤸㝤㈴散攵搰〸搳㤰㕣散㠵搰㥡㤹㍤愶㉢〹㝢㘱ㅡ㌱散㌱㘷挹戸散㘰慦ぢ㌰㍡㡦㐰收㌳〵〰昸扣㐹ㅤ㈱㠰㈹㑥挲㕥㔷搴搲戰㘷㍦〶㈳㠰扤敥攸〸昶㤸晢㘴㐶㜲戰户ㅢ㐷敡挱㤱㤸愷攴㘵㙦㉤摡㌲戰㜷つ㈰挲摥敥㌴挲ㅣ㈶ㄷ㝢㝢愲㌵㌳㝢捣㜵ㄲ昶昶愲ㄱ挳摥㜵㘸㌵㉥㍢搸敢〹㡣摥㥢㐰㈶㐳〵〰昶㈱㘰㕦〲㤸ㅦ㈵散昵㐲㉤つ㝢昶搳㍡〲搸摢ㅦㅤ挱ㅥㄳ愷捣㐸づ昶づ攰㐸〷㜲㈴㈶㌹㜹搹㘳㘶㤳戰ㄷ㝣㥤㘲㌳搴挲㕣㙦ㅡ㘰昲㤳㡢戹㝣戴㘶㘶敥ㅥ㜴ㄳ收㕣㥦户捣㤴㌲敥㍡㤸敢㐳㜷て收㘸捣愲ち〰昴㈵愰㤰〰㈶㔶〹㜳㠷愰㤶㠹戹敡愰戵攳挳搰ㄱ捣㍤攸ㄸ挹挱摣攱ㅣ愹ㅦ㐷㘲㜶㤴㤷㌹愶㐴愵㘱㡥挹㔲挲㕣㝦ㅡ㘰搶㤴㡢戹㈳搰㥡㤹㌹㘶㔷昹㤹㘳㡡㔵〰㌱㐷搲摤㘲㡥挶昴慢〰㐰〹〱愵〴㌰㈳㑢㤸㉢㐳㉤つ㜳昶戳㑦〲㡥戹ち㜴〴㜳㉦㍡㐶㜲㌰㔷挹㤱慡㌸搲ㅢ〰㜸㤹㘳㉥㔵㠶㌳㤶㤹㔶挲摥㐰ㅡ㘱捡㤵㡢扤㥦愰㌵㌳㝢㑣捤ㄲ昶㡥愶ㄱ昸㉢㙦收㘷〵㤰㌳〸ㄸ㝤っ㠱捣摤ち〰っ㈶㘰〸〱㑣攷ㄲ昶㠶愲㤶㥡㍤昳㠸㤶〰昶㠶愳㈳搸㘳㥥㤷ㄹ挹挱㕥つ㐷ㅡ挱㤱㤸㉤㈲ㄱ㡣㐴つ㘵㜹㠷㜸挵摦㝢㈱摢㤷㘴㈰㈳搴㌳摤㘰㔲摢挲㐶愴㜸戰挸ぢ摢㔶㠹㤷攸㈳搲㠶换敤㉤〹㕣ㄳ捣昵㍥㙤㈲搹昷㘹っ摣㜵㉦捦㤳㍣愴ㅢ㌵捣㘶〸摤晤㡤晦㘹ㄵ挹晥㡣愰昳戶㝥昶攱ㄶㅥつㄷ昷ㅡ摦㔰㥢㘸㘹㙤愹㙦换㥦㠴㌴愵㝣㍥ㄹ愵㍥㉢慢㜸㘸㘸㌳㉣〶㡥挹挰㜲㥢昹㐰摡㜹㝣㔲㐰㘴㑥㜳换晣㘶昱㈶㠴晢攵摢攲挲㔷㤷㉥ㅣ挶㥡搳㔰㌸ㄸ㉣㐶捤散ㄳ㘵捥〰户㈸昳〶愴挰㈴〱㈹㌰㔱㠰㕢㐸攱昳晣㠷㕥戵愷㐷㙡㠶慡㔵㜵㉡㥥摢愵㡢㉡昴㍣㝦挴㜷戵㍦昹〰㠷㜰㤸ㄷ晢㐳㜷㈲搶ㅦ搶挹㑤㈵㍢昳戸搱㘳攱㠲ㅥ〷ㄱ㠹㘶挳㜱㍡ㄴㅥて戹挷昰㘱搳昰㘰〱昳愸〱敥晥昰〴戴㜷㐳扢㘴㌴攰㘹挱慤攱攳搰戲ㅢ㕡ㅣ改㑤攱㠹㘸摢ㅤ㙤敥㈷〲㐷㜳㙣敢扡㠳挳昶愱㈸愰㤸っ戸ち㐱㈹散㑦㘱つ捤昲敥㠲㔶ㅥ戱敡㈶㐴挹攳〴ち㍣捥ㄳ㄰敥㘷㜵〳㕡戸慦摤晢㉡捦㡣㜳㈲㜰摤㜳愲ㅡ㜵㙥搱㠸㈹㜴㌵㠵㙥㜶㐱昱㜲㍤㜷㥢㕡て㜳愴㔴愸㌹ㄹ〶昴㈹㄰㤱㘸ㄴ㑡づ慢㐹㡤㈶て㥡愱㙢挶ㅡ摤摤㈸㍢㠸㌸㥣攲㌰㡡㍡㈸搵ㅥ㌴换㕡ㅣ㌵ㅥ㈲㝣慢扤搰㉡㤱㕤㡥挱㑣㘴攱㤹㠰愴㍣慣搵㙡㐰晤攱昶㠴㈵㙥搱扤㑤㘱ㅦ㔳搸搷ㄴ㝡搹〵㜵〰ちㄲ攷㉡㍢㑥っ㤸愵㘷㐳敡㌹㄰㤱攸㠱〰戰㉤摣〸ㄹ㜴〸㌴愱摤㝤〸㌴愳挵㝢〸戴愰㉤攰㄰攸㙤㕢户づ㠱㘲㡥㝤㈴㐵㉢攰敡㈰晡挶㕡ㅢ㙡㐹愲ち搰㉡㐴晤摡㐱㔴攷㈱㜰㙥㈰㈷〷愳ㄳ户㘸㕦㔳㈸㌴㠵㐳散㠲㍡ㅣ〵愱㘲戹㑤㠵散昲㠵ㄸ㕢㉦㠲㠸㐴晢〱㠰㐲昰㉥敦㙦㤴ㅤ㐴㔴㔱㔴㔲㉣㐵て㌵㠰愶㔹㍢ぢ戵㘴㈴㐵㘸㤵㐸捥〸㡣㘴㔱㘰㈴挵攸挴㉤㕡㘲ち愵愶㔰㘶ㄷ㔴㈵ちㄲ挹㐲㘷㈴换㌱戶㍥ㄷ㈲ㄲ慤〲〰㠵攰㐸慡㡤戲㠳㠸㘳㈸〶㔱㕣㠴ㅥ㙡㈰㑤戳戶ㄲ戵㘴㈴㍦㐱慢㐴搲ㄴㄸ挹㥣挰㐸〶愱ㄳ户攸㌱愶㌰搸ㄴ㠶搸〵㌵ㅣ〵㠹㘴戶㌳㤲㔵ㄸ㕢慦㠶㠸㐴㙢〰㐰㈱㌸㤲ㄱ㐶搹㐱挴〸㡡ㅡ㡡戵攸愱㐶搲㌴㙢搷愰挶㐸挲㜸慢搱㘸㤵㐸㝥ㅥㄸ挹㈹㠱㤱ㅣ㡢㑥摣愲㘳㑤㘱㥣㈹㡣户ぢ㙡㈲ちㄲ挹挹㜶㈴㌲昶㝡㡣慤慦㠷㠸㐴㝦ち〰ち㜶㈴㥣㐶㍡㘷㤵攸昱㐶搹㐱挴〶㉡挷戱㌴ㄶ㐲㑤愲㘹搶㌶愲㍤戹㑦愶愰㔵㈲㌹㉥㌰㤲昱㠱㤱㥣㠰㑥摣愲㍦㌳㠵ㄳ㑤攱㈴扢愰㑥㐵㐱㈲ㄹ㘷㐷㈲攷挹㈶晡㜴㈷㐴㈴晡㜳〰㔰〸摥㈷搳㡣戲㠳㠸㐹ㄴ挷㔳摣㡦ㅥ㙡㍡㑤戳昶〰㙡挹㐸㘶愰㔵㈲ㄹ攲㡣㠴㔳愳㑣晡挷〴㐶㔲㠷㑥摣愲㜱㔳愸㌷㠵㤹㜶㐱捤㐶㐱㈲ㄹ㘴㐷㈲㘳㍦〲挳㝡㉢㐴㈴㍡〷〰づ愳㌹昹㘹捥㜴㥡㤳㥢收㙣ㄶ㙤㌴捡づ㈲㜸ぢ扦昵㈸攳㙤㔰慡㘶㥡㘶搳㥦㔹㐳㐱摥㜳搱㉡㤱㤴㌸㈳㐹㝥㝣ㅤㄹㄸ挹㘹㘶㥣敤㌰㠵㡦慦〴敡摣愲慤愶挰㙢㥡搲搲㙥ㄷ搴〲ㄴ㈴戲㈳散挸㘴ㅦ晤〵〶昴昳㄰㤱攸㐲〰㔰〸摥㐷㡢㡣戲㠳㠸ㄸ挵㜴㡡搷搰㐳㥤㑥搳慣扤㡥㕡㜲ㅦ晤〲慤ㄲ㔹㐱㘰㘴〷〵㐶戶ㄸ㥤戸㐵㤷㤸挲㤹愶戰搴㉥愸㕦愱㈰㤱昴㜶㐶搲㠱戱昵㕢㄰㤱攸㌲〰㔰〸㡥攴ㅣ愳散㈰㘲ㄶ挵㑣㡡て搱㐳㉤愷㘹搶㍥㐲㉤ㄹ挹㜹㘸㤵㐸昶〸㡣㈴ㅡㄸ挹昹攸挴㉤扡挲ㄴ㉥㌰〵㕥昷攳愶㔶愲㈰㤱昴㜰㐶昲㌹挶搶㕦㐰㐴愲扦〵〰㠵攰㐸㜸㔱㑦㤴ㅤ㐴戴㔰㌰㝤㔲㝦㠳㐶㜵〹㑤戳昶㉤㙡挹㐸㔶愱㔵㈲挹〹㡣㐴〵㐶㜲ㄹ㍡㜱㡢㕥㙥ち㔷㤸挲㤵㜶㐱慤㐱㐱㈲挹㜲㐶愲㐲㜰㈰ㅢ㈲ㄲ㕤ぢ㐰捡㐸慥㌱捡づっ㈳㡦㘶搶敤㉣㐵搰㔵慤愳㘹搶扡愲㤶㡣攴㜷㘸㤵㐸晥戹愳昳换㔱攷㘷晥攷㘸昵㝦て㕡㡦㑥摣愲搷㥢挲つ愶㜰愳㕤㔰㌷愳㈰㤱㝣〶ㄳ晣㥡㈷㘳㐷ㄹ挹敥ㄲ挹〶〰㔲㐶㜲㡢㔱㜶㘰ㄸ㜹愶戳收摤昰扡ㄷ㈳搹㐸搳慣敤挷ㅡち昲扥つ慤ㄲ挹摢㠱㤱㜴〴㐶㜲扢ㄹ愷㌷㑣㘱〶攰攵㉢㙥搱㑤愶挰敢㔵搲戲搹㉥愸㝢㔰㤰挸摥戴㈳㤳ㄹ㈰ㅦ〶㜴〱㐴㈴扡〵㠰㤴㤱摤㙢㤴ㅤ戰慡捦愶㌸㡢攲㜰挶㜲㍦㤴ㄲ㔹㍦搶搰㉣敦㍦愲㔵㈲㝢㍥㌰戲攷〲㈳㝢㄰㥤挴㠹㈲㤸㐲㘴て愱捥㉤晡戰㈹㍣㘲ち㕢敤㠲㝡っ〵㠹散㔹㘷㘴挵㌰愰㑢㈰㈲搱挷〱㐸ㄹ搹ㄳ㐶搹㠱㘱攴挹搲晡㍣㤶〶㌲㤶㈷㘹㥡戵愳㔰㑢ㅥ㝤摢搰㉡㤱㙤つ㡣散攱挰挸㜸愹㠷㕢昴ㄹ㔳㜸搶ㄴ戶摢〵昵㍣ちㄲ挹㐳捥㐸〶㌳㤲㈱ㄲ〹㉦搲愴㡣攴㐵愳散挰㌰昲㌸㙡捤ㅢ搱昵㘸㐶昲ㄲ㑤戳㌶㠶㌵ㄴ㔰捦㔲慦㐰㑡㈴㜷〶㐶㜲㐷㘰㈴慦愲㤳攵〴㑣㘱ㅦ扤㐶㔳搸愲慦㥢挲摦㑣攱つ扢愰㍡㔰㤰挸㙥㜳㐶㜶ㅣっ攸㠹㄰㤱攸㕢〰㜴㐶收昹戶昳戶㔱㜶㘰ㄸ㍤㤵扤㉥㘳㠹户㤹慢㜷㘸㥡戵ㄳ搱捥㠲扣摦㐳慢㐴戶㍥㌰戲摦〵㐶昶扥ㄹ攷㔴㤸㐲㘴ㅦ愰捥㉤晡愱㈹㝣㘴ちㅦ摢〵昵ㄹちㄲ搹㍡㘷㘴搳攸攳㜴㠸㐸昴㜳〰㍡㈳昳晣㌰晣挲㈸㍢㌰㡣㕥㑢戱㠶㘲ㄶ㘳昹ㄷ㑤戳搶挰ㅡち昲晥ち慤ㄲ搹愵㠱㤱㕤ㅣㄸ搹扦捤㌸㑤㌰㠵挸扥㐶㥤㕢㜴㠷㈹㝣㘳ち摦摡〵昵㍤ちㄲ搹㑡㘷㘴㉤㌰愰攷㐲㐴愲っ㉢㘵㘴扣㈰㈱捡づっ㈳捦搵搶敢㔹㕡挰㔸㜲愰㤱挸ㄶ戲㠶㘶㜹㠷搰㉡㤱㉤ぢ㡣散散挰挸㜸戹㐱挶昹〵㑣㈱㌲㕥㕡攰ㄶ捤㌳〵昹摢㔵㙣攱昵〴㙥慡㍢ちㄲ搹㔲㘷㘴㡢㘱㐰㉦㠱㠸㐴㜷〳㠰攰挰ㅦ昳㍤㡣㔲㈲攳敤搹㥡㌷㝢敢攵㡣㐵㉥〲戰㜶㉥㙢㈸挸㥢ㄷ〱㈴戲㜹㠱㤱戵〵㐶挶㑢〱攲挴ち㤸㐲㘴㍤㔹挱ㄶ攵搲扦ㄴ戸捥㉦〵慥昵㜳㔳㕣慤㤷挸ㄲ捥挸㝥〳〳晡㐲㠸㐸㤴ぢ昶〴〷㐶挶㠵㝣㔱㑡㘴㥢〸扢㠳㘲㌵㘳㤱㐵㝡搶㉥㐳㉤㌹ㄷ收〳㉦㤱搵〷㐶㔶ㄷㄸㄹ㤷攱戹㐵て㌶㠵扥愶㔰㘸ㄷ搴㘱㈸㐸㈴戵㜶㈴㈴㔲㕦捤㐸搶㐸㈴㕣㐰㈷㌸㌰ㄲ㉥慣㡢㔲㈲攱つ搴㥡户㘳敢敢ㄹ㠹㉣㥡戳㜶㠳㌳㤲㈳㠰㤷㐸㑥〸㡣㘴㑡㘰㈴㐷㜲㄰㙣搱㘲㔳攰㍡戸戴㜰㉤㥣㥢慡㐰㐱㈲㤹㙣㐷㈲㥦扣ㅢㄸ挹㉤ㄲ〹ㄷ戴〹づ㡣㠴ぢ摤愲㤴㐸ㅥ㈶散㈱㡡㍢ㄹ㠹㉣㘰戳戶㤹㌵ㄴ攴捤〵㙣㠹㘴㜴㘰㈴㈳〳㈳攱㌲戶㡣戳〵愶㜰戴㜱挹㥡㕢㤴换搶㔲攰ㅡ戵ㄴ㠶搸〵㌵ㅣ〵㠹慣挶ㄹ搹㝤㌰愰敦㠷挰慦㜱〰〸づ㡣㙣㠴㔱㑡㘴㑦㄰昶㌸挵愳攸ㅡ攵㥡戴昴晣ㄳ慤㍤〶搱㍤扢〷㔷㈲㔱㤲㕦收昸捦㙣㥦づ戶㑢㐳慣晦昳散晦愳㐳㝡㜰搹搲搵㘳捤㘷㌷晤愴昰慡㕢扦户晦㕦晣敡戱晡攱㍢扢㍦㍣昸攰㉢ㄷ㉦㕥㜷捥愶挱㡡㡢㡤㠵戰愳摦愴昸㍢〵晤㔳攵〸昱㘵摣つ攵㝢㈸㙡㤹慤昰㍥ㄴ㌵㍡〵㤶昰挲㑦㍥㝡㥦ㄳ攲㙡攳㑦㍣慢户挱昷㝦昶昷㍥㜸㝢〴ㅥ愴扤㤰攷㕣づ㙥㝣戳㙥ㄷ换捤㍥敡挷搹攲晡㌰敦ㄶ攵㍢㔴〲攷㜷挱づて户捥挵㜷㕡㍣〸㙦晤っ〲敥挱戵㔱ㄷ昵搰㘰㑢戳戳戸㤰敡敡攱摤㔹㠷㡣ㅣ晦㑣搶捤てて晥攷戹㐷扣㜲挶㑡散慣㍡昴㈸㠴㔱敦捥ㅡ㤰㙡㘷昵户ㄵ摥〷戸㐶攳戰㠴㔷㤶㝥〱ㅥ攸ㄷ㈱㜰扣㜱搹㤳慢㐰㝣㍢㌶㙦〸㝢つ戱㤴晢摡晦昷ㄹ搲㠳㙢愵搲昳㔴㔵戰㜲㘸攸㡤挵摥㔰㉥㕤ㄵ㥢㝣攲戶㑦〶扦搱㤰扢敥晥摣㝤㠷㉣㌸㘶散㍦㌶慣晥晤㘰挵㤵捥愰㤰ち㔳㠵搴搷㔶㜸ㅦ挹ㅡ攵㉡㈹㕥昸㤹捥㤰㕥户㐲攲昲㈵㑡㤹㐲㜲㥣㐲㕣敢㜴昵昰㠶攲㍢㠵戸挴㔹挸㠱㍤愷㔰敦㔴㈱ㅣ㘸㉢扣て㔵㡤㥥〵㑢㜸攱愷㍤㍣搰㙦㐳㘰慦㜰摤搲攵㄰〰搸扣㝢挵ㄱ〲ㄷ㌹㕤㍤㌲㠶挰戵捤㐲ㄸ昵㠶戰㑦慡㄰昶戶ㄵ摥挷愲㐶戹㉥㡡㔷㤶晥〰ㅥ攸て㈱㄰〲ㄷ㉣㕤づ㌱㠰戴㈱㜰㜵搳搵㈳㘳〸㙢搱愳㄰㐶扤㈱㐴㔳㠵搰挳㔶㜸ㅦ㙣ㅡ攵㠲㈸㕥㜸㔰ㅢ㍣搰㕦㐰㈰〴慥㔴扡ㅣ㘲〰㘹㐳攰戲愶慢㠷㌷㠴攸改㠷搶收摤昵昲〳て㜵捦㝥昶㑦愳晥㌹㔸㙤㐰㡦㐲ㄸ昵㠶愰㔳㠵㤰㘷㉢扣㡦㈶㡤㜲㈵ㄴ慦㉣晤㌵㍣搰㍢㈰㄰挲㈶慦㐳っ㈰㙤〸㕣捦㑣ㅢ㠲敦㕣攰㌲㘶㔰〸搹愹㐲㔰戶挲晢㜰搱㈸㤷㐰昱挲㌵㌹㑣㉣㥡㝦㐹㄰㈱㍣攲㜵㐸㈲㐸㜷㉥㙣昵昶昰敥㠵㌳㑥㥢晢搷㐹〵㥢ㅦㄸ昵捡㙦㑥扢㍢晡搲㘰戵つ㍤㠲㐲昸收敢ㄴ㥦㠸㍢㙣㠵昷昱愰㔱慥㝤攲㠵愷摥搱晢ㅣ挵〵㑣㝥㉡慡㝦愳〷㍦㡡攴搳㠳㝦㘱戶〷㤷㈶㕤㑣㘷っ散㜹㙦て㙦㘰扥㑦て㉥㕦〶〵昶㐵慡挰㍥户ㄵ摥挷㝥㐶戹昴㠹ㄷㄲ㠹戸㙦愲搶扥改昰㍡㤴㌱㠴户扣㍤扣㈱昸づ㉦慥㕢〶㠵昰㘱慡㄰㍥戰ㄵ摥〷㜷㐶㍦㠲㈵扣㤰㔸挴㄰昶戱㐲攰㘲攴捥敤〵慥㕣扡㝡㘴っ㠱ぢ㤶㐱㈱扣㥤㉡㠴户㙣㠵昷搱㥢㔱㉥㜶攲㠵㠴㈴㠶搰摢ち㐱挱ㅢ㤷㐳ㄹ昷〲㤷㉣㕤㍤㌲㠶挰㤵捡㐲づ散昹挰㝢㍤㔵〸慦搹ち敦挳㌳愳㕣攵㤴㄰晡㌲㠴㐲㉢㠴㈸ㅡ昱摡㠹捦㙣慥㔵扡㝡㜸㐳昰㑤戵扤〰㉦っ〸攱挵㔴㈱扣㘰㉢扣㡦扦㡣㜲㜹㔳㐲攸㑦敦㜳ㄴ搷㈸攵㈴晦ぢ㝡㈴㑦昲㈳愰散㤱てㄵ㕥㍢ㄱ㔸㠱户㠷㌷㌰摦㐹捥ㄵ捡挲㠰挰㥥㑥ㄵ搸㥦㙤㠵昷戱㤶㔱慥㙥㑡㘰㘵㔶㘰㕣愲㤴挰㥥㜲〶㔶挱挰㡡愱挲㙢㈷〲攳㑡愵慢㐷挶挰〶〲㕥ㄸ㄰搸㥦㔲〵昶愸慤昰㍥慥㌲捡挵㑤〹散㈷昰㕤ㅦ捤攸戲㝢㜰搵ㄱ慦㥤〸㘱㠸户㠷㌷〴摦散㌵ㅡ㍤ち〳㐲昸㘳慡㄰ㅥ戰ㄵ摥〷㑥㐶戹慡㈹㈱っ戳昶捤㜸搴㘵摦摣㠷ㅥ挹㠳慥㠶晢㠶㡢㡥㜸敤㐴㘰ㄳ扤㍤扣㠱昹づ㍡㉥㔱ㄶ〶〴㜶㔷慡挰㌶摢ち敦㠳㈴愳㈷挲㤲〴㜶慣ㄵㄸ㔷㈶㈵戰㑤捥挰挶㌱㌰慥㌹攲戵ㄳ㠱㑤昷昶挸ㄸ搸㉣昴㈸っ〸㙣㘳慡挰㙥戵ㄵ摥〷㐴㐶戹愶㈹㠱ㅤ㙦〵挶㠵㐹〹㙣㠳㌳戰挹っ㡣㑢㡥㜸敤㐴㘰㜳扤㍤㌲〶挶㘵挹挲㠰挰㙥㐸ㄵ搸昵戶挲晢攰挷攸㐲㔸㤲挰㑥戲〲攳扡愴〴㜶㥤㌳戰㔳ㄸㄸ㔷ㅣ昱摡㠹挰㤶㜸㝢㘴っ㙣㌹㝡ㄴ〶〴戶㌶㔵㘰㙢㙣㠵昷㠱㡥㔱慥㘸㑡㘰㌳慣挰戸㉣㈹㠱㕤攵っ慣㡥㠱㜱挱ㄱ慦㥤〸散㐲㙦㡦㡣㠱㜱㔱戲㌰㈰戰搵愹〲㕢㘵㉢扣て㙡㡣㕥〶㑢ㄲ搸㙣昸慥攷㌰扡散ㅥ㕣㘹挴㙢㈷㐲攰戲愴慢㠷㌷〴摦㠷㉥㔷㈳ぢ〳㐲戸㈸㔵〸ㄷ摡ち敦愳ㄶ愳㌷挰㤲㠴㜰ㅡ㐳㐸㔸㈱㜰㠹ㄱ慦㥤〸㠱敢㤱慥ㅥ摥㄰㝣㔳㌸㤷㈱ぢ〳㐲㌸㉦㔵〸攷摡ち敦挳ㄲ愳㕣挲㤴㄰ㄶ搰晢ㅣ挵㜵㐸㌹扣捥㐱㡦攴ㄴ扥〸捡ㅥ㕣㘱挴㙢㈷〲攳㜲愴慢㠷㌷㌰摦ㄴ捥㔵挸挲㠰挰㤶愶ち散㑣㕢攱㝢〸㈲㔷㌰㌳㍤〴搱昱挷〴㝢㘰搰㔰㍤戳㈹扢搶㕢捤㕣戱㐳㍡㙤㐳㘳愳㘴愲㜶挳戳捣ㄲ昸㜳㝥攳昰㘸㍥㍣挱っ㝦扤挹捥愳挴㈳晢昸㘸㈸昳戴㉣㉤㌵㜶づ搷ㅦ㤷挰攳戳扡搴㡦㘹挵㈳ㄵ敢昲昰攷挸摡摡攲㠹收晦㠵〷㥤㈱㌷㤸户㠹㘲戳ㅥ㜱ㄶ㤸㤶换㝣摢㌴捦愰敢攴挳晣㤵扥㙣㍥〲敤挷㍤㕤㌱扣〴㠷搸敥昸㙢攳敤㑤㜳昹㑣慡㝣挹〴㙥捤㔵㡢戱㠳㈵慢攰㠳搲㕥摦㡢挷戸っ愲㤷〲ㅤ㍥ぢ㠲㝦㘴㑢慥㡢㘰ㄱ㍥愲捦㐶㡢昵〸㌵㘶㘸㘷愹挷㜰㄰昰㐰〸㉦㠳愲昳攱㔷㜵㡥㠷㕦攵慡㠵㘶㠴慣㈵㔹㥤㈳㉣愷㈹㡥㠰㐷㕥㔱挰晡㜹ㅥ敢㕣㘱ㄶ敢攷愷戱摥ㅡ㘸晤㠲㑥敢攲㈸慣㕦攸戶ㅥ㝡〶搶扤扢㠵㈹摥扣㔱㌰换昳㔷〲扢㜶攵扥㌲㥢攲㙡慡㌸戶ㄲ㌶㠳㐸㙤㌲㑥戹㐸扤ㄸ攸昰㈵㄰㙥㔲㉦㜵㍢愶戸㑣㉢搶㔷㐳戱㌷㥥㈸搶捣〷〶㌶收扢㔹㥤㘹㠶㜰戱㝡㌹㙤㜱㠸㑥㔶慦昴㤸攷扡㈹捤㙢ㅥㄱ戹㉡㘶散戸㕣㕤换㑥戲㜷攴㈸收摥㔹攷戱挳愵㔷戱挳㝤㥦慢㑥㌶㜶㕣晥慣㑦摡㐹敥攵ㅢ㍣㜶戸〸敡昰㘷㡡戱攳昲攷收愴㥤愴㍦户㜸散㜰ㅤ搵攱捦㜱挶㡥换㥦摢㤲㜶㤲晥摣攱戱挳ㄵ㑤㠷㍦㘳㡣ㅤ㤷㍦㜷㈵敤㈴晤戹挷㘳㠷㡢愲づ㝦㠶ㅢ㍢㉥㝦敥㑦摡㐹晡昳㐷㡦ㅤ㉥㑦㍡晣ㄹ㘴散戸晣㜹㈴㘹㈷改捦愳ㅥ㍢㕣攱愴㥤昰㘳㔰散㌵愵戹愱ㅥ㠷㤵攷愰慡㌲挶㕤㑥㍥㤱㌴㥥㜴昲㈹㡦昱慦摤㑥㤶ㄸ㍢㉥㈷㥦㐹摡㐹㍡戹摤㘳㠷㙢㤸づ搲晡ㅢ㍢㉥㝦㕥㐸摡㐹晡昳㔷㡦㥤㉣搴挵づ捦搰㕣㔵㘸散戸晣㜹㤵㥤攴㘴㐹晡昳扡挷づㄷ㈴㠵戴㌷㔰㐸㐱摡㐱挶戸换挹扦㈷㡤㈷㥤㝣换㘳㥣敢㠵攲㈴攷户㕣搵㉢搰捥扢散㘴捤㤳㥣㝦㜸㈶扥敦戱挳愵㐵捥㘶㘶㔳㕣慦ㄳ挳㑢㔰挸㔵㝢ㅡ挳慥攸㍦愶ㄵ昷㈹晥㈹㥢㌸戳㡢挸㔲㕣昲ㄳ㍢搶㈹摥摤搸㜱〵晡捦愴㥤㘴愰㕦㝡散㜰昱捤攱㑦ㄷ㘳挷攵捦㡥愴㥤攴摥昸搶㘳㠷敢㜷づ㝦㤴戱攳昲㈷ぢ㑦㙤昴㝣戰㘴戳挹ㄱㄷ㔷搲ㅣ晥㝣昳敦愰㡦挰㜰搲㑥搲㥦㍣㡦ㅤ㉥挶㌹晣昹㤷戱攳昲愷㕢搲㑥㤲㥦摤㍣㜶晡ㅡ㍢搶晥晡挴搸㜱昱戳㐷搲㑥搲㥦扤㍣㜶戸戲㈶晥昰ㄴ捦㔵敦ㄹ㍢㉥㝦昶㑤摡㐹晡戳㥦挷づ搷戸挴㡥㜵㘰㜶〴摡改摤㘹㠷〷ㅥて捣㝣㡦ㅤ㉥㠷戹づ㑣慥㌱㌹っ扦ㄶ㘸戸慦摦昰㈱ㅥ挳㕣㡥㜲ㄹ收ㅡ㡦ㄸ戶ㄸ㝣搱ㄸ㜶㌱搸㉦㘹㌸挹攰〰㡦攱愳㡤ㅤ敢㠸㝦搶搸㜱㌱㔸㥣戴㤳㘴戰搴㘳㘷㤸戱㘳㌱昸㘴愰㥤捡㑥㍢㠶挱㙡㡦㥤ㅡ㙦愰挷扡つ㙦つ㌴㝣戴摦昰㌱ㅥ挳攳扣㠶㡦㜷ㅢ㝥㈰搰昰㌰扦攱ㅡ㡦㘱慥㙤戸㜶捤㐹㙥挳㜷〷ㅡㅥ敤㌷㝣慣挷昰㈹㕥挳㌳摣㠶㙦て㌴㍣挱㙦㜸愲挷㜰㥤搷昰㙣㘳搸㍡㤸㌶ㄸ挳慥㠳㘹㜲搲㜰昲㘰㥡敡㌱捣摦摣㡥搳昱㝡㘳挷㜵㌰㥤㤴戴㤳㍣㤸㑥昱搸攱慦㕦挷挱㝤㡤戱攳昲㘷㝡搲㑥搲㥦ㄹㅥ㍢〹㘳挷㍡戸慦㌰㜶㕣晥搴㈷敤㈴晤㤹攵戱挳㥦戲㡥戳昸㤲㐰㍢㡤㥤㜶捣挱摤散戱戳〸㜶㥣㠷㑡㘸㈹ㅡ㝥昰て㈲晥㙡搸ㄳ㍦ㅤ昹搷摦昱㠳㘶ㄸㅥ㜱摤扦ㄱ㍦㍣㝥挰ㄳ挵攷挲ㄱ㜵㌶〶愳つ㝤ㅡ㙢㈸挸㝢㌹㕡改㠶㑥戰昵㍣㠳㘹㜵㘲昸攳㐲㌰㙤㙣攵敦ち戱搳敥挴昰扢扥㘰收戱㤵㕦昱〵㌳摦㠹戹摣㘰ㄶ戰昵㑡㠳㔹攸挴慣㌵㤸㐵㙣㕤㘷㌰愷㍢㌱敢つ收っ戶摥㘰㌰扦㜰㘲㙥㌶㤸㕦戲㤵摦㥤挵㥦挵㑥捣㙤〶戳㠴慤晣㕥㉣㤸㌳㥤ㄸ㝥昱㤵戸㤶戲昵ㅥ㠳㌹换㠹攱㤷㕡挱㥣捤搶㍦ㅡ捣慦㥣㤸㐷っ㘶ㄹ㕢ㅦ㌵㤸㜳㥣㤸㈷っ㘶㌹㕢㥦㌲㤸㜳㥤ㄸ㝥愷㤴戱捥㘳敢㜶㠳昹戵ㄳ挳敦㡢㠲㌹㥦慤晣慡㈸㜱慤㜰㘲㕥㌵㤸ぢ搸捡慦㠱㠲昹㡤ㄳ昳㜷㠳戹㤰慤㙦ㄹ捣㐵㑥っ扦慥挹㔸㉢搹晡扥挱晣搶㠹攱㌷㉦挱㕣捣㔶㝥改㤲戱㉥㜱㘲昸慤㑡㌰㤷戲㤵㕦愸〴戳捡㠹搹㘱㌰慢搹晡慤挱㕣收挴㘴愱㈲㜶㉥㘷㉢扦〸㠹㥤㉢㥣ㄸ㝥搳ㄱ捣㤵㙣攵㤷ㅣ挱㕣攵挴昰㕢㡣㘰慥㘶㉢扦挰〸㘶㡤ㄳ挳㙦㈸㠲㔹换㔶㝥㌹ㄱ捣㌵㑥っ扦㝤〸㘶ㅤ㕢昹挵㐳㌰搷㍡㌱晣㘶㈱㤸摦戱㌵摦㘰慥㜳㘲昸㈵㐱㌰敢搹㝡㠸挱㕣敦挴昰昳㕥㌰㌷戰㤵ㅦ昵㌲搶㡤㑥っ㍦换〵㜳ㄳ㕢昹㌱㉥㤸摦㍢㌱晣㥣ㄶ捣捤㙣攵㐷戴㘰㌶㌸㌱晣挸ㄵ捣㉤㙣攵愷慤㘰㙥㜵㘲㠶ㄹ捣㐶戶昲㠳㔳㌰㝦㜰㘲㐶ㅢ捣㙤㙣攵㘷愰㘰㙥㜷㘲㈶ㄸ捣ㅤ㙣㥤㘸㌰㥢㥣㤸挹〶㜳㈷㕢愷ㅡ捣㘶㈷㠶ㅦ㍤攲昳㕤㙣攵愷㡥㡣㜵户ㄳ㌳摤㘰敥㘱敢っ㠳搹攲挴搴ㅢ捣扤㙣㥤㘵㌰昷㌹㌱㡤〶㜳㍦㕢㥢つ收〱㈷㘶慥㘹㌵户㥤㘳㔲捥㡡㜲㝡捥㐵㐱㍦㠸〲㔶㔰ㄳ㠱㈸㑥搰㠲㝡搸㐲戵〵愲㌸㐵ぢ㙡慢㠵㥡㘷㔰㍤㜳㌸㤶戵㐵㌹㐹ぢ敡㑦ㄶ㙡㐱㈰㡡搳戴愰ㅥ户㔰㡢っ捡攵㍤㈷㙡㐱㍤㘹愱捥〸㐴㜱慡ㄶ搴㌶ぢ昵换㐰ㄴ㈷㙢㐱㍤㙤愱㤶〴愲㌸㕤ぢ敡㔹ぢ戵㌴㄰挵〹㕢㔰捦㔹㈸㤹慡ㄱ扦敢㡦ㅤ㐴㌹㘵ぢ敡㜹ぢ戵っ晦挹㌱攲㡡㤱㤳戶愰㕥戴㔰换〳㔱㥣戶〵昵㤲㠵㤲〹摢㌷㈲㈷㙥㐱扤㘲愱捥挷㝦晥ㄱ㌹㜵ぢ敡㌵ぢ㜵㠱㐱戹昶㈳㈷㙦㐱晤捤㐲㕤ㄸ㠸攲昴㉤愸㌷㉤搴㑡㠳㜲挵挸〹㕣㔰ㅤㄶ敡攲㐰ㄴ愷㜰㐱扤㙤愱㉥つ㐴㜱ㄲㄷ搴㍢ㄶ㙡㜵㈰㡡搳戸愰摥戳㔰㤷〷愲㌸㤱ぢ敡〳ぢ㜵㘵㈰㡡㔳戹愰㍥戲㔰㔷〷愲㌸㤹ぢ敡ㄳぢ㈵搳戸㙦て㜱㍡ㄷ搴㘷ㄶ㑡㈶㜲ㅦ㡡ㄳ扡愰扥戰㔰㌲㤵晢㔰㥣搲〵昵㉦ぢ㈵㤳戹て挵㐹㕤㔰㕦㔹㈸㤹捥㝤㈸㑥敢㠲晡摡㐲挹㠴敥㐳㜱㘲ㄷ搴㌷ㄶ㑡愶㜴ㅦ㡡㔳扢愰晥㘳愱㘴㔲昷愱㌸戹ぢ敡㝢ぢ㈵搳扡て昵〷㠳㔲㜹㌲㝦挹挴敥㐳摤㙥㔰㌹ㄶ㑡愶㜶ㅦ㙡㤳㐱㠵㉣㤴㑣敥㍥搴㘶㠳敡㘲愱㘴㝡昷愱敥㌶㈸㙤愱㘴㠲昷愱戶ㄸ㔴㔷ぢ㈵㔳扣て㜵㥦㐱㜵户㔰㌲挹晢㔰てㄸ㔴てぢ挵〹㕤慥㠵㝤晡㤵㜵㉤㙣ㄸ扡攴攱㑦㍢㜰づㄷ挵㈷ㅥ〵愷㙤㔱㝣散㔱㜰愶ㄶ挵㐷ㅥ〵㈷㘷㔱㝣攸㔱㜰㍥ㄶ挵〷ㅥ〵愷㘰㔱扣敦㔱㜰搶ㄵ挵㝢ㅥ〵㈷㕡㔱扣敢㔱㜰㙥ㄵ挵㍢ㅥ〵愷㔳㔱晣挳愳攰っ㉡㡡户㍤ち㑥㥡愲㜸换愳攰㍣㈹㡡づ㡦㠲㔳愳㈸晥敥㔱㜰㌶ㄴ挵㥢ㅥ〵㈷㐰㔱扣攱㔱㜰捥ㄳ挵摦㍣ち㑥㜳愲㜸摤愳攰捣㈶㡡搷㍣ち㑥㘶愲㜸搵愳攰晣㈵㡡㔷㍣ち㑥㔹愲㜸搹愳攰㉣㈵㡡㤷㍣ち㑥㑣愲昸慢㐷挱戹㐸ㄴ㉦㝡ㄴ㥣㝥㐴昱㠲㐷挱ㄹ㐷ㄴ捦㝢ㄴ㥣㘴㐴昱ㄷ㡦㠲昳㡡㈸㥥昳㈸㌸㤵㠸㘲扢㐷挱搹㐳ㄴ捦㝡ㄴ㥣㌰㐴昱㡣㐷挱㌹㐲ㄴ㑦㝢ㄴ㥣ㄶ㐴昱㘷㡦㠲㌳㠱㈸戶㜹ㄴ㍣昹㐵昱㤴㐷挱昳㕤ㄴ㑦㝡ㄴ㍣挵㐵昱㠴㐷挱戳㕡ㄴ㡦扢ㄵ㕤晦て愲㘶㉣㡣</t>
  </si>
  <si>
    <t>㜸〱捤㕤〹㝣ㄴ㐵昶㑥㠵㘴㐸て搷㈸愸愸㠰〹ㄲ㐵㐰捣㐹ㄲ㔷攴ち昷愵㜲㜸攱挶㈱㤹㐰㈰〷㑥ㄲづ㑦㔶ㄱ㔹挴㕢㔰ㄱㄵ㔱昱扥㔱昱㔸て㍣搶晢挰晤㝢慤〷ㅡ㜵扤㜵㔷搷㕤㜵㤵晦昷扤敥㙡扡㝢㙡㘶〰搷摦㙦摢攱㔹㔵敦慢㔷敦㝤摤㍤搵㔳晤扡㤳愱㌲㌲㌲戶㘲攳晦戹㘵戱搰㘳捡愲收㤶㔸挳挰ㄱ㑤昵昵戱敡㤶扡愶挶收㠱挳攲昱攸愲〹㜵捤㉤敤〰〸㔵搵㐱摦㥣㕤搵㕣㜷㘲㉣愷㙡㝥㉣摥っ㔰㜶㐶㐶㑥㡥㤵〹晤㥥捥扦㠸慥㔸散㘵㘵㔱〰㤵㘱㠵㈸摡㔳攴㔰㔸ㄴ㘱㡡づㄴㅤ㈹㍡㔱㜴愶攸㐲ㄱ愱搸㠵㘲㔷㡡慥ㄴ摤㈸㜶愳搸㥤㘲て㡡敥ㄴㅣ摦摡㡢㘲㙦㠸㡥㍤㈰愶㡥ㄸ㍥㜹收ㅣ㐴㌳愵愵㈹ㅥㅢ㤰㍢摤昶㜹㜰㘱攱挰挲㠱愵〵㘵㐵〳ぢ〶攴㡥㘸慤㙦㘹㡤挷〶㌷挶㕡㕢攲搱晡〱戹㠷戵捥慣慦慢ㅥㅦ㕢㌴戵㘹㙥慣㜱㜰㙣㘶㐱昱捣㘸㐹㜹㘱㐹㘹㘹㙤㐵㐵㜹挷㥥戰㍣㘹挴昰挳攲戱摡收晦㤶捤㕥戴㌹㜹挴昰㠱㤳㘲㉤晦㉤㥢晢挰㈶㑣㔶㌶㌵㐴敢ㅡ晦㑢㐶戳戹㑦㑢㉢㘳搵㜵摣昹戱㔸扣慥㜱搶㐰戸敤㈳ㅡ戵戲㠱挳㥡㥢㕢ㅢ收昱㌸ㅡㄱ慢慦㍦㈲㔶㉢㍢扤愱戲戹攵戰㘸扣愱戹㘳〳昹㡢挵㘳㡤搵戱收捥つ㈳ㄷ㔶挷敡ㅤ㘰㜳㑥挳昴㘸㝣㔲戴㈱㤶挵㐲㤷〶㝢ㅦ㡥慤㠹㌵戶搴戵㉣敡搴㌰慤㌹㜶㐴戴㜱㔶㡣㤰散㠶搱慤㜵㌵㉡㉢ぢ㥦㡣㜶晢㥢㍣㤳ㅤ〵㝦ㅡ㐶捣㡥挶㕢愴挶㕤㔸㘸挲㝡づㄷ㠹挲攷ㄷて愹摣㐰㉦敥戳㈹㜵つ攳㘳昱挶㔸㍤〷攱㥥散ㅦ〰〹㐱昶㝥㜰㤹搲攱㜰㉦愹づ捥挹挷㔸㌸㑡㈸ㄷ愲㘲㕡㘳㕤㙤㔳扣㘱挰挴扡挶挱〷ㄶっ㉣愸㈸㈸㉥㉤㉡㉡㉦ㅢ㔴㔸㕥㌴愸愴愴慣㜰挰挴攸挲挱〵〳㡢㉢ち〷㤵㤴㤶㤵㤵づ慡愸愸㈸㉥㉣㉦戴昲搰摤敡㑤㐳晢㐲攰㄰㡦㠳攸㤶㕣散㤳㔸㑢㜳敥攸㜸搳㠲㤶搹戹㐷㐴㕢㘲戹㥢敥换㉤㉡戴晡㄰㥦て愱戲摥挲ㄷ㠳搷ㅤ㥥㥣㤹㔵搱捣慡㤹㤹㔵搵㤹㔵㌵㤹㔵戱捣慡摡捣慡㔹㤹㔵戳㌳慢敡㌲慢收㘴㔶捤〵㐶㙦㌹敤摢㘷㍡㕢㤷㌷㔷㙥晥攲攷戵㤵㑢㘶㑣摤晤搰㔳㑥晥戳攲㜷㠱㝣㤵散㡦挲慦〸慦㉦扡㕢〷㐰㠴晡㐱愴ぢ慦挸敡㑦晣〰〸愵㕥㐵㜸っ昱㤳扡て愶㑦㕡㜴搷戸㥢扢㍤晢搶戵㝢㉦㈸㔴晣㡡ㄲ摦〶愲昰㉢㝣㍢㠸㘳ㄵ㐰㠴ち㈱搲昸㔶㔸㙥ㄵㄱ㕦っ愱搴昳㡥㙦敤㙦㤹㌹改㤲攸捤㤳敦捣㥢㝢搲慡㝤摡捤㔵晣收ㄴ摦㑡㔱㌸㙡㐲搳慣㐹㌸㉣昰㔵㌵㌱ㄶ㙤挴晥挷㑥㉦㉦㉣㉢㈸愸㈸㉢㈹㉣㉦㈹㉦㉦ㅥ㌰愵愵愶㌲㌶㝦昰愰㠱〵〵㈵㠳㡡㡢㑢㑡〷㤵ㄵ㤵㤶㤴てㅡ㌰愱愹㍡捡㜳ㄲ扤ち㑡㡢换㉢㉡㡡㡡㑡㑢换ぢ㜰㌸ㄵㄶ㕡㠳攸㑡ㄹ㐴愸ㅣ㘲捦㔱昸捥慣㡥㘲㔲愸挹㥤ㄸ㡤ㅦ㔸㔴㔰㕣挲挳〵挰ち〲て㠶㔰敡㐹挷攷㤲愷ㅡ愷㜶㝤晦昱戱㤷㙤㍤愵搳昰捦晦扡㔹昱㡢㕥㝣㍥〴㠵摦捥攷挱㜴攵㔰㠸搰㄰〸㠳捦㠵㡥捦㐳〹ㅣ〶愱搴挳㡥捦㡦慤㙤捤敢㌵㙦敤㠴换㡦摡愵昹攴㘵昳收㈹㝥㐵㠹捦㈳㔰ㄸㄴ㌸晤㑡ち换㑡捡㡢㑡〶㤵㤷㤴ㄴㄷ㔶㤴㤵挹挹㔷㌸戰㘸㔰㔹㘹㔱㐹㘹〹搴ㄵ愵㐵挵㠵㔶㈵〷ㅡ〹ㄱㅡ〵搱㍤㤱㐵昱愸摣ㅡ㑤摣ㄸ〸愵敥㜳ㅣ摡昸搱戱㔷㝦昵攰㈱愳敦晤昷㠲戲挶㈳晢ㅥ愰㌸㐷㡡㐳攳㔰昸敤㐸ㅣ㑦㔷㈶㐰㠴㈶㐲㐴㍣㉥摢晢㝢ㄲ昵㤳㈱㤴扡挳㜱昵搲摦㍦㜷㑢户晤㝥㥡㝣㘶㘳㠷慦㥢㍥㝣㘶慡攲㑣㉥慥ㅥ㡥挲㙦攷敡ㄱ㜴㘵ち㐴㘸㉡㠴㘱㝦ㄷ㌸晢㝢ㅡ㠱搳㈱㤴扡搱昱昹晢攲㈳摦㕤昶㠷挶挹㜷慦㕦㝥挳慤㙤晢㍣慡昸摤㈶㍥ㅦ㠵挲慦㌸攷㡦收㔸挷㐰㠴㡥㠵㐸㜳捥ㄷㄵ㕢㌳㠸㍦づ㐲愹㜵㡥㙦㍤摥愹昹㔳挶㉦愷㡦㝥攴挰㑥㍤㙦㕦ㄴ㝥㐲昱㝡㐸㝣慢㐲㘱㌸扥攸㐷㉥㙣㠹挷ㅡ㘲〳㈶搴捤㡤搵搷挵㥡㕢㜰づㄷㄶ攰敢扥扣愲戰愴㘴㔰ㄱ晥㔷㔴㌴㘰㑡㜵戴㍥㐶㑤㜱〹㑥敦挲㈲ㅣ戱戸㜴挱攱㘹ㅤて㍢㔶ㄴ㈲㌴ㄳ㈲㕦捦〹ㄳ敡愲㌳敢敡敢㕡㘰㌱㌸㌱攰摢愹㥡㥤㙡㈰㤴扡摣昱昴扢戲捦㔶㥥㌴㜷摣㤸慢㍥扦晥㤵ㄱ晤㡥㝥㔰昱愲㑤㍣慤㐵攱户摢昳戳攸捡㙣㠸㔰ㅤ㐴攲㥥㉦ㅡ攴散昹㌹〴㜲㑡㔲敡㘲挷攷㑤捤换晡晥攳挳昸戸㐷挶慤㝣㘳㡦晣㐸慢攲㌵愶昸摣㠰挲捥㥥改㡤ㅣ愸〹㈲㌴て挲㜰愶换戱㔸㙥㥤㐰㕣ㅣ㐲愹㜳ㅣ㠷〶㥣㝥㐲㘴捣慣敦㐶摤㔳㤴戹㘶昵㍤㠳㡦㔵扣摥ㄵ㠷㕡㔰昸敤㐸㙣愵㉢昳㈱㐲ぢ㈰っ㈴㔶㌸㈴㉥㈴㜰ㄱ㠴㔲㑢ㅤ㥦敦㤹㌳㜰挱㔹〵㉢㐶㕥戹㘶捥愸㔱㜷㕥扢㑡昱昲㕣㝣㍥〹㠵㥤㈵昱㘴づ㜴ち㐴攸㔴㠸㐴ㄲ㡢挴愳㜲敢㌴攲ㄶ㐳㈸㜵㥡攳㔰搱摢敤㠶㉣㥦昶摥㤸昳ㄶて㥤㝣㕢昶㜹ㅢㄵ㝦㉡㠸㐳愷愳戰戳づ㥤㠱扥搶ㄲ㠸搰㤹㄰〶㠷捡㐹㔱戹戵㤴戸戳㈰㤴㕡攸㌸搴戲换戴搱慢慣搳㐷摦㕣昵㐵慦㤵慢㙥㝦㐵昱㘷㡢㌸昴㐷ㄴ㝥扢扤扡㥣慥㥣つㄱ㕡〱㘱搸慢愵捥㕥㍤㠷挰㜳㈱㤴㍡挱昱㜹㔰攷慥㑦ㄵて摥㍡晣㥣昳㙦戸㉣昷扤㑦㈷㈹晥捡ㄲ㥦捦㐷㘱㘷㐹扣㠰〳㕤〸ㄱ扡〸㈲㤱㐴晢㔲愲摣扡㤸戸㤵㄰㑡捤㜱ㅣ㍡敡挱扦㐷㘷㉣㥣㌳攲慥て昶戸㘲㘳摦㥡㐱㡡扦昸挴愱㑢㔰昸敤㐸扣㤴慥㕣〶ㄱ㕡つ㘱㈰㔱昶㍢慥㝥㉥㈷㜰つ㠴㔲搵㡥捦㝦㍤㝡晥〵ㅤ扡つ愸扣愳㑢搵慤攷ㄶ㑥敢慣㜶㠳㕡㝣扥ㄲ㠵㥤㈵昱㉡づ戴ㄶ㈲㜴㌵㐴ㄷ晦戴㕣㙥慤愳晡ㅡ〸愵㘶㌸㝥㜴㜹㘴捤㤲捡㕥㤷㡦㕦昵㜸昱㌳㡦㙥㥥㜶戹攲㙦㘴昱攳㍡ㄴ㝥挵っ户㥥㘳㕤てㄱ扡〱㈲捤っ㔷㔸㘱摤㐸晣㑤㄰㑡㑤㜳㝣敢㍣㘰敢㌱㉢ㄷ晦㝢昴㈵㥦つ晢㐷晢捤晢㥥愹昸搳㕤㝣扢〵㠵摦㙥扦摥㑡㔷㙥㠳〸摤づ㤱戸㕦㡢㡢㥤㤳攳づ〲敦㠴㔰㙡㤲攳昳㠹敦㕥㔴戲戹晤慥㤵户㘵晤慢愰愹敦敤㙢㔴㜷愸挵攷扢㔱昸敤㝣摥㐰㔷敥㠱〸摤ぢ㤱攸㜳㔱㤹攳昳㝤〴㙥㠴㔰㙡戴攳昳敡ㄳ敥㍢晤㥦ぢ㌲㈶㍦戲摦ㅤ㤱昵挷㉦㍢㔰敤〹戵昸晣〰ち㍢㝢㉣㍥挸㠱ㅥ㠲〸晤〹挲㜰㐲ㄷ搹摦㡡てㄳ昷〸㠴㔲㐳ㅤ㠷晥慦昵挵㍢扡搴㙥ㅥ㜱晢㥢㈷晥敤㥤㌱㉢ㅥ㔴㝢㐱㉤づ㍤㠶挲捥㍡戴㠹〳㍤づㄱ㝡〲挲攰㤰散搶㜲敢㐹攲㥥㠲㔰慡挲㜱愸慤㉤㘷㘲㜵昹昷㤵㘷㉦㍦昳攸㜶て昴摣㔷敤つ戵㌸昴㌴ち扦攲㉣㜹㠶㘳㍤ぢㄱ㝡づ㈲捤㔹㔲㔴㘶㍤㑦晣ぢ㄰㑡ㄵ㌹扥敤㜱敦捡て换昶㕢㍣昱晡ㅦ㘶㑤㙣㌹㈴愳㕤挷㤷愰㍥摣㔹ㅥ愸㡣㐷ㄷ㘰挱㘵摢㕡づㄶ戰昸㕦晡㐵㉣慣㘱搵㤶搶㤶搵ㄶㄶ搶㤴ㄶ㐴㡢愳搹㜹㌰扢扤慢㈵㥣攷㍢搶ㅥ㔹搷㔸搳戴㐰㤶㑦㝡っ㡦㌶挷戶慤愶昴㜷㜴挳㥢㕡ㅢ㙢㥡昷㌶㉢愷戴㘰戹㘱慦愰㙥㥢㤱㠴㙥㔳戰戸ㄴ㙢㤶昱㝡〵扢㑤㡦搶户挶㠶㉤慣戳搵㍤〳㙡㉣㉤㌵捤㑣慥ㅤㄵ㡦㥤攰㙡ㄳ㍣ㅡ㠶戵捦昹㘲㍢㈱㑡㕢㘵晢㤵㍢㘲㜶㔳㜳慣㔱摣敢摦㜰㔸㕤昵摣㔸㝣㑡㡣㉢愷戱ㅡ〹㜵㌷慡㥣昵慤晥㤳ㅢㄱ㈸㔶慣㙡㝡㝢㕢㙢㜱㐹ㅦ㙢慣㠹搵挰摦㜹戱㜸换愲愹搱㤹昵戱摤㝤㄰㝢㑣㈸昶昴㌵㡦㙡慡㙥㙤ㅥ搱搴搸ㄲ㙦慡昷㙢㠶搵捣㡦㘲㑤慤㘶㘲㔳㑤っ㑢㘲㔹摣㌲㔴㐶扢㜶㑡㘵昴㌳慤㑢搱㙥昳㐰搹ㄱ㥥㕤摣ㄳ晢扣扢晦戰ㅢ㜸〴愲㐳ㄴ昵㌱ㅥ㤳㤹㝤搲ㄸㄳ扢㌴㜳㐰㜲愰㈷㈶㉥㌳ㄳ摤㌷㌹㕡㝣㜴昷摣㙦ぢ捥捣散敡㐴㍦㜲㍥㤶捥挶㐴ㅢ㙢敡㘳昱㤴㡢攴㡡ㅥ㔹㉦㐳㘴ㅦ㠴戳㌹㈹㝢㔹㐰愸㠵㙡㔱昶㠲扡㥡㤶搹愱搹戱扡㔹戳㜹搵㡦㠵昴㥣ㅣ㔲㥢戰㔹㥢搱㘴扤㑡昱ㄷ㠸㜰㌸㈳昴㝦〴㠵挲搶㙢㜶㍤扢㌷晥扦攳㉢㥡㤹攸㘵挹ち㉡㤶扢㥢戳ㅢ㜰㠹搱摣慥㥤㈹捡㌱搱收搹㉤㍣㍣㔳㉢㘹敦㜵㡡㌷㈰戲晢㐰愴㕤㌰敤〲㔰ㄶ搷㠵㍢㌵㔴挶㙡愳㔸㡤㤷戳㕢㐵戳ㅢ散〵摥捡㔸㜳戵挵㤵攰戱㌸㔷ㄶ㠶㔰挲挹摦戱㠱㐷㝦㙣㘱㑢㘵戴㈵摡扥〱㙢捡搸㑢ㄶ㐰晤愵㤷㕤㘲捦㑥搲愶㝢㠷㥤ㅡ㉣㐴愴攸戱搲㐱ㅡ㙣㑢㌸㜱㜰扥㘴戴㜳㘴敡㈰攰㝢㉦〴ㄱちㅥ攸晥戵㘱㉣㔹搷㡣㡥㌵㑥㕤㌴㉦搶㑣㜸㑥㈸㈵㤵挱搳㡢挶㈶㔷捦㥣搶㔲㔷摦㍣㄰㥥㘲ㄱ户㜵摥㝦搳づ㙤㔹㙦㐲攸㉤㝢㍦ㅣ挵摢ㅦㄳ攸捡㘸㍦㥦晢愶慡㉡㈳㠷搶搸㘲敤㑢挱愳ㄵ挶戶攲㝦戲㔹敦攰㝦攱㔴扡散㝣㈰㜶㘴ㅤ㍤ㅢ昸㡥つ㘰㘸㙡㍣㈶㜷〶㜲愴〲戶㍢㌵ㅣ搹ㄴ㥦㍢戳愹㘹㉥㡦愷捥㔲㙢㥥ㅤ㡢戵㜰戵扤㠳㜳㜷㐱敥㈲㈸搵慥㥤㙦敤摢戳㉣扦て散㠷摥㠷攸㌴慣扥㍥㔷㕢㙣づ㝤㠰愶㜶㔸昷て戵愱搰㘷㜴攱搴㠲搲〳㑢㜲㐷挴㜱㌷㉤㕡㥦㍢㍣ち㌰敥て戴搶换戲敢挰㠵昵捤ぢ㔵て㌰挱㌵攸㕤㑥㍥㝤搵昴攵㐷㡥搸㌰㜱摤㌷㥦㕥㜷晤㐰戵户愳㐸㔸㌸敦ぢ摢㜹昸㘷㝤っ愱昶〴㡣摦㌰㈸晢㌷敢ㄳ搴慤㑦㈹㍥㠳挰昷㠴㌰㡦慦㠹㉦散慡㍡〰晦攷㔷㠵昵㈵挵㔷㄰慡㍦〴㑦㔴敢㙢〸扤愹〸散㜳晦换㍥散㠷收挴㝤昸㉤㕡挳㔶ち㥤ㅡ〰〴昷愳㐵摥㉣㌲㘵㤱㈵ㄵ㠲㘱㈳〱搹㡥㈲㘱㜵晥㈰㜴ㄳ〲晥挳晥敤〰㌳ㄳ昰ぢ挷㈰㌱ㄶ㡦㍥て〱㤹㜶㔵ㄵ㐰㈷〴戴㐳㠳挵㍢㥦慡〸㑤㐲㐰㌶㙡㝡㔳㍦晥攲㈱愰㄰捤㠹〴㔸戴㘹愵搰愹㘲昴㌳ㄱ昰つ㡣ㅢ〹昸摡㔱㈴摣〲ㄸ〴㑢㜹昴㘲㔷扡晣㈵㘰㘶〲扡㐱㙤敤㐶戱㍢㠴㠷㠰敥㜶㔵㤵挱㠸㄰戰㈷㐱㝢㐱愸ち㌴〹〱㝢愳愶㌷昵愱㤷㠰㜲㌴㈷ㄲ戰て㙤㕡㈹㜴敡㘰昴㌳ㄱ昰㔶㌲〲摥㜴ㄴ〹昷ㄳ〶挳㔲ㅥ扤攸㑢㤷㕦㑦㑡㐰㍦愸慤晥ㄴ〳㈰㍣〴っ戴慢敡㔰ㄸㄱ〲づ㈲愸〰㐲つ㐵㤳㄰㔰㠸㥡摥搴㡢㕥〲㠶愰㌹㤱㠰㔲摡戴㔲攸搴㌰昴㌳ㄱ昰㐴㌲〲ㅥ㜷ㄴ〹㌷㈷㉡㘱㈹㡦㕥ㅣ㡡㐱搵㘳㐹〹ㄸち戵㌵㡣㘲㌸㠴㠷㠰㑡扢慡㐶挲㠸㄰㌰㤲愰㔱㄰㡡昷㈲㠴㠰搱愸改㑤㙤昴ㄲ㌰ち捤㠹〴㡣愷㑤㉢㠵㑥㡤㐱㍦ㄳ〱户㈵㈳攰㔶㐷㤱㜰㌳㘴㍣㉣攵搱㡢愹㜴昹收愴〴㑣㠷摡㍡㤲攲㈸〸て〱挷搸㔵㌵〱㐶㠴㠰㘳〹㥡〱愱㈶愱㐹〸㌸づ㌵扤愹㜵㕥〲㈶愲㌹㤱㠰㈸㙤㕡㈹㜴㙡㌲晡㤹〸戸㌴ㄹ〱㤷㌸㡡㠴㕢㉣㐷挰㔲ㅥ扤㤸㐳㤷㔷㈶㈵愰ㅥ㙡慢㠱愲ㄱ挲㐳挰㍣扢慡愶挰㠸㄰㜰〲㐱㜱〸㌵つ㑤㐲㐰㌳㙡㝡㔳㉢扣〴㑣㐵㜳㈲〱ぢ㘸搳㑡愱㔳搳搱捦㐴挰改挹〸昸㠳愳㐸戸㕦㜳㌴㉣攵搱㡢挵㜴昹戴愴〴㥣づ戵㜵〶挵ㄲ〸て〱㑢敤慡㍡〶㐶㠴㠰戳〸㕡〶愱㘶愰㐹〸昸㈳㙡㝡㔳昳扤〴ㅣ㡢收㐴〲捥愱㑤㉢㠵㑥ㅤ㠷㝥㈶〲敡㤳ㄱ㌰搷㔱㈴摣ㄴ㍡ㅥ㤶昲攸挵㉡扡㕣㤷㤴㠰㑢愱戶㉥愳㔸つ攱㈱㘰㡤㕤㔵㔱ㄸㄱ〲慥㈰攸㑡〸㔵㡤㈶㈱攰㉡搴昴愶㡥昷ㄲ㌰ㄳ捤㠹〴㕣〳㝣搸㑡愱㔳㌵攸㘷㈲㘰㝡㌲〲愶㌹㡡㠴㝢㑤扣〹㤴㐷㉦㙥愱换㔳㤲ㄲ㜰ㅢ搴搶敤ㄴ㜷㐰㜸〸戸换慥慡搹㌰㈲〴摣㑤搰〶〸㌵〷㑤㐲挰㍤愸改㑤㡤昳ㄲ㔰㠷收㐴〲敥愷㑤㉢㠵㑥捤㐵㍦ㄳ〱㐳㤳ㄱ㌰挴㔱㈴摣戸㙡㠴愵㍣㝡戱㠹㉥て㑥㑡挰ㄳ㔰㕢㑦㔲㍣〵攱㈱攰㘹扢慡㥡㘰㐴〸㜸㠶愰㘷㈱搴〹㘸ㄲ〲㥥㐳㑤㙦慡挴㑢挰㍣㌴㈷ㄲ昰ㄲ㙤㕡㈹㜴㉡㡥㝥㈶〲晡㈵㈳攰〰㐷㤱㜰愳慣ㄵ㤶昲攸挵ㅢ㜴㜹晦愴〴扣〵戵昵㔷㡡户㈱㍣〴扣㙢㔷搵㝣ㄸㄱ〲摥㈳㘸ぢ㠴㕡㠸㈶㈱攰㝤搴昴愶㝡㜹〹㔸㠰收㐴〲㍥愲㑤㉢㠵㑥㉤㐲㍦ㄳ〱摤㤲ㄱ搰搵㔱㈴摣㜵㍢ㄹ㤶昲攸挵㔷㜴㜹㤷愴〴㝣〳戵昵㜷㡡㝦㐰㜸〸昸捥慥慡㔳㘰㐴〸昸㈷㐱摦㐳愸搳搰㈴〴晣ぢ㌵扤愹ㅣ㉦〱愷愲㌹㤱㠰㥦㘸搳㑡愱㔳㡢搱捦㐴挰㉦㍦㈷戹ㄴ晥搹㔱㈴摣攵㍢〳㤶昲攸㐵㔶㈶㕣晥〹㌰昳愵㜰〸㙡慢㍤㐵づ㠴㠷㠰戰㕤㔵㑢㘰愴㌷つ㜵㈰愸㈳㠴㕡㡡慡㄰搰〹㌵扤愹㝦㘰っ昷挷搰㤹㘸㑥㈴㘰ㄷ攰挳㔶ち㥤攲慤㐲ㄳ〱㥦㈴㈳攰㙦㡥㈲攱慥攲㜲㔸ㄲ〲昶愲换ㅦ㈵㈵愰〷搴㔶㑦㡡㕥昴㙥摢慦挱㕣扢慡捥㠶愱摥っ㈷㡦愰摥㄰敡ㅣ㔴㠵㠰㝤㔱搳㥢㝡摢㑢挰ち㌴㈷ㄲ戰㍦昰㘱㉢㠵㑥㥤㡢㝥㈶〲㌶㈷㈳攰ㄵ㐷㤱㜰㡢昲〲㔸ㄲ〲ち攸昲㑢㐹〹㈸㠲摡㉡愶㈸愱㜷摢〸ㄸ㘴㔷搵㠵㌰搴㥢攱㤴ㄱ㔴づ愱㉥㐶㔵〸愸㐰㑤㙦敡㈹㉦〱ㄷ愱㌹㤱㠰挱挰㠷慤ㄴ㍡戵ㄲ晤㑣〴㍣㤴㡣㠰〷ㅤ㐵挲㉤搱㑢㘱㐹〸ㄸ㐵㤷敦㑦㑡挰ㄸ愸慤戱ㄴ攳攸摤㌶〲㈶搸㔵㜵ㄹっ昵㘶㌸ㄳ〹㥡〴愱㉥㐷㔵〸㤸㡣㥡摥搴ㅤ㕥〲㔶愳㌹㤱㠰㈹挰㠷慤ㄴ㍡戵〶晤㑣〴慣㑦㐶挰㜵㡥㈲攱晥敡㔵戰㈴〴捣愰换搷㈴㈵攰昷㔰㕢㔵ㄴ挷搳扢㙤〴捣戴慢㙡㉤っ昵挶㍦慢㥡愰ㅡ〸戵づ㔵㈱㈰㠶㥡摥搴㙡㉦〱㔷愳㌹㤱㠰㍡攰挳㔶ち㥤扡〶晤㑣〴㥣㥦㡣㠰昳ㅣ㐵挲㡤摤昵戰㈴〴挴改昲㌹㐹〹㘸㠱摡㙡愵㤸㑦敦戶ㄱ戰搰慥㉡摥搴敤捤㜰ㄶㄱ㜴㈲㠴扡ㄱ㔵㈱攰㈴搴昴愶㤶㜸〹戸〱捤㠹〴㥣〶㝣搸㑡愱㔳㌷愱㥦㠹㠰ㄳ㤳ㄱ戰挸㔱㈴摣㍤扥ㄵ㤶㠴㠰㘵㜴㜹㐱㔲〲㤶㐳㙤㥤㑤戱㠲摥㙤㈳攰㕣扢慡㙥㠳愱摥っ攷㍣㠲捥㠷㔰㜷愰㉡〴㕣㠰㥡摥㔴愳㤷㠰摢搱㥣㐸挰㑡攰挳㔶ち㥤扡ㄳ晤㑣〴搴㈴㈳愰摡㔱㈴摣㡡摥〰㑢㐲挰㤵㜴㌹㥡㤴㠰戵㔰㕢㔷㔳慣愳㜷摢〸戸搶慥慡㝢㘰愸㌷挳戹㡥愰昵㄰敡㍥㔴㠵㠰敢㔱搳㥢㍡捡㑢挰扤㘸㑥㈴攰㘶攰挳㔶ち㥤摡㠸㝥㈶〲㈶㈵㈳㘰愲愳㐸戸慦晤㈰㉣〹〱ㅢ攸昲昸愴〴摣ぢ戵㜵ㅦ挵㐶㝡户㡤㠰〷散慡㝡〸㠶㝡㌳㥣〷〹㝡〸㐲㍤㡣慡㄰昰㈷搴昴愶㠶㝢〹昸ㄳ㥡ㄳ〹㜸っ昸戰㤵㐲愷ㅥ㐱㍦ㄳ〱攵挹〸㈸㜳ㄴ〹昷搱㌷挱㤲㄰昰㉣㕤㉥㑤㑡挰昳㔰㕢㉦㔰扣〸攱㈱攰㘵扢慡ㅥ㠷愱摥っ攷ㄵ㠲㌶㐳愸㈷㔱ㄵ〲㕥㐵㑤㙦㙡㠰㤷㠰㈷搰㥣㐸挰敢挰㠷慤ㄴ㍡昵ㄴ晡㤹〸攸㥤㡣㠰㍣㐷㤱㜰摦晥ㄹ㔸ㄲ〲戶搰攵㝤㤲ㄲ昰〱搴㔶ㅢ挵㠷昴㙥摢ㄱ昰戱㕤㔵捦挲㔰㙦㠶昳㌷㠲㍥㠱㔰捦愳㉡〴㝣㡡㥡摥搴敥㕥〲㥥㐳㜳㈲〱㕦〲ㅦ戶㔲攸搴ぢ攸㘷㈲愰㘳㌲〲㍡㌸㡡㘰㜲㐰昶换戰戴〳㌷㜵㍢搰攱摡改㜵戱〵扣ぢ搵戹ㄶて㔲㡣㘸㙤㙥㘹㤲㕢㘶㥤㙡㉢㥢㈶㌵戵㔴搶㌵捦慢㡦㉥敡㕡敢ㄴ㡥㥣ㅤ㙢挴つ敤㌸敥㙢〷摡㥡收捤㡢搵㔸戵㔳㥡㕡攳搵戱戱㤵晦ぢ㌷扣ㄱㅦ㜶㥤摣敢捥㔴搸㜶敥ㅥ㙥〶㝡攲㈸挱㤶㤱扤ㄹ〶㠳户攲攴㜱づ捦㙤㜳㈹㐶〰散戲㡤搱愹㜵㉤昵戱づ戵㜲换㕡捡㌹戵㘰ㄱ㔹〲㌵敤㙢愷捥挶㉤慡捡㑥戵愳攳㜵㌵昵㜵㡤㌱敥㡣㙥㌶㜴㐲㙣ㄶ㌲〲づ㙢㙡㐶㐲㙥㔳㘳愷摡愹昱㘸㘳昳㍣摥摣慣㕥戴慢慦㈶㜷㐱戳㙢㠷搷㌵㌶㘳ㄸ搹㡢㉣㜷愹㥤㌲扢㘹〱ㅥ攲㙡㙤㘸ㅣㅤ㥤搷晣㍦戱㔷ㄴ㜷㡢㙣戲㙢㔴愶捡捣㔴㌹㤹㌹㍢扢㝦挲㘲慢〸㌲㡢㐲昶㔵㐶昶慢㈸〵㙦㔷㝡㜶㔵㈰搷㠰㍥昹ㅥ㐲㌲摥昶㜶㥦㠰敢〹戸昵㍤㑥敤㡥晦㠲ㄸ㌷㝡摡搸㙤㔹㌸扦敡㜱戲散扦挰昲㜶㈷㍤散〶㜰㘷晢㔰㘱㈲〴㡦ㅣ㥣㠱搸攳慣〵て扦㜰慤㘰㜸㈴㜶摥㔶ㅣ㠵晢收ㅤ㙢㈷㐴㘷挶敡㜱扢扦㈱摡搲搹慥㌰敦〲て㤵㌴㍢扡ㄱ㑤つつ㔱ㅥ㕡㝣㘸㑡戲捡㜳㙡㠷戵戶㌴攱㘱㈴慢ㄶ㐲㡥㍦愷㈹扡㄰㑤搱㠵昶㡤昹摡㈳㤸〶㈴㘵摡㙡㥡ㄵ㡤搷戵捣㙥愸慢捥㘱㠵愹㍡晦ㄳ挷㈴扥㈷戲㐰愶摥昴㜷㐶昰㑥扦㝤扦ㅤ扢㝢㈰㤲㘳㐸ㅤ㜷㍦㡥摣㑣ㄵ挲㝦㙡㈷戳㐴昰つ㈳ㄳ㠷昵〳慣㘵攳㥦㝣攵㠸㉦摦挸㉤㔷ㄴ扦㌹つ㠷愸㝣〹愹搷〸挰㍦敢㐷㐲㥤㉤敢㜵ㄴ㔲愶㄰戴〷㈰㍣愱㈹㕡㌳㉡㕡㡤〷㈰摢㍢㡦㍦收㘰搷昲㉢㈵ㅥ㘱㔲挷〸攴〹㈱晦㘸㝥㕤㑤㉣㥥挳㠶㈹㜸扣㌳㡢改㈰㈱㝢ㅦ攲昶㜶扢㡣散散づ㌹愶戱挶㙡㕢㝤㥣㕢攵摥挷㐷挷㈶搸晦攲昰㜲摥㉣㐳㔸敤㈰慤㥦㄰㡥昵ㅦ〸昵〶慡㡣㈷〰昸㤹㠰㕦㈰戲摦㠴㌲戸㙦晣昹ㄵ挸挲戰〰捡㤲〷〷㤹昹㤱㠳㉣〹㐹ㄹ挹㤶㐰㍡㜸㔲㍤㐲㜶㤶㐷㡥㝥ㅡ㌱㌴〵㐷㜹慣㈶㙣㝦㡦㌲愵〴㌳㐰㐶㘶㘶ㄶ㜶㜵㈸㤸㈶㤷㌰㉣㡣㌵㑣㠹㐹づ㠸敡〵ㄷ㐲㕢攱㜱㕦㥥㉣戰㕦愵ㅦ戴㐸晡昰摤晦愱ぢ㙥㘸㙦挵晦㘴ぢ㠷㉤㐵㝡挲敡ㅤ㐸捤ち㘳ぢ㠷戹㑢慤㑣㘸㉤散㤴っ昵㌱慡扣〶昰捣㔸敡ㄳ㔴㌹㙢㘵ㄸ扦㈵搵愷搰昰㥢搲捡愲㠱捦㔰攲ㄷ㤰㝢㐰㠶搰㥡晥㠰晣㠲㍤昰捦㜷㐰慡㉦搱愲摤㐵㔱敦攵ㅣ扡换㠷㠱搵㔷㘶〰て〶慢〳〱㕦〳挰㍤ㅤ敡㠸摡昶㌲㔸㤴㜰つ〶〶㍢挳〰ㄸ晣搶㌳愲㠷挱㉥ㅣ㌱挲ㄱ晦〳㐰㤰挱㕦搰㤶㠲㐱敥㈸㘱㜰ㄷㅡ㈰て㍥〶扢愲㌵㍤㠳㤹攸㤶挸㈰㤳ㄲっっ敥㐶㜷㜷攷㘸㑣㔸㌰〰昶㈰愰㍢〱捣㘱㄰〶昷㐴㙤㍢ㄹ挴㜳㍥㠶㘳㜰㙦ㄸ〰㠳㑣㜲搰㈳敥捡㤶昰㉥㤰㔶て㡥搸㤳㈳㌲㈱㈱挸㈰戳㄰㔲㌰挸晣〴㘱戰ㄷつ㌰㔱挱挷㘰㉥㕡搳㌳挸㠴〶㝣〲挷㈰戳ㅡ戴扢㔰敡㘳戰㌷摤摤㤷愳㌱攳挱〰攸㐳㐰㍥〱㑣㠲㄰〶昷㐳㉤㑦㥦挵㥥攴晢挰挳㤰〶敡晡愲㈷愸摢挷㌳㤴攷攰㍢㠰㐳昵攳㔰㑣㘵〸㔲挷晣㠵ㄴ搴㌱戳㐱愸敢㑦〳㑣㜱昰㔱㜷㈰㕡搳㔳挷㔴〸㝣〲搴㌱ㅦ挲挰捣㐱㜴户㠰愳㌱㔷挲〰㈸㈴愰㠸〰愶㑦〸㜵挵愸愵愰㑥㍦㤳㘹愰慥ㄴ㍤㐱ㅤㄳ㉢昴㔰ㅥ敡〶㜱愸㌲づ挵㈴㠸㈰㜵㐳搱㤶㠲扡㘱㔰ぢ㜵攵㌴㌰ㅣ㌵ㅦ㜵〷愳㌵㍤㜵㑣愲挰㈷㐰ㅤ㌳㈹戴扢㔰敡愳敥㄰扡㍢㤸愳㌱换挲〰㌸㤴㠰㈱〴㌰昱㐲愸ㅢ㡡㕡㙥昲愳捥㜹㜸搴挰摣㜰㜴〴㜳捣挸搰㈳㜹㤸ㅢ挱㤱㉡㌹ㄲ戳㈷㠲捣㌱㘵㈲〵㜳㑣愶㄰收㐶搲〰戳㉡㝣捣㡤㐶㙢㝡收㤸㝤㠱㑦㠰㌹愶㘰㘸㜷㍤捣㡤愵扢攳㌸ㅡ搳㌳っ㠰昱〴㑣㈰㠰ㄹㅢ挲摣㐴搴扡ㅢ㤸戳㥦㘱㌵㌰㌶ㄹㅤ挰㔸搴㌳㠲㠷戱挳㌸挲攱ㅣ㠱改ㄶ㐱挶㤸㘳㤱㠲㌱㘶㕦〸㘳㐷搰〰搳㌰㝣㡣㑤㐵㙢㝡挶㤸慥㠱㑦㠰㌱收㙣ㄸ〸㤹㑥㜷㡦攴㘸捣攷㌰〰㡥㈲攰㘸〲㤸攲㈱㡣ㅤ㠳㕡㡡搳㔴㍦㑡㙢愰㙥〶㝡㠲㍡㈶㝦攸愱㍣搴ㅤ挷愱㝥捦愱ㄶ〳㄰愴敥㜴戴愵愰㡥㜹ㅢ㐲㕤ㄵつ㌰㠱挳㐷㕤ㄴ慤改愹㘳愲〷㍥〱敡㤸敤愱摤㠵㔲㥦愶搵㜴户㠶愳㌱ㄳ挴〰㠸ㄱ㔰㑢〰㤳㐳㠴扡㔹愸㙤攷昴㡡〷㝥つっ搶挱〰ㄸ㘴昶㠸ㅥ搱挳攰ㅣ㡥㌸㤷㈳㌲搳㈳挸㈰搳㍢㔲㌰挸挴て㘱戰㥥〶㤸〱攲㘳戰ㄱ慤改ㄹ㘴愶〸㍥㜸挰ㄵ㜰扤㈹愶㡢㘸㜷搹攸㕣挸捦〳挶㍡㠱愳㌱㤵挴〰㠸ㄳ搰㑣挰㔵〰〸㠳㝣愹捣㠱晡㜴搵ㄷ挹愹㥦㐶㌶搰㌸ㅦ㔶㐰㈳㜳㔰昴戰扢㡡㕦㜲㤵戲㠰挳㉥攴戰捣ㄷ〹搲挸㈴㤱ㄴ㌴㌲㝤㐴㘸㕣㐴〳捣㈳昱搱㜸ㄲ㕡搳搳挸㝣ㄳ㝣〲〷㈲㤳㑥戴扢㔰㙡ㅡ㑦愱扢愷㜲㌴㈶愴ㄸ〰愷ㄱ戰㤸〰收愸〸㡤㝦㐰㉤昹㌹散㍥ㄴ㙤愰敥っ昴〴㜵捣㕥搱㐳㜹㡥挰㈵ㅣ敡㑣づ挵㑣㤳㈰㜵㑣㉦㐹㐱ㅤㄳ㑦㠴扡愵㌴挰っㄴㅦ㜵换搰㥡㥥㍡㘶慡攰ㄳ愰㡥改㉡摡㕤て㜵换改敥搹ㅣ㡤愹㉣〶挰ち〲捥㈱㠰搹㉤㐲摤戹愸愵㤸㙡㥤愷户つ捣㥤㡦㡥㘰㡥㘹㉦㝡㈴て㜳ㄷ㜰愴ぢ㌹ㄲ㔳㔴㠲捣㌱㉦㈵〵㜳捣㔸ㄱ收㉥愲〱愶慥昸㤸㕢㠹搶昴捣㌱挵〵㥦〰㜳敦愱㐹扢敢㘱敥ㄲ扡㝢㈹㐷摢㘲〶㕣㐶挰㙡〲摥〷㐰㤸扢ㅣ戵ㄴ〷㥤㝥㠸摣㐰摤ㄵ攸〹敡㤸㌰愳㝤昱㔰㜷㈵㠷扡㡡㐳㌱戹㈵㐸ㅤ㌳㕡㔲㔰挷㕣ㄷ愱㙥㉤つ㌰改挵㐷摤㍡戴愶愷㡥挹㌱昸〴愸㘳㠶㡣㜶搷㐳摤戵㜴昷㍡㡥挶散ㄹ〳㘰㍤〱搷ㄳ挰㠴ㅡ愱敥〶搴㤲ㅦ㜴晡㘹㜷〳㜳㌷愱㈳㤸㘳愶㡤ㅥ挹挳摣捤ㅣ改ㄶ㡥㤴㠵挵㠷㈰㜳㑣㠵㐹挱ㅣ㤳㘴㠴戹㕢㘹㠰搹㌲㍥收㙥㐷㙢㝡收㤸㔵〳摦〲捣㌱戵㐶扢敢㘱敥㑥扡㝢ㄷ㐷㘳摡㡤〱㜰㌷〱ㅢ〸㘰㈶㡥㌰㜷て㙡㈹㤸㜳ㅥ换㌷㌰㜷ㅦ㍡㠲㌹愶攸攸㤱㍣捣㙤攴㐸昷㜳㈴愶搳〴㤹㘳づ㑤ち收㤸㕤㈳捣㍤㐰〳㑣戳昱㌱昷㄰㕡搳㌳挷㜴㥣㐴收昲搰慡摤昵㌰昷㌰摤㝤㠴愳㌱㕦挷〰㜸㤴㠰挷〸㘰ち㡦㌰户〹戵ㄴ愷慢㝥㍢㠰㠱扡㈷搰ㄳ搴㌱戹㐷て戵㉢㕢散㐵㠰㈷㌹搴㔳ㅣ㡡㠹㌸㐱敡㤸㝤㤳㠲㍡收攵〸㜵㝦愶〱㈶攸昸愸㝢〶慤改愹㘳㈲㑦㈲㜵㘵㘸搵敥㝡愸㝢㡥敥㍥捦搱㤸改㘳〰扣㐰挰㡢〴㌰昹㐷愸㝢〹戵攴〷㥤㝥㡤㠱㠱戹㔷搰ㄱ捣㌱㉢㐸㡦攴㌹攸㌶㜳愴㔷㌹ㄲ㌳㜸㠲捣㌱㙤㈷〵㜳㑣攸ㄱ收晥㐲〳捣散昱㌱昷ㅡ㕡搳㌳挷っ愰㐴收㤸〶愴摤昵㌰昷〶摤㝤㤳愳㌱㐵挸〰㜸㡢㠰扦ㄲ挰慣㈱㘱敥㙤搴㔲ㅣ㜴晡㙤ち〶敡摥㐵㑦㔰挷㝣㈲㍤㤴㠷扡昷㌸搴ㄶづ挵摣㥦㈰㜵㑣昸㐹㐱ㅤ㔳㠱㠴扡昷㘹攰㜸搴㝣搴戵愱㌵㍤㜵捣ㅤ㑡愴㡥〹㐴摡㕤て㜵ㅦ搱摤㡦㌹㕡㡤ㄹ昰㌷〲㍥㈱㈰〶㠰㔰昷㈹㙡㝢攸㑢㘳捦捡㤳扣㜷挴㐰搸攷挰㠳㌰收ㅦ㘹て㍣㠴㝤挱〱扥攴〰捣ㄵちㄲ挶〴愱ㄴ㠴㌱㜵㐸〸晢㡡〶㤸㐳攴㈳散ㅢ戴愶㈷㡣戹㐶㠹㠴㌱攱㐸扢敢㈱散ㅦ㜴昷㕢㡥挶㘴㈴〳攰㍢〲晥㐹〰昳㤳㠴戰敦㔱摢捥㕦㘳㜸㌹㠵㠱挱㝦挳〰ㄸ㘴〲㤳ㅥ搱挳攰てㅣ昱㐷㡥挸㘴愳㈰㠳捣㌰㑡挱㈰㜳㡦㠴挱㥦㘸㠰㐹㐸㍥〶㝦㐶㙢㝡〶㤹慣㤴挸㈰㌳㤶戴扢ㅥ〶户搲摤っ摣摤㔲捣㘶㌲〰㜸攷换挲捤㡤っ挵〴㈷㘱戰ㅤ㙡挹捦㔶昷ㅤㄹ〶敡戲搱ㄳ搴㌱昵㐹て攵愱㉥挴愱摡㜳㈸愶㈹〵愹㕢㡢戶ㄴ搴㕤つ戵㔰㤷㐳〳㑣㕦昲㔱ㄷ㐶㙢㝡敡㤸收㤴㐸摤㜵㘸搵敥㝡愸敢㐸㜷㍢㜱㌴收㐱ㄹ〰㥤〹攸㐲〰㔳愳㠴扡〸㙡挹愹㜳㕦搵㘱愰㙥㔷昴〴㜵㑣㥡搲㐳㜹愸敢捡愱扡㜱㈸㈶㌸〵愹㘳㔶㔳ち敡敥㠳㕡愸摢㡤〶㤸昸攴愳㙥て戴愶愷㡥〹㔲㠹搴㌱㑢㑡扢敢愱㙥㑦扡扢ㄷ㐷㘳〶㤵〱戰㌷〱㍤〸㘰㔲㤵㔰搷ㄳ戵ㄴ戳慢昳㑥ㄱ〳㜳晢愰㈳㤸㝢捣㌳㤲㠷戹㕣㡥㤴挷㤱㤸ㄹㄵ㘴㡥改㔰㈹㤸㘳愲㤴㌰搷㥢〶㤸㌱攵㘳慥て㕡搳㌳挷捣慡㐴收㤸㕥㘵㈰㘶㍦扡扢㍦㐷㘳敡㤵〱搰㤷㠰〳〸㘰㌶㤶㌰搷て戵ㄴ捣㌹㉦㍦㌱㌰㌷〰ㅤ挱摣敢㥥㤱㍣捣ㅤ挸㤱〶㜲愴㉤〰〴㤹㘳ㅥ㔵ち收㤸㘱㈵捣ㅤ㐴〳㑣戵昲㌱㔷㠸搶昴捣㌱㈵㑢㤸昳慤㍢㌱㉦换㐰㑣㌱摤㉤攱㘸捣搹㌲〰㑡〹ㄸ㐴〰搳戸㠴戹㌲搴戶㜳慥挰㉢㕡っっ㔶挰〰ㄸ㘴㥥㤷ㅥ搱挳攰挱ㅣ昱㜷ㅣ㤱搹㈲ㄲ挹㈱愸愱㉣晦戲㜹挷㍦㜸㈳㍢㈱挹㐰㐶愸㘵扡挱㤴㤶㐵昵㐸昱㘰㤱㌷戶敤ㄲ㙦搱㠷愵つ户摢㥢攲戸㈹㤸ㄵ㝣摢㠴摢昷㈵っ摣愱㕢攰㑤ㅥ搲㡤ㅡ㘶㌳㘴㍦晥㔳攲摢㉡摣晥㡣㘰摢㘳晤散挳㉤㜴㈸㕣散㌶戱慥㍡摥搴摣㔴摢㤲㍢〵㘹㑡戹㝣㌳㑡㙤㐶㐶挱戰散挷㘰搱㌸㈶〳换㙡攴㝢㝢攷昳㑤〱攱戹㡤㑤ぢㅡ挵㥢㙣㍣㉦摦ㄲㄳ扥摡户攷㌰昶敤㙢ㄴ昶〵㡢ㄱ㥤昹㄰㘱捥〰户〸昳〶愴挰㈴〱㈹㌰㔱㠰㕢戶挲〴戸扤㜷敤改㤱㥡愹慡㔵㡤㡡㘵戵㙦慦昲〳敦ㅦ㐹戸摢敦扥挰㈱ㄴ攲捤晥散㐷ㄱ敢昶㜵昲㔳挹捥ㄲ敥㌰戸㘰つ㠷〸㐷㌲攱㌸ㅤち㡤㠰摣㜵挴昰㉡扣㔸㐰扦㙡㠰扢㍦㔴㠹昶㡥㘸㤷㡣〶扣㔴戹㌹㌴ㄲ㉤㥤搱攲㐹㙦ち㡤㐲摢㉥㘸昳扦㌸㌹搲捥戱㙥戵㘱〸慢㌷㐵ㅥ挵㌸挰㔵ㄶ㤴攲捥㜸搴㐸㈴晦愹㄰㕡㜹挴慡つ㠸㤲挷〹ㅡ昱〴㌲㈰摣捦敡㉥戴㜰㕦晢昷㔵づ㍡㜱㡢㔸扡㄰搶㠵づ㑥㐱㜵㐶㠱扢㐹摤㠹敥愴㔰挶㍥っ㠶慤挳㈱挲㤱㉥㔰㜲ㄸ㡢㔴㔸㡣摢㘲愸ㄶ㘳㡢㐴戴戲㡤㠸〳㈸晡㔲ㅣつ愵摡㠵㘶㔹㍢〶㌵㐶ㄱ挲㍦搵ㄵ慤ㄲ挹㜵ㄸ㉣㌱㤲㙢搰㥡ㄸ挹㙥攸挴㉤戲扢㉥散愱ぢ摤㥤㠲摡ㅢ〵㠹㘴㥤㌷㤲㉡晡㝡㍣㐴㌸搲〳〰ㄴ㥣㐸攸晦戶㜰㈲㍤戵戲㡤㠸㕡㉡ぢ㔸㍡〸㐲昵愲㘹搶敡搰敥敥㤳㕣戴㑡㈴慢㡣㤱㕣㙣㡣愴㌷㍡㜱㡢散慢ぢ㝤㜴㈱摦㈹愸扥㈸㐸㈴ㄷ㌹㤱㠸搷㡤昴愹〹㈲ㅣ㌹〰〰㘹㌳敤㤳㝥㕡搹㠶㘱攴㌵挲昶ぢ㠵ㄷ愰㠷敡㑦搳㙣㕦㠸㥡ㅢ挹㠱㘸㤵㐸捥㌲㐶㜲愶㌱㤲㠳搰㠹㕢愴㐰ㄷち㜵愱挸㈹愸㔲ㄴ㈴㤲㈵摥㐸㑥挱搸搶愹㄰攱挸㈰〰㔰㌰ㅦ㕤㘵㕡搹㐶挴愱ㄴ㠳㈹㤶愲㠷㉡愷㘹搶捥㐲捤㡤攴㘰戴㑡㈴ぢ㡤㤱捣㌷㐶㜲〸㍡㜱㡢っ搶㠵㐳㜵㘱㠸㔳㔰挳㔱㤰㐸㕡㥤㐸㘴散ㄵㄸ摢㍡〷㈲ㅣㄹ〱〰ち收㐸㉡戵戲㡤㠸㤱ㄴ㤵ㄴ㉢搱㐳㡤愴㘹搶㔶愱收㐶㌲ㅡ慤ㄲ㐹㥤㌱㤲㔹挶㐸挶愲ㄳ户挸㌸㕤ㄸ慦ぢㄳ㥣㠲㥡㡣㠲㐴㔲敢㐴㈲㕥㕦づ㘹慤㠱〸㐷づ〳㐰摡㑣㐷搷攱㕡搹㠶㘱攴㕤挵搶㜸㤶慥㐵て㜵〴㑤戳㜶ㅤ㙡㙥㈴㔳搱㉡㤱ㅣ㘳㡣攴㈸㘳㈴搳搱㠹㕢攴㐸㕤㌸㑡ㄷ㡥㜶ち㙡〶ちㄲ挹㤱摥㐸㙥挲搸搶捤㄰攱挸㜱〰愰㘰摥㈷扦搷捡㌶㈲愶㔰ㅣ㐱㜱㌷㝡愸㉡㥡㘶㙤〳㙡㙥㈴㔱戴㑡㈴攳㡤㤱㡣㌵㐶㔲㡤㑥摣㈲㌵扡㄰搳㠵㕡愷愰敡㔰㤰㐸挶㌸㤱挸搸昷㘳㙣敢〱㠸㜰㘴づ〰㈸㤸㈳㤹慢㤵㙤㐴昰㤹㝡敢㘸㡡㑤攸愱敡㘹㥡戵挷㔱㘳㈴昲㉤摣㠸㔶㠹攴㄰㑦㈴愱㈷〱㐹㝡㌱愱づ㌶㠶愷㉦て㈳昳㘰㤲㕢攴〴㕤㠸敢㐲戳㔳㔰昳㔱㤰㌸㉢㥣㌸㈵ㄳ晥㘹っ㙢㍤〳ㄱ㡥㉣〰〰㠵㡣搰戳㤰愶㠹昷㌹戴㈷㑥愹愱攷搱散㥦㡦㕦㐰㑢㘰㍥㡥㉣㜴慣摢ㄳ敦㑢㐰㔸㔱っ㘶ㅤて愱ㄶ搱㌷搶㌶愳摤摤攵㈷愱㔵㠸㍡搰㐳搴戶㠹户扦㤱㤳㔳搰㠹㕢攴㔴㕤㌸㑤ㄷㄶ㍢〵㜵〶ち㐲㐵㍦㠷ち㡣㡡㜷㜶搱愷㌷㈰挲㤱㈵〰㐸㥢改㌴㍣㔳㉢摢搸㙢㌶挵㉣㡡㉤攸愱㤶搲㌴㙢敦愳收㐶戲っ慤ㄲ㐹㉦㘳㈴㍤㡣㤱㉣㐷㈷㙥㤱戳㜵㘱㠵㉥㥣攳ㄴ搴昹㈸㐸㈴㝢㍢㤱挸搸ㅦ㘳㙣敢㙦㄰攱挸〵〰愰㘰㍥㜸㉦搴捡㌶㈲㥡㈸昸㙣扤昵㌵㝡愸㡢㘸㥡戵㙦㔰㜳㈳㔹㠹㔶㠹愴㡢㌱㤲㑥挶㐸㉥㐱㈷㙥㤱㑢㜵攱㌲㕤㔸敤ㄴ搴ㄵ㈸㐸㈴ㅤ㥤㐸挴敢㝦㐲㕡摦㐳㠴㈳㔷〲㈰㙤愶㝤㜲㤵㔶戶㘱ㄸ㜹戹戳搵捡搲㉦攸愱搶搲㌴㙢㕢㔱㜳㈳㔹㠷㔶㠹㈴挳ㄸ挹㉦㍦㥡㉥㠶慥㐵㈷㙥㤱敢㜴㘱扤㉥昰ㄶㄷ㌷㜵ㄳちㄲ挹捦㌰攱㕥搶㘵㘵挳㠱㙣㠸㜰攴㘶〰㤲㐶㜲㡢㔶戶挱㤶扣ㄴ摡攲搳敥㔶㈷㜴㔵户搲㌴㙢㥤㔱㜳㈳戹ㅤ慤ㄲ挹摦㌱㘰攲㘵摤搷挶㐸敥㐴㈷㙥㤱扢㜴攱㙥㕤攰㉤㈷㙥敡㍥ㄴ㈴㤲慦扣㤱㜴㘵㈴摤㈴㤲㡤〰㈴㡤攴㝥慤㙣㠳㉤㙢〹挵ㄹㄴ㍤ㄸ挹〳㔰㑡㈴㍤㥤㐸攴慢昱㈱戴㑡㈴ㅦㄸ㈳搹㘲㡣攴㘱㜴攲ㄶ㜹㐴ㄷㅥ搵㠵挷㥣㠲㝡〲〵㠹攴㍤㈷ㄲ昱扡㌷㈳搹㔷㈲㜹ㄲ㠰㙤㤱〴㉥㔰㥦搲捡㌶っ㘳ㅤ挰㕥㘷戳戴ㅣ㐲挹慤ㅢ搶〶㌸㤱㜰扦愸㘷搰㐵㈲㜹搵ㄸ挹㉢挶㐸㥥㐳㈷㙥㤱攷㜵攱〵㕤㜸搱㈹愸㔷㔰㤰㐸㕥㜶㈲ㄱㄶぢ改㔳㤱㐴戲ㄹ㠰㙤㤱〴㝥㌴扣慡㤵㙤ㄸ㐶㕥㑥㙤昱㐱㜲敢㘰㜴㔵㜲㉢㠵戵摦㜹㈳㜹つ㕤㈴㤲㈷㡣㤱㙣㌲㐶昲〶㍡㜱㡢扣愹ぢ㙦改〲敦㤰㜰㔳敦愲㈰㤱㍣收㐴㈲㕥て㘵㈴挳㈴㤲昷〰㐸ㅡ挹ㄶ慤㙣㠳㉤㜹㘷戵挵㈷挲慤戱㡣攴㝤㥡㘶㙤㥣㌷㤲㌶戴㑡㈴昷ㄸ㈳戹摢ㄸ挹㐷攸挴㉤昲戱㉥昰㘶㠵戴昰㠶〵㌷昵㌹ちㄲ挹㕤㑥㈴㌲昶㘴㐶㜲㤸㐴昲〵〰㐹㈳昹㔲㉢摢㘰换㕡㑢㜱ㄵ挵㔱㡣攴㉢㥡㘶敤㘸㙦㈴摦愰㔵㈲㔹㙦㡣攴㕡㘳㈴晦㐰㈷㙥㤱㙦㜵㠱㜷ㄱ愴㠵㜷ㄲ戸愹㝦愳㈰㤱㕣攳㡤攴昷㡣愴㑡㈲昹〱㠰愴㤱晣愸㤵㙤戰㈵慦捡戶搶戳㌴㡢㤱挸搲㍦㙢戳扤㤱晣㡣㉥ㄲ挹㈵挶㐸㔶ㅡ㈳搹㡡㑥摣㈲攲ちぢ㕣捤攷ㄶ攱㡡㍥㌷㤵㡤㠲㐴㜲戱ㄳ㠹㜸摤挰㐸昸〷扢挲㤱㄰ㅡ愴捤㌴㥦㜰戵㕥㤴ㄲ〹ㅦ㡦戶昸戰戵㌵㥦㤱挸㑡㍣㙢ぢ扣㤱㠴㠱㤷㐸㤶ㄹ㈳㔹㙡㡣㠴㙢敤摣㈲㥤㜴㠱㡢敢搲搲挵㈹㈸慥㤰㑢㈴㘷㝡㈳㌹㤹㤱㥣㈲㤱㜰㤱㥣㘰攳㌲〱ㄷ捦㐵㈹㤱摣㐳搸〶㡡㌳ㄹ㠹㉣㡣戳戶搴ㅢ〹ㄷ挶㈵㤲㐵挶㐸ㄶㄸ㈳攱搲㌷户〸㤷扦愵挰戵㙥㈹㜰扤㥢㥢攲㡡戵㐴㌲摦㠹㐴㡥散戳ㄹ挹ち㠹㈴ㄷ〰㠲㡤㤱㜰㌱㕢㤴ㄲ〹ㅦ㔸戶昸昸戳㜵㌱㈳㤱㠵㙡搶㔶㝡㈳改〳扣㐴㌲挷ㄸ挹㙣㘳㈴晢㜱㄰㙣ㄱ㉥㐷㑢㠱㙢捦㔲攰晡㌳㌷挵ㄵ㘴㠹㘴㤶㌷㤲搵㡣攴㜲㠹攴㐰〰〸㌶㐶挲挵㘵㔱㑡㈴㡦ㄳ戶㠹攲ㅡ㐶㜲㄰㌴挲换戵摥㐸戸㜰㉣㤱ㅣ敢㡤㠴㍦ㅡ㘴ㄱ敡㘸㘳㈴㕣ㅡ收ㄶ攱昲戰ㄴ戸ㄶ㉣〵慥〷㜳㔳㕣挹㤵㐸㡥昲㐶㜲㈳㈳戹㐹㈲攱㘲㉥挱ㄶ㝦ㄶ㔸扣搸户㜸㝤㙦昱搷㐰㠴㡢扣昸搸敦戴㤴搷㝥㕢捦戰㝡ㄷ扡㐶戸收㉢捡扢㘹㙤〳㐴愷捣㉥㕣改㐳㐹㝥ち攱㝦㝡晢㘶㠸㔳ㅡ㙡晦㍦挷昹㝦㘴㘸ㄷ㉥ぢ晡㝡㕣昵昷㥢㝥㤷㝦挵敤㕢㥤晦㥦㜶昲〹昳摥㤸㤲㜷摦㈳愳晦㝡摥〹昷㐷摥ㅣ愲挶愱㐷㍥散㔸敦㔳㝣㐰㐱愶搵ㄸ㠴昸ㄶ㥥㌲㑡㜸改攸㘸㐷ㄱ㝣改㘸㘴㍣㉣攱㠳㥦㠲昰挰㝡㄰〲㈱㜰㠵捥攷㄰〰搸㔲㠴挰攵㍣㕦㡦戴㈱㜰ㄵ㉦ㅦ㐶㠳㈱っ㑢ㄶ挲㔰㐷ㄱ㝣㙤㘸㠴㉢㠰昸㈰ㅦ〶ㅥ㔸㥢㈰㄰〲㤷收㝣づ㌱㠰㤴㈱ㅣㅦ散㤱㌶㠴㕡昴㌰㠵㜰㜰戲㄰㉡ㅣ㐵昰挵㥦ㄱ㉥晤攱㤳㘱㍤捤㄰㥥戱㐳攰㥡ㅣ㉦ㅡ昹捦戳〵昷㐲户愱戶戲扢昳晦摥㐳扢㌴改㥥挷愹扣ぢ㠷㘵㙦㌹㉤ㄸ捡慡㑢愲㔳㡦㝥攱敢㈱㕢敡戲搶㍤㥣搵㝤攸挲㐳挷㝦㝣敢愵㌷て㔱㕣挷㌳㠵㔴㥣㉣愴㈲㐷ㄱ㝣㤵㘷㠴㙢㠰昸㘴㔸㉦㌱愴㤷敤㤰戸㌸户㜳㈱㜱㐵㑦㝡敥㜰㐸㑢搱搳ㄴ搲㠰㘴㈱昵㜷ㄴ挱㤷㜳㐶戸ㄸ㠸㑦㠶昵ㅡ㐳㝡摤づ㘹〵㕡㔰㑡户㤷㍣愷晢㌹挱ㅥ挱扤ㄳ㌹㘹晦敡㥣㡤㙦㍤戲愹㔳收㉢㝦ㅥ晤摤㄰挵㤵㍣㔳〸昹挹㐲攸攳㈸㠲慦搷㡣㜰ㄵ㄰㥦っ敢ㅤ㠶昰慥ㅤ〲㤷攷㜶㙥慦㜰㑤㙦攷昶ち㤷昴㑣㈱昵㑡ㄶ㔲㑦㐷ㄱ㝣㘱㘶㠴换㠱昸攰戵てっ改㈳㍢愴㥢戴㘳㔰㜸戶敤㌸㜷戸戸户㜳㈱㜱㙤捦ㄴ搲ㅥ挹㐲摡摤㔱〴㕦㠱ㄹ攱扡㈰㍥ㄹ搶攷っ改ぢ㍢㈴㉥搸愱戴〳〷ㅡ㔷昷㝣㍤㠲〷㕡挲扣挲㐵扤㝣づㅣ㤸㔷㈲挹㐲攸攲㈸㠲㉦戱㡣㜰㐱㄰ㅦ扣㤷づㅥ㔸摦㐲攰㑢㤹㙢㜱㍥㠷〰挰ㄶ摣㉢㥥㜳㠵ぢ㜷扥ㅥ挱㄰〶㉥晢㜲挳慡㌹てっ㠹㝤㔹㜵摦㡤挵㡦つ㔱㉦愱㐷㍥㡣〶㐳戰㤲㠵㤰攳㈸㠲慦愱㡣㜰愹づ㥦っ敢〷㜸㘰晤〸㠱㄰戸㠶戶㜳攷ちㄷ摥㜶敥挰摡㠲㥥愶㤰㌲㤳㠵愴ㅣ㐵昰挵㤲ㄱ慥搹攱㠳挴㈱㜸㘲昱㑦㑥㈲愴㡦搱㠲攰㜶攰挰攲捡㥢慦㐷㜰慦㈴㝣㠳㝤㡤ㅥ愶㄰㝥晡㈱挹〵换㡦㡥㈲昸㙡挸〸ㄷ敢昰㐱扥ㄱ㐳挸戱㐳攰㉡ㅡ㑡改㐲㌰㑣㤵㕣㝡㤳㥥㍢㍣慦㜰攵捤ㄴ搲㜷挹㐲晡搶㔱〴㕦昶ㄸ攱慡ㅤ㍥㔸昴㘲㐸㕤散㤰戸㥣收攳ㄸ〰㙣㈹捥ㄵ慥扤昹㝡愴摤㉢㕣㜲换㠷搱攰戹昲㘵戲㄰扥㜰ㄴ挱搷㌵㐶戸㕣㈷㈱散挶㄰㜶户㐳攰㍡ㅡ㍥改昶㡡攷㜴攷愲㥢慦㐷摡㄰戸搶㤶㙦〸攱攳㘴㈱㝣攴㈸㠲㉦㕣㡣㜰㥤㑥㐲攸挱㄰㝡摡㈱㜰〱つ愵㜴㈱ㄸづ㉣慥扡㐹捦ㅤ㍥戰戸晣㤶㙦〸改扤㘴㈱扤敢㈸㠲慦㔰㡣㜰挱㑥㐲摡㤷㈱昵戱㐳攲㑡ㅡ㍥改㐲昲散ㄵ㉥扢昹㝡愴摤㉢㕣㙤换㌷㠴昰㐶戲㄰㕥㜷ㄴ挱㤷㈰㐶戸㔲㈷㈱昴㘳〸晤敤㄰㠶愲ㄱ愵㜴㈱ㄸ昶捡㌰摤㜳㠷昷ち㤷摤昲つ㈱扤㤲㉣愴㤷ㅤ㐵昰戵㠶ㄱ㉥搹㐹㐸㠵っ愹挸づ㠹㙢㘹昸愴ぢ挹戳㔷戸昰收敢㤱㜶慦㜰扤㉤摦㄰挲戳挹㐲㜸挶㔱〴㕦㑣ㄸ攱㕡㥤㠴㔰捥㄰㉡散㄰戸㠸㠶捦づ㠴挰ㄵ㌷㕦㡦㘰〸〹ㄷ㈸㕣㘸换㌷㠴昰㜸戲㄰㌶㌹㡡攰慢〵㈳㕣愴㤳㄰㠶㌰㠴愱㜶〸㕣㍤㐳㈹㕤〸㠶〳㡢㑢㙥搲㜳㠷て㉣慥戸攵ㅢ㐲㝡㈸㔹㐸て㍡㡡攰换〲㈳㕣慤㤳㤰㐶㌱愴搱㜶㐸㕣㐶摢戹㤰戸昶戶㜳㈱㜱改㉤摦㄰搲㍤挹㐲摡攰㈸㠲慦晦㡢㜰搹㑥㐲㥡挸㤰㈶搹㈱㜱㍤つ㥦㜴㝢挹㜳慥㜰昱捤搷㈳㜸愰㈵㕣戰㜰捤㉤摦㄰挲㙤挹㐲戸搵㔱〴㕦攰ㄷ攱㝡㥤㠴㌰㤵㈱㑣戳㐳攰㐲ㅡ㍥㍢㄰〲㔷摤㝣㍤搲㠶挰挵戶㝣㐳〸搷㈷ぢ㘱扤愳〸扥㠲㉦挲㠵㍡〹攱㔸㠶㌰挳づ㠱㉢㘸昸散㐰〸㕣㙥昳昵〸㠶㤰㜰扡㜳㤵㉤摦㄰挲摡㘴㈱㕣攵㈸ㄲ㕥愲挷ㄵ扡㜴㉦搱昳晣㌱扡㉥ㄸ㌴扢㤶搹㜸ㅤ㙡敤㘶㘶〴㈲ㅤ戳慥扥㕥㌲ㄹ㍢攲㕤㔸㜱晣㌹戸〹㜸戵ㅢ摥㠰㠵扦晥攳攴攱攱㤵㙦㝣戵㤰㝥摢㤲㈵㌵㜶づ搵㑥㡥攳昵㑢敤㙢挷㌶攳㤵㝣㌵㌹昸㜳㔶㉤㉤戱㜸攳晦挲㡢戲㤰㕢捡㈷ち戱搹慦挸㌲愶㜵㌲㕦㌳挵㍢捣戶昱愱晦捡㕢㈶㕦愱戵㜳㙦攷ぢ捤挴㐱戶ぢ摥愶搴摡㌰㡦㉦挹换㤵㑣搲收㉣㜵〵㜶戰愴昰㝤㕥戴愷攴㈹昲㌶戱㔵〳㜴㈸〶挱㍦搲㈴昷㡤戱挲ㅣ戶㙡搱㈲挹扤㈲㤰摦㠸㠳㠰〷㐲㘸㌶ㄴ摤㥣㍦晤㥥㕢㠳㍦㑡ㄷ慦㥢搹捡㜱戲搴㈵㝡㠰㡣挵ㄹ摢〶㤸㐳㑢ㅣ㈰㠳敦㡣ㄲ攳昵〱攳㕣㐰愵㜱㡢慥㘷愹ぢ戴ㅤ㥦愳昳㕣㍢㐲㌷㥤㡣〷散㜰つ㔶散搰挹㉣㜵戶戶攳昳㘷扥㙢挷昵㘷㘱挰捥㘳摡㡥敤捦㤹摡㡥捦㥦㤳㕤㍢慥㍦愷〶散㜰㐱搵攳捦㘹摡㡥捦㥦搳㕤㍢慥㍦㑢〲㜶戸戴改攱㘷㤱戶攳昳㘷㤹㙢挷昵㘷㜹挰づ㔷㐷㘹㈷戴〲㡡摤昱戶戹㐶扥攰慥㍥戰ㅢ㥢戵㜹㥦㥢攷扡收㕤㌷捦て㤸攷㜲愵挷捤〶㙤挷攷收挵慥ㅤ搷捤㔵〱㍢㕣昱ㄴ㍢㜴㌳㑢捤搲㜶㝣晥慣㜶敤戸晥慣〹搸攱㕡愳挷㥦愸戶攳昳㘷慤㙢挷昵㘷㕤挰づ㤷㉢㠵戶㙢愱㐸㜲散ㅦ慢㡤晢㥣㕣敦ㅡ㜷㥤扣㈱㘰㥣慢㠹ㅥ㈷愷㘹㍢㍥㈷㙦㜱敤戸㑥摥ㄶ戰挳〵㐹て㘹㤳戵ㅤ㥦㍦㜷戹㜶㕣㝦㌶〴散㜰㈹搰攳捦㔸㙤挷攷捦㐶搷㡥敢捦〳〱㍢㕣㑤昴昸㌳㐲摢昱昹昳戰㙢挷昵攷搱㠰ㅤ慥攳㜹晣ㄹ慣敤昸晣㜹挲戵攳晡昳㔴挰づ㤷〲挵㡥晤摤㔰愶敤昸晣㜹搶戵攳晡昳㝣挰づㄷ攵㘸㈷昴㈲ㄴ愶慦搹㐲㙤搹攷攱换㐰㠷㕥㠱昰㝦捤㙥づ㔸晦㔶㕢晦ぢㄴ摤昱捥挸㕣晣つ搴㜸慣㈱ㄶ㌸㐷晢敢㐱㝣敥扦㐶㙢ㅣ㘴摢㔷敤ㅢ㠱〱戸㈰攷愱㌳㕦摢昱㌹晢㌶㍢挹㔷戶㑢攷扢〱㍢㕣搳ㄳ㍢昶㌹扡㡦戶攳昳攷〳搷㡥㑢攷㠷〱㍢扣〶昲昸戳愷戶攳昳攷ㄳ搷㡥敢捦㘷〱㍢㕣㤰ㄳ㍢㍣㐷戳㔴㔷㙤挷攷捦㔷慥ㅤ搷㥦㙦〲㜶戸㌴收昱愷㤳戶攳昳攷㍢搷㡥敢捦昷〱㍢㌹摡㡥捤㑦㝢㙤挷攷捦㡦慥ㅤ搷㥦晦〴散㜴搶㜶散愹㐸㘹㍢㍥㝦㌲昰摡挳挰晥捡㘴ㄳㅦ捥㜱收㙦㉥㡤㜹昸昹改摦㍡㠳捤㍢㔵㠷㕣㍢慥㍦㌹〱㍢㕣愴昲昰昳㑦㙤挷攷㑦㐷搷㡥换㑦攷㠰㥤摤戵ㅤ㝢㝦㝤慤敤昸昸搹搵戵攳晡搳㉤㘰愷㠷戶㘳昳昳愹戶攳昳愷扢㙢挷昵㘷慦㠰ㅤ㉥㕡㐹㕣昶晥㙡搳㜶㝣晥昴㜲敤戸晥攴〶散㜰戹挸挳捦㍢摡㡥捦㥦㍥慥ㅤ搷㥦晤〲㜶晡㘸㍢㌶㍦慦㙢㍢㍥㝦晡戹㜶㕣㝦〶〴散昴搳㜶㙣㝥㕥搱㜶㝣晥ㄴ戸㜶㕣㝦㡡〲㜶戸㝣攴攱攷㌹㙤挷攷捦㈰搷㡥敢㑦㜹挰づㄷ㙥㍣晣㍣愹敤昸晣㌹挴戵攳晡㜳㘸挰づ搷㝥挴㡥捤捦㈳摡㡥捦㥦攱慥ㅤ搷㥦捡㠰ㅤ慥挲㜸晣戹㕦摢昱昹㌳挶戵攳晡㌳㉥㘰㠷ぢ㌹㘲挷㥥㕥敥搶㜶㝣晥㑣㜲敤戸晥ㅣㄶ戰挳㈵ㄵ㡦㍦户㙡㍢㍥㝦愶扡㜶㕣㝦愶〷散っ搵㜶散攳昹㝡㙤挷攷捦㌱慥ㅤ搷㥦ㄹ〱㍢㕣て昱昸㜳戵戶攳昳攷㜸搷㡥敢捦捣㠰ㅤ㉥愹㠸ㅤ摢㥦换戵ㅤ㥦㍦戵慥ㅤ搷㥦搹〱㍢㕣捣昰昸戳㔲摢昱昹㔳敦摡㜱晤㘹っ搸㤹愴敤搸挷捦㜹摡㡥捦㥦戸㙢挷昵愷㈵㘰㘷慡戶㘳㥦㕦㝦搴㜶㝣晥㉣㜴敤戸晥㥣ㄸ戰挳挵つ㠹换昶攷っ㙤挷攷捦愹慥ㅤ搷㥦挵〱㍢㕣㘶㄰㍢扣㍣挹㔲愷㘸㍢㍥㝦㤶戰㤳㕣㈷戸晥㉣つ搸㤹攱搸〹㉤㠳㈲挹㌵敦〲㙤摣攷攴㜲搷戸敢攴ち扦昱散ㅡㄸ摦敥㥦挳晣搱搸ㄵぢ〷晣摢昱昸㤹㌹ㅣ㉦挸敥㕦㡦摦㥤摢昱㍥昲㜳㌱慥攲㉦㔹摡戰捥㘳㡤搷㐶晣㌷〷慤㜴挳㍡㥦慤昵ㅡ㜳㠱ㄷ挳㕦㥣㠲戹㤰慤晣戱㈹㜶㉥昲㘲收㙢捣挵㙣攵て㐹挱慣昴㘲㑥搶㤸㔵㙣攵㡦㐴挱㕣攲挵㥣慥㌱㤷戲㜵㠹挶㕣收挵㉣搳㤸搵㙣㕤慥㌱㤷㝢㌱攷㙡捣ㅡ戶昲ㄷ㥡㡣㜵㠵ㄷ㜳戱挶㕣挹搶㔵ㅡ㜳㤵ㄷ挳㥦㔷ㄲ晢㕡戶慥搱㤸慢扤ㄸ晥㜴ㄲ捣㍡戶慥搳㤸㙢扣ㄸ晥〲ㄲ捣戵㙣扤㐱㘳慥昳㘲㙥搱㤸昵㙣扤㑤㘳慥昷㘲昸换㐵散摣挰搶つㅡ㜳愳ㄷ挳㕦㈵㠲戹㠹慤晣㐱㈲戱摦散挵昰ㄷ㠷㘰㙥㘱㉢㝦㙣〸收㔶㉦收〹㡤戹㡤慤晣㈱㈱㤸摢扤㤸㘷㌵收づ戶㍥慦㌱㜷㝡㌱扣收㤷戱敥㘲㉢㉦昵挵捥摤㕥捣㙢ㅡ戳㠱慤扣㕡ㄷ捣㍤㕥捣摢ㅡ㜳㉦㕢㜹㈵㉥㤸晢扣㤸て㌴㘶㈳㕢㍦搴㤸晢扤㤸㑦㌴收〱戶㝥愶㌱て㝡㌱㕦㘹捣㐳㙣攵搵戱㡣昵㈷㉦㠶㤷扦ㄲ搷挳㙣晤㕥㘳ㅥ昱㘲㜸㘹㉢㤸㐷搹晡ㅦ㡤㜹捣㡢挹㐰㐵㌰㥢搸㥡改愸慣挷扤㤸㤰挶㍣挱搶ㅣ㡤㜹搲㡢改愸㌱㑦戱戵戳挶晣搹㡢搹㔵㘳㥥㘶㙢㌷㡤㜹挶㡢改慥㌱捦戲㜵㉦㡤㜹捥㡢改愵㌱捦戳㌵㔷㘳㕥昰㘲晡㘸捣㡢㙣摤㑦㘳㕥昲㘲晡㘹捣换㙣ㅤ愰㌱慦㜸㌱〵ㅡ戳㤹慤㐵ㅡ昳慡ㄷ挳㑢㉥攱昰㉦㙣㉤搷㤸晦昳㘲㜸㌹㈵㤸搷搸㝡愸挶扣敥挵っ搷㤸㌷搸㕡愹㌱㙦㝡㌱㘳㌴收㉤戶㡥搳㤸扦㝡㌱㤳㌴收㙤戶ㅥ愶㌱敦㜸㌱㔳㌵收㕤戶㑥搷㤸昷扣㤸㘳㌴㘶ぢ㕢㘷㘸捣晢㕥捣昱ㅡ昳〱㕢㘷㙡㑣㥢ㄷ㔳慢㌱ㅦ戲㜵戶挶㝣攴挵搴㙢捣挷㙣㙤搴㤸扦㜹㌱㜱㡤昹㠴慤㉤ㅡ昳愹ㄷ戳㔰㘳㍥㘳敢㠹ㅡ昳戹ㄷ㜳慡挶㝣挱搶挵ㅡ昳愵ㄷ戳㐴㘳扥㘲敢㔲㡤昹摡㡢㔹慥㌱摦戰㜵㠵挶晣摤㡢㌹㔷户敡㤷〳㘰攲换㠸㜰ㅡ捣㐲挱晡ㄶ㠵㑥敤搴昹㐶ㄴ㈷㐲㐱晤搳㐶㕤㘸㐴㜱㉡ㄴ搴扦㙣搴挵㐶ㄴ㈷㐳㐱晤㘰愳㔶ㄹ㔱㥣づ〵昵㤳㡤扡搴㠸攲㠴㈸愸㥦㙤搴㙡㈳㡡㔳愲愰戶摡愸㌵㐶ㄴ㈷㐵㐱愹ㅣ㘱攲㑡㈳㡡搳愲愰摡搹愸戵㐶ㄴ㈷㐶㐱㘵摢愸㜵㐶ㄴ愷㐶㐱戵户㔱搷ㅡ㔱㥣ㅣ〵㘵搹愸昵㐶ㄴ愷㐷㐱㜵戰㔱㌷ㄸ㔱㥣㈰〵搵挹㐶摤㘴㐴㜱㡡ㄴ㔴ㄷㅢ㜵㡢ㄱ挵㐹㔲㔰扢搸愸摢㡣㈸㑥㤳㠲敡㙡愳敥㌰愲㌸㔱ち㙡㌷ㅢ㜵㤷㐶改攷㔶攵㔸攵㔴㈹愸㍤㙣搴〶㈳㡡㤳愵愰昶戴㔱昷㙡㤴敦戸攷㜴㈹愸扤㙤搴㐶㈳㡡ㄳ愶愰㝡摡愸〷㡣㈸㑥㤹㠲摡挷㐶㍤㘴㐴㜱搲ㄴ㔴㥥㡤㝡搸㠸攲戴㈹愸㝤㙤搴愳㐶ㄴ㈷㑥㐱攵摢愸㑤㐶ㄴ愷㑥㐱敤㙦愳㥥㌰愲㌸㜹ち敡〰ㅢ昵㤴ㄱ挵改㔳㔰晤㙤搴搳㐶ㄴ㈷㔰㐱ㅤ㘸愳㥥㌵愲㌸㠵ち敡㈰ㅢ昵扣ㄱ挵㐹㔴㔰㠵㌶敡㐵㈳㡡搳愸愰㡡㙤搴换㐶ㄴ㈷㔲㐱㤵摡愸捤㐶ㄴ愷㔲㐱㤵搹愸扦ㄸ㔱㥣㑣〵㔵㘱愳㘴ㅡ攵㌷愸敦昸攲㜴㉡愸摦搹㈸㤹㐸ㄳ㔰㥣㔰〵㌵搸㐶扤㘵ㅣ㤱㔳慡愰㠶搸㈸㤹㑣ㄳ㙣㜱㔲ㄵ搴㌰ㅢ㈵搳㘹〲㡡搳慡愰㐶搸愸㉤挶ㄱ㌹戱ち㙡愴㡤㤲㈹㌵挱ㄶ愷㔶㐱㡤戶㔱㌲愹㈶愰㌸戹ち㙡慣㡤㤲㘹㌵〱挵改㔵㔰攳㙤㤴㑣慣〹㈸㑥戰㠲㥡㘸愳㘴㙡㑤㐰㜱㡡ㄵ搴㘴ㅢ㈵㤳㙢〲㡡㤳慣愰づ户㔱㌲扤ㄲ攵晢捥攱㌴㉢愸㈹㌶㑡㈶搸〴ㄴ㈷㕡㐱㑤ㄳ㔴㌶㈷搳摦〵㕥㡤㘳晥攳㕡晤戱愲㡦扦㘱ㄶ慢挱㝤敥㜹戱㜸换愲㤱㡤㉤昱㐵晣㈱摥づ㝦㔵挸晥㕢㍣㔹㤹〷敦㥣㉤摥㉤攷㥦攲攲扦散㥢晥戵㜵敢慦戰挳ぢ晦㙤㙦㌶愲挵攱昸㤷㠳扦攸挲㙢〲〶慣㙥挴〸ㅣ㐵㉢㜸ㄹ㈰㡡ㅢ〲ち捥晣愲戸㍥愰攰㘴㉦㡡昵〱〵攷㜷㔱㕣ㄷ㔰㜰㑡ㄷ挵戵〱〵㘷㜱㔱㕣ㄳ㔰㜰攲ㄶ挵扡㠰㠲㜳戵㈸慥づ㈸㌸㍤㡢㘲㙤㐰挱ㄹ㔹ㄴ㔷〵ㄴ㥣㠴㐵㜱㘵㐰挱㜹㔷ㄴ㔷〴ㄴ㥣㙡㐵戱㈶愰攰散㉡㡡换〳ち㑥愸愲㔸ㅤ㔰㜰づㄵ挵㘵〱〵愷㑤㔱㕣ㅡ㔰㜰愶ㄴ挵㈵〱〵㈷㐷㔱慣ち㈸㌸ㅦ㡡㘲㘵㐰挱㈹㔰ㄴㄷ〷ㄴ㥣昵㐴㜱㔱㐰挱㠹㑥ㄴㄷ〶ㄴ㥣摢㐴㜱㐱㐰挱改㑣ㄴ攷〷ㄴ㥣挱㐴㜱㕥㐰挱㐹㑢ㄴ攷〶ㄴ㥣愷㐴㜱㑥㐰挱愹㐹ㄴ㉢〲ち捥㐶愲㌸㍢愰攰〴㈴㡡攵〱〵攷ㅣ㔱晣㌱愰攰㌴㈳㡡㘵〱〵㘷ㄶ㔱㥣ㄵ㔰㜰㌲ㄱ挵搲㠰㠲昳㠷㈸捥っ㈸㌸㘵㠸㘲㐹㐰挱㔹㐲ㄴ㘷〴ㄴ㥣ㄸ㐴㜱㝡㐰挱戹㐰ㄴ㝦〸㈸昸昵㉦㡡挵〱〵扦昱㐵㜱㕡㐰挱㉦㜹㔱㥣ㅡ㔰昰㝢㕤ㄴ愷〴ㄴ晣㉡ㄷ挵挹〱〵扦扤㐵㜱㔲㐰挱㉦㙣㔱㥣ㄸ㔰昰㍢㕡ㄴ㡢晣㡡づ晦て攲晣㠴〷</t>
  </si>
  <si>
    <t>㜸〱敤㝤㜷㝣㔴㔵晡㝥㑥捡㤰㍢戴ㄱ戰愱㘸㐰㈳㈸ㄸ㐹愱㈹㐸㐹攸㔵㐰㉣攸㌷㑥㤲〹ㄹ㐸㠱挹〴〲昶戶㉡㔶㕣ㅢ㌶㄰扢敢㕡㔱ㄴ㠵ㄵ㉣慢慥㙤ㄵ㝢㐳㔶搷扥㡢慢敢敡摡㝥捦昳摥㝢㙥㙥㥢㐹㈲㝣㍦㍦晦昸㕥㈶㉦攷㥣昷㌹敦㜹摦攷摥戹攷捥戹敦摣挹㔰ㄹㄹㄹ扦㘰攳晦摣戲㔹搸㝢搶搲挶㘴慣慥愰戴愱戶㌶㔶㤹㡣㌷搴㌷ㄶ㡣㑥㈴愲㑢愷挴ㅢ㤳㔹〰㠴捡攳搰㌷收㤴㌷挶㤷挵㜲换ㄷ挷ㄲ㡤〰攵㘴㘴攴收ㅡ㤹搰敦㘹晤㐵㜴挵㘰㉦㈳㥢〲愸っ㈳㐴搱㠱㈲㤷挲愰〸㔳㜴愴攸㐴搱㤹愲ぢ㐵㔷㡡〸挵㉥ㄴ摤㈸扡㔳昴愰搸㤵㘲㌷㡡摤㈹昶愰攰昸㐶㑦㡡扤㈰㍡敤つ㌱扢㜴捣昴㡡昹㠸㘶㔶戲㈱ㄱㅢ㤰㌷挷昴㜹㐴㘱㘱㐱㘱挱愰㠱㐳㡡ち〶づ挸㉢㙤慡㑤㌶㈵㘲㈳敡㘳㑤挹㐴戴㜶㐰摥㡣愶㡡摡㜸攵攴搸搲搹つぢ㘲昵㈳㘲ㄵ〳㡢㉢愲㈵㐳ぢ㑢〶つ慡ㅥ㌶㙣㘸愷㕥戰㍣慤㜴捣㡣㐴慣扡㜱㘷搹摣㠷㌶愷㤷㡥㈹㤸ㄶ㑢敥㉣㥢晢挲㈶㑣㤶㌵搴㐵攳昵㍢挹㘸づ昷改愰戲㔸㘵㥣㍢㍦ㄶ㑢挴敢攷ㄵ挰㙤ㄷ搱愸つ㈹ㄸ摤搸搸㔴户㤰挷㔱㘹慣戶㜶㘶慣㕡㜶㝡㕤㔹㘳㜲㐶㌴㔱搷搸愹㡥晣挵ㄲ戱晡捡㔸㘳㤷扡戱捤㤵戱㕡ぢ搸㤸㕢㌷㈷㥡㤸ㄶ慤㡢㘵戳搰戵捥摣㠷ㄳ慢㘲昵挹㜸㜲㘹攷扡㈳ㅢ㘳㌳愳昵昳㘲㠴攴搴㡤㙦㡡㔷愹散㙣扣㌲戲晡〶㜹㈶㍢ち晥搴㤵搶㐴ㄳ㐹愹㜱ㄷㄶ〶㘱ㅤ㠷㡢㐴攱昲㡢㠷㔴㥥愷ㄷ昷搹慣㜸摤攴㔸愲㍥㔶换㐱戸㈷晢㝢㐰㐲㤰戹ㅦ㙣愶㜴㌸摣㑢慡愳昵收㘳㉣ㅣ㈵㤴〷㌱散挸晡㜸㜵㐳愲㙥挰搴㜸晤㠸㠳〷ㄶっㅣ㌶戰㜸㔰㔱搱搰㈱㠳ぢ㠷ㄶつ㉥㈹ㄹ㔲㌸㘰㙡戴㜹挴挰㠲攲㘱㠵㠳㑢〶つㄹ㌲㘸昰戰㘱挳㡡ぢ㠷ㄶㅡ扤搱摤攸㐳㐳晢㐱攰㄰㑦㠰攸㘴ㅥ昶㐹㉣搹㤸㌷㍥搱戰㈴㔹㤳㌷㌳㥡㡣攵㙤㕥㤷㔷㔴㘲散㑦㝣㍥㠴捡㝥ぢ㈷〶愷㍢㝣㜳㘶㤶㐷㌳换㉢㌲换㉢㌳换慢㌲换㘳㤹攵搵㤹攵昳㌲换㙢㌲换攳㤹攵昳㌳换ㄷ〰愳户摣づㅤ㌲慤㙤㜸愷摡戹㤷扦晡敥㠴换㙦搸敤收昷㑢㌶㍥慦㜸㉥㤰㔳㐹㕦ㄴ㐶㑣㘹㤸㠷㔳㑢扣㜲挰搴㔸戴ㅥ㘱っ㉣ㅡ㌶㘴攸愰攲愲攲愱㐳〷て㉥ㅥ㌶㜸㐸挹㠰㔹㤵搱摡ㄸ㔵㠵㐳ち㡢〷㤵ㄴ㤶っ㉣ㄹ㍡愸戰愸㜸㜰㤱搱て㈶㡣〳㈱㐲〷㐱散㍢戱扥扡㌶捡愳㉤㉦㕥㥦㌷㉤戶㈴㙦㑡㐳愵㔹㘷㠴㠳㡣晥㠴て㠰㔰敡ㄵ㐴挸㈸㕦晡收㤵㐷捥㌹㜸㤷㜱㙢扡㥦晦摤㌱㜷㕥戴㕡昱㉣㈵敥ㄵ愰戰〳散ㅦ挲戱〶㐲㠴ち㈱㕡㘳㝦愸㔱㐴㝣㌱㠴㔲捦㔹扥晤晢摥搹捦㕣昴昷晡改昷㜷㔹㔸㔲户㜸敤㈵㡡㈷㑦昱㙤㄰ち㍢攰摢㘰㡥㌵〴㈲㌴ㄴ愲㌵摦〶ㄹ挳㠸㍦ㄴ㐲愹㈷㉤摦㐶㉣晢㜸㑣㙤搷昵㤳慦晦㌱攷挶㥡㡦㉥㙣㔴㍣愷㡢㙦挳㔱搸挱摤㍡㠲攳ㅤづㄱㅡ〹搱捡㙥㉤㌴㐶ㄱ㍥ㅡ㐲愹㡤㤶㝢挳㙡ㄶ㝦昳敥㘳㉢愶㥥㜷昶㍦扥扥攷捡㙢㍡㈸㥥㜸挴扤㔲ㄴ挶攰㉤㌳戶㌹㤹㠸搵挵〶㑣㠹㉦㠸搵挶㘳㡤㐹ㅣ㘱㠵〳昱挶ㄹ㍡慣戰愴㘴㜰ㄱ晥㉢㉡戲㡦扤挲攲㤲㘲戶っ㉤㉡挱㈴㌰愸愴挴㈸攳愰㘳㈱㐲攳㈰昲昵扢㙢㑡㍣㕡ㄱ慦㡤㈷㘱搱昷ㄶ㉢㌴挶戳搳〴〸愵搶㔹㥥昶㈹㜸攵摣㔵敦㥤㌵昶收㜷㉥敦摣昹攰攷㕦㔵㥣ㄲ挵搳㐹㈸散㈰㤱㤳㌹摥ㄴ㠸搰㔴㠸㔶㠸ㅣ㙣㑣㈳㝣㍡㠴㔲昷㔸敥㉤ㄸㅢ㍥戴㜰搵ㄹ㘳敥扤敦㙦㝢㉦戸攷慡㡢ㄴ㈷㙢㜱敦〸ㄴ㜶〶㤱㌳㌹攸㉣㠸搰㙣㠸㌶ㄱ㌹挴㌸㤲㥤收㐰㈸㜵扢攵改敥㤳㡥敦㔳㝦摤户㤳㙥㍢愳攲㤹昲昸㕢㝢慢㡥㔰㡢愷㐷愳戰㌳㍣㍤㠶㠳ㅥぢㄱ㥡ぢ搱㈶㑦㡢㡤攳搸改㜸〸愵搶㔸㥥㍥㌱㘴昸愵㌷摣昷昵戸㍢㌷ㄷ㤷㉣晢戱㙦〷挵换ㅥ昱戴ㅣ㠵ㅤ摣攵㈷挰㠴ㄱ㠵〸㔵㐰戴戲换㠷ㅡ㤵㠴㔷㐱㈸㜵㡤攵㕥攱㐷㕢戶㝥㍤昷摤㈹㤷㙦㕡㔱搶㙤昹昰扥㡡ㄷ㘴攲㕥㌵ち㍢攸摥㍣㡥㔷〳ㄱ㡡㐳戴攲摥㄰㘳㍥攱ぢ㈰㤴扡捣㜲㙦㔱挶慢敦㕦晦搵㥥㘳㉦㜸晦戵ㅦ扥㥥㤶㌵㐲昱㔲㔱摣慢㐳㘱㘷散攷㝡づ摡〰ㄱ㕡〸搱愶晤㍣搴㔸挴㑥〹〸愵㉥戴㍣㝤攷晥㡤㌷ㅤ㌸㜷昷㔱ㄷ㜴扤㘶㔱搹挴㑢㥦㔷扣㥥ㄵ㑦㤳㈸散㈰㤱㑤ㅣ㙦㌱㐴㘸〹㐴㉢㐴づ㌴㥡〹㕦ち愱搴敦㉣昷ㅥ扥晢㠶敡㘷戳㌲㐶摤昷敡㥢㉦攵昷㕡昷㠱攲㤵戶戸㜷㈲ち㍢㠳挸㤳㌸攸挹㄰愱㔳㈰摡㐲㘴攱㌰攳㔴㜶㍡つ㐲愹㔳㉤㑦扦ㅤ㌳㜷搹㔵攷ㅦ㍣㝥晤昷攳扦摦㝣收㕦㌶㈹㝥ㅣ㄰㑦捦㐰㘱㘷㜸㝡㈶散ㄸ㘷㐱㠴捥㠶㘸㡢愷戸㘰晡ㅤ㍢㥤〳愱㔴戳攵改换㠷ㅤ㍥收摥ㅢ㥡㐶摦搷昳挵㍥㐵ㅢ敦㉢㔰晣捣㈲㥥㥥㠷挲づ敥昲攵ㅣ敦㝣㠸搰〵㄰改㜷㌹㠸扣㤰昰㡢㈰㤴㕡㘴戹昷挵㤸㤳㝥搸昲摤㌹㤳㌶㕣㌰敦摣㜳户㝣㜷㤹攲愷㈹㜱敦ㄲㄴ㜶搰扤ㄵㅣ敦㔲㠸搰敦㈱搲扢〷昶㉥㈳晣㜲〸愵收㕢敥ㅤ昸挷㑤㤳ぢ愶㝣㍥晡愲昰㜳ㅢ摥㔷㌷っ㔰晣㥣㈷敥㕤㠹挲づ扡㜷ㄵ挷㕢〹ㄱ扡ㅡ愲ㄵ昷㡡㡣㙢〸扦ㄶ㐲愹㑡换扤㤳㘳摦㙤晣㜷昷昹愵搷㡦㉤㝣攰晥㜳摦㥤慥㜶㠵㕡摣扢ㅥ㠵ㅤ㜴㙦ㄵ挷㕢つㄱ扡〱愲ㄵ昷㡡㡤㌵㠴摦〸愱搴㜱晡搸㝢昳敢昵㤳搷㌷㡦戹攲昰扣捥昳㌶㙦㍦㕢昱戳戱戸㜷㌳ち㍢㜰戹㜸ぢ挷扡ㄵ㈲㜴ㅢ㐴㙢㤷㡢㠳㡤摢㠹扦〳㐲愹㈳㉤摦慥㉥㝦敢敡㘹㝦㡢㑥㕣㥢㥤㕢扡㘶敡挵㐹挵㡦散攲摢㥤㈸散㡣㜷昰ㅦ㌹攸㕤㄰愱扢㈱摡昴づㅥ㘸摣挳㑥昷㐲㈸㌵捤昲昴愷て㍢㉦㤸㤴晤㕤改慡摡ぢ㈶摤㤰晢挶搹㙡て愸挵搳晢㔱搸ㄹ㥥慥攵愰て㐰㠴ㅥ㠴㘸㤳愷㐵挶㍡㜶㝡〸㐲愹昱㤶愷〷て㍦扥攷搶㕥攷㡥扦晡摦㡢敥㕦㜰㝤挹〱㌹㝢㐲㕤ㅣ昴愹搳晢㠱㜶ㅣㄶ㐲㉡愳㡤㐹敢戳㜶〷昴摢戹ㅦ挵㕢晦㈴㍥㉥㔱昹扦晦㐹ㅣ㠳散㤴㑦攲挶㝡戲晦〸㐴攸㔱㠸㉥㌳愲㑢㉢愲㤵ぢ昲㘶㘰改愳愱捡搸㐰敤㐶〸愵㐶㕢晢愶晦〷摤晡㥥㍣㘵收搸攵㝦戹戹㝢晤戶搲㕢㔴㑦愸攵㈸㝡っ㠵㥤㜱ㄴ㙤㠲ㅤ㘳㌳㐴攸㜱㠸㌶ㅤ㐵㠳㡣㈷搸改㐹〸愵づ戵㍣つ㕤㌰㘹㐵昹㤴㕦㈶㍤㜲挰扣摢捥昹攴晣〵㙡㉦愸挵搳㍦愳戰㌳㍣㝤㥡㠳㍥〳ㄱ㝡ㄶ愲㑤㥥づ㌶晥挲㑥捦㐱㈸㔵㙣㜹㝡搶㉦㤷㝣晤搹愶㡡挹㜷㍥㝢摡ㅦ㙥晥愴㝦愸搳ぢ㔰ㅦ㘱㉤㥡㤴㈵愲㑢戰っ搵戲挲㠵㘵㍤晥㙢㝤㘹て㉢㝢搵㠳慡㠷㔴ㄷㄶ㔶つㅡㄸ㉤㡥收昴㠶搹戶慥㈱昱㤲愹㔳昵㔱昱晡慡㠶㈵戲愸戴昷㤸㘸㘳慣攵挸敥㙦改挶㌴㌴搵㔷㌵敥ㄵ慣㥣㤵挴㈲㑣㑦慦慥挵㠸慦摢㉣ㅣ㜷戱㐶ㄹ㙦ㅦ㙦户㌹搱摡愶搸攸收戸愹敥攵㔱㘳挱慤愱㈲戵㜶㕣㈲戶挸搶晡㍣ㅡ㡤ㄵ攱挵㘲摢ㄷ愵愹㌲晤捡㉢慤㘹㘸㡣搵㡢㝢晤敢㘶挴㉢ㄷ挴ㄲ戳㘲㕣㑦㡥㔵㐹愸扢㔲㘵慤晡昵㥦㕥㡦㐰戱㡥㔷搵挷搹㕡㡤㡦攷戱晡慡㔸ㄵ晣㕤ㄸ㑢㈴㤷捥㡥㔶搴挶㜶㜳㐱捣㌱愱搸搳搵㍣慥愱戲愹戱戴愱㍥㤹㘸愸㜵㙢㐶㔷㉤㡥㘲愵戱㙡㙡㐳㔵っぢ㠵搹摣㌲㔴㐶㔶㤶㔲ㄹ〷〵㥤㌷㘹户戱㐰㜶㠴㘳ㄷ昷挲㍥摦挳㝤搸ㄵ捣㐴㜴㠸愲㌶挶㘳㌲㜳晦㔶㡣㠹㕤㥡㌹㌰㌵搰ㄱㄳㄷ摦㠹敥㤷ㅡ㉤㍥摡㝢敥㝦ㄷ㥣㤹搹摤㡡㝥散㘲㉣㈸㑥㠸搶㔷搵挶ㄲ㘹㙦ㅤ㈸㝡㘴扣〸㤱㌳㄰敦收㤴散㘵〳愱㥡搵搲㥣㈵昱慡㘴㑤愸㈶ㄶ㥦㔷挳捦㑡戸扤㤰㥢㑢㙡㝤㥢昱㔷㌴ㄹ㉦㔳扣〲ㄱづ㘷㠴戶㄰ㄴちㅢ慦㥡昵㥣㍥昸扦晤敢扣㤹攸㘵挸扡㌲㙥〲㌴收搴㘱捥㙣捣捡ち㡡㜲㐲戴戱㈶挹挳㌳扤㤲昶㕥愳㜸ㅤ㈲㘷㝦㠸㔶㤷㤱昹㜹㌱㥢慢攵㥤敢捡㘲搵㔱摣愳㤰㜷户㡡收搴㤹换摥㘵戱挶㑡㠳敢攳ㄳ昱㕥㘹づ愱㠴㌷㝦愷㍡ㅥ晤戱收㘴㔹㌴ㄹ敤㔰㠷㤵㜶散㈵〳愰晥搲换㉣戱㘷㘷㘹搳扤挳㔶つㄶ㈲㔲㜴㔸改㈸つ愶㈵扣㜱昰㝥挹挸戲㘴晡㈰攰㍢㘷攰㤰昷㐰㜷慦㤸㘳㈱扦㙡㝣慣㝥昶搲㠵戱㐶挲㜳㐳㘹愹昴扥扤㘸㙣㝡㘵挵㤱挹㜸㙤㘳〱㍣挵搲㜶搳挲㥤㘹㠷戶㡣㌷㈰昴㤶搳ㄷ㐷㜱摢㘳〲㕤ㄹㅤㄶ㜳摦㤴㤷㘷攴搲ㅡ㕢㡣晤㈸㜸戴挲搸㉦昸㑦㌶攳ㅤ晣ㄷ㑥愷换挹〷愲㍤㜷ㄷ㜲㠰敦㔴〷㠶㘶㈷㘲㜲扦㈴㔷㉡㘰扢㜳摤㔱つ㠹〵ㄵつつぢ㜸㍣㜵㤱㕡㘳㑤㉣㤶攴㍤㠸㡥搶㍤ㄷ戹户愲㔴㔶㤶敢㡥㠰攳㘶挵扥戰ㅦ摡ち搱㜹㜴㙤㙤㥥戶搸ㄸ晡〰㑤㔹戸ㅢㄲ摡㠶挲晥攳ぢ㘷てㅣ㜴㜰㐹㕥㘹〲昷ㄸ愳戵㜹㘳愲〰攳慥㐹㤳戹㘴㕦搰㕣摢搸慣㝡㠱〹㉥换敦㜲搲ㄹ㔷捣㔹㝥㔴改摡愹㙢戶㝦㝡昳慤〵㙡㙦㑢攱扢㥤搰て戶㝢攳捦昸〸㐲昵〴㡣㘷ㄸ㤴摤㥢昱㌱敡挶㈷ㄴ㥦㐲攰㍣㈱捣攳㌴昱戹㔹㔵〷攲㝦㥥㉡㡣㉦㈸扥㠴㔰晤㈱昸㐶㌵晥〱愱㌷戵ぢ散㜳晦换㍥㍣〸捤晥㝤昸㉦戴㠶㡤㌴㍡㌵〰〸敥㐷㘳㉢〵㤹㌲挸㤲敡〰挳㠱〴㠴㉣㠵敦㠶挵㈱攸㈶〴晣挰晥搹㠰〵ㄳ昰ㄳ挷昸㤹㠲散㌸〸攰扢ㄹ㔵㌵㄰捤㐲㐰㈶ㅡ㡣㉣〸㔵㠴㈶㈱㐰敥づ愳挲㑤晤昰戳㠳㠰㐲戴昸〹挸愵㑤㈳㡤㑥ㄵ愳㕦㄰〱㕦挱㜸㈰〱摢㉤㠵敦慥挸㘰㔸敡㑤㉦㜶愱换晦〰㉣㤸㠰敥㔰ㅢ㍤㈸㜶㠵㜰㄰戰扢㔹㔵㐳㘰㐴〸搸㠳愰㍤㈱搴㌰㌴〹〱㍤㔱搳㥢晡挸㐹挰㔰㌴晢〹搸㠷㌶㡤㌴㍡㜵㈸晡〵ㄱ昰㜶㉡〲摥戲ㄴ扥㕢㉦㈳㘰愹㌷扤攸㑢㤷摦㐸㐹挰㠱㔰ㅢ〷㔱昴㠷㜰㄰㜰戰㔹㔵㠷挳㠸㄰㔰㐰搰㈱㄰㙡ㄴ㥡㠴㠰㠱愸改㑤扤攸㈴㘰㈴㥡晤〴㤴搰愶㤱㐶愷㐶愳㕦㄰〱㑦愶㈲攰〹㑢攱扢戹㔳〶㑢扤改挵〸っ慡㌶愷㈴㘰㈴搴挶㈸㡡搱㄰づ〲㑡捤慡ㅡぢ㈳㐲㐰ㄹ㐱㘳㈱搴㜸㌴〹〱攳㔰搳㥢㝡搸㐹〰㙦〰昹〹㤸㐴㥢㐶ㅡ㥤㥡㠰㝥㐱〴摣㥤㡡㠰扢㉣㠵敦㥥搱㘴㔸敡㑤㉦㘶搱攵㍢㔳ㄲ㜰㈴搴挶ㅣ㡡愳㈰ㅣ〴ㅣ㘳㔶搵ㄴㄸㄱ〲㡥㈵㘸㉥㠴㥡㠶㈶㈱攰㌸搴昴愶㙥㜴ㄲ㌰ㄵ捤㝥〲㑥愰㑤㈳㡤㑥㑤㐷扦㈰〲㔶愶㈲攰㉡㑢攱扢㉢㌵ㄳ㤶㝡搳㡢㌸㕤扥㈲㈵〱ぢ愰㌶㙡㈹敡㈰ㅣ〴㌴㤸㔵㌵ぢ㐶㠴㠰㠵〴㉤㠲㔰㐷愲㐹〸㐸愰愶㌷㜵愱㤳㠰搹㘸昶ㄳ戰㤸㌶㡤㌴㍡㌵〷晤㠲〸㌸㌳ㄵ〱㘷㔸ち摦捤慥㘳㘰愹㌷扤㌸㤵㉥㥦㤶㤲㠰搳愱㌶捥愰㌸ㄳ挲㐱挰搹㘶㔵ㅤぢ㈳㐲挰敦〸㍡〷㐲ㅤ㠷㈶㈱攰㕣搴昴愶㤶㌸〹㤸㡢㘶㍦〱ㄷ搰愶㤱㐶愷㡥㐷扦㈰〲敡㔲ㄱ㔰㙢㈹㝣昷搰㑥㠰愵摥昴攲㜲扡㍣㍦㈵〱㔷㐲㙤㕣㐵戱ㄲ挲㐱挰㌵㘶㔵㐵㘱㐴〸戸㤶愰敢㈰㔴㈵㥡㠴㠰敢㔱搳㥢㡡㍡〹愸㐰戳㥦㠰㌵挰㠷㡤㌴㍡㔵㠵㝥㐱〴ㅣ㤵㡡㠰㌹㤶挲㜷㤷㙥ㅥ㉣昵愶ㄷ㝦愰换戳㔳ㄲ昰㐷愸㡤扢㈸敥㠶㜰㄰㜰慦㔹㔵㌵㌰㈲〴摣㐷搰晤㄰㙡㍥㥡㠴㠰戵愸改㑤㑤㜶ㄲ㄰㐷戳㥦㠰㠷㘸搳㐸愳㔳ぢ搰㉦㠸㠰搱愹〸ㄸ㘵㈹㝣昷〱敢㘱愹㌷扤搸㐴㤷て㑦㐹挰攳㔰ㅢ㑦㔰㍣〹攱㈰攰捦㘶㔵㌵挰㠸㄰昰㌴㐱捦㐰愸㐵㘸ㄲ〲㥥㐵㑤㙦㙡㤰㤳㠰㠵㘸昶ㄳ昰〲㙤ㅡ㘹㜴㉡㠱㝥㐱〴昴㑦㐵挰㐱㤶挲㜷㝢戱〹㤶㝡搳㡢搷改㜲扦㤴〴扣〹戵昱ㄶ挵摢㄰づ〲摥㌵慢㙡㌱㡣〸〱敦ㄱ昴㍥㠴㙡㐶㤳㄰戰ㄵ㌵扤愹㝤㥤〴㉣㐱戳㥦㠰て㘹搳㐸愳㔳㑢搱㉦㠸㠰㕤㔳ㄱ搰挳㔲昸㙥㘰㥥〴㑢扤改挵㤷㜴戹㕢㑡〲晥〹戵戱㥤攲㉢〸〷〱㕦㥢㔵㜵㌲㡣〸〱摦㄰昴㙦〸㜵㉡㥡㠴㠰㙦㔱搳㥢㌲㥣〴㥣㠲㘶㍦〱晦愵㑤㈳㡤㑥㥤㠶㝥㐱〴晣昲㔳㡡㑢攱㥦㉤㠵敦扥攸㤹戰搴㥢㕥㘴㘵挲攵ㅦ〱ぢ扥ㄴ捥㠱摡〸㔱㜴㠰㜰㄰挰㈴㑥㔴搵㔹㌰搲㠷㠶挲〴㜵㠴㔰扣摢㈹〴㜴㐲㑤㙦敡㙢㡣㘱㝦ㄸ㍡ㅢ捤㝥〲㤸ぢㅡ㌶搲攸搴㌹攸ㄷ㐴挰愷愹〸昸挴㔲昸㙥户㉥㠷㈵㈱㘰㑦扡晣昷㤴〴散〵戵戱㌷㐵㉦㝡搷昲㘹㜰㕦戳慡捥㠷愱㍥っ㈷㡦愰摥㄰敡㐲㔴㠵㠰㍥愸改㑤扤敢㈴攰〲㌴晢〹㌸〰昸戰㤱㐶愷㉥㐲扦㈰〲㕥㐹㐵挰换㤶挲㜷㐳㜷〵㉣〹〱㠷搰攵㤷㔲ㄲ㔰〸戵㔱㐴㔱㑣敦㕡〸ㄸ㘴㔶搵愵㌰搴㠷攱っ㈶㘸〸㠴扡っ㔵㈱㘰㈸㙡㝡㔳㝦㜶ㄲ昰㝢㌴晢〹ㄸづ㝣搸㐸愳㔳㤷愳㕦㄰〱ㅢ㔲ㄱ昰愸愵昰摤㌲扥ち㤶㠴㠰戱㜴㜹㝤㑡〲挶㐳㙤㑣愰㤸㐸敦㕡〸㤸㙣㔶搵㑡ㄸ敡挳㜰愶㄰㌴ㄵ㐲㕤㠳慡㄰㌰つ㌵扤愹㝢㥤〴㕣㡤㘶㍦〱㌳㠱てㅢ㘹㜴敡㕡昴ぢ㈲攰搶㔴〴摣㘲㈹㝣㌷愵㔷挱㤲㄰㌰㤷㉥摦㤴㤲㠰攳愱㌶晥㠷愲㥣摥戵㄰㄰㌵慢㙡㌵っ昵挱㥦㔱㐱㔰㈵㠴㕡㠳慡㄰㔰㠵㥡摥搴㌵㑥〲㙥㐰戳㥦㠰ㅡ攰挳㐶ㅡ㥤扡ㄱ晤㠲〸㔸㤱㡡㠰㑢㉣挵换摥摢摥扣㕤㉤〴㉣愲换ㄷ愵㈴愰ㄱ㙡㈳㐹搱㐴敦㕡〸㔸㘲㔶搵慤㌰搴㠷攱㌴ㄳ戴ㄴ㐲摤㡥慡㄰戰っ㌵扤愹戳㥤〴摣㠶㘶㍦〱愷〰ㅦ㌶搲攸搴ㅤ攸ㄷ㐴挰㠹愹〸㔸㘶㈹慥昶摥㕢晦㈳㉣〹〱攷搰攵收㤴〴㥣〷戵戱㥣攲㝣㝡搷㐲挰㠵㘶㔵摤〵㐳㝤ㄸ捥㐵〴㕤っ愱敥㐱㔵〸戸〴㌵扤愹〶㈷〱㜷愳搹㑦挰㘵挰㠷㡤㌴㍡㜵㉦晡〵ㄱ㄰㑢㐵㐰㤵愵昰摤戲㕦ぢ㑢㐲挰㜵㜴戹㈲㈵〱慢愰㌶㔶㔳摣㐰敦㕡〸戸搱慣慡〷㘰愸て挳戹㠹愰㥢㈱搴㍡㔴㠵㠰㕢㔰搳㥢㍡挶㐹挰㠳㘸昶ㄳ㜰〷昰㘱㈳㡤㑥㍤㠴㝥㐱〴㑣㑦㐵挰㌴㑢攱换〴㔸て㑢㘹㙥㘱扡㙥扥昷〰搶㜵ぢ戳㔳昵戸㜸㙤㌲㤶㤰扢㔴㕤慢昱㥦㤹攸㉦昵捥扣㌳㤷㠸㔶㥡㈹昴㍤慡㑢㜱㜳づ摦㉣㐸㉥㤵㍢㔰〲昱摤ㅣ㌴敦㥤晤摦㉤搰摦摣㉤㔰戹〱敡扡つ㥡收ㄶ㈳づㅡ捦㑤搰昴㘰挷㐱搴ぢ㠷㔸攰つぢ㌹㕥ち㘰搹㝤㤰ㄱ敦扤扢㈲㕦㥦戰昱捥㠳㤰攸㠱愹㙦㡤昲㘰昷ㅦ愴散㤴昲㌶攴ぢ㔰晥摦㑤㕣敦昷扦捣㥢戸昷昳㑣戸㤶攲〱㡡〷㈹搶㐱愸〹搶㘹㤶㤷㜹晣㉢ぢ㘵㘴㙣捡㐲挱㜸㤸㤸昵ㄴ㡦㐰㌸㑥戳ㅢ㔰つ㙤㠴攸慡㌳㤲昲捣㐳っ㥦㐰ㅥ㐱捦㍥散晤㈷攸㡤挷㈰㍡㙤㠲㤸㌶㈱㔶㡢㠴㠰㥤昵㥤慢㥣つㄸ㈲晤㉤㑣ㅣ㍦摤〰摡慤㙥搶搲晡捡㥡㐴㐳㍤扥昹挶㍢慢愳㉢昱愵愵㐶ㄵつ搵㑤㘹㈸㙤㑡㠶敡㈶挴昱㕦愷扡㤹戱㠵戱㘸戲ㄴ〹ㅦ戸㙤㍢〵㔹㔶㜲㔳㜶㘲㔵昳晦捦㥢戶ㄹ搹〸㈱㐳愹㤶晢戶捡晢敥㌵㙦㥦㕡昴ㄶ㤴㌵攰ぢ㜰㌱昹敥ㅦ㘹て㠵㜰〳晥㌷㜸㔷ㄶ㈹㔰昰㙥搵㔷㜷ㅣ㤶㝦摤摤扦㔸晦㥦㡡㝢㘰戲ㄹ㡦㈲㘸晦㑣晣㈴扡㠴搳改搴㐶昴戳㘷攲搰戳挰㘷攱㌰㌰敦搰㤵愴㥡㡤㡢㉤㠵㉦昷㙢ㄳ慣挹攵挸ぢ㌰愴ち慤昷〹ㅡ摤㥢昱ㄲ搴挶㕦㈹㕥㠶㜰扣㑦戶㤸㔵戵ㄹㅤ晡攰捦㜸ㄵつ挶㙢㄰敡〹㔴攵㜲攴㜵搴昴愶晡㘱っ晢㔳昹攳㘸昶㤳昰㌶昰㘱㈳㡤㑥㍤㠹㝥㌶〹㡥㕢㤴晢愴㈲愰㤷愵昰愵㤴㍤つ㑢㐲挰㠷㜴㜹慦㤴〴晣ㅤ㙡攳㘳㡡㑦攸㕤换昵搸㘷㘶㔵㍤〳㐳㝤ㄸ捥攷〴㝤〱愱晥㠲慡㄰昰㈵㙡㝡㔳摤㥣〴㍣㡢㘶㍦〱㕦〱ㅦ㌶搲攸搴㜳攸ㄷ㐴㐰㙥㉡〲㍡㔸ち㙦愶㕡捥㡢戰搴㡥っ愳㡥㜴戸㝡㑥㍣戶㠴㈹ㄱ㕤慡昱㕤挷搲愶挶㘴㠳攴㙦㜴慥㉥㙢㤸搶㤰㉣㡢㌷㉥慣㡤㉥敤㕥㙤ㄵ㡥慡㠹搵㈳扢㉡㠱㈴㉢㑦㕢挳挲㠵戱㉡愳㝡㔶㐳㔳愲㌲㌶戱散户㤰㝤㠵昸戰敢㈴昱㉡㔳㘱晢㜵〹㐵㌸㥦㈹ㅣ㈵搸㌲㜲晥ち㠳摥扣㄰挷㈵㐳换搵㘹〴挰慥㉤㡣捥㡥㈷㙢㘳ㅤ慢㐵㉦攵摣㙡戰㠸㤴戵慡づ搵戳㙢㤰㉦㔱搶戹㝡㝣㈲㕥㔵ㅢ慦㡦㜱㘷攰㡡㤷㕦㈰㥤ㄲ㥢㠷昴戴ㄹつ㡤昸愶㔷㐳㝤攷敡搹㠹㘸㝤攳㐲㘶摡㔴㉥敤收慡挹搹㍦愷㝡㑣扣扥ㄱ挳挸㕥㘴戹㙢昵慣㥡㠶㈵昸㥥㜵㔳㕤晤昸攸挲挶摦挴㕥挱昴㘰㙤戲㙢㔴愶捡捣㔴戹㤹戹扦㜶晦㠴挵㕡ㄱ㘴㌶㠵散慢㡣㥣㤷㔱㑡㜳㜵挷㙢㍣㉢㌹㤰㠹㙦昴挹㤵㥣ㅣ㤸㠳㘵㝦㐹㥤搷㜵挶㝦昱搶敥昴〳挴愴昱㐷㑥㙣㐹〹摤愱㙦㝣攷扣〲换摥㌹搳㝢㠴搹ㄹ㜸扢〲摣挵㍣㔴搸挶㈳〷敦㐰散㜱搶扣㠷㕦戸㕡㌰㍣ㄲ扢戴ㄴ挷㈱㠹慢㔳昵㤴㘸㐵慣ㄶ㔷㐷㜵搱㘴ㄷ戳挲㉢摤扡㘸㙤愳愵㉢㙤愸慢㡢昲搰攲㘱㈹㕦㤵捤慤ㅥ摤㤴㙣挰昷㠵㡤㙡〸㌹晥慣愶㘸㌳㥡愲捤搲搴愹㝡㈶㜳㔲愵㑣㕢つ昳愲㠹㜸戲愶㉥㕥㤹换ち昳㐶㝦ㄳ挷㈴捥ㄳ㜲敤〲㐲戹改㜳㠶昷㥡捤扣㝡挱敥㉥挰ㄵ㈴愹攳敥挷㤱㥢愹㐲昸愷㝥㘵捡㈲捥㌰㌲㜱ㄸ㍦挱ㅡㄷ捤攵㤴㈳㡥㙣㤷晣ㅦㄴ户昳㡥慢㥣㠴搴慢〴攰捦昸㤹㔰㙢换㝥つ㠵戴昹㙣ㅤ〰〸㑦㘹㠸㔶㡤挳攷敡㠶㐴〷敢〹〵戹搸戵㍣愵㈴㈲捣㌰㉣㐵搲㉡㤲㘱ㄷ挷慢㘲㠹㕣㌶捣挲㜵㘸㌶㜳ㄳ㐳收㍥㈴㌷ㄹ㌹㌹ㅤ㜳㠳挶㥡愸㙤敤㙦攵㙤㌹㥦昰㌰搱㘷晦㡢㈳㠶㌲㜳〳㘱挹〵晣㉦〸挷㘰㔲戸㝡ㅤ㡤㡣挷〳㔰搰ㄹ㤹㄰㌹㙦㐰改摤㌷敥㘴㍦愴〴ㅡ〰㘵换㜷晢㤹㠶㤸㡢㤴㍤挹㕦捣㤱㐰㍡㍡昲づ㐳㘶捡㘱慥㝥㘰㐰㘸ㄶ㡥昲㔸㔵搸㍣㡦昲㉡㥣㤷戴㤹㤹搹搸搵㈱敦㠲㠷㙦㔸ㄸ慢㥢ㄵ㤳㠴㐴戵て㕣〸㠱戰㡣㝥㝣戳挰㝥戹晥〶㙦捡敦挷㙦㐱ㄷ㕥㔶攲㍦搹挲㘱㐳㥥㠴㄰㔶敦愰慥㔹㘱㙣攱㌰㜷愹ㄱ㈲㉢ㅤ㈰搴㐷愸昲ㅡ挰㌱㘳愹㡦㔱攵慣㤵ㄱ㜸㤶㔴㥦㐰挳㌳愵㤱㑢〳㥦愲挴ㄳ㤰㝤㐰㜲挷戴㝥㐰㝥捥ㅥ昸㜳ㅤ㤰敡ぢ戴㘸㜷㔱搴㝢戹ㄳ摤敤捣搱扥っ〶㜴㈱愰㉢〱晦〰㠰㝢㍡ㄴ㐱慤慦㘶戰戵慦摦〷㄰搸つ晤㌳挲敡㕦㡥〱ㅤ〴㜶攷㠰㍤㌸攰て〰㜸〹晣〹㙤㘹〸晣ㄹ㙡㈱㜰㔷ㅡ攰㕥㜳ㄱ戸㍢㕡㕢㈷㤰㠷㤷㥦㐰㈶挸〵㄰戸㈷摤敤挹搱戲㠲〱㝢ㄱ戰㌷〱捣愷ㄳ〲㝢愱搶搶㐳㜰愸敦㈲ㄶ㠷攰扥㌰〰〶㤹㜰愷㕤㜲㌰㤸挷ㄱ㝢㜳㐴㈶挷㜹ㄹ㘴㐶㕣ㅡ〶㝢㐰㉤っ昶愱〱㈶捤戹ㄸ摣ㅦ慤慤㌳挸攴㍡扣㍣㠷㈰㌳散戴扢㔰敡㐳昰〰扡摢㤷愳㌱晢㉥〰搰㡦㠰〳〹㘰㐲㥥㌰㜸㄰㙡㙤㘵㜰㔰㄰㠳〳㘰〰っ㌲㘳㑦㡦攸㘰昰㘰㡥㔸挰ㄱ㤹㕤攷㘵㤰㈹㜵㘹ㄸ㘴戲㥤㌰㜸〸つ㌰敢捥挵㘰㈱㕡㕢㘷㤰搹㜹㜸㜹ㄸ㘴㡡㥥㜶搷挱㘰㌱摤㉤攱㘸㑣摦ぢ〰っ㈲㘰㌰〱捣攸ㄳ〶㠷愰搶挶㌷㜱㘱㄰㠱挳搰ㅦ〴㤶㌸〶㜴㄰㜸㈸〷㍣㡣〳㌲㍢捦㑢攰㐸戴愵㈱㜰ㄴ搴㐲攰㜰ㅡㄸ㡤㥡㡢挰挳搱摡㍡㠱捣敥挳换㐳㈰㔳晣〲昸ㄹ㐵㜷㐷㜳㌴愶晦〵〰挶㄰㔰㑡〰㌳〲㠵挰㌲搴づ搶㘷㐱㍤㡦愴㝦ㄲ㐴挰戹㜰ㅣ慣㠰㐶收つ敡㘱ㅤ㌴㡥攷戰ㄳ㌸㉣㜳晣扣㌴㌲戱㉦つ㡤㑣昹ㄳㅡ㈷搲〰㜳晦㕣㌴㑥㐶㙢敢㌴㌲㐷㄰㉦て㡤㑣ㄴ搴敥㐲愹摦挹㔳改敥㌴㡥挶㈴挲〰挰㜴〲㘶㄰挰扣㐲愱昱〸搴摡㜸ㅣづづ㍡づ㘷愱㍦〸㍣挱㌱愰㠳挰搹ㅣ昰㐸づ挸ㅣ㐱㉦㠱㑣っ㑣㐳㈰㔳〶㠵挰㌹㌴挰摣㐱ㄷ㠱㐷愳戵㜵〲㤹㘳㠸㤷㠷㐰㈶ㅡ〶昰㜳㉣摤㥤换搱㤸㠴ㄸ〰㌸㡥㠰攳〹㘰㕥愲㄰昸㍦愸戵敢㌸ㅣㄲ㐴攳〹戰〲ㅡ㤹扤愸㠷㜵搰ㄸ攵戰ㄵㅣ㤶搷扤㕥ㅡ㑦㐷㕢ㅡㅡ㤹㜸㈸㌴㔶搲〰㌳㄰㕤㌴挶搰摡㍡㡤捣㔴挴换㐳㈳搳ㄵ戵扢㔰敡攳㜰ㅥ摤慤攱㘸㑣㘵っ〰挴〹㤸㑦〰戳ㅢ㠵挶〵愸戵㡢挶攲㈰ㅡ敢㘰〵㌴㌲〷㔲て敢愰戱㥥挳㌶㜰㔸收㉢㝡㘹㘴㤲㘲ㅡㅡ㤹扥㈸㌴㉥愴〱收㌱扡㘸㑣愰戵㜵ㅡ㤹敦㠸㔷㠶搱〸戸摥ㄴ㤳ㅥ戵扢㙣戴㍥〱昰攱㙦㐶ㄳ㐷㘳㐲㘴〰㘰㌱〱㑢〸㘰㡥愴搰搸㡣㕡ㅢ摦捥㠱㔷㌶换搰ㅦ〴㌲㠷㔲て攸㈰昰㐴づ㜸ㄲ〷㘴扥愳㤷㐰㈶㌹愶㈱㤰改㡦㐲攰挹㌴挰㍣㐸ㄷ㠱愷愲戵㜵〲㤹㉦㠹㤷攷㌸㘴搲愴㜶搷㐱攰改㜴昷っ㡥挶㠴捡〰挰㤹〴㥣㐵挰㕡〰㠴挰戳㔱㙢㈳㠱㠱㙦攴㜳搰ㅦ〴㌲〷㔳て攸㈰昰㕣づ㜸ㅥ〷摣〴㠰㤷㐰㈶㐹愶㈱㤰改㤳㐲攰㜲ㅡ㘰ㅥ愵㡢挰ぢ搰摡㍡㠱捣户挴换㐳㈰㤳㉥戵扢づ〲㉦愲扢ㄷ㜳㌴㈶㘴〶〰㉥㈱㘰〵〱捣搱ㄴ〲㉦㐵慤㕤㙦攴挰攳昰㌲㔸〱㡤捣攴搴挳㍡㘸扣㥣挳㕥挱㘱㤹㜵改愵㤱愹㤶㘹㘸㘴ㄲ愶搰㜸㈵つ㌰ㅢ搳㐵攳㑡戴戶㑥㈳戳㌶昱昲搰挸搴㑤敤慥㠳挶㙢攸敥戵ㅣ敤晤㘰挰㜵〴㕣㑦挰㔶〰㠴挶㔵愸戵昱㌸ㅣㄸ㜴㈶扣〱晤㐱㈰㌳㐱戵㐷づ〲搷㜰挰ㅢ㌹㈰戳㌶扤〴㌲㔵㌳つ㠱㑣攲ㄴ〲㙦愲〱㘶㜳扡〸扣〵慤慤ㄳ挸慣㑦扣㍣〴㝥㠳㈶敤慥㠳挰摢攸敥敤ㅣ㡤㘹愱〱㠰㍢〸昸〳〱捣ㄴㄵ〲敦㐴慤㍤挷㈱ㅥ摥ㄲ㜰㝤㜸ㄷ慣㠰㐶收㤳敡㘱ㅤ㌴摥捤㘱敦攱戰捣晤昴搲㐸ㄲ搲搰挸㔴㔰愱昱㕥ㅡ攸㠰㥡㡢挶晢搱摡㍡㡤捣ㅤ㠵㙦ㅥㅡ挳㘸搵敥㍡㘸㝣㠰敥㍥挸搱㤸㕣ㅡ〰㔸㐷挰㐳〴㌰摦㔴㘸㝣ㄸ戵昶搰㠸㠷捣〴搰昸〸慣㠰㐶㘶愵敡㘱ㅤ㌴㍥捡㘱㌷㜰㔸㘶㤰㝡㘹摣ぢ㙤㘹㘸㘴㐲愹搰戸㤱〶㝡愱收愲昱㌱戴戶㑥攳扥攸收愷㤱㘹愸摡㕤〷㡤㥢改敥攳ㅣ慤㜷㌰攰〹〲㥥㈴㠰㔹慢㐲攳㔳愸戵敤敤ㅣ㝣ㅣ㍥㡤晥㈰㤰㔹慤摡愳㙥㙣〹敦〲㘹㍣挳〱㥦攵㠰捣㐰昵ㄲ挸戴搳㌴〴㌲㈱㔵〸晣ぢつ㌰㌳搵㐵攰昳㘸㙤㥤㐰㘶戰晡〹㘴ㅡ慢㜶搷㐱攰㡢㜴昷㈵㡥挶ㄴ搷〰挰㕦〹㜸㤹〰㘶扤ち㠱慦愰搶㌶〲㠳㡦挰㔷搱ㅦ〴㌲㉢㔶て攸㌸〲㕦攳㠰慦㜳挰戱〰㜸〹ㅣ㡦戶㌴〴㌲愱㔵〸㝣㠳〶㤸搹敡㈲昰㉤戴戶㑥㈰㌳㘰晤〴㌲つ㔶扢敢㈰昰ㅤ扡晢㉥㐷㘳㡡㙣〰攰㍤〲摥㈷㠰㔹戳㐲攰㔶搴摡㐸㘰㔱搰㕢㜸ㅢ晡㠳㐰㘶搵敡〱ㅤ〴晥㡤〳㝥挸〱攷〲攰㈵昰㜸戴愵㈱㤰〹戱㐲攰㐷㌴㔰㡥㥡㡢挰㡦搱摡㍡㠱㔱㜴昳ㄳ挸㌴㕡敤慥㠳挰㑦改敥㘷ㅣ㡤㈹戶〱㠰捦〹昸㠲〰㘶摤ち㠱㕦愲搶㐶〲〳㍦㥢晣ㄳ晤㐱㈰戳㜲昵㠰づ〲户㜳挰慦㌸㈰㌳㘸扤〴㌲㙤㌶つ㠱㑣愸ㄵ〲晦㐵〳捣慣㜵ㄱ昸つ㕡㕢㈷㤰ㄹ戸㝥〲㤹㠶慢摤㜵㄰昸㉤摤晤て㐷㘳㡡㙥〰攰㍢〲扥㈷㠰㔹扢㐲攰㝦㔱㙢敢愲㘱攰㕡挳㡦㌰〰〶㤹搶慢㐷㜴㌰昸ㄳ㐷晣㤹㈳㥥〳㠰㤷㐱收摤愶㘱㜰㌹搴挲攰㉦㌴挰搴㕣ㄷ㠳扣ㅤ搶㍡㠳㑣攱昵㌳挸㍣㕥敤慥㠳挱㉣㤸㌴昰㉣㤴っ挵ㅣ摦〰㐰づ〱㈱〲㤸昶㉢っ㜶㐰慤㕤㤳㜱攰愵愱㍣ㄹ㍣慣㤸ㅣ慣㠷㜵搰ㄸ收戰ㅤ㌹散㜵〰㜸㘹㕣㠵戶㌴㌴㌲慦㔷㘸散㐴〳㌷愰收愲戱ぢ㕡㕢愷㤱㠹挰㝥ㅡ㤹つ慣摤㜵搰ㄸ愱扢扢㜰戴㥢㠳〱摤〸攸㑥〰㤳㠷㠵挶ㅥ愸戵㡢挶挰ㄳ攲㙥戰㠲愳昱づ挷戰づㅡ㜷攷戰㝢㐰攴㌰㜹㉦捤㍤㙣攴㌸㌹㔲㍣扢挰㘶愸ㅡ捦㥦㑥攲昶㌲㔷㌷挷挵㤳戸㔱搶愹ㅡ〲㐵挹挵散㈹户㥤ㅤ㥤晡摢㘹㉢晢晡㔵慥㍣㤶㝤晣㝡㘷㘲换晥〱㙡㌳攵挵㤱改搲ㅡ㐸㔲㕦〲㝣晣㉤攵挲㈸㌳㌷捦㑡㠷㔱昹愹㌳㔹ㅤ扣㌳捤㘱〷㌲㘷㘴㔲挵扤㉡ㅥ㌶ち晦㜰ㅦ㘹㉦㤴㤹㐸挳搴捥昴㠷㠸㈳戱㤷㠹㑡㘱㈶搳㤸㙤㥤慤捣昱㠹昵㡤戸㑤ㅤ戶㙡㐸㐲攸㘲ㄵ愷㌷㈵㕤㥡㘸㜳㜷㑢㠳㈷㠷㑣慦㐷㉡㔳㘵㌴㔱昵ㅢ挹㍢㐰㙣㘶ㅡ㡣愴㄰晣捡ㄴ㈵ㄸ攱收挸ㄶ㐰搲搹摥ㄶ搷捣愰㙤㑦㕥㜴㔷㔸敡㑣扡敤㜴改㕣搶昸攸㜴搹ぢ戳㤲㔵㘵戱挵㤲㉦㠶㐷搳㔵昲㔱昹戵戱敥搲挱慥捡㍤㜶愳㝡㜴㐵㈳㜲㡦㤲㑣㌸戱㑡昲㐶㌷慡㘷挶昸㍣㤶挵㌱攴㠷㔸愵ㄹ㤵㐹㝣ぢ挰㌶挰㐷㜸晤㜶昶㄰ㄸ挹戶昶㤲㤲晤ㄴ㑡㜳昰扡㠳攰㝢攸㔷敥㔵㑣〹搵戲晤㘳愴扡㝡㈵户摢㐷㘶攸㠲㤵㤱挶捣攸㌴㘹㑥㌸搷㍡㤳搸昹㑥敡慥扦㕢㘱㥥攱攴攴搵㐹户㌱ㄷ慡㌳㜳搳ㄲ㐹㍣攷㡥㑦㙥散捡户㑥㉤㤲㐵昰昸㝣㍣㑢㘷㘹㤷敡㠹昵㤵戵㑤㔵㌱挹ㄹ搲攷㙣㐹ㅤ晡㑤散㉦摥昳戶摥㔱㘹㜸戱㐸㤹㠸㥦ㄹ搱捦㍤晢昵〹㠲㐶㉦扣搳攴㘴〷ㅢ戸㔷㙥扤敦㤸慦摥敥㙦っ㌰㑤愳㕢换昷㕤攴挷㈷㜰㙡昳㌵昱㥣挶戴敦㔲晤愵〳㜹挷㌹㘰㔳ㅡ昰戳〴㐸㌰㜴㌴㑤㠸㥢㑤扦㠹晤㠴㌸捤摤ㄴち㈱㜳敡搷扤㐳㥥摣晣搲愸〹㜷㙤㤵㈴㈲愴散㡥㙡戸㜰户㝢敥扣㙣摢挸っ㘵㘶㑡昱㉢〱㜲敤㈶㘹搸㜲㡤㔵㠴㘱㌳㈹㌰つ㘱㈲㔲晣挲㠰㕣扦昵挶㕥㔳㡦愰㘶㕥扦㤹晢搳搸て慤慤㕦扦㙤㐰㌷戹㝥摢㥦㐶㘰㕢晥晥㠴搶㠰敢户㝣㘰㡣〳〸攴搷つ〲〰㝤〹攸〷㤱挳慣㜳敦㠹㈶㘵〲㍤㍦㉡攴搴㌱㕢㈹户㡥㔹㕢㜸㥢㠶昰㡣㌶㝣㐱〰㘹㐲愱㡥戹㥢㘰捣㌸㄰㘶㥦㝦敥戹ㄱ㈴㐰㍤改ㄸ㍦ㄷつ㔶㐲搱㐱ㅣ扦㍦㠴㘲㈶戹昷㝡㤸改攳㘹慥㠷㤹㔸㉥㝣づ愰〱㘶㤸扢慥㠷ぢ搰摡㍡㥦捣㐴ㄷ㍥㥤ㄹ㙥㡡改攸〱㜴つ愴扢㠵ㅣ㡤愹敡〱㠰㈲〲㡡〹㘰昶扡㕣て㤷愰搶慥敢攱挰㤴㡥挱戰㠲敢攱户ㅤ挳㍡慥㠷㠷㜰搸愱ㅣ㤶昹攸㕥ㅡ㤹㠴㥥㠶㐶愶愷ぢ㡤挳㘸㠰㜹敡㉥ㅡて㐳㙢敢㌴㝥㠶㙥㝥ㅡ㤹搴ㅥ挰搲〸扡㝢㌸㐷㘳挲㝢〰㘰㈴〱愳〸㘰づ扣搰㌸ㅡ戵㜶搱ㄸ昸㈱户ㄴ㔶㐰㈳㌳攵昵戰づㅡ换㌸散㔸づ换㝣㕢〹㘷ㅣ㙡㈸换㕦捥㑦㈸㜹㔳〱㝤㘹㥡㌲㐲㌵ㄳ㌶㘷㈵㤷搶㈲㐹㤶㐵愶〶㥡㈵扥㕤㜰ㅤ㠹㌶㈴㉣㌶㈴㌰㠵㘴㝢扦戵㘵昷攵户戶㍡昶昰㍣㤸㔳扡㔱昳〳扣挹㜹昸〷晦挳㈷敤晥㡣愰攵㈹㝤散挳㉤㌴〱㉥昶㤸ㅡ慦㑣㌴㌴㌶㔴㈷昳㘶㈱搱㍢㡦て㍡慤挶ㅣ㌲㍡㘷ㅤ㉣〶㡥挹挰戲敢昹攳㐴㡢昹攰扦昰㠲晡㠶㈵昵攲㑤㑥㈳㥦昷㉡㝣㜵攸挰㘱捣〴㐰ㄴ昶〳㡢ㄱ晤捥㡡晣㐲㈶戱㐵㌲㜸〲㘱㐱改㐲愶㔵挸挹㐱愱慤㜹㡦昴㐸㔵愸㑡㔵愵㘲搹ㅤ㍡昸㍥㘹昸昲㈵敤攷㌱㠶㐲㑣㤷捣㜹㄰戱㝡㍦㥥〴㜷㜲㔳挹捥ㄲ敥㘴戸㘰㑣㠱〸㐷㐲㜰㥣づ㠵愶㐲㜶㉢ㅤ㔳㡥攷〴敡㈷〷㜲昷㠷愶愱扤ㄳ摡㘵昶㥣㠹攷戰㠶愶愳愵ぢ㕡ㅣ〹攲愱ㄹ㘸摢〵㙤敥㕦㠷㡡㜴戰慣ㅢ摢㌰㠴搱㠷愲㌷挵㙣挰㔵㉥㤴攲捥㤱愸㤱㘳晥愹㌰㕡㜹挴慡㍢㄰㈵㡦ㄳ㌴㈲攱〶㄰敥㘷㜵ㅢ㕡戸慦摤晢慡ㄳ㍡㜱㡢㜴搶㠵㉥扡搰搵㉡愸㙥㈸㜰㌷愹㕢搱㥤ㄴ昲㉤㘴ㅣぢ挳挶㕣㠸㜰愴㍢㤴ㅣ挶㈰ㄵ〶攳㌶ㄸ慡挱搸㈲㍤戴㜲ㅢㄱ〷㔲昴愳愸㠴㔲敤㑡戳慣㔵愱㘶㐷戲㍢㕡㈵㤲㙢㌰㤸㍦㤲㤵㘸昵㐷戲㈷㍡㜱㡢昴搴㠵扤㜴㘱㙦慢愰昶㐵㐱㈲戹捡㡡㐴挶㡥搳搷昹㄰攱㐸ㅥ〰㈸〴㐷搲㕢㉢㈵㤲㠱㠴ㅤ㐲㤱㐰て搵〷㑡戱搶㠸㥡ㅤ挹晥㘸㤵㐸㉥〸㡣㘴㜹㘰㈴〷愰ㄳ户㐸㕦㕤攸愷ぢ〷㕡〵㌵〰〵㠹攴㍣㘷㈴捤ㄸ摢㔸ちㄱ㡥ㅣっ〰ち挱㤱ㄴ㘸愵㐴㌲㠴戰挱ㄴ愷愳㠷㍡〴㑡㠹攴っ搴散㐸ち搱㉡㤱㥣ㅣㄸ挹㠹㠱㤱ㄴ愳ㄳ户㐸㠹㉥っ搲㠵挱㔶㐱つ㐳㐱㈲㔹㘶㐵㈲㐷搷㌹ㄸ摢㌸ㄷ㈲ㅣ㌹ㄴ〰ㄴ㠲㈳㌹㑣㉢㈵㤲挳〹攳〵㠸㜱〹㝡愸攱㔰㑡㈴㉢㔰戳㈳㌹ㅣ慤ㄲ㐹㝤㘰㈴戵㠱㤱㡣㐲㈷㙥㤱搱扡㌰㐶ㄷ㑡慤㠲ㅡ㠷㠲㐴戲挰㡡㐴扥〵㜵〵挶㌶慥㠴〸㐷挶〳㠰㐲㜰㈴ㄳ戴㔲㈲ㄹ㑢㔸ㄹ挵㉡昴㔰ㄳ愱㤴㐸㔶愳㘶㐷㌲ㄹ慤ㄲ㐹㜹㘰㈴挷〷㐶㌲ㄵ㥤戸㐵愶改挲㜴㕤㤸㘱ㄵ搴㉣ㄴ㈴㤲攳慣㐸㘴㥦摣㡣戱㡤㕢㈰挲㤱搹〰愰㄰ㅣ挹㤱㕡㈹㤱㑣㈱㙣㌲挵㕤攸愱收㐰㈹㤱摣㡤㥡ㅤ挹搱㘸㤵㐸㘶〴㐶㌲㉤㌰㤲㘳搱㠹㕢㘴慥㉥ㅣ愷ぢ挷㕢〵㜵〲ちㄲ挹㔴㉢ㄲ搹㈷㙢㌱戶昱〰㐴㌸ㄲ〵〰㠵攰㐸㉡戴㔲㈲㤹㐵搸㑣㡡つ攸愱㉡愱㤴㐸㌶愲㘶㐷ㄲ㐳慢㐴㌲㍡㌰㤲㤱㠱㤱捣㐳㈷㙥㤱ㅡ㕤㠸敢挲㝣慢愰敡㔰㤰㐸づ㜷㐶昲㌸挶㌶㥥㠰〸㐷敡〱㐰㈱㌸㤲〶慤㤴㐸昸㠸㍣㠳て摣㌳㥥㐳て戵㄰㑡㠹攴㜹搴散㐸ㄲ㘸㤵㐸㡡ㅣ㤱㠴㕥〴㈴攵挵㠴ㅡㄸㄸ㕥㈳㉣㜱㡢㈴㜵愱㐹ㄷㄶ敢挲ㄲ慢愰㤶愱㈰㜱ㅥ㘲挵㈹挷摥换ㄸ搶㜸〵㈲ㅣ㌹ㄱ〰ㄴ㌲㐲㕢㈰㠳㈶摥㔷搱敥㥥㜸㕦㐳㡢㜷攲㝤ㅤ㙤〱ㄳ敦㐹㤶㜵㜳攲㡤㘲ㅣ攳〴㡡户〱㔷㈷㐳㈹㐴扤㠳㥡㑤搴愹㘸ㄵ愲昶㜳㄰搵㌲昱昶づ攴攴㜴㜴攲ㄶ㌹㐳ㄷ捥搴㠵戳慣㠲㍡〷〵愱㈲捦㐹挵〷ㄸ摢搸〶ㄱ㡥㥣ぢ〰ち挱扢晣㍣慤㤴㕤㕥㐳搸㍣㡡捦搰㐳㉤㠷㔲㈲昹ㅣ㌵㍢㤲ぢ搰㉡㤱昴〸㡣愴㕢㘰㈴ㄷ愱ㄳ户挸挵扡㜰㠹㉥慣戰ち敡㌲ㄴ㈴㤲㕤慣㐸攴㙤戸ㅤ㘳ㅢ㕦㐱㠴㈳㤷〳㠰㐲㜰㈴㔷㘸愵㐴搲㐰㔸㍤挵昷攸愱慥㠴㔲㈲昹㉦㙡㜶㈴㉢搱㉡㤱攴〴㐶㤲ㄵㄸ挹㌵攸挴㉤㜲慤㉥㕣愷ぢ搷㕢〵㜵〳ちㄲ㐹愶ㄵ㠹ㅣ㥥扦㘰㙣㈳㈳㠷㤱慣〱㈰㘵㈴㌷㙡愵㐴戲ㄸ㘳ㄹ㑤ㄴ戹攸慡㙥㠲㔲㈲攱て捤摡㤱摣㠲㔶㠹攴摢晦〶㕤っ㝤㠳㔶晦挵搰㙤攸挴㉤㜲扢㉥摣愱ぢ㑣散攱愶敥㐲㐱㈲昹ㅡ㈶㜸㔹㈷晢愴ぢ挶㌶扡㑡㈴㜷〳㤰㌲㤲㝢戴㔲㈲㌹ㄹ〶つ㍥扣捥搸㥤㤱摣ぢ愵㐴戲㠷㌳㤲晢搱㉡㤱㝣ㅣㄸ挹㐷㠱㤱㍣㠰㑥摣㈲て敡挲㍡㕤㘰㙥つ㌷昵〸ちㄲ挹㠷捥㐸㝡㌱㤲㝤㈴㤲㐷〱㐸ㄹ挹〶慤㤴㐸捥㠲㐱攳㑣㡡〳ㄸ挹㐶㈸㈵㤲扥㔶㈴㜸㈶〴㔶㔷搰㉡㤱扣ㄱㄸ挹㙢㠱㤱㙣㐶㈷㙥㤱挷㜵攱〹㕤㜸搲㉡愸愷㔱㤰㐸㕥戵㈲㤱愳㙢〰㈳㌹㔸㈲㜹〶㠰㤶㐸㜸㠱摤㜲扤ㅤ㜹㔶㉢㈵㤲㘲昶㍡ㅦ〳ㅡ换㈱㤴㈴愴戰㌶搸㡡㠴㐷㤸㝡ㅥ㕤㈴㤲㘷〲㈳昹㜳㘰㈴㉦愲ㄳ户挸㑢扡昰㔷㕤㘰㥥〹㌷昵㉡ちㄲ挹㔳捥㐸づ愳㑦挳㈵㤲搷〰㘸㠹挴昳愱攱㜵慤㤴㐸㉥㠵㐱㘳〵㐵ㄹ扡㉡挹っ㘱㙤慣㌳㤲户搰㐵㈲㔹ㅦㄸ挹㐳㠱㤱扣㠳㑥摣㈲敦敡挲㝢扡挰㠴て㙥㙡ㅢちㄲ挹㍡㘷㈴㤳ㄸ挹㘴㠹攴㙦〰愴㡣攴㐳慤㤴㐸昸㐸㌶攳㉡㡡㔹㡣攴㈳㈸攵攸㥡敤㡣攴㘳戴㑡㈴㝦〸㡣攴昶挰㐸㍥㐵㈷㙥㤱捦㜴㠱㔹ㄷ搲挲捣ぢ㙥敡㥦㈸㐸㈴户㌹㈳㌹㠶㤱ㅣ㉢㤱㙣〷㈰㘵㈴㕦㘹愵㐴戲ㅡ〶㡤㔵ㄴㄵ㡣㐴㜲㈵㔸慢㜴㐶昲つ扡㐸㈴搷〶㐶㜲㜵㘰㈴摦愲ㄳ户挸㝦㜴㠱改て搲挲ㄴ〸㙥敡㐷ㄴ㈴㤲㤵㔶㈴挲㘲つ㈳㠹㑢㈴㍦〱㤰㌲㤲㥦戵㔲㈲戹ㄵ〶つ㍥㜲捤㔸挴㐸㈴㘷㠱戵㠴㌳ㄲ〵㘳ㄲ挹㠵㠱㤱㥣ㅦㄸ㐹ㄶ㍤挰ㄶ挹搶〵愶㈱㐸ぢ㔳ㄱ戸㈹收て㐸㈴换慤㐸攴㉣扣㠴㤱㌴㑢㈴㑣㈱㈰㌸昰挳㜵㐷慤㤴㐸敥㈲㡣捦㑥㌳㑥㘳㈴㤲㌶挰摡改捥㐸扡愰㡢㐴㜲㑡㘰㈴㈷〵㐶ㄲ愱〷搸㈲㑣づ㤰〲㌳〱愴挰㙣〰㙥㡡户昰㈵㤲ㄳ㥤㤱晣㡥㤱㥣㈳㤱昰㉥㍥挱㠱㤱昰敥扥㈸㈵ㄲ㍥戶捣㔸㑢㜱㌱扡收昰㌶慦㜷摤挶昱捤㜵挷㙤㘵慣㐷㘷㐴ㅣ昷晡㘵〵㘸㤷敡㈳㥡愲昸㐹摢愵搳㜱挳㈹挹愶摦挲㙤㡡㙣昳戶㕦慢㡢㕦ㄲ挲摣攳戹〶攵攵挰扤㜶㘵挵㈶㍦㐰昲敢㙥㝡㠴㜳ㄶ㘲摦戵㙤ㄴ扥攳㕡ㄶㅢ改ㅤ摦㥣㘱㘳〵昷㌵敥㝥昰㜶扣扣㉢昵搵㍦戴ㄹ㡡㌷㡥㝤慤㌹扣挹搵昶㍢㙡散摦扤攵敢摦晣愲㝦晦㕡摣㕣㙣挳㜳ㄵ㝥て攷ㄴ㙦愲昹㝣㔰扤㜵敢攵挴㘰〸㠶愳昶㐳慢扣㕢收㍢摥㉤愱㉢〱㐹晤㈱愸㈶昰㉤戴㍦㉣攱㠵愷㜶愳㜳攷慣〸敦搵㜰㡢昰㝥㡤ㄴ㜸㜳㐶ち扣㐱挳慤㉢㙦愹㜰扤㡥ㄷㅤ㍢㜵㡢昰㐶っ〳㌴昸搱挸攰㈷㈶㠳ㅦ㠸㈲晤㜵㍢ㅦ挰㈷㍦ㄸ㘷慣㈲ㅦ㜲换㠵㑤慢㔱换㐴㠱㝦慡〰㘸㘱愷摣挱㑥换㈷㥦攳〳㠹ㄸ㠸㑥摣㈲扣戱㈲〵摥㐵㤱〲敦愴㜰㔳㠳㔱㤰㜳挹㜱㌰㘱㕦㥢摥㡣戱㡤㕢㈰挲㤱㈱〰㄰ㅣ㜸㉥攱㥤ㄱ㔱捡戹㘴㌳㘱㥢㈸敥㘲㈴㜲搷㠳戵扢㥤㤱昰慥㠷㐴㌲㈳㌰㤲㘹㠱㤱昰扥〶户〸敦㙤㐸㠱㌷㌲愴㌰捡㉡愸㔲ㄴ㈴㤲愹捥㐸搶㌲㤲〷㈴㤲㌲〰〸づ㡣㠴㌷㈷㐴㈹㤱㍣㐳搸搳ㄴㅢ搰㌵挲㝢ㄵ愲摣㐸㙢㝦㠲攸㥣搹㜵㌲㕡㔰昲ㅥ㌲摢慤ㅢ㤹ㄹ愳愰挳㤶㍢㑡晥换㠸㡣敡捡攵㙣㔷て敦挳愸㑥㕡戴昰㡤㔹扤搷晤㘹晣摢ㄷ㉦㝡㌸昲收㐸挵㐵攸㝣昴㌷戶㔲㝣㐰㐱晦搴〸㠴昸ㄶ㥥㉦攰晢敤㥢攱㤶挲晢摢㌷ㄱ㉥㘰攳㠵〴㙦㜸㘰㍣〵㠱㄰戸戲散㜲〸〰㙣㘹㐲攰㌲戴慢㠷㌷㠴㥦ㅦ晤㝥㘴挷搳慥ㅦ昹㑥昴㠹晥晦㍡㝦挵㐸㔵㠹ㅥ昹㌰敡つ㘱㜰慡㄰〶㔹ち敦慦搷㐴慡㘰〹㉦㉣愵挰〳攳㜹〸㠴挰㈵㘵㤷㐳っ㈰㙤〸㕣㝦㜶昵昰㠶攰摢ぢ㕣㜶捥㠷㔱㙦〸㠷愴ち愱挰㔲㜸㝦㝦㈶挲㈵㙢扣戰挰〲て㡣㉤㄰〸㠱㙢挹㉥㠷ㄸ㐰摡㄰戸昰散敡搱㙡〸㕣㙦捥㠷㔱㙦〸晤㔲㠵搰搷㔲㜸㝦㐱㈶挲戵㙡扣昰㔴㜸㜸㘰扣つ㠱㄰戸㠸散㜲㠸〱愴つ㠱㉢捥慥ㅥ摥㄰㝣〷搲㈵攸㤱て愳摥㄰㝡愷ち㈱捦㔲㜸㝦〳㈶挲㐵㙡扣昰㠶㠲〷挶㌶〸㠴㜰㠵搷㈱〶㤰㌶㠴㉢扤㍤扣㈱ㄴ㥣晢攵摡㉢收慦ㅦㄹ晢戲㝣摤敤挵㥢㐶㉡慥㌰〷㠵搰㌳㔵〸㝢㕡ち敦慦戸㐴㔶挳ㄲ㕥㜸晡ㄹ㐳昸搴っ㠱换挶㈸戵攳㡣挴㌵㘶㔷て㙦〸扥扤挰愵攵㝣づ扣㤵愲攵㡣搴㍤㔵〸摤㉣㠵昷㜷㔸㈲㕣㤶挶㉢挳昸㈷㍣㌰戶㐳㘰㉦㜰扤搸攵㄰〰搸搲㥣㤱戸戸散敡攱つ挱户ㄷ戸愶㥣て愳摥㄰㍡愵ち愱愳愵昰晥㤲㑡㠴敢搱㜸㘵ㄸ摦挲〳攳㍦㄰〸攱㜱慦㐳っ㈰㙤〸㑦㜸㝢戴ㅡ〲ㄷ㤳㠳㐲挸㐹ㄵ㐲戶愵昰晥ㄶ㑡㠴ぢ搱㜸㘵ㄸ㍦㌱㠴㥦捤㄰戸〶㡣㔲㍢づ㈴㉥ㄸ扢㝡㜸㐳昰ㅤ㐸㕣收捤攷挰㕢㈹㕡づ愴㥦扦㑦㌱戵晤㘴㈹扣扦㘶ㄲ攱ㄲ㌱㕥㐸㑢挷搵㥢㤱〳㠱扤挰戵㕢㤷㐳〰㘰㑢㜳㈰㜱愱搷搵愳搵㄰戸扥ㅢㄴ挲㝦㔲㠵昰慤愵昰晥ㅥ㐹㠴㙢挳㜸㈱㠳㥤㈱㜴㌲㐳搸敥㜵㐸㈲㐸ㄷ〲㔷㜸搳㠶攰㝢㉦㜰㘱㌷㈸㠴敤愹㐲昸愷愵昰晥愲㐸㠴㡢挲㜸㘵ㄸ摤ㄸ㐲㜷㌳〴慥搶扡ㅣ㙡㌵〴挲㕤㍤㕡摤ぢ㕣搱捤攷挰㕢㈹㕡づ愴㑦㔳㠵昰㠹愵昰晥㈶㐸㠴慢挱ㄲ挲㥥っ愱愷ㄹ〲㤷㘹昱㙡挷㝢㠱㙢扡慥ㅥ摥㄰㝣㝢㠱㑢戹昹〱㈱㙣㑢ㄵ挲〷㤶挲晢慢ㅥㄱ㉥〳㑢〸㜹っ愱户ㄹ〲搷㘷昱㙡㐷〸㕣捣㜵昵㘸㌵〴慥攱收〷㠴昰㜶慡㄰摥戲ㄴ摥摦攵㠸㜰晤㔷㐲攸换㄰晡㤹㈱㜰㘱ㄶ慦㜶㠴挰㔵㕣㔷て㙦〸扥㌳ㄲ㤷㜱昳〳㐲搸㤲㉡㠴㔷㉣㠵昷㤷㌵㈲㕣昸㤵㄰ちㄸ挲㈱㘶〸㕣㤱挵慢ㅤ㈱㜰昹搶搵愳搵㄰戸㙡㥢ㅦ㄰挲昳愹㐲㜸捥㔲㜸㝦ㅢ㈳挲ㄵ㕦〹㘱㄰㐳ㄸ㙣㠶挰愵㔸扣摡ㄱ〲搷㙤㕤㍤㕡つ㠱换戵昹〱㈱㍣㤵㉡㠴㈷㉤㠵昷搷㉤㈲㕣敡㤵㄰㠶㌳㠴ㄱ㘶〸㕣㠳挵慢ㅤ㈱㜰挱搶搵愳搵㄰戸㑥㥢ㅦ㄰挲㥦㔲㠵戰搱㔲㜸㝦㥦㈲挲㌵㕥〹愱㤴㈱昰㌱搹㤸摡戸昸㡡㔷㍢㐲攰㑡慤慢㠷㌷〴摦㐷ㅥ㉥搰收〷㠴昰㔰慡㄰搶㔹ち敦㉦㑣㐴戸戸㉢㈱㑣㘲〸㤳捤㄰戸敡㡡㔷㍢㐲攰ㄲ慤慢㠷㌷〴摦㐹昵㌴挰昳〳㐲戸㌷㔵〸昷㔸ち敦㙦㐴㐴㑥㠷㈵〹攱〸㠶㌰搳っ㠱换慤㜸戵㈳〴慥捤扡㝡戴ㅡ〲㤷㘴昳〳㐲戸㈳㔵〸户㕢ち敦慦㍣㈸慥ㄵ㉡㕡㍡ㅡ摥㜳㌹㑡搶摣㘴㤱㡥慤㝡攵㤰㤰〸㤷攵㈴摣㘳ㄹ㘹㔶づ㤷搱づ㑢晤㔵㈳㐷㡥㕤㝦㘴攴扢㝥㡡㝤㉣㝥㕡㥤摦戴捣挸挲搳㈷捤㘷㌶㘶㘷ㅥ晡敢㙣㜱㜵㤶摦挳攰㕦捥捤〸㜴〷散㌰捥㤶㈵㔵㕡摣ㄷ㝦挶㜱〸㔸㜱ㄵ㉥㥦戵慤ㄴ捦挲㝢㜳捤㘵㜵㉡搲㔷㔹ち敦挳扣㈳慢㌵㤱ㄵ戰㙢㔴㤲捤捣慥㕣㕡挳慢ㅤ挷つ搷攱㕣㍤㕡㍤㙥戸晣㤶㙦㠷搰㜲㐹戴㌲㔵〸㔷㔹ち敦攳戸㈳㕣扡㤳㘳㈱捥㄰收㥢㈱㜰㑤つ慦㜶㠴挰〵㌸㔷㡦㔶㐳攰扡㕢㝥㐰〸㤷愶ち㘱㠵愵昰㍤㔰㥢㙢㜶慤㍤㔰㥢㐹扡戱㐶昹㥡㘲㔷っ㥡㔳捤扣搲㡥搵㘶㌳て㍣昹㠲㕡慤攴攴㜶挲㜳㜱ㄳぢ㘲㠹㈹㜸捣㌳㥥㠶㡢㥦愵戶㌲㑡昱昸㘷㈶敥敢㈷慦ㅡ㔲㘳攷㔰昵昴〴ㅥ挵摡愱㝡㘲㈳扥㠲㔵㤵㡢摦㔹㑦攲㐷㔳敡㝦ぢ昷㐶㤰㈵㥤捤㌷㈸摥愲㔹㜸㠲㘵㘶㘰㠲昲ぢ㔰㝢扦挲攰戸㉢搴挲㠷晥ㅡ㑥㈶ㅦ愷晢敢敥㡣㠴ㄶ攲㈰摢〵㑦㔶㙤慡㕢挸〷㘶攷㐹㑥㜴㘳戶扡ㄸ㍢㔸昲㉦㍥㉦摡㔳㌲㙥戹㌴㙥㈴㠰づ㌵㐲㘴㈱㉢㔸搶捡㜱㥥ぢㅢ㐹戴挸㤷㜹捣慦㉦㉡慥搹昲㐰〸㉤㠶愲〷扥扦㔶㡤㉦㍢攵㔵攱㕥㐶㈲㕥搱挴㜱戲搵㜹㝡㠰㡣搳㌲㕡〶㘸愶㈵づ㠰攷愹㔲挰昸㌲㡦㜱㉥愹搲戸㐱搷戳搵㤹摡㡥换搱㔳㙣㍢㐲㌷敤㥣收戱挳㔵㔹㜱昲っ㈸㜶挵㤳㤵攱㕥扣搲攳攵挹摡扡换换戳㙣敢戶㤷扦昳㔸攷慡愹挳换㈵摡㡥换换攵戶ㅤ摢换ぢ㍣㜶戸昰㉡㜶㐸㘵戶㕡愴敤戸晣戹挴戶㘳晢㜳愹挷づ㤷㐰ㅤ晥㉣搰㜶㕣晥㕣㘱摢戱晤戹捡㘳㠷慢愸づ㝦㘲摡㡥换㥦㙢㙤㍢戶㍦搷㝢散㜰㍤搳攱㑦戹戶攳昲㘷㡤㙤挷昶攷㈶㡦ㅤ㉥㠹㡡ㅤ敥挵㙣㜵㡣戶攳昲攷㌶摢㡥敤捦ㅤㅥ㍢ㅦ㘸㍢收㔱㌵㑢摢㜱昹㜳㤷㙤挷昶攷ㅥ㡦ㅤ慥㙦搲㥦搰㝤㔰散㠱㘷㝡攷昱㝢㜳戱扡㤸攷挰㥡慡〷㜰㌹扡搶ㅥ挰㜶昴㐱捦〰㕣㠲㜴㄰㌷㕥摢㜱㌹扡摥戶㘳㍢晡愸挷づ㔷㌱ㅤ挴㡤搶㜶㕣晥㍣㘶摢戱晤搹散戱挳昵㐴㠷㍦㠷㘹㍢㉥㝦㥥戲敤搸晥㍣敤戱挳㈵㐹戱㐳攲戲搵㈰㙤挷攵捦㜳戶ㅤ摢㥦ㄷ㍣㜶戸㌸攸昰攷㄰㙤挷攵捦换戶ㅤ摢㥦㉤ㅥ㍢㕣㕦㜴昸㜳愰戶攳昲攷つ摢㡥敤捦㕢ㅥ㍢㕣改愳㥤搰㍢㔰〴㥤㘹昷搳㤶㕤ㅥ扥〷㜴攸㝤〸昷㤹㜶慢挷晡捦摡晡㌶㈸㔲㥤挴㝡改ㄱ㕣扥㝦㐸㔳ㅣ愱攵㔴晢㜷㡦昵㙣搴ㅤ㕣敥慥敤戸㍣晤㡣㥤攴㤴㙤㜳昹㠵挷づ㔷〹挵㡥昹㈶摤㐵摢㜱昹戳摤戶㘳㜳昹㉦㡦ㅤ慥搷㌹晣改愸敤戸晣昹搶戶㘳晢昳㥤挷づ㤷晣挴㡥㜹慣攵㘸㍢㉥㝦㝥戴敤搸晥晣散戱搳㑤摢㌱㑦ㅡ扦㝣ㄷ㌴㘷㘶㈲㜷挳挳㑦㌶㥢昸〴㉣㙢扥攴晡㥤㠳㥦敦戵ㅤ㤷㍦戹戶ㅤ摢ㅦ㍥捤摣㘹㠷㉢㘹づ㝥扥搶㜶㕣晣㜴戱敤搸晣㐴㍣㜶㝡㙡㍢㈶㍦㕦㙡㍢㉥㝦㝡搸㜶㙣㝦㜶昳搸挹搳㜶㑣㝥㍥搶㜶㕣晥昴戴敤搸晥散敤戱挳㤵㌵挷晥晡㐰摢㜱昹㤳㘷摢戱晤改攳戱挳㌵㉥〷㍦㙦㙢㍢㉥㝦づ戰敤搸晥昴昳搸攱㌲㤹㘳㝦扤慡敤戸晣ㄹ㘰摢戱晤㈹昰搸攱㠲㤵挳㥦ㄷ戵ㅤ㤷㍦㐵戶ㅤ摢㥦ㄲ㡦ㅤ慥㜹㌹晣㜹㐶摢㜱昹㌳搴戶㘳晢㜳愸挷づ㔷㥦ㅣ晥㍣慥敤戸晣㌹摣戶㘳晢㌳捡㘳㘷戰戶㘳扥摦㌷㘸㍢㉥㝦捡㙣㍢戶㍦攳㍣㜶㠶㙢㍢收昱戳㑥摢㜱昹㌳挹戶㘳晢㌳挵㘳㠷慢㔱づ㝥敥搵㜶㕣晥捣戰敤搸晥捣昴搸攱扡㤰㠳㥦㍦㘸㍢㉥㝦收搸㜶㙣㝦㡥昶搸㈹搳㜶ㄶ愳㤰慤㙥搶㜶㕣晥ㅣ㘷摢戱晤昹ㅦ㡦㥤㐹摡㡥挹捦㉡㙤挷攵㑦㠵㙤挷昶愷捡㘳㠷敢㐴ㄲ㤷昹㝥㕦愹敤戸晣愹戱敤搸晥捣昷搸攱㡡㡤㠳㥦摦㙢㍢㉥㝦敡㙤㍢戶㍦ぢ㍤㜶㘶㙡㍢愶㍦ㄷ㙡㍢㉥㝦昸ㅤ㙤捦㐷㠵挵㙥㍢㤱愳㘱㈷㥢愷搹㘶㉡㤶㔲㉣㠳〸慢㘳慤〱㐲㈷愲摡昲ㅢ㜷收㠷㥦㑣㜵㤶ㅥ搰攵昸挹散捦ㄵち㘵㍢㝥㉡㥢㕡㑥攴㌹挷挱慥昷㌳ㅤ扦㈹㍢㡥㍤㜲㤶挴慢㤲㌵愱㥡㔸㝣㕥㑤ㄲ摦㠸敤挸て㝡戳㔶ㅥ㍡晡愷攲㜷㐷慢ちㅤ戳戹㉦㑦〹㜴攱㑣㡥攷㥥㙢捦㜶扢愰戸昰攱搸㤷捤摡㡥㡢扢昳㙣㍢昶扥㍣摦㘳㠷㑢㄰㡥㝤㤹搰㜶㕣㤴㕣㙣摢戱㈹㔹攱戱㌳㕦摢㌱昷㘵慤戶攳昲攷㜲摢㡥敤捦㤵㙥㍢㌹〹搸㘹昳愷㘲㝥㜶晣㤵愹㜴㉢㌱慥攲〷㕡摡㌰慥㘶つ〵昹㙢㐶㉢摤㌰慥㘱敢㌲㡤戹搶㠹攱〷㑦挱㕣挷㔶㝥收ㄴ㍢搷㍢㌱㘷㘹捣㉡戶昲㤳愳㘰㔶㍢㌱换㌵收〶戶昲㔳愱㘰搶㌸㌱㤷㘸捣㡤㙣扤㔴㘳㙥㜲㘲慥搰㤸㥢搹㝡㤵挶摣攲挴㕣慢㌱户戲㤵㥦搴㘴慣摢㥣㤸㌵ㅡ㜳㍢㕢㙦搲㤸㍢㥣ㄸ㝥捣㤲搸晦挰搶㍢㌴收㑥㈷㠶ㅦ愱〴昳㐷戶摥愳㌱㜷㌹㌱晣ㄴ㈴㤸扢搹晡愰挶摣攳挴慣搷㤸㝢搹晡愸挶摣攷挴昰搳㡢搸戹㥦慤㥢㌵㘶慤ㄳ挳㑦㈶㠲㜹㠰慤晣㔰㈲戱㍦攸挴昰㔳㠷㘰搶戱㤵ㅦ㌸〴昳㤰ㄳ昳戲挶㍣捣㔶㝥㤸㄰捣㝡㈷收つ㡤㜹㠴慤㙦㘹捣愳㑥っ慦晢㘵慣つ㙣摤慡㌱ㅢ㥤㤸て㌵收㑦㙣攵㐵扢㡣昵㤸ㄳ昳㤹挶㙣㘲㉢㉦挸〵戳搹㠹搹慥㌱㡦戳昵㕦ㅡ昳㠴ㄳ昳慤挶㍣挹搶敦㌴收㈹㈷收㐷㡤昹㌳㕢㜹㤱㉣㘳㍤敤挴㘴愲㈲㜱㍤挳搶㙣㑢㘵㍣敢挴攴㙡捣㕦搸ㅡ搶㤸攷㥣ㄸ㕥扤㡡㥤攷搹捡ぢ㔷ㄹ敢〵㈷㠶㔷愶㠲㜹㤱慤扣㈸ㄵ捣㑢㑥㑣㑦㡤昹㉢㕢㜹挱㈹㤸㤷㥤ㄸ㕥㔱㡡㥤㔷搸摡㐷㘳戶㌸㌱扣㕡ㄴ捣慢㙣敤愷㌱慦㌹㌱扣ㄲㄴ捣敢㙣㉤搰㤸㌷㥣ㄸ㕥攵〹收㑤戶㤶㘸捣㕢㑥捣㔰㡤㜹㥢慤㠷㙡捣㍢㑥っ慦捥挴捥扢㙣攵㠵㤹挴昵㥥ㄳ㔳愶㌱敦戳㤵ㄷ㕤㠲搹敡挴㑣搲㤸て搸捡ぢ㉡挱㙣㜳㘲㘶㘸捣摦搸捡㡢㈵挱㝣攸挴捣搱㤸㡦搸㝡戴挶晣摤㠹㌹㑥㘳㍥㘶敢晦㘸捣㈷㑥㑣㠵挶㝣捡搶㉡㡤昹捣㠹愹搱㤸捦搹㍡㕦㘳扥㜰㘲敡㌵收㑢戶㉥搴㤸㝦㌸㌱㐹㡤昹㈷㕢ㄷ㙢捣㜶㈷愶ㄹㄵ摥慡㔱㕤㌱愱昱晥挸㜰捣ㄲ戹㤹㈱挵慢っ㔱㜴戱ㄴ㈳㐴愱搴㌲慤攸㙣㈹㤸扡㙡㝣㐳愳扣戲㤰㥤昶㙦搶㜸㔱㈱㐴㝥㡢〲攷㔵晥㈹㑥晤㠲昹て搵㥣昵〵昳㥤㔵㘰㐵㜱㕡ㄷ捣昷㙣攵㡣㉥㤸晦㍡㌱㥣戲〵昳〳㕢㌹㕢ぢ收㐷㈷㠶搳戱㘰㝥㘲㉢㘷㘲挱晣散挴慣戴㕢㘵敡挷昰搸㈲㔷愳㔵慥戸㌲昰㜴㥣捥㔹㑡㘶㑡㈸㕣扦㜳ㄵ戹㔶愳㌲㑤搴㜵㠱戶慥搷愸㙣ㄳ㈵戳愵捦搶㙡㡤ち㤹㈸㤹㉦㝤愸㌵ㅡ㤵㙢愲㘴挶昴愱㙥搲愸戰㠹㤲㌹搳㠷扡㐵愳㍡㤹㈸㤹㌵㝤愸摢㌴慡㡢㠹㤲㜹搳㠷扡㐳愳㈲㈶㑡㘶㑥ㅦ敡㑥㡤敡㘶愲㘴敥昴愱敥搲愸ㅥ㈶㑡㘶㑦ㅦ敡ㅥ㡤摡捤㐴挹晣改㐳㜱ㅥ㤵晤戸㠷㠹㤲ㄹ搴㠷㕡慢㔱㍤㑤㤴捣愱㍥搴㠳ㅡ戵户㠹㤲㔹搴㠷㝡㐸愳昶㌱㔱て愳㙥ㅥ㜵捥攳㙢扤㐶攵㤹㈸㤹㐹㝤戶ㅥ搵愸㍥㈶㙡㠳戶愵敦扣愲㐷㐶㘴愳㐶敤㙦愲㘴㌶愵㉤ㄷ敡㌱㡤㍡挰㐴挹㝣敡ㅢ㜱戳㐶昵㌳㔱㌲愳晡㔰㑦㘸搴㐱㈶㑡收㔴ㅦ敡㈹㡤ㅡ㘰愲㘴㔶昵愱㥥搶愸〲ㄳ㈵昳慡て昵慣㐶つ㌴㔱㌲戳晡㔰捦㘹㔴㤱㠹㤲戹搵㠷㝡㐱愳㑡㑣㤴捣慥㍥搴㑢ㅡ㌵搸㐴挹晣敡㐳㜱㥥㤵攳㙢愸㠹㤲ㄹ搶㠷摡愲㔱㠷㥡㈸㤹㘳㝤愸搷㌴㙡戸㠹㤲㔹搶㠷㝡㐳愳づ㌷㔱㙦愲敥㍦扥摥搲愸㔱㈶㑡㘶㕡㥦慤㜷㌴㙡㡣㠹㝡㌷搰搶㝢ㅡ㔵㘶愲㘴戶昵搹攲慣㉢㑣㡣㌳㔱㌲摦晡㔰㥣㜷〵㌵挱㐴挹㡣敢㐳㜱收ㄵ搴㈴ㄳ㈵㜳慥て挵戹㔷㔰㔳㑣㤴捣扡㍥ㄴ㘷㕦㐱㑤㌳㔱㌲敦晡㔰㥣㝦〵㌵挳㐴挹捣敢㐳㜱〶ㄶ搴㑣ㄳ㈵㜳慦て挵㌹㔸㔰戳㑤㤴捣扥㍥ㄴ㘷㘱㐱捤ㄱ㔴㔷㑥愰㐷〱㤵搹慣㉡㑦愸㍡攱㠴敦扡㘶攷昵捣㍥㝡㔴愷㤵㕢㥦摤㜶改㤶攳㐶㝣晣攳戵搷㙥昹昰搲攷㝥㝣戴㘲挴㥦搷慣㜹㘲搲慡攷戶㜵慢㕥㥤昹攰㜷㔳㔶㥦㔴戸攰愴㐵搵㐷ㅥ㌴晥愴㘳收ㅦ㔱㌸㘳㤷晥㔹㔹ㅤ㍡昴敤晥昴ㅥ晤㈲愷㉤㝡㐸㙤㝡㜳昷㝡㈵㜳㌲摤㌸ち〳㜲敢㠱扦〸攷㘶㜱攳㘸戴ㅡ挷搰㤷㑣㈵㔳㌳戴敥搹㡥㔳戴㐰攷㡡挷㑡㈶㘷ㅦ㡡㤳戴愰㡥㌷㔱㌲㍤晢㔰㥣愶〵㔵㙥愲㘴㠲昶愱㌸㔱ぢ㉡㙡愲㌸ㄹ换㌵挹昵晦㌱㉦㔶挶愰ぢ㝥㤸㔰㜱晥ㄵ挵㜵ㅥ〵愷㕣㔱㕣敢㔱㜰㤶ㄵ挵㌵ㅥ〵㈷㔶㔱㕣敤㔱㜰㉥ㄵ挵㑡㡦㠲搳愷㈸慥昲㈸㌸㘳㡡攲㑡㡦㠲㤳愴㈸慥昰㈸㌸㉦㡡攲㜲㡦㠲㔳愱㈸㉥昳㈸㌸晢㠹攲昷ㅥ〵㈷㍣㔱㕣敡㔱㜰㡥ㄳ挵ち㡦㠲搳㥡㈸㉥昱㈸㌸㤳㠹攲㘲㡦㠲㤳㤷㈸㉥昲㈸㌸㕦㠹攲㐲㡦㠲㔳㤴㈸㉥昰㈸㌸㉢㠹攲㝣㡦㠲ㄳ㤱㈸㤶㝢ㄴ㥣㝢㐴㜱㥥㐷挱改㐶ㄴ攷㝡ㄴ㥣㘱㐴㜱㡥㐷挱㐹㐵ㄴ扦昳㈸㌸㡦㠸攲㙣㡦㠲㔳㠷㈸捥昲㈸㌸㕢㠸攲㑣㡦㠲ㄳ㠴㈸捥昰㈸㌸㈷㠸攲㜴㡦㠲搳㠰㈸㑥昳㈸㜸收ㄷ挵愹ㅥ〵㑦昶愲㌸挵愳攰昹㕤ㄴ㈷㝢ㄴ㍣愵㡢攲㈴㡦㠲㘷㜱㔱㥣攸㔱昰挴㉤㡡㘵ㅥ〵捦搵愲㔸敡㔱昰昴㉣㡡㘶㡦㠲㘷㘴㔱㉣昱㈸㜸ㄲㄶ挵㘲㡦㠲攷㕤㔱㌴㜹ㄴ㍣搵㡡㈲改㔱昰散㉡㡡㐶户㈲挲戳㈰捦㉤㥤戳ㄵ㑦㝤㠲㐹戸㌱㡡愷㐳㔱㉣戲ㄴ晣㙤㜷攳ㄲ戴㉡㥥〳㐵搵攰改挳搳㥥㈸敡㍤ち㥥改㐴㔱攷㔱昰攴㈶㡡㕡㡦㠲〳挹挷㤷换㔱㔰㈲㌸扥昳戲慥攳晦〳㘴㙤㙣攸</t>
  </si>
  <si>
    <t>Crystal Ball Report - Forecasts</t>
  </si>
  <si>
    <t>Simulation started on 19-08-2024 at 04:05</t>
  </si>
  <si>
    <t>Simulation stopped on 19-08-2024 at 04:05</t>
  </si>
  <si>
    <t>Run preferences:</t>
  </si>
  <si>
    <t>Number of trials run</t>
  </si>
  <si>
    <t>Monte Carlo</t>
  </si>
  <si>
    <t>Seed</t>
  </si>
  <si>
    <t>Precision control on</t>
  </si>
  <si>
    <t xml:space="preserve">   Confidence level</t>
  </si>
  <si>
    <t>Run statistics:</t>
  </si>
  <si>
    <t>Total running time (sec)</t>
  </si>
  <si>
    <t>Trials/second (average)</t>
  </si>
  <si>
    <t>Random numbers per sec</t>
  </si>
  <si>
    <t>Crystal Ball data:</t>
  </si>
  <si>
    <t>Assumptions</t>
  </si>
  <si>
    <t xml:space="preserve">   Correlations</t>
  </si>
  <si>
    <t xml:space="preserve">   Correlation matrices</t>
  </si>
  <si>
    <t>Decision variables</t>
  </si>
  <si>
    <t>Forecasts</t>
  </si>
  <si>
    <t>Worksheet: [G1T05-4 Crystal Ball Simulation.xlsx]Solution</t>
  </si>
  <si>
    <t>Forecast: Payback Period</t>
  </si>
  <si>
    <t>Cell: F2</t>
  </si>
  <si>
    <t>Summary:</t>
  </si>
  <si>
    <t>Certainty level is 59.27%</t>
  </si>
  <si>
    <t>Certainty range is from 0.52 to 10.00</t>
  </si>
  <si>
    <t>Entire range is from 0.00 to 3,451.51</t>
  </si>
  <si>
    <t>Base case is 0.62</t>
  </si>
  <si>
    <t>After 2,000 trials, the std. error of the mean is 8.98</t>
  </si>
  <si>
    <t>Statistics:</t>
  </si>
  <si>
    <t>Forecast values</t>
  </si>
  <si>
    <t>Trials</t>
  </si>
  <si>
    <t>Base Case</t>
  </si>
  <si>
    <t>Mean</t>
  </si>
  <si>
    <t>Median</t>
  </si>
  <si>
    <t>Mode</t>
  </si>
  <si>
    <t>Standard Deviation</t>
  </si>
  <si>
    <t>Variance</t>
  </si>
  <si>
    <t>Skewness</t>
  </si>
  <si>
    <t>Kurtosis</t>
  </si>
  <si>
    <t>Coeff. of Variation</t>
  </si>
  <si>
    <t>Minimum</t>
  </si>
  <si>
    <t>Maximum</t>
  </si>
  <si>
    <t>Range Width</t>
  </si>
  <si>
    <t>Mean Std. Error</t>
  </si>
  <si>
    <t>Forecast: Payback Period (cont'd)</t>
  </si>
  <si>
    <t>Percentiles:</t>
  </si>
  <si>
    <t>0%</t>
  </si>
  <si>
    <t>10%</t>
  </si>
  <si>
    <t>20%</t>
  </si>
  <si>
    <t>30%</t>
  </si>
  <si>
    <t>40%</t>
  </si>
  <si>
    <t>50%</t>
  </si>
  <si>
    <t>60%</t>
  </si>
  <si>
    <t>70%</t>
  </si>
  <si>
    <t>80%</t>
  </si>
  <si>
    <t>90%</t>
  </si>
  <si>
    <t>100%</t>
  </si>
  <si>
    <t>End of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</si>
</sst>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_);\(&quot;$&quot;#,##0.00\)"/>
  </numFmts>
  <fonts count="13">
    <font>
      <sz val="11"/>
      <name val="Calibri"/>
    </font>
    <font>
      <sz val="11"/>
      <color rgb="FF3D5E97"/>
      <name val="Calibri"/>
      <family val="2"/>
    </font>
    <font>
      <b/>
      <sz val="11"/>
      <name val="Calibri"/>
      <family val="2"/>
    </font>
    <font>
      <sz val="11"/>
      <name val="Calibri"/>
      <family val="2"/>
    </font>
    <font>
      <u/>
      <sz val="11"/>
      <color theme="10"/>
      <name val="Calibri"/>
      <family val="2"/>
    </font>
    <font>
      <sz val="10"/>
      <name val="Arial"/>
      <family val="2"/>
    </font>
    <font>
      <b/>
      <sz val="10"/>
      <name val="Arial"/>
      <family val="2"/>
    </font>
    <font>
      <sz val="11"/>
      <name val="Calibri"/>
      <family val="2"/>
    </font>
    <font>
      <sz val="8"/>
      <name val="Calibri"/>
      <family val="2"/>
    </font>
    <font>
      <b/>
      <sz val="11"/>
      <color theme="7" tint="-0.249977111117893"/>
      <name val="Calibri"/>
      <family val="2"/>
    </font>
    <font>
      <b/>
      <sz val="11"/>
      <color theme="9" tint="-0.249977111117893"/>
      <name val="Calibri"/>
      <family val="2"/>
    </font>
    <font>
      <sz val="10"/>
      <name val="MS Sans Serif"/>
    </font>
    <font>
      <b/>
      <sz val="10"/>
      <name val="MS Sans Serif"/>
    </font>
  </fonts>
  <fills count="10">
    <fill>
      <patternFill patternType="none"/>
    </fill>
    <fill>
      <patternFill patternType="gray125"/>
    </fill>
    <fill>
      <gradientFill degree="90">
        <stop position="0">
          <color rgb="FFF1FBFF"/>
        </stop>
        <stop position="1">
          <color rgb="FFF1FBFF"/>
        </stop>
      </gradientFill>
    </fill>
    <fill>
      <patternFill patternType="solid">
        <fgColor theme="8" tint="0.79998168889431442"/>
        <bgColor indexed="64"/>
      </patternFill>
    </fill>
    <fill>
      <patternFill patternType="solid">
        <fgColor theme="7" tint="0.39997558519241921"/>
        <bgColor auto="1"/>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00FFFF"/>
        <bgColor indexed="64"/>
      </patternFill>
    </fill>
    <fill>
      <patternFill patternType="solid">
        <fgColor rgb="FF00FF00"/>
        <bgColor indexed="64"/>
      </patternFill>
    </fill>
  </fills>
  <borders count="2">
    <border>
      <left/>
      <right/>
      <top/>
      <bottom/>
      <diagonal/>
    </border>
    <border>
      <left style="thin">
        <color rgb="FFDBE6EB"/>
      </left>
      <right style="thin">
        <color rgb="FFDBE6EB"/>
      </right>
      <top style="thin">
        <color rgb="FFDBE6EB"/>
      </top>
      <bottom style="thin">
        <color rgb="FFDBE6EB"/>
      </bottom>
      <diagonal/>
    </border>
  </borders>
  <cellStyleXfs count="7">
    <xf numFmtId="0" fontId="0" fillId="0" borderId="0"/>
    <xf numFmtId="0" fontId="3" fillId="0" borderId="0"/>
    <xf numFmtId="0" fontId="4" fillId="0" borderId="0" applyNumberFormat="0" applyFill="0" applyBorder="0" applyAlignment="0" applyProtection="0"/>
    <xf numFmtId="0" fontId="5" fillId="0" borderId="0"/>
    <xf numFmtId="9" fontId="5" fillId="0" borderId="0" applyFont="0" applyFill="0" applyBorder="0" applyAlignment="0" applyProtection="0"/>
    <xf numFmtId="9" fontId="7" fillId="0" borderId="0" applyFont="0" applyFill="0" applyBorder="0" applyAlignment="0" applyProtection="0"/>
    <xf numFmtId="0" fontId="11" fillId="0" borderId="0"/>
  </cellStyleXfs>
  <cellXfs count="41">
    <xf numFmtId="0" fontId="0" fillId="0" borderId="0" xfId="0"/>
    <xf numFmtId="0" fontId="1" fillId="2" borderId="1" xfId="0" applyFont="1" applyFill="1" applyBorder="1"/>
    <xf numFmtId="0" fontId="2" fillId="0" borderId="0" xfId="0" applyFont="1"/>
    <xf numFmtId="0" fontId="3" fillId="0" borderId="0" xfId="1"/>
    <xf numFmtId="0" fontId="1" fillId="2" borderId="1" xfId="1" applyFont="1" applyFill="1" applyBorder="1"/>
    <xf numFmtId="0" fontId="2" fillId="0" borderId="0" xfId="1" applyFont="1"/>
    <xf numFmtId="0" fontId="4" fillId="0" borderId="0" xfId="2"/>
    <xf numFmtId="0" fontId="3" fillId="0" borderId="0" xfId="0" applyFont="1" applyAlignment="1">
      <alignment horizontal="right"/>
    </xf>
    <xf numFmtId="0" fontId="6" fillId="0" borderId="0" xfId="3" applyFont="1" applyAlignment="1">
      <alignment horizontal="left" vertical="center"/>
    </xf>
    <xf numFmtId="0" fontId="5" fillId="0" borderId="0" xfId="3"/>
    <xf numFmtId="0" fontId="6" fillId="0" borderId="0" xfId="3" applyFont="1"/>
    <xf numFmtId="0" fontId="5" fillId="0" borderId="0" xfId="3" applyAlignment="1">
      <alignment horizontal="left" vertical="center"/>
    </xf>
    <xf numFmtId="10" fontId="0" fillId="0" borderId="0" xfId="4" applyNumberFormat="1" applyFont="1"/>
    <xf numFmtId="0" fontId="3" fillId="0" borderId="0" xfId="0" applyFont="1"/>
    <xf numFmtId="164" fontId="0" fillId="0" borderId="0" xfId="5" applyNumberFormat="1" applyFont="1"/>
    <xf numFmtId="0" fontId="0" fillId="3" borderId="0" xfId="0" applyFill="1"/>
    <xf numFmtId="0" fontId="9" fillId="4" borderId="1" xfId="0" applyFont="1" applyFill="1" applyBorder="1"/>
    <xf numFmtId="0" fontId="2" fillId="0" borderId="0" xfId="0" applyFont="1" applyAlignment="1">
      <alignment horizontal="right"/>
    </xf>
    <xf numFmtId="0" fontId="10" fillId="5" borderId="1" xfId="0" applyFont="1" applyFill="1" applyBorder="1"/>
    <xf numFmtId="9" fontId="0" fillId="3" borderId="0" xfId="5" applyFont="1" applyFill="1"/>
    <xf numFmtId="10" fontId="0" fillId="3" borderId="0" xfId="5" applyNumberFormat="1" applyFont="1" applyFill="1"/>
    <xf numFmtId="0" fontId="3" fillId="6" borderId="0" xfId="0" applyFont="1" applyFill="1" applyAlignment="1">
      <alignment horizontal="right"/>
    </xf>
    <xf numFmtId="0" fontId="0" fillId="7" borderId="0" xfId="0" applyFill="1"/>
    <xf numFmtId="0" fontId="0" fillId="0" borderId="0" xfId="0" applyAlignment="1">
      <alignment horizontal="right"/>
    </xf>
    <xf numFmtId="17" fontId="10" fillId="5" borderId="1" xfId="0" applyNumberFormat="1" applyFont="1" applyFill="1" applyBorder="1"/>
    <xf numFmtId="0" fontId="0" fillId="8" borderId="0" xfId="0" applyFill="1"/>
    <xf numFmtId="0" fontId="0" fillId="0" borderId="0" xfId="0" quotePrefix="1"/>
    <xf numFmtId="164" fontId="0" fillId="9" borderId="0" xfId="5" applyNumberFormat="1" applyFont="1" applyFill="1"/>
    <xf numFmtId="0" fontId="0" fillId="9" borderId="0" xfId="0" applyFill="1"/>
    <xf numFmtId="0" fontId="11" fillId="0" borderId="0" xfId="6"/>
    <xf numFmtId="165" fontId="11" fillId="0" borderId="0" xfId="6" applyNumberFormat="1"/>
    <xf numFmtId="0" fontId="12" fillId="0" borderId="0" xfId="6" applyFont="1" applyAlignment="1">
      <alignment horizontal="center"/>
    </xf>
    <xf numFmtId="0" fontId="11" fillId="0" borderId="0" xfId="6" applyAlignment="1">
      <alignment horizontal="center"/>
    </xf>
    <xf numFmtId="3" fontId="11" fillId="0" borderId="0" xfId="6" applyNumberFormat="1"/>
    <xf numFmtId="10" fontId="11" fillId="0" borderId="0" xfId="6" applyNumberFormat="1"/>
    <xf numFmtId="2" fontId="11" fillId="0" borderId="0" xfId="6" applyNumberFormat="1"/>
    <xf numFmtId="0" fontId="11" fillId="0" borderId="0" xfId="6" applyAlignment="1">
      <alignment horizontal="right" vertical="top"/>
    </xf>
    <xf numFmtId="0" fontId="12" fillId="0" borderId="0" xfId="6" applyFont="1"/>
    <xf numFmtId="0" fontId="12" fillId="0" borderId="0" xfId="6" applyFont="1" applyAlignment="1">
      <alignment horizontal="right" vertical="top"/>
    </xf>
    <xf numFmtId="0" fontId="11" fillId="0" borderId="0" xfId="6" applyAlignment="1">
      <alignment horizontal="right"/>
    </xf>
    <xf numFmtId="4" fontId="11" fillId="0" borderId="0" xfId="6" applyNumberFormat="1"/>
  </cellXfs>
  <cellStyles count="7">
    <cellStyle name="Hyperlink" xfId="2" builtinId="8"/>
    <cellStyle name="Normal" xfId="0" builtinId="0"/>
    <cellStyle name="Normal 2" xfId="1" xr:uid="{7AD2FDDA-E05C-4223-B5BA-0CFD1941F5E7}"/>
    <cellStyle name="Normal 3" xfId="3" xr:uid="{622C00A3-7FA9-430E-A927-CC67D22C1F6B}"/>
    <cellStyle name="Normal 4" xfId="6" xr:uid="{4765EB43-8222-4456-AAE9-203C58858FF5}"/>
    <cellStyle name="Percent" xfId="5" builtinId="5"/>
    <cellStyle name="Percent 2" xfId="4" xr:uid="{86AAD694-A10A-4316-9A2A-994625729E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200025</xdr:colOff>
      <xdr:row>37</xdr:row>
      <xdr:rowOff>153987</xdr:rowOff>
    </xdr:from>
    <xdr:to>
      <xdr:col>8</xdr:col>
      <xdr:colOff>466759</xdr:colOff>
      <xdr:row>51</xdr:row>
      <xdr:rowOff>144478</xdr:rowOff>
    </xdr:to>
    <xdr:pic>
      <xdr:nvPicPr>
        <xdr:cNvPr id="2" name="Picture 1" descr="Frequency View Chart. Use Create Report with Microsoft Excel chart format or Extract Data to access the details." title="Payback Period">
          <a:extLst>
            <a:ext uri="{FF2B5EF4-FFF2-40B4-BE49-F238E27FC236}">
              <a16:creationId xmlns:a16="http://schemas.microsoft.com/office/drawing/2014/main" id="{B2BE76F7-1012-46C3-993E-B904709D5B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969000"/>
          <a:ext cx="4629184" cy="2190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ceequitynx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ceequitynxt.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8BFA-D3F6-4F66-90CB-EE755B8F0703}">
  <dimension ref="A1:R58"/>
  <sheetViews>
    <sheetView zoomScale="80" zoomScaleNormal="80" workbookViewId="0">
      <selection activeCell="A47" sqref="A47:XFD47"/>
    </sheetView>
  </sheetViews>
  <sheetFormatPr defaultRowHeight="14.25"/>
  <cols>
    <col min="1" max="1" width="56.33203125" style="3" bestFit="1" customWidth="1"/>
    <col min="2" max="18" width="10" style="3" bestFit="1" customWidth="1"/>
    <col min="19" max="16384" width="9.06640625" style="3"/>
  </cols>
  <sheetData>
    <row r="1" spans="1:18">
      <c r="A1" s="3" t="s">
        <v>63</v>
      </c>
    </row>
    <row r="2" spans="1:18">
      <c r="A2" s="4" t="s">
        <v>1</v>
      </c>
      <c r="B2" s="4" t="s">
        <v>18</v>
      </c>
      <c r="C2" s="4" t="s">
        <v>17</v>
      </c>
      <c r="D2" s="4" t="s">
        <v>16</v>
      </c>
      <c r="E2" s="4" t="s">
        <v>15</v>
      </c>
      <c r="F2" s="4" t="s">
        <v>14</v>
      </c>
      <c r="G2" s="4" t="s">
        <v>13</v>
      </c>
      <c r="H2" s="4" t="s">
        <v>12</v>
      </c>
      <c r="I2" s="4" t="s">
        <v>11</v>
      </c>
      <c r="J2" s="4" t="s">
        <v>10</v>
      </c>
      <c r="K2" s="4" t="s">
        <v>9</v>
      </c>
      <c r="L2" s="4" t="s">
        <v>8</v>
      </c>
      <c r="M2" s="4" t="s">
        <v>7</v>
      </c>
      <c r="N2" s="4" t="s">
        <v>6</v>
      </c>
      <c r="O2" s="4" t="s">
        <v>5</v>
      </c>
      <c r="P2" s="4" t="s">
        <v>4</v>
      </c>
      <c r="Q2" s="4" t="s">
        <v>3</v>
      </c>
      <c r="R2" s="4" t="s">
        <v>2</v>
      </c>
    </row>
    <row r="3" spans="1:18">
      <c r="A3" s="3" t="s">
        <v>19</v>
      </c>
    </row>
    <row r="4" spans="1:18">
      <c r="A4" s="5" t="s">
        <v>64</v>
      </c>
    </row>
    <row r="5" spans="1:18">
      <c r="A5" s="3" t="s">
        <v>65</v>
      </c>
      <c r="B5" s="3">
        <v>0.05</v>
      </c>
      <c r="C5" s="3">
        <v>49.05</v>
      </c>
      <c r="D5" s="3">
        <v>49.05</v>
      </c>
      <c r="E5" s="3">
        <v>57.7</v>
      </c>
      <c r="F5" s="3">
        <v>57.7</v>
      </c>
      <c r="G5" s="3">
        <v>57.7</v>
      </c>
      <c r="H5" s="3">
        <v>59.06</v>
      </c>
      <c r="I5" s="3">
        <v>100.71</v>
      </c>
      <c r="J5" s="3">
        <v>100.71</v>
      </c>
      <c r="K5" s="3">
        <v>68</v>
      </c>
      <c r="L5" s="3">
        <v>71.14</v>
      </c>
      <c r="M5" s="3">
        <v>71.45</v>
      </c>
      <c r="N5" s="3">
        <v>71.540000000000006</v>
      </c>
      <c r="O5" s="3">
        <v>71.67</v>
      </c>
      <c r="P5" s="3">
        <v>71.87</v>
      </c>
      <c r="Q5" s="3">
        <v>71.98</v>
      </c>
      <c r="R5" s="3">
        <v>72.040000000000006</v>
      </c>
    </row>
    <row r="6" spans="1:18">
      <c r="A6" s="3" t="s">
        <v>66</v>
      </c>
      <c r="B6" s="3">
        <v>0</v>
      </c>
      <c r="C6" s="3">
        <v>0</v>
      </c>
      <c r="D6" s="3">
        <v>0</v>
      </c>
      <c r="E6" s="3">
        <v>0</v>
      </c>
      <c r="F6" s="3">
        <v>0</v>
      </c>
      <c r="G6" s="3">
        <v>0</v>
      </c>
      <c r="H6" s="3">
        <v>0</v>
      </c>
      <c r="I6" s="3">
        <v>0</v>
      </c>
      <c r="J6" s="3">
        <v>0</v>
      </c>
      <c r="K6" s="3">
        <v>0</v>
      </c>
      <c r="L6" s="3">
        <v>0</v>
      </c>
      <c r="M6" s="3">
        <v>5.74</v>
      </c>
      <c r="N6" s="3">
        <v>14.68</v>
      </c>
      <c r="O6" s="3">
        <v>14.1</v>
      </c>
      <c r="P6" s="3">
        <v>10.210000000000001</v>
      </c>
      <c r="Q6" s="3">
        <v>6.95</v>
      </c>
      <c r="R6" s="3">
        <v>6.83</v>
      </c>
    </row>
    <row r="7" spans="1:18">
      <c r="A7" s="3" t="s">
        <v>67</v>
      </c>
      <c r="B7" s="3">
        <v>-0.01</v>
      </c>
      <c r="C7" s="3">
        <v>2.89</v>
      </c>
      <c r="D7" s="3">
        <v>0.06</v>
      </c>
      <c r="E7" s="3">
        <v>-7</v>
      </c>
      <c r="F7" s="3">
        <v>3.81</v>
      </c>
      <c r="G7" s="3">
        <v>28.25</v>
      </c>
      <c r="H7" s="3">
        <v>65.33</v>
      </c>
      <c r="I7" s="3">
        <v>165.74</v>
      </c>
      <c r="J7" s="3">
        <v>203.06</v>
      </c>
      <c r="K7" s="3">
        <v>280.82</v>
      </c>
      <c r="L7" s="3">
        <v>347.76</v>
      </c>
      <c r="M7" s="3">
        <v>421.65</v>
      </c>
      <c r="N7" s="3">
        <v>459.09</v>
      </c>
      <c r="O7" s="3">
        <v>479.5</v>
      </c>
      <c r="P7" s="3">
        <v>492.78</v>
      </c>
      <c r="Q7" s="3">
        <v>549.04999999999995</v>
      </c>
      <c r="R7" s="3">
        <v>596.59</v>
      </c>
    </row>
    <row r="8" spans="1:18">
      <c r="A8" s="3" t="s">
        <v>68</v>
      </c>
      <c r="B8" s="3">
        <v>0.04</v>
      </c>
      <c r="C8" s="3">
        <v>51.94</v>
      </c>
      <c r="D8" s="3">
        <v>49.11</v>
      </c>
      <c r="E8" s="3">
        <v>50.7</v>
      </c>
      <c r="F8" s="3">
        <v>61.51</v>
      </c>
      <c r="G8" s="3">
        <v>85.95</v>
      </c>
      <c r="H8" s="3">
        <v>124.39</v>
      </c>
      <c r="I8" s="3">
        <v>266.45</v>
      </c>
      <c r="J8" s="3">
        <v>303.77</v>
      </c>
      <c r="K8" s="3">
        <v>348.82</v>
      </c>
      <c r="L8" s="3">
        <v>418.9</v>
      </c>
      <c r="M8" s="3">
        <v>498.84</v>
      </c>
      <c r="N8" s="3">
        <v>545.30999999999995</v>
      </c>
      <c r="O8" s="3">
        <v>565.27</v>
      </c>
      <c r="P8" s="3">
        <v>574.86</v>
      </c>
      <c r="Q8" s="3">
        <v>627.98</v>
      </c>
      <c r="R8" s="3">
        <v>675.46</v>
      </c>
    </row>
    <row r="9" spans="1:18">
      <c r="A9" s="5" t="s">
        <v>69</v>
      </c>
    </row>
    <row r="10" spans="1:18">
      <c r="A10" s="3" t="s">
        <v>70</v>
      </c>
      <c r="C10" s="3">
        <v>10.24</v>
      </c>
      <c r="D10" s="3">
        <v>21.98</v>
      </c>
      <c r="E10" s="3">
        <v>17.489999999999998</v>
      </c>
      <c r="F10" s="3">
        <v>5.67</v>
      </c>
    </row>
    <row r="11" spans="1:18">
      <c r="A11" s="3" t="s">
        <v>71</v>
      </c>
      <c r="D11" s="3">
        <v>23.76</v>
      </c>
      <c r="E11" s="3">
        <v>25</v>
      </c>
    </row>
    <row r="12" spans="1:18">
      <c r="A12" s="3" t="s">
        <v>72</v>
      </c>
      <c r="C12" s="3">
        <v>-1.01</v>
      </c>
      <c r="D12" s="3">
        <v>-2.62</v>
      </c>
      <c r="E12" s="3">
        <v>-2.89</v>
      </c>
      <c r="F12" s="3">
        <v>-3.61</v>
      </c>
      <c r="G12" s="3">
        <v>-3.36</v>
      </c>
      <c r="H12" s="3">
        <v>-5.24</v>
      </c>
      <c r="I12" s="3">
        <v>-6.7</v>
      </c>
      <c r="J12" s="3">
        <v>-8.58</v>
      </c>
      <c r="K12" s="3">
        <v>-11.52</v>
      </c>
      <c r="L12" s="3">
        <v>-13.05</v>
      </c>
      <c r="M12" s="3">
        <v>-17.75</v>
      </c>
      <c r="N12" s="3">
        <v>-18.34</v>
      </c>
      <c r="O12" s="3">
        <v>-19.25</v>
      </c>
      <c r="P12" s="3">
        <v>-21.42</v>
      </c>
      <c r="Q12" s="3">
        <v>-24.19</v>
      </c>
      <c r="R12" s="3">
        <v>-28.65</v>
      </c>
    </row>
    <row r="13" spans="1:18">
      <c r="A13" s="3" t="s">
        <v>73</v>
      </c>
      <c r="H13" s="3">
        <v>2.0299999999999998</v>
      </c>
      <c r="I13" s="3">
        <v>2.12</v>
      </c>
      <c r="J13" s="3">
        <v>2</v>
      </c>
      <c r="K13" s="3">
        <v>0.02</v>
      </c>
      <c r="N13" s="3">
        <v>119.45</v>
      </c>
      <c r="O13" s="3">
        <v>179.52</v>
      </c>
      <c r="P13" s="3">
        <v>267.02</v>
      </c>
      <c r="Q13" s="3">
        <v>305.19</v>
      </c>
      <c r="R13" s="3">
        <v>267.93</v>
      </c>
    </row>
    <row r="14" spans="1:18">
      <c r="A14" s="3" t="s">
        <v>74</v>
      </c>
    </row>
    <row r="15" spans="1:18">
      <c r="A15" s="3" t="s">
        <v>75</v>
      </c>
      <c r="E15" s="3">
        <v>2.93</v>
      </c>
      <c r="F15" s="3">
        <v>3.26</v>
      </c>
      <c r="G15" s="3">
        <v>4.7300000000000004</v>
      </c>
      <c r="H15" s="3">
        <v>6.15</v>
      </c>
      <c r="I15" s="3">
        <v>8.76</v>
      </c>
      <c r="J15" s="3">
        <v>11.66</v>
      </c>
      <c r="K15" s="3">
        <v>12.71</v>
      </c>
      <c r="L15" s="3">
        <v>14.33</v>
      </c>
      <c r="M15" s="3">
        <v>15.66</v>
      </c>
      <c r="N15" s="3">
        <v>14.55</v>
      </c>
      <c r="O15" s="3">
        <v>14.48</v>
      </c>
      <c r="P15" s="3">
        <v>14.9</v>
      </c>
      <c r="Q15" s="3">
        <v>13.37</v>
      </c>
      <c r="R15" s="3">
        <v>13.92</v>
      </c>
    </row>
    <row r="16" spans="1:18">
      <c r="A16" s="3" t="s">
        <v>76</v>
      </c>
      <c r="B16" s="3">
        <v>0</v>
      </c>
      <c r="C16" s="3">
        <v>9.23</v>
      </c>
      <c r="D16" s="3">
        <v>43.11</v>
      </c>
      <c r="E16" s="3">
        <v>42.53</v>
      </c>
      <c r="F16" s="3">
        <v>5.33</v>
      </c>
      <c r="G16" s="3">
        <v>1.37</v>
      </c>
      <c r="H16" s="3">
        <v>2.94</v>
      </c>
      <c r="I16" s="3">
        <v>4.17</v>
      </c>
      <c r="J16" s="3">
        <v>5.09</v>
      </c>
      <c r="K16" s="3">
        <v>1.21</v>
      </c>
      <c r="L16" s="3">
        <v>1.28</v>
      </c>
      <c r="M16" s="3">
        <v>-2.09</v>
      </c>
      <c r="N16" s="3">
        <v>115.66</v>
      </c>
      <c r="O16" s="3">
        <v>174.75</v>
      </c>
      <c r="P16" s="3">
        <v>260.5</v>
      </c>
      <c r="Q16" s="3">
        <v>294.37</v>
      </c>
      <c r="R16" s="3">
        <v>253.2</v>
      </c>
    </row>
    <row r="17" spans="1:18">
      <c r="A17" s="5" t="s">
        <v>77</v>
      </c>
    </row>
    <row r="18" spans="1:18">
      <c r="A18" s="3" t="s">
        <v>78</v>
      </c>
      <c r="B18" s="3">
        <v>0</v>
      </c>
      <c r="C18" s="3">
        <v>97.48</v>
      </c>
      <c r="D18" s="3">
        <v>95.32</v>
      </c>
      <c r="E18" s="3">
        <v>108.09</v>
      </c>
      <c r="F18" s="3">
        <v>121.92</v>
      </c>
      <c r="G18" s="3">
        <v>154.59</v>
      </c>
      <c r="H18" s="3">
        <v>189.04</v>
      </c>
      <c r="I18" s="3">
        <v>212.97</v>
      </c>
      <c r="J18" s="3">
        <v>214.95</v>
      </c>
      <c r="K18" s="3">
        <v>390.05</v>
      </c>
      <c r="L18" s="3">
        <v>455.89</v>
      </c>
      <c r="M18" s="3">
        <v>573.61</v>
      </c>
      <c r="N18" s="3">
        <v>570.63</v>
      </c>
      <c r="O18" s="3">
        <v>719.47</v>
      </c>
      <c r="P18" s="3">
        <v>836.07</v>
      </c>
      <c r="Q18" s="3">
        <v>892.73</v>
      </c>
      <c r="R18" s="3">
        <v>932.87</v>
      </c>
    </row>
    <row r="19" spans="1:18">
      <c r="A19" s="3" t="s">
        <v>79</v>
      </c>
      <c r="B19" s="3">
        <v>0</v>
      </c>
      <c r="C19" s="3">
        <v>3.1</v>
      </c>
      <c r="D19" s="3">
        <v>13.11</v>
      </c>
      <c r="E19" s="3">
        <v>4.92</v>
      </c>
      <c r="F19" s="3">
        <v>4.13</v>
      </c>
      <c r="G19" s="3">
        <v>5.62</v>
      </c>
      <c r="H19" s="3">
        <v>11.99</v>
      </c>
      <c r="I19" s="3">
        <v>13.8</v>
      </c>
      <c r="J19" s="3">
        <v>16.5</v>
      </c>
      <c r="K19" s="3">
        <v>14.21</v>
      </c>
      <c r="L19" s="3">
        <v>20.149999999999999</v>
      </c>
      <c r="M19" s="3">
        <v>25.69</v>
      </c>
      <c r="N19" s="3">
        <v>76.5</v>
      </c>
      <c r="O19" s="3">
        <v>96.12</v>
      </c>
      <c r="P19" s="3">
        <v>143.65</v>
      </c>
      <c r="Q19" s="3">
        <v>136.91</v>
      </c>
      <c r="R19" s="3">
        <v>145.80000000000001</v>
      </c>
    </row>
    <row r="20" spans="1:18">
      <c r="A20" s="3" t="s">
        <v>80</v>
      </c>
      <c r="Q20" s="3">
        <v>150</v>
      </c>
      <c r="R20" s="3">
        <v>82</v>
      </c>
    </row>
    <row r="21" spans="1:18">
      <c r="A21" s="3" t="s">
        <v>81</v>
      </c>
      <c r="C21" s="3">
        <v>8.25</v>
      </c>
      <c r="D21" s="3">
        <v>7.02</v>
      </c>
      <c r="E21" s="3">
        <v>4.17</v>
      </c>
      <c r="F21" s="3">
        <v>6.97</v>
      </c>
      <c r="G21" s="3">
        <v>18.73</v>
      </c>
      <c r="H21" s="3">
        <v>38.69</v>
      </c>
      <c r="I21" s="3">
        <v>1.85</v>
      </c>
      <c r="J21" s="3">
        <v>4.43</v>
      </c>
      <c r="K21" s="3">
        <v>3.21</v>
      </c>
      <c r="L21" s="3">
        <v>3</v>
      </c>
      <c r="M21" s="3">
        <v>7.25</v>
      </c>
      <c r="N21" s="3">
        <v>3.51</v>
      </c>
      <c r="O21" s="3">
        <v>11.72</v>
      </c>
      <c r="P21" s="3">
        <v>12.35</v>
      </c>
      <c r="Q21" s="3">
        <v>10.029999999999999</v>
      </c>
      <c r="R21" s="3">
        <v>10.26</v>
      </c>
    </row>
    <row r="22" spans="1:18">
      <c r="A22" s="3" t="s">
        <v>82</v>
      </c>
      <c r="B22" s="3">
        <v>0</v>
      </c>
      <c r="C22" s="3">
        <v>108.83</v>
      </c>
      <c r="D22" s="3">
        <v>115.45</v>
      </c>
      <c r="E22" s="3">
        <v>117.17</v>
      </c>
      <c r="F22" s="3">
        <v>133.03</v>
      </c>
      <c r="G22" s="3">
        <v>178.94</v>
      </c>
      <c r="H22" s="3">
        <v>239.72</v>
      </c>
      <c r="I22" s="3">
        <v>228.61</v>
      </c>
      <c r="J22" s="3">
        <v>235.89</v>
      </c>
      <c r="K22" s="3">
        <v>407.47</v>
      </c>
      <c r="L22" s="3">
        <v>479.04</v>
      </c>
      <c r="M22" s="3">
        <v>606.54999999999995</v>
      </c>
      <c r="N22" s="3">
        <v>650.64</v>
      </c>
      <c r="O22" s="3">
        <v>827.31</v>
      </c>
      <c r="P22" s="3">
        <v>992.07</v>
      </c>
      <c r="Q22" s="3">
        <v>1189.67</v>
      </c>
      <c r="R22" s="3">
        <v>1170.93</v>
      </c>
    </row>
    <row r="23" spans="1:18">
      <c r="A23" s="3" t="s">
        <v>83</v>
      </c>
      <c r="Q23" s="3">
        <v>22.54</v>
      </c>
    </row>
    <row r="24" spans="1:18">
      <c r="A24" s="3" t="s">
        <v>84</v>
      </c>
      <c r="B24" s="3">
        <v>0.05</v>
      </c>
      <c r="C24" s="3">
        <v>170</v>
      </c>
      <c r="D24" s="3">
        <v>207.67</v>
      </c>
      <c r="E24" s="3">
        <v>210.4</v>
      </c>
      <c r="F24" s="3">
        <v>199.87</v>
      </c>
      <c r="G24" s="3">
        <v>266.26</v>
      </c>
      <c r="H24" s="3">
        <v>367.05</v>
      </c>
      <c r="I24" s="3">
        <v>499.24</v>
      </c>
      <c r="J24" s="3">
        <v>544.75</v>
      </c>
      <c r="K24" s="3">
        <v>757.5</v>
      </c>
      <c r="L24" s="3">
        <v>899.22</v>
      </c>
      <c r="M24" s="3">
        <v>1103.3</v>
      </c>
      <c r="N24" s="3">
        <v>1311.61</v>
      </c>
      <c r="O24" s="3">
        <v>1567.33</v>
      </c>
      <c r="P24" s="3">
        <v>1827.43</v>
      </c>
      <c r="Q24" s="3">
        <v>2134.56</v>
      </c>
      <c r="R24" s="3">
        <v>2099.59</v>
      </c>
    </row>
    <row r="25" spans="1:18">
      <c r="A25" s="5" t="s">
        <v>85</v>
      </c>
    </row>
    <row r="26" spans="1:18">
      <c r="A26" s="5" t="s">
        <v>86</v>
      </c>
    </row>
    <row r="27" spans="1:18">
      <c r="A27" s="3" t="s">
        <v>87</v>
      </c>
      <c r="C27" s="3">
        <v>32.14</v>
      </c>
      <c r="D27" s="3">
        <v>34.57</v>
      </c>
      <c r="E27" s="3">
        <v>29.85</v>
      </c>
      <c r="F27" s="3">
        <v>18.7</v>
      </c>
      <c r="G27" s="3">
        <v>21.31</v>
      </c>
      <c r="H27" s="3">
        <v>29.47</v>
      </c>
      <c r="I27" s="3">
        <v>49.49</v>
      </c>
      <c r="J27" s="3">
        <v>45.97</v>
      </c>
      <c r="K27" s="3">
        <v>60.55</v>
      </c>
      <c r="L27" s="3">
        <v>75.540000000000006</v>
      </c>
      <c r="M27" s="3">
        <v>100.11</v>
      </c>
      <c r="N27" s="3">
        <v>323.57</v>
      </c>
      <c r="O27" s="3">
        <v>520.1</v>
      </c>
      <c r="P27" s="3">
        <v>754.53</v>
      </c>
      <c r="Q27" s="3">
        <v>903.64</v>
      </c>
      <c r="R27" s="3">
        <v>962.14</v>
      </c>
    </row>
    <row r="28" spans="1:18">
      <c r="A28" s="3" t="s">
        <v>88</v>
      </c>
      <c r="C28" s="3">
        <v>6.4</v>
      </c>
      <c r="D28" s="3">
        <v>10.38</v>
      </c>
      <c r="E28" s="3">
        <v>15.53</v>
      </c>
      <c r="F28" s="3">
        <v>10.08</v>
      </c>
      <c r="G28" s="3">
        <v>11.18</v>
      </c>
      <c r="H28" s="3">
        <v>13.8</v>
      </c>
      <c r="I28" s="3">
        <v>29.24</v>
      </c>
      <c r="J28" s="3">
        <v>24.79</v>
      </c>
      <c r="K28" s="3">
        <v>32.6</v>
      </c>
      <c r="L28" s="3">
        <v>44.46</v>
      </c>
      <c r="M28" s="3">
        <v>56.49</v>
      </c>
      <c r="N28" s="3">
        <v>113.67</v>
      </c>
      <c r="O28" s="3">
        <v>174.31</v>
      </c>
      <c r="P28" s="3">
        <v>280.81</v>
      </c>
      <c r="Q28" s="3">
        <v>352.64</v>
      </c>
      <c r="R28" s="3">
        <v>433.29</v>
      </c>
    </row>
    <row r="29" spans="1:18">
      <c r="A29" s="3" t="s">
        <v>89</v>
      </c>
    </row>
    <row r="30" spans="1:18">
      <c r="A30" s="3" t="s">
        <v>90</v>
      </c>
      <c r="B30" s="3">
        <v>0</v>
      </c>
      <c r="C30" s="3">
        <v>25.74</v>
      </c>
      <c r="D30" s="3">
        <v>24.19</v>
      </c>
      <c r="E30" s="3">
        <v>14.33</v>
      </c>
      <c r="F30" s="3">
        <v>8.6199999999999992</v>
      </c>
      <c r="G30" s="3">
        <v>10.119999999999999</v>
      </c>
      <c r="H30" s="3">
        <v>15.68</v>
      </c>
      <c r="I30" s="3">
        <v>20.25</v>
      </c>
      <c r="J30" s="3">
        <v>21.18</v>
      </c>
      <c r="K30" s="3">
        <v>27.95</v>
      </c>
      <c r="L30" s="3">
        <v>31.08</v>
      </c>
      <c r="M30" s="3">
        <v>43.62</v>
      </c>
      <c r="N30" s="3">
        <v>209.9</v>
      </c>
      <c r="O30" s="3">
        <v>345.79</v>
      </c>
      <c r="P30" s="3">
        <v>473.72</v>
      </c>
      <c r="Q30" s="3">
        <v>551</v>
      </c>
      <c r="R30" s="3">
        <v>528.85</v>
      </c>
    </row>
    <row r="31" spans="1:18">
      <c r="A31" s="3" t="s">
        <v>91</v>
      </c>
    </row>
    <row r="32" spans="1:18">
      <c r="A32" s="3" t="s">
        <v>92</v>
      </c>
      <c r="C32" s="3">
        <v>8.92</v>
      </c>
      <c r="D32" s="3">
        <v>8.5500000000000007</v>
      </c>
      <c r="E32" s="3">
        <v>0.41</v>
      </c>
      <c r="G32" s="3">
        <v>0.37</v>
      </c>
      <c r="H32" s="3">
        <v>0.18</v>
      </c>
      <c r="I32" s="3">
        <v>0.02</v>
      </c>
      <c r="J32" s="3">
        <v>0.01</v>
      </c>
      <c r="K32" s="3">
        <v>0.69</v>
      </c>
      <c r="L32" s="3">
        <v>0.55000000000000004</v>
      </c>
      <c r="M32" s="3">
        <v>2.59</v>
      </c>
      <c r="N32" s="3">
        <v>15.04</v>
      </c>
      <c r="O32" s="3">
        <v>2.0699999999999998</v>
      </c>
      <c r="P32" s="3">
        <v>0.43</v>
      </c>
      <c r="Q32" s="3">
        <v>3.25</v>
      </c>
      <c r="R32" s="3">
        <v>0.3</v>
      </c>
    </row>
    <row r="33" spans="1:18">
      <c r="A33" s="3" t="s">
        <v>93</v>
      </c>
      <c r="J33" s="3">
        <v>0.42</v>
      </c>
      <c r="O33" s="3">
        <v>0.99</v>
      </c>
      <c r="P33" s="3">
        <v>13.39</v>
      </c>
      <c r="Q33" s="3">
        <v>0.34</v>
      </c>
    </row>
    <row r="34" spans="1:18">
      <c r="A34" s="3" t="s">
        <v>94</v>
      </c>
    </row>
    <row r="35" spans="1:18">
      <c r="A35" s="3" t="s">
        <v>95</v>
      </c>
      <c r="N35" s="3">
        <v>20.47</v>
      </c>
      <c r="O35" s="3">
        <v>18.75</v>
      </c>
      <c r="P35" s="3">
        <v>46.11</v>
      </c>
      <c r="Q35" s="3">
        <v>23.66</v>
      </c>
      <c r="R35" s="3">
        <v>17.07</v>
      </c>
    </row>
    <row r="36" spans="1:18">
      <c r="A36" s="3" t="s">
        <v>96</v>
      </c>
      <c r="B36" s="3">
        <v>0</v>
      </c>
      <c r="C36" s="3">
        <v>0</v>
      </c>
      <c r="D36" s="3">
        <v>0</v>
      </c>
      <c r="E36" s="3">
        <v>0.01</v>
      </c>
      <c r="F36" s="3">
        <v>0.01</v>
      </c>
      <c r="G36" s="3">
        <v>0.02</v>
      </c>
      <c r="H36" s="3">
        <v>0.02</v>
      </c>
      <c r="I36" s="3">
        <v>10.220000000000001</v>
      </c>
      <c r="J36" s="3">
        <v>10.220000000000001</v>
      </c>
      <c r="K36" s="3">
        <v>11.86</v>
      </c>
      <c r="L36" s="3">
        <v>12.96</v>
      </c>
      <c r="M36" s="3">
        <v>21.41</v>
      </c>
      <c r="N36" s="3">
        <v>21.41</v>
      </c>
      <c r="O36" s="3">
        <v>21.41</v>
      </c>
      <c r="P36" s="3">
        <v>21.41</v>
      </c>
      <c r="Q36" s="3">
        <v>194.84</v>
      </c>
      <c r="R36" s="3">
        <v>331.99</v>
      </c>
    </row>
    <row r="37" spans="1:18">
      <c r="A37" s="3" t="s">
        <v>97</v>
      </c>
      <c r="E37" s="3">
        <v>4.5999999999999996</v>
      </c>
      <c r="F37" s="3">
        <v>1.79</v>
      </c>
      <c r="G37" s="3">
        <v>5.32</v>
      </c>
      <c r="H37" s="3">
        <v>9.1999999999999993</v>
      </c>
      <c r="I37" s="3">
        <v>6.81</v>
      </c>
      <c r="J37" s="3">
        <v>8.31</v>
      </c>
      <c r="K37" s="3">
        <v>68.45</v>
      </c>
      <c r="L37" s="3">
        <v>114.01</v>
      </c>
      <c r="M37" s="3">
        <v>117.33</v>
      </c>
      <c r="N37" s="3">
        <v>126.86</v>
      </c>
      <c r="O37" s="3">
        <v>67.17</v>
      </c>
      <c r="P37" s="3">
        <v>119.16</v>
      </c>
      <c r="Q37" s="3">
        <v>182.78</v>
      </c>
      <c r="R37" s="3">
        <v>168.45</v>
      </c>
    </row>
    <row r="38" spans="1:18">
      <c r="A38" s="3" t="s">
        <v>98</v>
      </c>
      <c r="E38" s="3">
        <v>0</v>
      </c>
      <c r="F38" s="3">
        <v>0.23</v>
      </c>
      <c r="G38" s="3">
        <v>0.23</v>
      </c>
      <c r="H38" s="3">
        <v>0.49</v>
      </c>
      <c r="I38" s="3">
        <v>0.39</v>
      </c>
      <c r="J38" s="3">
        <v>9.06</v>
      </c>
      <c r="K38" s="3">
        <v>0.65</v>
      </c>
      <c r="L38" s="3">
        <v>1.57</v>
      </c>
      <c r="M38" s="3">
        <v>0.62</v>
      </c>
      <c r="N38" s="3">
        <v>13.63</v>
      </c>
      <c r="O38" s="3">
        <v>9.36</v>
      </c>
      <c r="P38" s="3">
        <v>5.14</v>
      </c>
      <c r="Q38" s="3">
        <v>36.799999999999997</v>
      </c>
      <c r="R38" s="3">
        <v>23.04</v>
      </c>
    </row>
    <row r="39" spans="1:18">
      <c r="A39" s="3" t="s">
        <v>99</v>
      </c>
      <c r="B39" s="3">
        <v>0</v>
      </c>
      <c r="C39" s="3">
        <v>34.67</v>
      </c>
      <c r="D39" s="3">
        <v>32.75</v>
      </c>
      <c r="E39" s="3">
        <v>19.34</v>
      </c>
      <c r="F39" s="3">
        <v>10.65</v>
      </c>
      <c r="G39" s="3">
        <v>16.05</v>
      </c>
      <c r="H39" s="3">
        <v>25.56</v>
      </c>
      <c r="I39" s="3">
        <v>37.68</v>
      </c>
      <c r="J39" s="3">
        <v>49.2</v>
      </c>
      <c r="K39" s="3">
        <v>109.6</v>
      </c>
      <c r="L39" s="3">
        <v>160.16999999999999</v>
      </c>
      <c r="M39" s="3">
        <v>185.57</v>
      </c>
      <c r="N39" s="3">
        <v>407.31</v>
      </c>
      <c r="O39" s="3">
        <v>465.54</v>
      </c>
      <c r="P39" s="3">
        <v>679.36</v>
      </c>
      <c r="Q39" s="3">
        <v>992.67</v>
      </c>
      <c r="R39" s="3">
        <v>1069.7</v>
      </c>
    </row>
    <row r="40" spans="1:18">
      <c r="A40" s="5" t="s">
        <v>100</v>
      </c>
    </row>
    <row r="41" spans="1:18">
      <c r="A41" s="3" t="s">
        <v>101</v>
      </c>
      <c r="B41" s="3">
        <v>0</v>
      </c>
      <c r="C41" s="3">
        <v>0</v>
      </c>
      <c r="D41" s="3">
        <v>0</v>
      </c>
      <c r="E41" s="3">
        <v>0</v>
      </c>
      <c r="H41" s="3">
        <v>0</v>
      </c>
      <c r="I41" s="3">
        <v>110.13</v>
      </c>
      <c r="J41" s="3">
        <v>68.09</v>
      </c>
      <c r="K41" s="3">
        <v>58.04</v>
      </c>
      <c r="L41" s="3">
        <v>50.05</v>
      </c>
      <c r="M41" s="3">
        <v>77.52</v>
      </c>
      <c r="O41" s="3">
        <v>55.07</v>
      </c>
      <c r="P41" s="3">
        <v>116.08</v>
      </c>
      <c r="Q41" s="3">
        <v>65.040000000000006</v>
      </c>
    </row>
    <row r="42" spans="1:18">
      <c r="A42" s="3" t="s">
        <v>102</v>
      </c>
      <c r="H42" s="3">
        <v>1.51</v>
      </c>
      <c r="I42" s="3">
        <v>2.76</v>
      </c>
      <c r="P42" s="3">
        <v>1.43</v>
      </c>
      <c r="Q42" s="3">
        <v>0.41</v>
      </c>
    </row>
    <row r="43" spans="1:18">
      <c r="A43" s="3" t="s">
        <v>103</v>
      </c>
      <c r="C43" s="3">
        <v>98.93</v>
      </c>
      <c r="D43" s="3">
        <v>113.15</v>
      </c>
      <c r="E43" s="3">
        <v>120.15</v>
      </c>
      <c r="F43" s="3">
        <v>127.59</v>
      </c>
      <c r="G43" s="3">
        <v>128.37</v>
      </c>
      <c r="H43" s="3">
        <v>153.04</v>
      </c>
      <c r="I43" s="3">
        <v>188.25</v>
      </c>
      <c r="J43" s="3">
        <v>234.85</v>
      </c>
      <c r="K43" s="3">
        <v>400.26</v>
      </c>
      <c r="L43" s="3">
        <v>487.68</v>
      </c>
      <c r="M43" s="3">
        <v>481.22</v>
      </c>
      <c r="N43" s="3">
        <v>475.52</v>
      </c>
      <c r="O43" s="3">
        <v>408.25</v>
      </c>
      <c r="P43" s="3">
        <v>405.67</v>
      </c>
      <c r="Q43" s="3">
        <v>451.38</v>
      </c>
      <c r="R43" s="3">
        <v>508.92</v>
      </c>
    </row>
    <row r="44" spans="1:18">
      <c r="A44" s="3" t="s">
        <v>104</v>
      </c>
      <c r="B44" s="3">
        <v>0.05</v>
      </c>
      <c r="C44" s="3">
        <v>1.37</v>
      </c>
      <c r="D44" s="3">
        <v>1.83</v>
      </c>
      <c r="E44" s="3">
        <v>0.82</v>
      </c>
      <c r="F44" s="3">
        <v>0.42</v>
      </c>
      <c r="G44" s="3">
        <v>32.28</v>
      </c>
      <c r="H44" s="3">
        <v>87.11</v>
      </c>
      <c r="I44" s="3">
        <v>97.45</v>
      </c>
      <c r="J44" s="3">
        <v>82.58</v>
      </c>
      <c r="K44" s="3">
        <v>49.32</v>
      </c>
      <c r="L44" s="3">
        <v>65.36</v>
      </c>
      <c r="M44" s="3">
        <v>69.84</v>
      </c>
      <c r="N44" s="3">
        <v>99.28</v>
      </c>
      <c r="O44" s="3">
        <v>197.15</v>
      </c>
      <c r="P44" s="3">
        <v>131.06</v>
      </c>
      <c r="Q44" s="3">
        <v>114.65</v>
      </c>
      <c r="R44" s="3">
        <v>15.33</v>
      </c>
    </row>
    <row r="45" spans="1:18">
      <c r="A45" s="3" t="s">
        <v>105</v>
      </c>
      <c r="E45" s="3">
        <v>9.75</v>
      </c>
      <c r="F45" s="3">
        <v>3.1</v>
      </c>
      <c r="G45" s="3">
        <v>4.26</v>
      </c>
      <c r="H45" s="3">
        <v>4.91</v>
      </c>
      <c r="I45" s="3">
        <v>6.44</v>
      </c>
      <c r="J45" s="3">
        <v>8.99</v>
      </c>
      <c r="K45" s="3">
        <v>42.34</v>
      </c>
      <c r="L45" s="3">
        <v>74.150000000000006</v>
      </c>
      <c r="M45" s="3">
        <v>214.67</v>
      </c>
      <c r="N45" s="3">
        <v>2.87</v>
      </c>
      <c r="O45" s="3">
        <v>2.59</v>
      </c>
      <c r="P45" s="3">
        <v>3.08</v>
      </c>
      <c r="Q45" s="3">
        <v>375.18</v>
      </c>
      <c r="R45" s="3">
        <v>412.31</v>
      </c>
    </row>
    <row r="46" spans="1:18">
      <c r="A46" s="3" t="s">
        <v>106</v>
      </c>
      <c r="C46" s="3">
        <v>35.03</v>
      </c>
      <c r="D46" s="3">
        <v>59.94</v>
      </c>
      <c r="E46" s="3">
        <v>60.34</v>
      </c>
      <c r="F46" s="3">
        <v>58.12</v>
      </c>
      <c r="G46" s="3">
        <v>85.29</v>
      </c>
      <c r="H46" s="3">
        <v>94.92</v>
      </c>
      <c r="I46" s="3">
        <v>56.53</v>
      </c>
      <c r="J46" s="3">
        <v>99.14</v>
      </c>
      <c r="K46" s="3">
        <v>96.03</v>
      </c>
      <c r="L46" s="3">
        <v>59.9</v>
      </c>
      <c r="M46" s="3">
        <v>72.569999999999993</v>
      </c>
      <c r="N46" s="3">
        <v>324.72000000000003</v>
      </c>
      <c r="O46" s="3">
        <v>438.73</v>
      </c>
      <c r="P46" s="3">
        <v>490.75</v>
      </c>
      <c r="Q46" s="3">
        <v>93.15</v>
      </c>
      <c r="R46" s="3">
        <v>93.33</v>
      </c>
    </row>
    <row r="47" spans="1:18">
      <c r="A47" s="3" t="s">
        <v>107</v>
      </c>
      <c r="B47" s="3">
        <v>0.05</v>
      </c>
      <c r="C47" s="3">
        <v>135.33000000000001</v>
      </c>
      <c r="D47" s="3">
        <v>174.92</v>
      </c>
      <c r="E47" s="3">
        <v>191.06</v>
      </c>
      <c r="F47" s="3">
        <v>189.22</v>
      </c>
      <c r="G47" s="3">
        <v>250.2</v>
      </c>
      <c r="H47" s="3">
        <v>341.49</v>
      </c>
      <c r="I47" s="3">
        <v>461.55</v>
      </c>
      <c r="J47" s="3">
        <v>493.64</v>
      </c>
      <c r="K47" s="3">
        <v>645.99</v>
      </c>
      <c r="L47" s="3">
        <v>737.14</v>
      </c>
      <c r="M47" s="3">
        <v>915.82</v>
      </c>
      <c r="N47" s="3">
        <v>902.39</v>
      </c>
      <c r="O47" s="3">
        <v>1101.79</v>
      </c>
      <c r="P47" s="3">
        <v>1148.07</v>
      </c>
      <c r="Q47" s="3">
        <v>1099.81</v>
      </c>
      <c r="R47" s="3">
        <v>1029.8900000000001</v>
      </c>
    </row>
    <row r="48" spans="1:18">
      <c r="A48" s="3" t="s">
        <v>108</v>
      </c>
      <c r="J48" s="3">
        <v>1.91</v>
      </c>
      <c r="K48" s="3">
        <v>1.91</v>
      </c>
      <c r="L48" s="3">
        <v>1.91</v>
      </c>
      <c r="M48" s="3">
        <v>1.91</v>
      </c>
      <c r="N48" s="3">
        <v>1.91</v>
      </c>
      <c r="Q48" s="3">
        <v>42.08</v>
      </c>
    </row>
    <row r="49" spans="1:18">
      <c r="A49" s="3" t="s">
        <v>109</v>
      </c>
      <c r="B49" s="3">
        <v>0.04</v>
      </c>
      <c r="C49" s="3">
        <v>26.5</v>
      </c>
      <c r="D49" s="3">
        <v>59.47</v>
      </c>
      <c r="E49" s="3">
        <v>73.89</v>
      </c>
      <c r="F49" s="3">
        <v>56.2</v>
      </c>
      <c r="G49" s="3">
        <v>71.260000000000005</v>
      </c>
      <c r="H49" s="3">
        <v>101.77</v>
      </c>
      <c r="I49" s="3">
        <v>232.94</v>
      </c>
      <c r="J49" s="3">
        <v>257.75</v>
      </c>
      <c r="K49" s="3">
        <v>238.52</v>
      </c>
      <c r="L49" s="3">
        <v>258.10000000000002</v>
      </c>
      <c r="M49" s="3">
        <v>309.27</v>
      </c>
      <c r="N49" s="3">
        <v>251.75</v>
      </c>
      <c r="O49" s="3">
        <v>274.48</v>
      </c>
      <c r="P49" s="3">
        <v>156</v>
      </c>
      <c r="Q49" s="3">
        <v>-89.86</v>
      </c>
      <c r="R49" s="3">
        <v>-141.04</v>
      </c>
    </row>
    <row r="50" spans="1:18">
      <c r="A50" s="3" t="s">
        <v>110</v>
      </c>
      <c r="B50" s="3">
        <v>0.05</v>
      </c>
      <c r="C50" s="3">
        <v>135.33000000000001</v>
      </c>
      <c r="D50" s="3">
        <v>174.92</v>
      </c>
      <c r="E50" s="3">
        <v>191.06</v>
      </c>
      <c r="F50" s="3">
        <v>189.22</v>
      </c>
      <c r="G50" s="3">
        <v>250.2</v>
      </c>
      <c r="H50" s="3">
        <v>341.49</v>
      </c>
      <c r="I50" s="3">
        <v>351.43</v>
      </c>
      <c r="J50" s="3">
        <v>425.55</v>
      </c>
      <c r="K50" s="3">
        <v>587.95000000000005</v>
      </c>
      <c r="L50" s="3">
        <v>687.09</v>
      </c>
      <c r="M50" s="3">
        <v>838.3</v>
      </c>
      <c r="N50" s="3">
        <v>902.39</v>
      </c>
      <c r="O50" s="3">
        <v>1046.72</v>
      </c>
      <c r="P50" s="3">
        <v>1031.99</v>
      </c>
      <c r="Q50" s="3">
        <v>1034.77</v>
      </c>
      <c r="R50" s="3">
        <v>1029.8900000000001</v>
      </c>
    </row>
    <row r="51" spans="1:18">
      <c r="A51" s="3" t="s">
        <v>111</v>
      </c>
    </row>
    <row r="52" spans="1:18">
      <c r="A52" s="3" t="s">
        <v>112</v>
      </c>
      <c r="B52" s="3">
        <v>0.05</v>
      </c>
      <c r="C52" s="3">
        <v>170</v>
      </c>
      <c r="D52" s="3">
        <v>207.67</v>
      </c>
      <c r="E52" s="3">
        <v>210.4</v>
      </c>
      <c r="F52" s="3">
        <v>199.87</v>
      </c>
      <c r="G52" s="3">
        <v>266.26</v>
      </c>
      <c r="H52" s="3">
        <v>367.05</v>
      </c>
      <c r="I52" s="3">
        <v>499.24</v>
      </c>
      <c r="J52" s="3">
        <v>544.75</v>
      </c>
      <c r="K52" s="3">
        <v>757.5</v>
      </c>
      <c r="L52" s="3">
        <v>899.22</v>
      </c>
      <c r="M52" s="3">
        <v>1103.3</v>
      </c>
      <c r="N52" s="3">
        <v>1311.61</v>
      </c>
      <c r="O52" s="3">
        <v>1567.33</v>
      </c>
      <c r="P52" s="3">
        <v>1827.43</v>
      </c>
      <c r="Q52" s="3">
        <v>2134.56</v>
      </c>
      <c r="R52" s="3">
        <v>2099.59</v>
      </c>
    </row>
    <row r="53" spans="1:18">
      <c r="A53" s="3" t="s">
        <v>113</v>
      </c>
      <c r="C53" s="3">
        <v>7.06</v>
      </c>
      <c r="D53" s="3">
        <v>14.79</v>
      </c>
      <c r="E53" s="3">
        <v>19.57</v>
      </c>
      <c r="F53" s="3">
        <v>10.44</v>
      </c>
      <c r="G53" s="3">
        <v>11.32</v>
      </c>
      <c r="H53" s="3">
        <v>12.52</v>
      </c>
      <c r="I53" s="3">
        <v>24.34</v>
      </c>
      <c r="J53" s="3">
        <v>34.840000000000003</v>
      </c>
      <c r="K53" s="3">
        <v>41.23</v>
      </c>
      <c r="L53" s="3">
        <v>46.87</v>
      </c>
      <c r="M53" s="3">
        <v>20.66</v>
      </c>
      <c r="N53" s="3">
        <v>16.03</v>
      </c>
      <c r="O53" s="3">
        <v>29.49</v>
      </c>
      <c r="P53" s="3">
        <v>33.380000000000003</v>
      </c>
      <c r="Q53" s="3">
        <v>258.99</v>
      </c>
      <c r="R53" s="3">
        <v>402.04</v>
      </c>
    </row>
    <row r="54" spans="1:18">
      <c r="A54" s="3" t="s">
        <v>114</v>
      </c>
      <c r="B54" s="3">
        <v>0</v>
      </c>
      <c r="C54" s="3">
        <v>10.24</v>
      </c>
      <c r="D54" s="3">
        <v>45.74</v>
      </c>
      <c r="E54" s="3">
        <v>42.49</v>
      </c>
      <c r="F54" s="3">
        <v>5.67</v>
      </c>
      <c r="G54" s="3">
        <v>0</v>
      </c>
      <c r="H54" s="3">
        <v>0</v>
      </c>
      <c r="I54" s="3">
        <v>0</v>
      </c>
      <c r="J54" s="3">
        <v>0</v>
      </c>
      <c r="K54" s="3">
        <v>0</v>
      </c>
      <c r="L54" s="3">
        <v>0</v>
      </c>
      <c r="M54" s="3">
        <v>0</v>
      </c>
      <c r="N54" s="3">
        <v>0</v>
      </c>
      <c r="O54" s="3">
        <v>0</v>
      </c>
      <c r="P54" s="3">
        <v>0</v>
      </c>
      <c r="Q54" s="3">
        <v>150</v>
      </c>
      <c r="R54" s="3">
        <v>82</v>
      </c>
    </row>
    <row r="55" spans="1:18">
      <c r="A55" s="3" t="s">
        <v>115</v>
      </c>
      <c r="B55" s="3">
        <v>8.9700000000000006</v>
      </c>
      <c r="C55" s="3">
        <v>10.59</v>
      </c>
      <c r="D55" s="3">
        <v>10.01</v>
      </c>
      <c r="E55" s="3">
        <v>8.7899999999999991</v>
      </c>
      <c r="F55" s="3">
        <v>10.66</v>
      </c>
      <c r="G55" s="3">
        <v>14.9</v>
      </c>
      <c r="H55" s="3">
        <v>21.06</v>
      </c>
      <c r="I55" s="3">
        <v>37.71</v>
      </c>
      <c r="J55" s="3">
        <v>43.94</v>
      </c>
      <c r="K55" s="3">
        <v>51.3</v>
      </c>
      <c r="L55" s="3">
        <v>58.88</v>
      </c>
      <c r="M55" s="3">
        <v>69.010000000000005</v>
      </c>
      <c r="N55" s="3">
        <v>74.17</v>
      </c>
      <c r="O55" s="3">
        <v>76.900000000000006</v>
      </c>
      <c r="P55" s="3">
        <v>78.569999999999993</v>
      </c>
      <c r="Q55" s="3">
        <v>86.28</v>
      </c>
      <c r="R55" s="3">
        <v>92.81</v>
      </c>
    </row>
    <row r="56" spans="1:18">
      <c r="A56" s="3" t="s">
        <v>116</v>
      </c>
      <c r="B56" s="3">
        <v>8.9700000000000006</v>
      </c>
      <c r="C56" s="3">
        <v>10.59</v>
      </c>
      <c r="D56" s="3">
        <v>10.01</v>
      </c>
      <c r="E56" s="3">
        <v>8.7899999999999991</v>
      </c>
      <c r="F56" s="3">
        <v>10.66</v>
      </c>
      <c r="G56" s="3">
        <v>14.9</v>
      </c>
      <c r="H56" s="3">
        <v>21.06</v>
      </c>
      <c r="I56" s="3">
        <v>37.71</v>
      </c>
      <c r="J56" s="3">
        <v>43.94</v>
      </c>
      <c r="K56" s="3">
        <v>51.3</v>
      </c>
      <c r="L56" s="3">
        <v>58.88</v>
      </c>
      <c r="M56" s="3">
        <v>69.010000000000005</v>
      </c>
      <c r="N56" s="3">
        <v>74.17</v>
      </c>
      <c r="O56" s="3">
        <v>76.900000000000006</v>
      </c>
      <c r="P56" s="3">
        <v>78.569999999999993</v>
      </c>
      <c r="Q56" s="3">
        <v>86.28</v>
      </c>
      <c r="R56" s="3">
        <v>92.81</v>
      </c>
    </row>
    <row r="58" spans="1:18">
      <c r="A58" s="7" t="s">
        <v>118</v>
      </c>
      <c r="B58" s="6" t="s">
        <v>117</v>
      </c>
    </row>
  </sheetData>
  <hyperlinks>
    <hyperlink ref="B58" r:id="rId1" xr:uid="{0777B3C0-1A6F-48C1-9467-F0946EA5D9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opLeftCell="A7" zoomScale="82" workbookViewId="0">
      <selection activeCell="B27" sqref="B27"/>
    </sheetView>
  </sheetViews>
  <sheetFormatPr defaultRowHeight="14.25"/>
  <cols>
    <col min="1" max="1" width="46.33203125" bestFit="1" customWidth="1"/>
    <col min="2" max="18" width="10" bestFit="1" customWidth="1"/>
  </cols>
  <sheetData>
    <row r="1" spans="1:18">
      <c r="A1" t="s">
        <v>0</v>
      </c>
    </row>
    <row r="2" spans="1:18">
      <c r="A2" s="1" t="s">
        <v>1</v>
      </c>
      <c r="B2" s="1" t="s">
        <v>18</v>
      </c>
      <c r="C2" s="1" t="s">
        <v>17</v>
      </c>
      <c r="D2" s="1" t="s">
        <v>16</v>
      </c>
      <c r="E2" s="1" t="s">
        <v>15</v>
      </c>
      <c r="F2" s="1" t="s">
        <v>14</v>
      </c>
      <c r="G2" s="1" t="s">
        <v>13</v>
      </c>
      <c r="H2" s="1" t="s">
        <v>12</v>
      </c>
      <c r="I2" s="1" t="s">
        <v>11</v>
      </c>
      <c r="J2" s="1" t="s">
        <v>10</v>
      </c>
      <c r="K2" s="1" t="s">
        <v>9</v>
      </c>
      <c r="L2" s="1" t="s">
        <v>8</v>
      </c>
      <c r="M2" s="1" t="s">
        <v>7</v>
      </c>
      <c r="N2" s="1" t="s">
        <v>6</v>
      </c>
      <c r="O2" s="1" t="s">
        <v>5</v>
      </c>
      <c r="P2" s="1" t="s">
        <v>4</v>
      </c>
      <c r="Q2" s="1" t="s">
        <v>3</v>
      </c>
      <c r="R2" s="1" t="s">
        <v>2</v>
      </c>
    </row>
    <row r="3" spans="1:18">
      <c r="A3" t="s">
        <v>19</v>
      </c>
    </row>
    <row r="4" spans="1:18">
      <c r="A4" t="s">
        <v>20</v>
      </c>
      <c r="B4">
        <v>7</v>
      </c>
      <c r="C4">
        <v>12</v>
      </c>
      <c r="D4">
        <v>12</v>
      </c>
      <c r="E4">
        <v>12</v>
      </c>
      <c r="F4">
        <v>12</v>
      </c>
      <c r="G4">
        <v>12</v>
      </c>
      <c r="H4">
        <v>12</v>
      </c>
      <c r="I4">
        <v>12</v>
      </c>
      <c r="J4">
        <v>12</v>
      </c>
      <c r="K4">
        <v>12</v>
      </c>
      <c r="L4">
        <v>12</v>
      </c>
      <c r="M4">
        <v>12</v>
      </c>
      <c r="N4">
        <v>12</v>
      </c>
      <c r="O4">
        <v>12</v>
      </c>
      <c r="P4">
        <v>12</v>
      </c>
      <c r="Q4">
        <v>12</v>
      </c>
      <c r="R4">
        <v>12</v>
      </c>
    </row>
    <row r="5" spans="1:18">
      <c r="A5" s="2" t="s">
        <v>21</v>
      </c>
    </row>
    <row r="6" spans="1:18">
      <c r="A6" t="s">
        <v>22</v>
      </c>
      <c r="B6">
        <v>0</v>
      </c>
      <c r="C6">
        <v>620.44000000000005</v>
      </c>
      <c r="D6">
        <v>902.87</v>
      </c>
      <c r="E6">
        <v>1094.72</v>
      </c>
      <c r="F6">
        <v>1386.51</v>
      </c>
      <c r="G6">
        <v>1532.02</v>
      </c>
      <c r="H6">
        <v>1750.34</v>
      </c>
      <c r="I6">
        <v>1916.54</v>
      </c>
      <c r="J6">
        <v>1994.96</v>
      </c>
      <c r="K6">
        <v>2588.69</v>
      </c>
      <c r="L6">
        <v>3220.11</v>
      </c>
      <c r="M6">
        <v>3713.09</v>
      </c>
      <c r="N6">
        <v>3260.9</v>
      </c>
      <c r="O6">
        <v>2959.11</v>
      </c>
      <c r="P6">
        <v>3631.08</v>
      </c>
      <c r="Q6">
        <v>4548.25</v>
      </c>
      <c r="R6">
        <v>4650.83</v>
      </c>
    </row>
    <row r="7" spans="1:18">
      <c r="A7" t="s">
        <v>23</v>
      </c>
    </row>
    <row r="8" spans="1:18">
      <c r="A8" t="s">
        <v>24</v>
      </c>
      <c r="M8">
        <v>47.58</v>
      </c>
      <c r="Q8">
        <v>89.35</v>
      </c>
      <c r="R8">
        <v>120.93</v>
      </c>
    </row>
    <row r="9" spans="1:18">
      <c r="A9" t="s">
        <v>25</v>
      </c>
    </row>
    <row r="10" spans="1:18">
      <c r="A10" t="s">
        <v>26</v>
      </c>
      <c r="B10">
        <v>0</v>
      </c>
      <c r="C10">
        <v>620.44000000000005</v>
      </c>
      <c r="D10">
        <v>902.87</v>
      </c>
      <c r="E10">
        <v>1094.72</v>
      </c>
      <c r="F10">
        <v>1386.51</v>
      </c>
      <c r="G10">
        <v>1532.02</v>
      </c>
      <c r="H10">
        <v>1750.34</v>
      </c>
      <c r="I10">
        <v>1916.54</v>
      </c>
      <c r="J10">
        <v>1994.96</v>
      </c>
      <c r="K10">
        <v>2588.69</v>
      </c>
      <c r="L10">
        <v>3220.11</v>
      </c>
      <c r="M10">
        <v>3665.51</v>
      </c>
      <c r="N10">
        <v>3260.9</v>
      </c>
      <c r="O10">
        <v>2959.11</v>
      </c>
      <c r="P10">
        <v>3631.08</v>
      </c>
      <c r="Q10">
        <v>4458.8999999999996</v>
      </c>
      <c r="R10">
        <v>4529.8999999999996</v>
      </c>
    </row>
    <row r="11" spans="1:18">
      <c r="A11" s="2" t="s">
        <v>27</v>
      </c>
    </row>
    <row r="12" spans="1:18">
      <c r="A12" t="s">
        <v>28</v>
      </c>
      <c r="H12">
        <v>-1.51</v>
      </c>
      <c r="I12">
        <v>-1.25</v>
      </c>
      <c r="P12">
        <v>-0.45</v>
      </c>
      <c r="Q12">
        <v>0.45</v>
      </c>
    </row>
    <row r="13" spans="1:18">
      <c r="A13" t="s">
        <v>29</v>
      </c>
      <c r="H13">
        <v>2.7</v>
      </c>
      <c r="I13">
        <v>34.76</v>
      </c>
      <c r="P13">
        <v>9.81</v>
      </c>
      <c r="Q13">
        <v>6.58</v>
      </c>
      <c r="R13">
        <v>0.41</v>
      </c>
    </row>
    <row r="14" spans="1:18">
      <c r="A14" t="s">
        <v>30</v>
      </c>
      <c r="C14">
        <v>0.18</v>
      </c>
      <c r="D14">
        <v>0.19</v>
      </c>
      <c r="E14">
        <v>2.63</v>
      </c>
      <c r="F14">
        <v>2.2200000000000002</v>
      </c>
      <c r="G14">
        <v>1.34</v>
      </c>
      <c r="H14">
        <v>1.87</v>
      </c>
      <c r="I14">
        <v>2.11</v>
      </c>
      <c r="J14">
        <v>2.41</v>
      </c>
      <c r="K14">
        <v>3.33</v>
      </c>
      <c r="L14">
        <v>4.78</v>
      </c>
      <c r="M14">
        <v>6.58</v>
      </c>
      <c r="N14">
        <v>8.5399999999999991</v>
      </c>
      <c r="O14">
        <v>10.94</v>
      </c>
      <c r="P14">
        <v>14.61</v>
      </c>
      <c r="Q14">
        <v>15.87</v>
      </c>
      <c r="R14">
        <v>16.670000000000002</v>
      </c>
    </row>
    <row r="15" spans="1:18">
      <c r="A15" t="s">
        <v>31</v>
      </c>
      <c r="C15">
        <v>22.53</v>
      </c>
      <c r="D15">
        <v>26.25</v>
      </c>
      <c r="E15">
        <v>41.19</v>
      </c>
      <c r="F15">
        <v>56.77</v>
      </c>
      <c r="G15">
        <v>68.77</v>
      </c>
      <c r="H15">
        <v>88.2</v>
      </c>
      <c r="I15">
        <v>118.17</v>
      </c>
      <c r="J15">
        <v>144.9</v>
      </c>
      <c r="K15">
        <v>182.28</v>
      </c>
      <c r="L15">
        <v>219.04</v>
      </c>
      <c r="M15">
        <v>250.59</v>
      </c>
      <c r="N15">
        <v>291.14</v>
      </c>
      <c r="O15">
        <v>280.43</v>
      </c>
      <c r="P15">
        <v>282.2</v>
      </c>
      <c r="Q15">
        <v>289.04000000000002</v>
      </c>
      <c r="R15">
        <v>284.94</v>
      </c>
    </row>
    <row r="16" spans="1:18">
      <c r="A16" t="s">
        <v>32</v>
      </c>
      <c r="C16">
        <v>575.26</v>
      </c>
      <c r="D16">
        <v>855.43</v>
      </c>
      <c r="E16">
        <v>1007.4</v>
      </c>
      <c r="F16">
        <v>1261.4100000000001</v>
      </c>
      <c r="G16">
        <v>1372.51</v>
      </c>
      <c r="H16">
        <v>1547.77</v>
      </c>
      <c r="I16">
        <v>1628.5</v>
      </c>
      <c r="J16">
        <v>1730.32</v>
      </c>
      <c r="K16">
        <v>2231.88</v>
      </c>
      <c r="L16">
        <v>2778.95</v>
      </c>
      <c r="M16">
        <v>3151.08</v>
      </c>
      <c r="N16">
        <v>2719.97</v>
      </c>
      <c r="O16">
        <v>2448.4499999999998</v>
      </c>
      <c r="P16">
        <v>3016.76</v>
      </c>
      <c r="Q16">
        <v>3732.34</v>
      </c>
      <c r="R16">
        <v>3792.21</v>
      </c>
    </row>
    <row r="17" spans="1:18">
      <c r="A17" t="s">
        <v>33</v>
      </c>
      <c r="B17">
        <v>0.01</v>
      </c>
      <c r="C17">
        <v>4.3600000000000003</v>
      </c>
      <c r="D17">
        <v>7.53</v>
      </c>
      <c r="E17">
        <v>19.649999999999999</v>
      </c>
      <c r="F17">
        <v>22.11</v>
      </c>
      <c r="G17">
        <v>24.09</v>
      </c>
      <c r="H17">
        <v>33.28</v>
      </c>
      <c r="I17">
        <v>42.11</v>
      </c>
      <c r="J17">
        <v>52.46</v>
      </c>
      <c r="K17">
        <v>85.97</v>
      </c>
      <c r="L17">
        <v>91.71</v>
      </c>
      <c r="M17">
        <v>100.18</v>
      </c>
      <c r="N17">
        <v>71.459999999999994</v>
      </c>
      <c r="O17">
        <v>71.16</v>
      </c>
      <c r="P17">
        <v>99.76</v>
      </c>
      <c r="Q17">
        <v>106.83</v>
      </c>
      <c r="R17">
        <v>95.2</v>
      </c>
    </row>
    <row r="18" spans="1:18">
      <c r="A18" t="s">
        <v>34</v>
      </c>
      <c r="C18">
        <v>0.13</v>
      </c>
      <c r="D18">
        <v>7.0000000000000007E-2</v>
      </c>
      <c r="J18">
        <v>0.36</v>
      </c>
      <c r="K18">
        <v>0.64</v>
      </c>
      <c r="L18">
        <v>0.7</v>
      </c>
      <c r="M18">
        <v>0.97</v>
      </c>
      <c r="N18">
        <v>0.98</v>
      </c>
      <c r="O18">
        <v>0.98</v>
      </c>
      <c r="P18">
        <v>1.56</v>
      </c>
      <c r="Q18">
        <v>1.89</v>
      </c>
      <c r="R18">
        <v>2.31</v>
      </c>
    </row>
    <row r="19" spans="1:18">
      <c r="A19" t="s">
        <v>35</v>
      </c>
      <c r="C19">
        <v>5.76</v>
      </c>
      <c r="D19">
        <v>9.9600000000000009</v>
      </c>
      <c r="E19">
        <v>22.74</v>
      </c>
      <c r="F19">
        <v>19.010000000000002</v>
      </c>
      <c r="G19">
        <v>28.85</v>
      </c>
      <c r="H19">
        <v>26.74</v>
      </c>
      <c r="I19">
        <v>36.479999999999997</v>
      </c>
      <c r="J19">
        <v>13.25</v>
      </c>
      <c r="K19">
        <v>16.7</v>
      </c>
      <c r="L19">
        <v>20.96</v>
      </c>
      <c r="M19">
        <v>18.21</v>
      </c>
      <c r="N19">
        <v>21.03</v>
      </c>
      <c r="O19">
        <v>26.15</v>
      </c>
      <c r="P19">
        <v>28.17</v>
      </c>
      <c r="Q19">
        <v>33.15</v>
      </c>
      <c r="R19">
        <v>49.9</v>
      </c>
    </row>
    <row r="20" spans="1:18">
      <c r="A20" t="s">
        <v>36</v>
      </c>
    </row>
    <row r="21" spans="1:18">
      <c r="A21" t="s">
        <v>37</v>
      </c>
      <c r="B21">
        <v>0.01</v>
      </c>
      <c r="C21">
        <v>608.22</v>
      </c>
      <c r="D21">
        <v>899.44</v>
      </c>
      <c r="E21">
        <v>1093.6099999999999</v>
      </c>
      <c r="F21">
        <v>1361.52</v>
      </c>
      <c r="G21">
        <v>1495.56</v>
      </c>
      <c r="H21">
        <v>1699.05</v>
      </c>
      <c r="I21">
        <v>1860.88</v>
      </c>
      <c r="J21">
        <v>1943.69</v>
      </c>
      <c r="K21">
        <v>2520.8000000000002</v>
      </c>
      <c r="L21">
        <v>3116.14</v>
      </c>
      <c r="M21">
        <v>3527.61</v>
      </c>
      <c r="N21">
        <v>3113.12</v>
      </c>
      <c r="O21">
        <v>2838.11</v>
      </c>
      <c r="P21">
        <v>3452.42</v>
      </c>
      <c r="Q21">
        <v>4186.1499999999996</v>
      </c>
      <c r="R21">
        <v>4241.6400000000003</v>
      </c>
    </row>
    <row r="22" spans="1:18">
      <c r="A22" t="s">
        <v>38</v>
      </c>
      <c r="B22">
        <v>-0.01</v>
      </c>
      <c r="C22">
        <v>12.22</v>
      </c>
      <c r="D22">
        <v>3.43</v>
      </c>
      <c r="E22">
        <v>1.1200000000000001</v>
      </c>
      <c r="F22">
        <v>24.99</v>
      </c>
      <c r="G22">
        <v>36.46</v>
      </c>
      <c r="H22">
        <v>51.29</v>
      </c>
      <c r="I22">
        <v>55.65</v>
      </c>
      <c r="J22">
        <v>51.27</v>
      </c>
      <c r="K22">
        <v>67.89</v>
      </c>
      <c r="L22">
        <v>103.97</v>
      </c>
      <c r="M22">
        <v>137.9</v>
      </c>
      <c r="N22">
        <v>147.78</v>
      </c>
      <c r="O22">
        <v>121</v>
      </c>
      <c r="P22">
        <v>178.66</v>
      </c>
      <c r="Q22">
        <v>272.75</v>
      </c>
      <c r="R22">
        <v>288.26</v>
      </c>
    </row>
    <row r="23" spans="1:18">
      <c r="A23" t="s">
        <v>39</v>
      </c>
      <c r="C23">
        <v>0.24</v>
      </c>
      <c r="D23">
        <v>0.46</v>
      </c>
      <c r="E23">
        <v>1</v>
      </c>
      <c r="F23">
        <v>2.02</v>
      </c>
      <c r="G23">
        <v>3.47</v>
      </c>
      <c r="H23">
        <v>6.27</v>
      </c>
      <c r="I23">
        <v>12.37</v>
      </c>
      <c r="J23">
        <v>12.85</v>
      </c>
      <c r="K23">
        <v>8.9600000000000009</v>
      </c>
      <c r="L23">
        <v>6.59</v>
      </c>
      <c r="M23">
        <v>7.27</v>
      </c>
      <c r="N23">
        <v>13.29</v>
      </c>
      <c r="O23">
        <v>15.5</v>
      </c>
      <c r="P23">
        <v>10.48</v>
      </c>
      <c r="Q23">
        <v>15.58</v>
      </c>
      <c r="R23">
        <v>17.43</v>
      </c>
    </row>
    <row r="24" spans="1:18">
      <c r="A24" t="s">
        <v>40</v>
      </c>
      <c r="B24">
        <v>-0.01</v>
      </c>
      <c r="C24">
        <v>12.46</v>
      </c>
      <c r="D24">
        <v>3.89</v>
      </c>
      <c r="E24">
        <v>2.12</v>
      </c>
      <c r="F24">
        <v>27.01</v>
      </c>
      <c r="G24">
        <v>39.93</v>
      </c>
      <c r="H24">
        <v>57.56</v>
      </c>
      <c r="I24">
        <v>68.02</v>
      </c>
      <c r="J24">
        <v>64.12</v>
      </c>
      <c r="K24">
        <v>76.849999999999994</v>
      </c>
      <c r="L24">
        <v>110.56</v>
      </c>
      <c r="M24">
        <v>145.16999999999999</v>
      </c>
      <c r="N24">
        <v>161.07</v>
      </c>
      <c r="O24">
        <v>136.5</v>
      </c>
      <c r="P24">
        <v>189.14</v>
      </c>
      <c r="Q24">
        <v>288.33</v>
      </c>
      <c r="R24">
        <v>305.69</v>
      </c>
    </row>
    <row r="25" spans="1:18">
      <c r="A25" t="s">
        <v>41</v>
      </c>
      <c r="C25">
        <v>1.38</v>
      </c>
      <c r="D25">
        <v>3.36</v>
      </c>
      <c r="E25">
        <v>3.67</v>
      </c>
      <c r="F25">
        <v>4.29</v>
      </c>
      <c r="G25">
        <v>0.7</v>
      </c>
      <c r="H25">
        <v>0.05</v>
      </c>
      <c r="I25">
        <v>0.02</v>
      </c>
      <c r="J25">
        <v>0.15</v>
      </c>
      <c r="K25">
        <v>0.26</v>
      </c>
      <c r="L25">
        <v>0.31</v>
      </c>
      <c r="M25">
        <v>0.16</v>
      </c>
      <c r="N25">
        <v>14.43</v>
      </c>
      <c r="O25">
        <v>17.11</v>
      </c>
      <c r="P25">
        <v>26.04</v>
      </c>
      <c r="Q25">
        <v>41.42</v>
      </c>
      <c r="R25">
        <v>44.11</v>
      </c>
    </row>
    <row r="26" spans="1:18">
      <c r="A26" t="s">
        <v>42</v>
      </c>
      <c r="B26">
        <v>-0.01</v>
      </c>
      <c r="C26">
        <v>11.08</v>
      </c>
      <c r="D26">
        <v>0.53</v>
      </c>
      <c r="E26">
        <v>-1.55</v>
      </c>
      <c r="F26">
        <v>22.72</v>
      </c>
      <c r="G26">
        <v>39.229999999999997</v>
      </c>
      <c r="H26">
        <v>57.51</v>
      </c>
      <c r="I26">
        <v>68</v>
      </c>
      <c r="J26">
        <v>63.97</v>
      </c>
      <c r="K26">
        <v>76.59</v>
      </c>
      <c r="L26">
        <v>110.25</v>
      </c>
      <c r="M26">
        <v>145.01</v>
      </c>
      <c r="N26">
        <v>146.63999999999999</v>
      </c>
      <c r="O26">
        <v>119.39</v>
      </c>
      <c r="P26">
        <v>163.1</v>
      </c>
      <c r="Q26">
        <v>246.91</v>
      </c>
      <c r="R26">
        <v>261.58</v>
      </c>
    </row>
    <row r="27" spans="1:18">
      <c r="A27" t="s">
        <v>43</v>
      </c>
      <c r="C27">
        <v>4.18</v>
      </c>
      <c r="D27">
        <v>4.99</v>
      </c>
      <c r="E27">
        <v>5.76</v>
      </c>
      <c r="F27">
        <v>6.42</v>
      </c>
      <c r="G27">
        <v>3.05</v>
      </c>
      <c r="H27">
        <v>3.16</v>
      </c>
      <c r="I27">
        <v>5.9</v>
      </c>
      <c r="J27">
        <v>6.62</v>
      </c>
      <c r="K27">
        <v>8.91</v>
      </c>
      <c r="L27">
        <v>12.85</v>
      </c>
      <c r="M27">
        <v>14.69</v>
      </c>
      <c r="N27">
        <v>65.95</v>
      </c>
      <c r="O27">
        <v>82.75</v>
      </c>
      <c r="P27">
        <v>130.41</v>
      </c>
      <c r="Q27">
        <v>169.17</v>
      </c>
      <c r="R27">
        <v>177.54</v>
      </c>
    </row>
    <row r="28" spans="1:18">
      <c r="A28" t="s">
        <v>44</v>
      </c>
      <c r="B28">
        <v>-0.01</v>
      </c>
      <c r="C28">
        <v>6.9</v>
      </c>
      <c r="D28">
        <v>-4.45</v>
      </c>
      <c r="E28">
        <v>-7.32</v>
      </c>
      <c r="F28">
        <v>16.29</v>
      </c>
      <c r="G28">
        <v>36.18</v>
      </c>
      <c r="H28">
        <v>54.34</v>
      </c>
      <c r="I28">
        <v>62.1</v>
      </c>
      <c r="J28">
        <v>57.35</v>
      </c>
      <c r="K28">
        <v>67.680000000000007</v>
      </c>
      <c r="L28">
        <v>97.4</v>
      </c>
      <c r="M28">
        <v>130.32</v>
      </c>
      <c r="N28">
        <v>80.69</v>
      </c>
      <c r="O28">
        <v>36.64</v>
      </c>
      <c r="P28">
        <v>32.69</v>
      </c>
      <c r="Q28">
        <v>77.739999999999995</v>
      </c>
      <c r="R28">
        <v>84.04</v>
      </c>
    </row>
    <row r="29" spans="1:18">
      <c r="A29" t="s">
        <v>45</v>
      </c>
    </row>
    <row r="30" spans="1:18">
      <c r="A30" t="s">
        <v>46</v>
      </c>
      <c r="O30">
        <v>-4</v>
      </c>
      <c r="Q30">
        <v>2.7</v>
      </c>
      <c r="R30">
        <v>1.51</v>
      </c>
    </row>
    <row r="31" spans="1:18">
      <c r="A31" t="s">
        <v>47</v>
      </c>
      <c r="B31">
        <v>-0.01</v>
      </c>
      <c r="C31">
        <v>6.9</v>
      </c>
      <c r="D31">
        <v>-4.45</v>
      </c>
      <c r="E31">
        <v>-7.32</v>
      </c>
      <c r="F31">
        <v>16.29</v>
      </c>
      <c r="G31">
        <v>36.18</v>
      </c>
      <c r="H31">
        <v>54.34</v>
      </c>
      <c r="I31">
        <v>62.1</v>
      </c>
      <c r="J31">
        <v>57.35</v>
      </c>
      <c r="K31">
        <v>67.680000000000007</v>
      </c>
      <c r="L31">
        <v>97.4</v>
      </c>
      <c r="M31">
        <v>130.32</v>
      </c>
      <c r="N31">
        <v>80.69</v>
      </c>
      <c r="O31">
        <v>32.64</v>
      </c>
      <c r="P31">
        <v>32.69</v>
      </c>
      <c r="Q31">
        <v>80.44</v>
      </c>
      <c r="R31">
        <v>85.55</v>
      </c>
    </row>
    <row r="32" spans="1:18">
      <c r="A32" t="s">
        <v>48</v>
      </c>
      <c r="C32">
        <v>2.44</v>
      </c>
      <c r="D32">
        <v>-1.62</v>
      </c>
      <c r="E32">
        <v>-0.26</v>
      </c>
      <c r="F32">
        <v>5.49</v>
      </c>
      <c r="G32">
        <v>11.74</v>
      </c>
      <c r="H32">
        <v>17.7</v>
      </c>
      <c r="I32">
        <v>21.01</v>
      </c>
      <c r="J32">
        <v>20.04</v>
      </c>
      <c r="K32">
        <v>22.88</v>
      </c>
      <c r="L32">
        <v>35.21</v>
      </c>
      <c r="M32">
        <v>45.88</v>
      </c>
      <c r="N32">
        <v>25.55</v>
      </c>
      <c r="O32">
        <v>8.65</v>
      </c>
      <c r="P32">
        <v>8.25</v>
      </c>
      <c r="Q32">
        <v>15.91</v>
      </c>
      <c r="R32">
        <v>23.57</v>
      </c>
    </row>
    <row r="33" spans="1:18">
      <c r="A33" t="s">
        <v>49</v>
      </c>
      <c r="B33">
        <v>-0.01</v>
      </c>
      <c r="C33">
        <v>4.46</v>
      </c>
      <c r="D33">
        <v>-2.84</v>
      </c>
      <c r="E33">
        <v>-7.05</v>
      </c>
      <c r="F33">
        <v>10.81</v>
      </c>
      <c r="G33">
        <v>24.44</v>
      </c>
      <c r="H33">
        <v>36.64</v>
      </c>
      <c r="I33">
        <v>41.09</v>
      </c>
      <c r="J33">
        <v>37.31</v>
      </c>
      <c r="K33">
        <v>44.8</v>
      </c>
      <c r="L33">
        <v>62.19</v>
      </c>
      <c r="M33">
        <v>84.44</v>
      </c>
      <c r="N33">
        <v>55.14</v>
      </c>
      <c r="O33">
        <v>23.99</v>
      </c>
      <c r="P33">
        <v>24.44</v>
      </c>
      <c r="Q33">
        <v>64.53</v>
      </c>
      <c r="R33">
        <v>61.98</v>
      </c>
    </row>
    <row r="34" spans="1:18">
      <c r="A34" t="s">
        <v>50</v>
      </c>
    </row>
    <row r="35" spans="1:18">
      <c r="A35" t="s">
        <v>51</v>
      </c>
    </row>
    <row r="36" spans="1:18">
      <c r="A36" t="s">
        <v>52</v>
      </c>
    </row>
    <row r="37" spans="1:18">
      <c r="A37" t="s">
        <v>53</v>
      </c>
    </row>
    <row r="38" spans="1:18">
      <c r="A38" t="s">
        <v>54</v>
      </c>
      <c r="E38">
        <v>0</v>
      </c>
      <c r="F38">
        <v>0</v>
      </c>
      <c r="G38">
        <v>0</v>
      </c>
      <c r="H38">
        <v>0</v>
      </c>
      <c r="I38">
        <v>0</v>
      </c>
      <c r="J38">
        <v>0</v>
      </c>
      <c r="K38">
        <v>0</v>
      </c>
      <c r="L38">
        <v>0</v>
      </c>
      <c r="N38">
        <v>0</v>
      </c>
      <c r="O38">
        <v>0</v>
      </c>
      <c r="P38">
        <v>0</v>
      </c>
    </row>
    <row r="39" spans="1:18">
      <c r="A39" t="s">
        <v>55</v>
      </c>
    </row>
    <row r="40" spans="1:18">
      <c r="A40" t="s">
        <v>56</v>
      </c>
      <c r="C40">
        <v>-0.01</v>
      </c>
      <c r="D40">
        <v>2.89</v>
      </c>
      <c r="E40">
        <v>0.06</v>
      </c>
      <c r="F40">
        <v>-7</v>
      </c>
      <c r="G40">
        <v>3.81</v>
      </c>
      <c r="H40">
        <v>28.25</v>
      </c>
      <c r="I40">
        <v>64.89</v>
      </c>
      <c r="J40">
        <v>104.32</v>
      </c>
      <c r="K40">
        <v>141.36000000000001</v>
      </c>
      <c r="L40">
        <v>185.69</v>
      </c>
      <c r="M40">
        <v>247.77</v>
      </c>
      <c r="N40">
        <v>319.42</v>
      </c>
      <c r="O40">
        <v>353.57</v>
      </c>
      <c r="P40">
        <v>366.89</v>
      </c>
      <c r="Q40">
        <v>372.62</v>
      </c>
      <c r="R40">
        <v>423.93</v>
      </c>
    </row>
    <row r="41" spans="1:18">
      <c r="A41" t="s">
        <v>57</v>
      </c>
      <c r="B41">
        <v>-0.01</v>
      </c>
      <c r="C41">
        <v>4.46</v>
      </c>
      <c r="D41">
        <v>0.06</v>
      </c>
      <c r="E41">
        <v>-7</v>
      </c>
      <c r="F41">
        <v>3.81</v>
      </c>
      <c r="G41">
        <v>28.25</v>
      </c>
      <c r="H41">
        <v>64.89</v>
      </c>
      <c r="I41">
        <v>105.98</v>
      </c>
      <c r="J41">
        <v>141.62</v>
      </c>
      <c r="K41">
        <v>186.16</v>
      </c>
      <c r="L41">
        <v>247.88</v>
      </c>
      <c r="M41">
        <v>332.21</v>
      </c>
      <c r="N41">
        <v>374.56</v>
      </c>
      <c r="O41">
        <v>377.56</v>
      </c>
      <c r="P41">
        <v>391.33</v>
      </c>
      <c r="Q41">
        <v>437.15</v>
      </c>
      <c r="R41">
        <v>485.91</v>
      </c>
    </row>
    <row r="42" spans="1:18">
      <c r="A42" t="s">
        <v>58</v>
      </c>
      <c r="C42">
        <v>2.73</v>
      </c>
      <c r="L42">
        <v>15</v>
      </c>
      <c r="M42">
        <v>18</v>
      </c>
      <c r="N42">
        <v>15</v>
      </c>
      <c r="O42">
        <v>25</v>
      </c>
      <c r="P42">
        <v>20</v>
      </c>
      <c r="Q42">
        <v>25</v>
      </c>
      <c r="R42">
        <v>25</v>
      </c>
    </row>
    <row r="43" spans="1:18">
      <c r="A43" t="s">
        <v>59</v>
      </c>
      <c r="B43">
        <v>-1.03</v>
      </c>
      <c r="C43">
        <v>0.91</v>
      </c>
      <c r="D43">
        <v>-0.57999999999999996</v>
      </c>
      <c r="E43">
        <v>-1.22</v>
      </c>
      <c r="F43">
        <v>1.87</v>
      </c>
      <c r="G43">
        <v>4.24</v>
      </c>
      <c r="H43">
        <v>6.2</v>
      </c>
      <c r="I43">
        <v>6.87</v>
      </c>
      <c r="J43">
        <v>6.24</v>
      </c>
      <c r="K43">
        <v>6.59</v>
      </c>
      <c r="L43">
        <v>8.74</v>
      </c>
      <c r="M43">
        <v>11.82</v>
      </c>
      <c r="N43">
        <v>7.71</v>
      </c>
      <c r="O43">
        <v>3.35</v>
      </c>
      <c r="P43">
        <v>3.4</v>
      </c>
      <c r="Q43">
        <v>8.9600000000000009</v>
      </c>
      <c r="R43">
        <v>8.6</v>
      </c>
    </row>
    <row r="44" spans="1:18">
      <c r="A44" t="s">
        <v>60</v>
      </c>
      <c r="B44">
        <v>-1.03</v>
      </c>
      <c r="C44">
        <v>0.91</v>
      </c>
      <c r="D44">
        <v>-0.57999999999999996</v>
      </c>
      <c r="E44">
        <v>-1.22</v>
      </c>
      <c r="F44">
        <v>1.87</v>
      </c>
      <c r="G44">
        <v>4.24</v>
      </c>
      <c r="H44">
        <v>6.2</v>
      </c>
      <c r="I44">
        <v>6.87</v>
      </c>
      <c r="J44">
        <v>6.24</v>
      </c>
      <c r="K44">
        <v>6.59</v>
      </c>
      <c r="L44">
        <v>8.74</v>
      </c>
      <c r="M44">
        <v>11.82</v>
      </c>
      <c r="N44">
        <v>7.71</v>
      </c>
      <c r="O44">
        <v>3.35</v>
      </c>
      <c r="P44">
        <v>3.4</v>
      </c>
      <c r="Q44">
        <v>8.9600000000000009</v>
      </c>
      <c r="R44">
        <v>8.6</v>
      </c>
    </row>
    <row r="45" spans="1:18">
      <c r="A45" t="s">
        <v>61</v>
      </c>
      <c r="B45">
        <v>-1.03</v>
      </c>
      <c r="C45">
        <v>2.99</v>
      </c>
      <c r="D45">
        <v>-0.57999999999999996</v>
      </c>
      <c r="E45">
        <v>-1.44</v>
      </c>
      <c r="F45">
        <v>1.87</v>
      </c>
      <c r="G45">
        <v>4.24</v>
      </c>
      <c r="H45">
        <v>6.33</v>
      </c>
      <c r="I45">
        <v>6.95</v>
      </c>
      <c r="J45">
        <v>5.45</v>
      </c>
      <c r="K45">
        <v>6.59</v>
      </c>
      <c r="L45">
        <v>8.8699999999999992</v>
      </c>
      <c r="M45">
        <v>11.85</v>
      </c>
      <c r="N45">
        <v>7.72</v>
      </c>
      <c r="O45">
        <v>3.35</v>
      </c>
      <c r="P45">
        <v>3.4</v>
      </c>
      <c r="Q45">
        <v>8.9700000000000006</v>
      </c>
      <c r="R45">
        <v>8.6</v>
      </c>
    </row>
    <row r="46" spans="1:18">
      <c r="A46" t="s">
        <v>62</v>
      </c>
      <c r="G46">
        <v>4.24</v>
      </c>
      <c r="H46">
        <v>6.33</v>
      </c>
      <c r="I46">
        <v>6.95</v>
      </c>
      <c r="J46">
        <v>5.45</v>
      </c>
      <c r="K46">
        <v>6.51</v>
      </c>
      <c r="L46">
        <v>8.7799999999999994</v>
      </c>
      <c r="M46">
        <v>11.8</v>
      </c>
      <c r="N46">
        <v>7.68</v>
      </c>
      <c r="O46">
        <v>3.33</v>
      </c>
      <c r="P46">
        <v>3.39</v>
      </c>
      <c r="Q46">
        <v>8.94</v>
      </c>
      <c r="R46">
        <v>8.58</v>
      </c>
    </row>
    <row r="48" spans="1:18">
      <c r="A48" s="7" t="s">
        <v>118</v>
      </c>
      <c r="B48" s="6" t="s">
        <v>117</v>
      </c>
    </row>
  </sheetData>
  <hyperlinks>
    <hyperlink ref="B48" r:id="rId1" xr:uid="{7D332BF2-892B-4835-A702-F71CBD568A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4328-6663-432F-94CB-CC39FB7AEF99}">
  <dimension ref="A1:P40"/>
  <sheetViews>
    <sheetView workbookViewId="0"/>
  </sheetViews>
  <sheetFormatPr defaultRowHeight="14.25"/>
  <cols>
    <col min="1" max="2" width="36.59765625" customWidth="1"/>
  </cols>
  <sheetData>
    <row r="1" spans="1:16">
      <c r="A1" s="2" t="s">
        <v>171</v>
      </c>
    </row>
    <row r="2" spans="1:16">
      <c r="P2">
        <f ca="1">_xll.CB.RecalcCounterFN()</f>
        <v>0</v>
      </c>
    </row>
    <row r="3" spans="1:16">
      <c r="A3" t="s">
        <v>172</v>
      </c>
      <c r="B3" t="s">
        <v>173</v>
      </c>
      <c r="C3">
        <v>0</v>
      </c>
    </row>
    <row r="4" spans="1:16">
      <c r="A4" t="s">
        <v>174</v>
      </c>
    </row>
    <row r="5" spans="1:16">
      <c r="A5" t="s">
        <v>175</v>
      </c>
    </row>
    <row r="7" spans="1:16">
      <c r="A7" s="2" t="s">
        <v>176</v>
      </c>
      <c r="B7" t="s">
        <v>177</v>
      </c>
    </row>
    <row r="8" spans="1:16">
      <c r="B8">
        <v>2</v>
      </c>
    </row>
    <row r="10" spans="1:16">
      <c r="A10" t="s">
        <v>178</v>
      </c>
    </row>
    <row r="11" spans="1:16">
      <c r="A11" t="e">
        <f>CB_DATA_!#REF!</f>
        <v>#REF!</v>
      </c>
      <c r="B11" t="e">
        <f>Solution!#REF!</f>
        <v>#REF!</v>
      </c>
    </row>
    <row r="13" spans="1:16">
      <c r="A13" t="s">
        <v>179</v>
      </c>
    </row>
    <row r="14" spans="1:16">
      <c r="A14" t="s">
        <v>183</v>
      </c>
      <c r="B14" t="s">
        <v>187</v>
      </c>
    </row>
    <row r="16" spans="1:16">
      <c r="A16" t="s">
        <v>180</v>
      </c>
    </row>
    <row r="19" spans="1:2">
      <c r="A19" t="s">
        <v>181</v>
      </c>
    </row>
    <row r="20" spans="1:2">
      <c r="A20">
        <v>28</v>
      </c>
      <c r="B20">
        <v>40</v>
      </c>
    </row>
    <row r="25" spans="1:2">
      <c r="A25" s="2" t="s">
        <v>182</v>
      </c>
    </row>
    <row r="26" spans="1:2">
      <c r="A26" s="26" t="s">
        <v>184</v>
      </c>
      <c r="B26" s="26" t="s">
        <v>192</v>
      </c>
    </row>
    <row r="27" spans="1:2">
      <c r="A27" t="s">
        <v>185</v>
      </c>
      <c r="B27" t="s">
        <v>193</v>
      </c>
    </row>
    <row r="28" spans="1:2">
      <c r="A28" s="26" t="s">
        <v>186</v>
      </c>
      <c r="B28" s="26" t="s">
        <v>186</v>
      </c>
    </row>
    <row r="29" spans="1:2">
      <c r="B29" s="26" t="s">
        <v>184</v>
      </c>
    </row>
    <row r="30" spans="1:2">
      <c r="B30" t="s">
        <v>189</v>
      </c>
    </row>
    <row r="31" spans="1:2">
      <c r="B31" s="26" t="s">
        <v>186</v>
      </c>
    </row>
    <row r="32" spans="1:2">
      <c r="B32" s="26" t="s">
        <v>191</v>
      </c>
    </row>
    <row r="33" spans="2:2">
      <c r="B33" t="s">
        <v>194</v>
      </c>
    </row>
    <row r="34" spans="2:2">
      <c r="B34" s="26" t="s">
        <v>186</v>
      </c>
    </row>
    <row r="35" spans="2:2">
      <c r="B35" s="26" t="s">
        <v>190</v>
      </c>
    </row>
    <row r="36" spans="2:2">
      <c r="B36" t="s">
        <v>195</v>
      </c>
    </row>
    <row r="37" spans="2:2">
      <c r="B37" s="26" t="s">
        <v>186</v>
      </c>
    </row>
    <row r="38" spans="2:2">
      <c r="B38" s="26" t="s">
        <v>188</v>
      </c>
    </row>
    <row r="39" spans="2:2">
      <c r="B39" t="s">
        <v>196</v>
      </c>
    </row>
    <row r="40" spans="2:2">
      <c r="B40" s="26"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00E-ABE5-4519-BB32-A64B2B8614A0}">
  <dimension ref="A1:D45"/>
  <sheetViews>
    <sheetView topLeftCell="A17" workbookViewId="0">
      <selection activeCell="D17" sqref="D17"/>
    </sheetView>
  </sheetViews>
  <sheetFormatPr defaultColWidth="9.1328125" defaultRowHeight="12.75"/>
  <cols>
    <col min="1" max="1" width="8" style="9" customWidth="1"/>
    <col min="2" max="16384" width="9.1328125" style="9"/>
  </cols>
  <sheetData>
    <row r="1" spans="1:4" ht="13.15">
      <c r="A1" s="8" t="s">
        <v>119</v>
      </c>
    </row>
    <row r="2" spans="1:4" s="10" customFormat="1" ht="13.15">
      <c r="A2" s="10" t="s">
        <v>120</v>
      </c>
      <c r="B2" s="10" t="s">
        <v>121</v>
      </c>
      <c r="C2" s="10" t="s">
        <v>122</v>
      </c>
      <c r="D2" s="10" t="s">
        <v>123</v>
      </c>
    </row>
    <row r="3" spans="1:4" ht="14.25">
      <c r="A3" s="11">
        <v>1987</v>
      </c>
      <c r="B3" s="12">
        <v>5.5E-2</v>
      </c>
      <c r="C3" s="12">
        <v>3.6999999999999998E-2</v>
      </c>
      <c r="D3" s="12">
        <v>4.3700000000000003E-2</v>
      </c>
    </row>
    <row r="4" spans="1:4" ht="14.25">
      <c r="A4" s="11">
        <v>1988</v>
      </c>
      <c r="B4" s="12">
        <v>0.05</v>
      </c>
      <c r="C4" s="12">
        <v>4.1000000000000002E-2</v>
      </c>
      <c r="D4" s="12">
        <v>4.0300000000000002E-2</v>
      </c>
    </row>
    <row r="5" spans="1:4" ht="14.25">
      <c r="A5" s="11">
        <v>1989</v>
      </c>
      <c r="B5" s="12">
        <v>2.7900000000000001E-2</v>
      </c>
      <c r="C5" s="12">
        <v>4.8000000000000001E-2</v>
      </c>
      <c r="D5" s="12">
        <v>4.9799999999999997E-2</v>
      </c>
    </row>
    <row r="6" spans="1:4" ht="14.25">
      <c r="A6" s="11">
        <v>1990</v>
      </c>
      <c r="B6" s="12">
        <v>6.0000000000000001E-3</v>
      </c>
      <c r="C6" s="12">
        <v>5.3999999999999999E-2</v>
      </c>
      <c r="D6" s="12">
        <v>4.7800000000000002E-2</v>
      </c>
    </row>
    <row r="7" spans="1:4" ht="14.25">
      <c r="A7" s="11">
        <v>1991</v>
      </c>
      <c r="B7" s="12">
        <v>3.4000000000000002E-2</v>
      </c>
      <c r="C7" s="12">
        <v>4.2000000000000003E-2</v>
      </c>
      <c r="D7" s="12">
        <v>5.6300000000000003E-2</v>
      </c>
    </row>
    <row r="8" spans="1:4" ht="14.25">
      <c r="A8" s="11">
        <v>1992</v>
      </c>
      <c r="B8" s="12">
        <v>6.3799999999999996E-2</v>
      </c>
      <c r="C8" s="12">
        <v>0.03</v>
      </c>
      <c r="D8" s="12">
        <v>1.49E-2</v>
      </c>
    </row>
    <row r="9" spans="1:4" ht="14.25">
      <c r="A9" s="11">
        <v>1993</v>
      </c>
      <c r="B9" s="12">
        <v>5.2699999999999997E-2</v>
      </c>
      <c r="C9" s="12">
        <v>0.03</v>
      </c>
      <c r="D9" s="12">
        <v>1.8700000000000001E-2</v>
      </c>
    </row>
    <row r="10" spans="1:4" ht="14.25">
      <c r="A10" s="11">
        <v>1994</v>
      </c>
      <c r="B10" s="12">
        <v>5.7000000000000002E-2</v>
      </c>
      <c r="C10" s="12">
        <v>2.5999999999999999E-2</v>
      </c>
      <c r="D10" s="12">
        <v>1.6999999999999999E-3</v>
      </c>
    </row>
    <row r="11" spans="1:4" ht="14.25">
      <c r="A11" s="11">
        <v>1995</v>
      </c>
      <c r="B11" s="12">
        <v>4.3299999999999998E-2</v>
      </c>
      <c r="C11" s="12">
        <v>2.8000000000000001E-2</v>
      </c>
      <c r="D11" s="12">
        <v>2.1499999999999998E-2</v>
      </c>
    </row>
    <row r="12" spans="1:4" ht="14.25">
      <c r="A12" s="11">
        <v>1996</v>
      </c>
      <c r="B12" s="12">
        <v>2.98E-2</v>
      </c>
      <c r="C12" s="12">
        <v>2.9000000000000001E-2</v>
      </c>
      <c r="D12" s="12">
        <v>1.5699999999999999E-2</v>
      </c>
    </row>
    <row r="13" spans="1:4" ht="14.25">
      <c r="A13" s="11">
        <v>1997</v>
      </c>
      <c r="B13" s="12">
        <v>2.9700000000000001E-2</v>
      </c>
      <c r="C13" s="12">
        <v>2.3E-2</v>
      </c>
      <c r="D13" s="12">
        <v>1.6199999999999999E-2</v>
      </c>
    </row>
    <row r="14" spans="1:4" ht="14.25">
      <c r="A14" s="11">
        <v>1998</v>
      </c>
      <c r="B14" s="12">
        <v>1.9900000000000001E-2</v>
      </c>
      <c r="C14" s="12">
        <v>1.6E-2</v>
      </c>
      <c r="D14" s="12">
        <v>0.01</v>
      </c>
    </row>
    <row r="15" spans="1:4" ht="14.25">
      <c r="A15" s="11">
        <v>1999</v>
      </c>
      <c r="B15" s="12">
        <v>2.1000000000000001E-2</v>
      </c>
      <c r="C15" s="12">
        <v>2.1999999999999999E-2</v>
      </c>
      <c r="D15" s="12">
        <v>1.7399999999999999E-2</v>
      </c>
    </row>
    <row r="16" spans="1:4" ht="14.25">
      <c r="A16" s="11">
        <v>2000</v>
      </c>
      <c r="B16" s="12">
        <v>1.3500000000000002E-2</v>
      </c>
      <c r="C16" s="12">
        <v>3.4000000000000002E-2</v>
      </c>
      <c r="D16" s="12">
        <v>2.7199999999999998E-2</v>
      </c>
    </row>
    <row r="17" spans="1:4" ht="14.25">
      <c r="A17" s="11">
        <v>2001</v>
      </c>
      <c r="B17" s="12">
        <v>2.7999999999999997E-2</v>
      </c>
      <c r="C17" s="12">
        <v>2.8000000000000001E-2</v>
      </c>
      <c r="D17" s="12">
        <v>2.53E-2</v>
      </c>
    </row>
    <row r="18" spans="1:4" ht="14.25">
      <c r="A18" s="11">
        <v>2002</v>
      </c>
      <c r="B18" s="12">
        <v>2.92E-2</v>
      </c>
      <c r="C18" s="12">
        <v>1.6E-2</v>
      </c>
      <c r="D18" s="12">
        <v>2.2599999999999999E-2</v>
      </c>
    </row>
    <row r="19" spans="1:4" ht="14.25">
      <c r="A19" s="11">
        <v>2003</v>
      </c>
      <c r="B19" s="12">
        <v>3.1200000000000002E-2</v>
      </c>
      <c r="C19" s="12">
        <v>2.3E-2</v>
      </c>
      <c r="D19" s="12">
        <v>2.76E-2</v>
      </c>
    </row>
    <row r="20" spans="1:4" ht="14.25">
      <c r="A20" s="11">
        <v>2004</v>
      </c>
      <c r="B20" s="12">
        <v>5.04E-2</v>
      </c>
      <c r="C20" s="12">
        <v>2.7E-2</v>
      </c>
      <c r="D20" s="12">
        <v>1.8599999999999998E-2</v>
      </c>
    </row>
    <row r="21" spans="1:4" ht="14.25">
      <c r="A21" s="11">
        <v>2005</v>
      </c>
      <c r="B21" s="12">
        <v>6.2E-2</v>
      </c>
      <c r="C21" s="12">
        <v>3.4000000000000002E-2</v>
      </c>
      <c r="D21" s="12">
        <v>2.2100000000000002E-2</v>
      </c>
    </row>
    <row r="22" spans="1:4" ht="14.25">
      <c r="A22" s="11">
        <v>2006</v>
      </c>
      <c r="B22" s="12">
        <v>9.2899999999999996E-2</v>
      </c>
      <c r="C22" s="12">
        <v>3.2000000000000001E-2</v>
      </c>
      <c r="D22" s="12">
        <v>2.0199999999999999E-2</v>
      </c>
    </row>
    <row r="23" spans="1:4" ht="14.25">
      <c r="A23" s="11">
        <v>2007</v>
      </c>
      <c r="B23" s="12">
        <v>0.11130000000000001</v>
      </c>
      <c r="C23" s="12">
        <v>2.9000000000000001E-2</v>
      </c>
      <c r="D23" s="12">
        <v>2.1399999999999999E-2</v>
      </c>
    </row>
    <row r="24" spans="1:4" ht="14.25">
      <c r="A24" s="11">
        <v>2008</v>
      </c>
      <c r="B24" s="12">
        <v>0.11259999999999999</v>
      </c>
      <c r="C24" s="12">
        <v>3.7999999999999999E-2</v>
      </c>
      <c r="D24" s="12">
        <v>2.3699999999999999E-2</v>
      </c>
    </row>
    <row r="25" spans="1:4" ht="14.25">
      <c r="A25" s="11">
        <v>2009</v>
      </c>
      <c r="B25" s="12">
        <v>-4.7300000000000002E-2</v>
      </c>
      <c r="C25" s="12">
        <v>-4.0000000000000001E-3</v>
      </c>
      <c r="D25" s="12">
        <v>3.0000000000000001E-3</v>
      </c>
    </row>
    <row r="26" spans="1:4" ht="14.25">
      <c r="A26" s="11">
        <v>2010</v>
      </c>
      <c r="B26" s="12">
        <v>8.8000000000000005E-3</v>
      </c>
      <c r="C26" s="12">
        <v>1.6400000000000001E-2</v>
      </c>
      <c r="D26" s="12">
        <v>1.78E-2</v>
      </c>
    </row>
    <row r="27" spans="1:4" ht="14.25">
      <c r="A27" s="11">
        <v>2011</v>
      </c>
      <c r="B27" s="12">
        <v>8.8000000000000005E-3</v>
      </c>
      <c r="C27" s="12">
        <v>3.1399999999999997E-2</v>
      </c>
      <c r="D27" s="12">
        <v>2.9100000000000001E-2</v>
      </c>
    </row>
    <row r="28" spans="1:4" ht="14.25">
      <c r="A28" s="11">
        <v>2012</v>
      </c>
      <c r="B28" s="12">
        <v>6.6E-3</v>
      </c>
      <c r="C28" s="12">
        <v>2.07E-2</v>
      </c>
      <c r="D28" s="12">
        <v>1.52E-2</v>
      </c>
    </row>
    <row r="29" spans="1:4" ht="14.25">
      <c r="A29" s="11">
        <v>2013</v>
      </c>
      <c r="B29" s="12">
        <v>1.1000000000000001E-2</v>
      </c>
      <c r="C29" s="12">
        <v>1.47E-2</v>
      </c>
      <c r="D29" s="12">
        <v>9.4000000000000004E-3</v>
      </c>
    </row>
    <row r="30" spans="1:4" ht="14.25">
      <c r="A30" s="11">
        <v>2014</v>
      </c>
      <c r="B30" s="12">
        <v>2.35E-2</v>
      </c>
      <c r="C30" s="12">
        <v>1.6199999999999999E-2</v>
      </c>
      <c r="D30" s="12">
        <v>1.9099999999999999E-2</v>
      </c>
    </row>
    <row r="31" spans="1:4" ht="14.25">
      <c r="A31" s="11">
        <v>2015</v>
      </c>
      <c r="B31" s="12">
        <v>4.07E-2</v>
      </c>
      <c r="C31" s="12">
        <v>1.1999999999999999E-3</v>
      </c>
      <c r="D31" s="12">
        <v>1.1299999999999999E-2</v>
      </c>
    </row>
    <row r="32" spans="1:4" ht="14.25">
      <c r="A32" s="11">
        <v>2016</v>
      </c>
      <c r="B32" s="12">
        <v>1.6200000000000003E-2</v>
      </c>
      <c r="C32" s="12">
        <v>1.26E-2</v>
      </c>
      <c r="D32" s="12">
        <v>1.43E-2</v>
      </c>
    </row>
    <row r="33" spans="1:4" ht="14.25">
      <c r="A33" s="11">
        <v>2017</v>
      </c>
      <c r="B33" s="12">
        <v>1.9699999999999999E-2</v>
      </c>
      <c r="C33" s="12">
        <v>2.1299999999999999E-2</v>
      </c>
      <c r="D33" s="12">
        <v>1.6E-2</v>
      </c>
    </row>
    <row r="34" spans="1:4" ht="14.25">
      <c r="A34" s="11">
        <v>2018</v>
      </c>
      <c r="B34" s="12">
        <v>3.0699999999999998E-2</v>
      </c>
      <c r="C34" s="12">
        <v>2.4400000000000002E-2</v>
      </c>
      <c r="D34" s="12">
        <v>2.2700000000000001E-2</v>
      </c>
    </row>
    <row r="35" spans="1:4" ht="14.25">
      <c r="A35" s="11">
        <v>2019</v>
      </c>
      <c r="B35" s="12">
        <v>-1.9299999999999998E-2</v>
      </c>
      <c r="C35" s="12">
        <v>1.8100000000000002E-2</v>
      </c>
      <c r="D35" s="12">
        <v>1.95E-2</v>
      </c>
    </row>
    <row r="36" spans="1:4" ht="14.25">
      <c r="A36" s="11">
        <v>2020</v>
      </c>
      <c r="B36" s="12">
        <v>-2.0799999999999999E-2</v>
      </c>
      <c r="C36" s="12">
        <v>1.2500000000000001E-2</v>
      </c>
      <c r="D36" s="12">
        <v>7.1999999999999998E-3</v>
      </c>
    </row>
    <row r="37" spans="1:4" ht="14.25">
      <c r="A37" s="11">
        <v>2021</v>
      </c>
      <c r="B37" s="12">
        <v>-1.1000000000000001E-3</v>
      </c>
      <c r="C37" s="12">
        <v>4.6899999999999997E-2</v>
      </c>
      <c r="D37" s="12">
        <v>3.4000000000000002E-2</v>
      </c>
    </row>
    <row r="38" spans="1:4" ht="14.25">
      <c r="A38" s="11">
        <v>2022</v>
      </c>
      <c r="B38" s="12">
        <v>4.8300000000000003E-2</v>
      </c>
      <c r="C38" s="12">
        <v>0.08</v>
      </c>
      <c r="D38" s="12">
        <v>6.8000000000000005E-2</v>
      </c>
    </row>
    <row r="39" spans="1:4" ht="14.25">
      <c r="A39" s="11">
        <v>2023</v>
      </c>
      <c r="B39" s="12">
        <v>1.6200000000000003E-2</v>
      </c>
      <c r="C39" s="12">
        <v>4.4999999999999998E-2</v>
      </c>
      <c r="D39" s="12">
        <v>3.8800000000000001E-2</v>
      </c>
    </row>
    <row r="40" spans="1:4" ht="14.25">
      <c r="A40" s="11">
        <v>2024</v>
      </c>
      <c r="B40" s="12">
        <v>2.1000000000000001E-2</v>
      </c>
      <c r="C40" s="12">
        <v>2.3E-2</v>
      </c>
      <c r="D40" s="12">
        <v>2.6100000000000002E-2</v>
      </c>
    </row>
    <row r="41" spans="1:4" ht="14.25">
      <c r="A41" s="11"/>
      <c r="B41" s="12"/>
      <c r="C41" s="12"/>
      <c r="D41" s="12"/>
    </row>
    <row r="42" spans="1:4" ht="14.25">
      <c r="A42" s="11"/>
      <c r="B42" s="12"/>
      <c r="C42" s="12"/>
      <c r="D42" s="12"/>
    </row>
    <row r="43" spans="1:4" ht="14.25">
      <c r="A43" s="11"/>
      <c r="B43" s="12"/>
      <c r="C43" s="12"/>
      <c r="D43" s="12"/>
    </row>
    <row r="44" spans="1:4" ht="14.25">
      <c r="A44" s="11"/>
      <c r="B44" s="12"/>
      <c r="C44" s="12"/>
      <c r="D44" s="12"/>
    </row>
    <row r="45" spans="1:4" ht="14.25">
      <c r="A45" s="11"/>
      <c r="B45" s="12"/>
      <c r="C45" s="12"/>
      <c r="D45" s="12"/>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8FBE6-71DE-41C0-9CB7-CCC4A5480A29}">
  <dimension ref="A2:AE41"/>
  <sheetViews>
    <sheetView tabSelected="1" workbookViewId="0">
      <pane xSplit="2" topLeftCell="C1" activePane="topRight" state="frozen"/>
      <selection activeCell="A4" sqref="A4"/>
      <selection pane="topRight" activeCell="F2" sqref="F2"/>
    </sheetView>
  </sheetViews>
  <sheetFormatPr defaultRowHeight="14.25"/>
  <cols>
    <col min="1" max="1" width="16.53125" customWidth="1"/>
    <col min="2" max="2" width="22.53125" customWidth="1"/>
    <col min="3" max="30" width="10" bestFit="1" customWidth="1"/>
  </cols>
  <sheetData>
    <row r="2" spans="1:31">
      <c r="B2" s="21" t="s">
        <v>41</v>
      </c>
      <c r="C2" s="19">
        <v>0.14000000000000001</v>
      </c>
      <c r="E2" s="7" t="s">
        <v>167</v>
      </c>
      <c r="F2" s="25" cm="1">
        <f t="array" ref="F2">_xlfn.IFS(U39&gt;0,U40,V39&gt;0,1+V40,W39&gt;0,2+W40,X39&gt;0,3+X40,Y39&gt;0,4+Y40,Z39&gt;0,5+Z40,AA39&gt;0,6+AA40,AB39&gt;0,7+AB40,AC39&gt;0,8+AC40,AD39&gt;0,9+AD40,TRUE,999)</f>
        <v>0.61978724976315835</v>
      </c>
      <c r="G2" s="13" t="s">
        <v>168</v>
      </c>
    </row>
    <row r="3" spans="1:31">
      <c r="B3" s="21" t="s">
        <v>146</v>
      </c>
      <c r="C3" s="19">
        <v>0.3</v>
      </c>
      <c r="E3" s="13"/>
    </row>
    <row r="4" spans="1:31">
      <c r="B4" s="21" t="s">
        <v>147</v>
      </c>
      <c r="C4" s="22">
        <v>54.2</v>
      </c>
    </row>
    <row r="5" spans="1:31">
      <c r="B5" s="21" t="s">
        <v>148</v>
      </c>
      <c r="C5" s="20">
        <v>0.15</v>
      </c>
    </row>
    <row r="7" spans="1:31">
      <c r="C7" s="13" t="s">
        <v>133</v>
      </c>
      <c r="D7" t="s">
        <v>133</v>
      </c>
      <c r="E7" t="s">
        <v>133</v>
      </c>
      <c r="F7" t="s">
        <v>133</v>
      </c>
      <c r="G7" t="s">
        <v>133</v>
      </c>
      <c r="H7" t="s">
        <v>133</v>
      </c>
      <c r="I7" t="s">
        <v>133</v>
      </c>
      <c r="J7" t="s">
        <v>133</v>
      </c>
      <c r="K7" t="s">
        <v>133</v>
      </c>
      <c r="L7" t="s">
        <v>133</v>
      </c>
      <c r="M7" t="s">
        <v>133</v>
      </c>
      <c r="N7" t="s">
        <v>133</v>
      </c>
      <c r="O7" t="s">
        <v>133</v>
      </c>
      <c r="P7" t="s">
        <v>133</v>
      </c>
      <c r="Q7" t="s">
        <v>133</v>
      </c>
      <c r="R7" t="s">
        <v>133</v>
      </c>
      <c r="S7" t="s">
        <v>133</v>
      </c>
      <c r="T7" s="13" t="s">
        <v>134</v>
      </c>
      <c r="U7" s="13" t="s">
        <v>134</v>
      </c>
      <c r="V7" s="13" t="s">
        <v>134</v>
      </c>
      <c r="W7" s="13" t="s">
        <v>134</v>
      </c>
      <c r="X7" s="13" t="s">
        <v>134</v>
      </c>
      <c r="Y7" s="13" t="s">
        <v>134</v>
      </c>
      <c r="Z7" s="13" t="s">
        <v>134</v>
      </c>
      <c r="AA7" s="13" t="s">
        <v>134</v>
      </c>
      <c r="AB7" s="13" t="s">
        <v>134</v>
      </c>
      <c r="AC7" s="13" t="s">
        <v>134</v>
      </c>
      <c r="AD7" s="13" t="s">
        <v>134</v>
      </c>
    </row>
    <row r="8" spans="1:31">
      <c r="A8" s="2" t="s">
        <v>158</v>
      </c>
      <c r="C8" s="16" t="s">
        <v>18</v>
      </c>
      <c r="D8" s="16" t="s">
        <v>17</v>
      </c>
      <c r="E8" s="16" t="s">
        <v>16</v>
      </c>
      <c r="F8" s="16" t="s">
        <v>15</v>
      </c>
      <c r="G8" s="16" t="s">
        <v>14</v>
      </c>
      <c r="H8" s="16" t="s">
        <v>13</v>
      </c>
      <c r="I8" s="16" t="s">
        <v>12</v>
      </c>
      <c r="J8" s="16" t="s">
        <v>11</v>
      </c>
      <c r="K8" s="16" t="s">
        <v>10</v>
      </c>
      <c r="L8" s="16" t="s">
        <v>9</v>
      </c>
      <c r="M8" s="16" t="s">
        <v>8</v>
      </c>
      <c r="N8" s="16" t="s">
        <v>7</v>
      </c>
      <c r="O8" s="16" t="s">
        <v>6</v>
      </c>
      <c r="P8" s="16" t="s">
        <v>5</v>
      </c>
      <c r="Q8" s="16" t="s">
        <v>4</v>
      </c>
      <c r="R8" s="16" t="s">
        <v>3</v>
      </c>
      <c r="S8" s="16" t="s">
        <v>2</v>
      </c>
      <c r="T8" s="18" t="s">
        <v>124</v>
      </c>
      <c r="U8" s="18" t="s">
        <v>125</v>
      </c>
      <c r="V8" s="18" t="s">
        <v>126</v>
      </c>
      <c r="W8" s="18" t="s">
        <v>127</v>
      </c>
      <c r="X8" s="18" t="s">
        <v>128</v>
      </c>
      <c r="Y8" s="18" t="s">
        <v>129</v>
      </c>
      <c r="Z8" s="18" t="s">
        <v>130</v>
      </c>
      <c r="AA8" s="18" t="s">
        <v>131</v>
      </c>
      <c r="AB8" s="18" t="s">
        <v>132</v>
      </c>
      <c r="AC8" s="18" t="s">
        <v>135</v>
      </c>
      <c r="AD8" s="24">
        <v>49369</v>
      </c>
    </row>
    <row r="9" spans="1:31">
      <c r="B9" s="7" t="s">
        <v>22</v>
      </c>
      <c r="C9" s="15">
        <f>'Exhibit2-Income Statement'!B10</f>
        <v>0</v>
      </c>
      <c r="D9" s="15">
        <f>'Exhibit2-Income Statement'!C10</f>
        <v>620.44000000000005</v>
      </c>
      <c r="E9" s="15">
        <f>'Exhibit2-Income Statement'!D10</f>
        <v>902.87</v>
      </c>
      <c r="F9" s="15">
        <f>'Exhibit2-Income Statement'!E10</f>
        <v>1094.72</v>
      </c>
      <c r="G9" s="15">
        <f>'Exhibit2-Income Statement'!F10</f>
        <v>1386.51</v>
      </c>
      <c r="H9" s="15">
        <f>'Exhibit2-Income Statement'!G10</f>
        <v>1532.02</v>
      </c>
      <c r="I9" s="15">
        <f>'Exhibit2-Income Statement'!H10</f>
        <v>1750.34</v>
      </c>
      <c r="J9" s="15">
        <f>'Exhibit2-Income Statement'!I10</f>
        <v>1916.54</v>
      </c>
      <c r="K9" s="15">
        <f>'Exhibit2-Income Statement'!J10</f>
        <v>1994.96</v>
      </c>
      <c r="L9" s="15">
        <f>'Exhibit2-Income Statement'!K10</f>
        <v>2588.69</v>
      </c>
      <c r="M9" s="15">
        <f>'Exhibit2-Income Statement'!L10</f>
        <v>3220.11</v>
      </c>
      <c r="N9" s="15">
        <f>'Exhibit2-Income Statement'!M10</f>
        <v>3665.51</v>
      </c>
      <c r="O9" s="15">
        <f>'Exhibit2-Income Statement'!N10</f>
        <v>3260.9</v>
      </c>
      <c r="P9" s="15">
        <f>'Exhibit2-Income Statement'!O10</f>
        <v>2959.11</v>
      </c>
      <c r="Q9" s="15">
        <f>'Exhibit2-Income Statement'!P10</f>
        <v>3631.08</v>
      </c>
      <c r="R9" s="15">
        <f>'Exhibit2-Income Statement'!Q10</f>
        <v>4458.8999999999996</v>
      </c>
      <c r="S9" s="15">
        <f>'Exhibit2-Income Statement'!R10</f>
        <v>4529.8999999999996</v>
      </c>
      <c r="T9">
        <f>S9*(1+T10)</f>
        <v>4529.8999999999996</v>
      </c>
      <c r="U9">
        <f t="shared" ref="U9:AD9" si="0">T9*(1+U10)</f>
        <v>4529.8999999999996</v>
      </c>
      <c r="V9">
        <f t="shared" si="0"/>
        <v>4529.8999999999996</v>
      </c>
      <c r="W9">
        <f t="shared" si="0"/>
        <v>4529.8999999999996</v>
      </c>
      <c r="X9">
        <f t="shared" si="0"/>
        <v>4529.8999999999996</v>
      </c>
      <c r="Y9">
        <f t="shared" si="0"/>
        <v>4529.8999999999996</v>
      </c>
      <c r="Z9">
        <f t="shared" si="0"/>
        <v>4529.8999999999996</v>
      </c>
      <c r="AA9">
        <f t="shared" si="0"/>
        <v>4529.8999999999996</v>
      </c>
      <c r="AB9">
        <f t="shared" si="0"/>
        <v>4529.8999999999996</v>
      </c>
      <c r="AC9">
        <f t="shared" si="0"/>
        <v>4529.8999999999996</v>
      </c>
      <c r="AD9">
        <f t="shared" si="0"/>
        <v>4529.8999999999996</v>
      </c>
    </row>
    <row r="10" spans="1:31">
      <c r="B10" s="7" t="s">
        <v>136</v>
      </c>
      <c r="E10" s="14">
        <f>E9/D9-1</f>
        <v>0.4552092063696731</v>
      </c>
      <c r="F10" s="14">
        <f t="shared" ref="F10:S10" si="1">F9/E9-1</f>
        <v>0.2124890626557534</v>
      </c>
      <c r="G10" s="14">
        <f t="shared" si="1"/>
        <v>0.26654304296989184</v>
      </c>
      <c r="H10" s="14">
        <f t="shared" si="1"/>
        <v>0.1049469531413405</v>
      </c>
      <c r="I10" s="14">
        <f t="shared" si="1"/>
        <v>0.14250466704090026</v>
      </c>
      <c r="J10" s="14">
        <f t="shared" si="1"/>
        <v>9.4952980563776102E-2</v>
      </c>
      <c r="K10" s="14">
        <f t="shared" si="1"/>
        <v>4.0917486720861485E-2</v>
      </c>
      <c r="L10" s="14">
        <f t="shared" si="1"/>
        <v>0.29761498977423106</v>
      </c>
      <c r="M10" s="14">
        <f t="shared" si="1"/>
        <v>0.24391487586385385</v>
      </c>
      <c r="N10" s="14">
        <f t="shared" si="1"/>
        <v>0.13831825620863891</v>
      </c>
      <c r="O10" s="14">
        <f t="shared" si="1"/>
        <v>-0.11038300263810497</v>
      </c>
      <c r="P10" s="14">
        <f t="shared" si="1"/>
        <v>-9.2548069551350864E-2</v>
      </c>
      <c r="Q10" s="14">
        <f t="shared" si="1"/>
        <v>0.22708517087908175</v>
      </c>
      <c r="R10" s="14">
        <f t="shared" si="1"/>
        <v>0.22798175749363825</v>
      </c>
      <c r="S10" s="14">
        <f t="shared" si="1"/>
        <v>1.5923209760254853E-2</v>
      </c>
      <c r="T10" s="27">
        <v>0</v>
      </c>
      <c r="U10" s="27">
        <v>0</v>
      </c>
      <c r="V10" s="27">
        <v>0</v>
      </c>
      <c r="W10" s="27">
        <v>0</v>
      </c>
      <c r="X10" s="27">
        <v>0</v>
      </c>
      <c r="Y10" s="27">
        <v>0</v>
      </c>
      <c r="Z10" s="27">
        <v>0</v>
      </c>
      <c r="AA10" s="27">
        <v>0</v>
      </c>
      <c r="AB10" s="27">
        <v>0</v>
      </c>
      <c r="AC10" s="27">
        <v>0</v>
      </c>
      <c r="AD10" s="27">
        <v>0</v>
      </c>
      <c r="AE10" s="13" t="s">
        <v>152</v>
      </c>
    </row>
    <row r="11" spans="1:31">
      <c r="B11" s="7" t="s">
        <v>37</v>
      </c>
      <c r="C11" s="15">
        <f>'Exhibit2-Income Statement'!B21</f>
        <v>0.01</v>
      </c>
      <c r="D11" s="15">
        <f>'Exhibit2-Income Statement'!C21</f>
        <v>608.22</v>
      </c>
      <c r="E11" s="15">
        <f>'Exhibit2-Income Statement'!D21</f>
        <v>899.44</v>
      </c>
      <c r="F11" s="15">
        <f>'Exhibit2-Income Statement'!E21</f>
        <v>1093.6099999999999</v>
      </c>
      <c r="G11" s="15">
        <f>'Exhibit2-Income Statement'!F21</f>
        <v>1361.52</v>
      </c>
      <c r="H11" s="15">
        <f>'Exhibit2-Income Statement'!G21</f>
        <v>1495.56</v>
      </c>
      <c r="I11" s="15">
        <f>'Exhibit2-Income Statement'!H21</f>
        <v>1699.05</v>
      </c>
      <c r="J11" s="15">
        <f>'Exhibit2-Income Statement'!I21</f>
        <v>1860.88</v>
      </c>
      <c r="K11" s="15">
        <f>'Exhibit2-Income Statement'!J21</f>
        <v>1943.69</v>
      </c>
      <c r="L11" s="15">
        <f>'Exhibit2-Income Statement'!K21</f>
        <v>2520.8000000000002</v>
      </c>
      <c r="M11" s="15">
        <f>'Exhibit2-Income Statement'!L21</f>
        <v>3116.14</v>
      </c>
      <c r="N11" s="15">
        <f>'Exhibit2-Income Statement'!M21</f>
        <v>3527.61</v>
      </c>
      <c r="O11" s="15">
        <f>'Exhibit2-Income Statement'!N21</f>
        <v>3113.12</v>
      </c>
      <c r="P11" s="15">
        <f>'Exhibit2-Income Statement'!O21</f>
        <v>2838.11</v>
      </c>
      <c r="Q11" s="15">
        <f>'Exhibit2-Income Statement'!P21</f>
        <v>3452.42</v>
      </c>
      <c r="R11" s="15">
        <f>'Exhibit2-Income Statement'!Q21</f>
        <v>4186.1499999999996</v>
      </c>
      <c r="S11" s="15">
        <f>'Exhibit2-Income Statement'!R21</f>
        <v>4241.6400000000003</v>
      </c>
      <c r="T11">
        <f>S11*(1+T12)</f>
        <v>4241.6400000000003</v>
      </c>
      <c r="U11">
        <f t="shared" ref="U11" si="2">T11*(1+U12)</f>
        <v>4241.6400000000003</v>
      </c>
      <c r="V11">
        <f t="shared" ref="V11" si="3">U11*(1+V12)</f>
        <v>4241.6400000000003</v>
      </c>
      <c r="W11">
        <f t="shared" ref="W11" si="4">V11*(1+W12)</f>
        <v>4241.6400000000003</v>
      </c>
      <c r="X11">
        <f t="shared" ref="X11" si="5">W11*(1+X12)</f>
        <v>4241.6400000000003</v>
      </c>
      <c r="Y11">
        <f t="shared" ref="Y11" si="6">X11*(1+Y12)</f>
        <v>4241.6400000000003</v>
      </c>
      <c r="Z11">
        <f t="shared" ref="Z11" si="7">Y11*(1+Z12)</f>
        <v>4241.6400000000003</v>
      </c>
      <c r="AA11">
        <f t="shared" ref="AA11" si="8">Z11*(1+AA12)</f>
        <v>4241.6400000000003</v>
      </c>
      <c r="AB11">
        <f t="shared" ref="AB11" si="9">AA11*(1+AB12)</f>
        <v>4241.6400000000003</v>
      </c>
      <c r="AC11">
        <f t="shared" ref="AC11:AD11" si="10">AB11*(1+AC12)</f>
        <v>4241.6400000000003</v>
      </c>
      <c r="AD11">
        <f t="shared" si="10"/>
        <v>4241.6400000000003</v>
      </c>
    </row>
    <row r="12" spans="1:31">
      <c r="B12" s="7" t="s">
        <v>137</v>
      </c>
      <c r="E12" s="14">
        <f>E11/D11-1</f>
        <v>0.47880701062115683</v>
      </c>
      <c r="F12" s="14">
        <f t="shared" ref="F12:S12" si="11">F11/E11-1</f>
        <v>0.21587876901182934</v>
      </c>
      <c r="G12" s="14">
        <f t="shared" si="11"/>
        <v>0.24497764285257095</v>
      </c>
      <c r="H12" s="14">
        <f t="shared" si="11"/>
        <v>9.8448792526000251E-2</v>
      </c>
      <c r="I12" s="14">
        <f t="shared" si="11"/>
        <v>0.13606274572735289</v>
      </c>
      <c r="J12" s="14">
        <f t="shared" si="11"/>
        <v>9.5247344104058218E-2</v>
      </c>
      <c r="K12" s="14">
        <f t="shared" si="11"/>
        <v>4.4500451399337893E-2</v>
      </c>
      <c r="L12" s="14">
        <f t="shared" si="11"/>
        <v>0.29691463144843055</v>
      </c>
      <c r="M12" s="14">
        <f t="shared" si="11"/>
        <v>0.2361710568073625</v>
      </c>
      <c r="N12" s="14">
        <f t="shared" si="11"/>
        <v>0.13204477334137765</v>
      </c>
      <c r="O12" s="14">
        <f t="shared" si="11"/>
        <v>-0.11749881647914595</v>
      </c>
      <c r="P12" s="14">
        <f t="shared" si="11"/>
        <v>-8.8339029655136847E-2</v>
      </c>
      <c r="Q12" s="14">
        <f t="shared" si="11"/>
        <v>0.21645038423457863</v>
      </c>
      <c r="R12" s="14">
        <f t="shared" si="11"/>
        <v>0.21252628590959377</v>
      </c>
      <c r="S12" s="14">
        <f t="shared" si="11"/>
        <v>1.3255616736141951E-2</v>
      </c>
      <c r="T12" s="27">
        <v>0</v>
      </c>
      <c r="U12" s="27">
        <v>0</v>
      </c>
      <c r="V12" s="27">
        <v>0</v>
      </c>
      <c r="W12" s="27">
        <v>0</v>
      </c>
      <c r="X12" s="27">
        <v>0</v>
      </c>
      <c r="Y12" s="27">
        <v>0</v>
      </c>
      <c r="Z12" s="27">
        <v>0</v>
      </c>
      <c r="AA12" s="27">
        <v>0</v>
      </c>
      <c r="AB12" s="27">
        <v>0</v>
      </c>
      <c r="AC12" s="27">
        <v>0</v>
      </c>
      <c r="AD12" s="27">
        <v>0</v>
      </c>
      <c r="AE12" s="13" t="s">
        <v>153</v>
      </c>
    </row>
    <row r="13" spans="1:31">
      <c r="B13" s="17" t="s">
        <v>138</v>
      </c>
      <c r="C13" s="2"/>
      <c r="D13" s="2">
        <f>D9-D11</f>
        <v>12.220000000000027</v>
      </c>
      <c r="E13" s="2">
        <f t="shared" ref="E13:AC13" si="12">E9-E11</f>
        <v>3.42999999999995</v>
      </c>
      <c r="F13" s="2">
        <f t="shared" si="12"/>
        <v>1.1100000000001273</v>
      </c>
      <c r="G13" s="2">
        <f t="shared" si="12"/>
        <v>24.990000000000009</v>
      </c>
      <c r="H13" s="2">
        <f t="shared" si="12"/>
        <v>36.460000000000036</v>
      </c>
      <c r="I13" s="2">
        <f t="shared" si="12"/>
        <v>51.289999999999964</v>
      </c>
      <c r="J13" s="2">
        <f t="shared" si="12"/>
        <v>55.659999999999854</v>
      </c>
      <c r="K13" s="2">
        <f t="shared" si="12"/>
        <v>51.269999999999982</v>
      </c>
      <c r="L13" s="2">
        <f t="shared" si="12"/>
        <v>67.889999999999873</v>
      </c>
      <c r="M13" s="2">
        <f t="shared" si="12"/>
        <v>103.97000000000025</v>
      </c>
      <c r="N13" s="2">
        <f t="shared" si="12"/>
        <v>137.90000000000009</v>
      </c>
      <c r="O13" s="2">
        <f t="shared" si="12"/>
        <v>147.7800000000002</v>
      </c>
      <c r="P13" s="2">
        <f t="shared" si="12"/>
        <v>121</v>
      </c>
      <c r="Q13" s="2">
        <f t="shared" si="12"/>
        <v>178.65999999999985</v>
      </c>
      <c r="R13" s="2">
        <f t="shared" si="12"/>
        <v>272.75</v>
      </c>
      <c r="S13" s="2">
        <f t="shared" si="12"/>
        <v>288.25999999999931</v>
      </c>
      <c r="T13" s="2">
        <f t="shared" si="12"/>
        <v>288.25999999999931</v>
      </c>
      <c r="U13" s="2">
        <f t="shared" si="12"/>
        <v>288.25999999999931</v>
      </c>
      <c r="V13" s="2">
        <f t="shared" si="12"/>
        <v>288.25999999999931</v>
      </c>
      <c r="W13" s="2">
        <f t="shared" si="12"/>
        <v>288.25999999999931</v>
      </c>
      <c r="X13" s="2">
        <f t="shared" si="12"/>
        <v>288.25999999999931</v>
      </c>
      <c r="Y13" s="2">
        <f t="shared" si="12"/>
        <v>288.25999999999931</v>
      </c>
      <c r="Z13" s="2">
        <f t="shared" si="12"/>
        <v>288.25999999999931</v>
      </c>
      <c r="AA13" s="2">
        <f t="shared" si="12"/>
        <v>288.25999999999931</v>
      </c>
      <c r="AB13" s="2">
        <f t="shared" si="12"/>
        <v>288.25999999999931</v>
      </c>
      <c r="AC13" s="2">
        <f t="shared" si="12"/>
        <v>288.25999999999931</v>
      </c>
      <c r="AD13" s="2">
        <f t="shared" ref="AD13" si="13">AD9-AD11</f>
        <v>288.25999999999931</v>
      </c>
    </row>
    <row r="14" spans="1:31">
      <c r="B14" s="7" t="s">
        <v>39</v>
      </c>
      <c r="C14" s="15">
        <f>'Exhibit2-Income Statement'!B23</f>
        <v>0</v>
      </c>
      <c r="D14" s="15">
        <f>'Exhibit2-Income Statement'!C23</f>
        <v>0.24</v>
      </c>
      <c r="E14" s="15">
        <f>'Exhibit2-Income Statement'!D23</f>
        <v>0.46</v>
      </c>
      <c r="F14" s="15">
        <f>'Exhibit2-Income Statement'!E23</f>
        <v>1</v>
      </c>
      <c r="G14" s="15">
        <f>'Exhibit2-Income Statement'!F23</f>
        <v>2.02</v>
      </c>
      <c r="H14" s="15">
        <f>'Exhibit2-Income Statement'!G23</f>
        <v>3.47</v>
      </c>
      <c r="I14" s="15">
        <f>'Exhibit2-Income Statement'!H23</f>
        <v>6.27</v>
      </c>
      <c r="J14" s="15">
        <f>'Exhibit2-Income Statement'!I23</f>
        <v>12.37</v>
      </c>
      <c r="K14" s="15">
        <f>'Exhibit2-Income Statement'!J23</f>
        <v>12.85</v>
      </c>
      <c r="L14" s="15">
        <f>'Exhibit2-Income Statement'!K23</f>
        <v>8.9600000000000009</v>
      </c>
      <c r="M14" s="15">
        <f>'Exhibit2-Income Statement'!L23</f>
        <v>6.59</v>
      </c>
      <c r="N14" s="15">
        <f>'Exhibit2-Income Statement'!M23</f>
        <v>7.27</v>
      </c>
      <c r="O14" s="15">
        <f>'Exhibit2-Income Statement'!N23</f>
        <v>13.29</v>
      </c>
      <c r="P14" s="15">
        <f>'Exhibit2-Income Statement'!O23</f>
        <v>15.5</v>
      </c>
      <c r="Q14" s="15">
        <f>'Exhibit2-Income Statement'!P23</f>
        <v>10.48</v>
      </c>
      <c r="R14" s="15">
        <f>'Exhibit2-Income Statement'!Q23</f>
        <v>15.58</v>
      </c>
      <c r="S14" s="15">
        <f>'Exhibit2-Income Statement'!R23</f>
        <v>17.43</v>
      </c>
      <c r="T14">
        <f>S14*(1+T15)</f>
        <v>17.43</v>
      </c>
      <c r="U14">
        <f t="shared" ref="U14:AD14" si="14">T14*(1+U15)</f>
        <v>17.43</v>
      </c>
      <c r="V14">
        <f t="shared" si="14"/>
        <v>17.43</v>
      </c>
      <c r="W14">
        <f t="shared" si="14"/>
        <v>17.43</v>
      </c>
      <c r="X14">
        <f t="shared" si="14"/>
        <v>17.43</v>
      </c>
      <c r="Y14">
        <f t="shared" si="14"/>
        <v>17.43</v>
      </c>
      <c r="Z14">
        <f t="shared" si="14"/>
        <v>17.43</v>
      </c>
      <c r="AA14">
        <f t="shared" si="14"/>
        <v>17.43</v>
      </c>
      <c r="AB14">
        <f t="shared" si="14"/>
        <v>17.43</v>
      </c>
      <c r="AC14">
        <f t="shared" si="14"/>
        <v>17.43</v>
      </c>
      <c r="AD14">
        <f t="shared" si="14"/>
        <v>17.43</v>
      </c>
    </row>
    <row r="15" spans="1:31">
      <c r="B15" s="7" t="s">
        <v>139</v>
      </c>
      <c r="E15" s="14">
        <f>E14/D14-1</f>
        <v>0.91666666666666674</v>
      </c>
      <c r="F15" s="14">
        <f t="shared" ref="F15:S15" si="15">F14/E14-1</f>
        <v>1.1739130434782608</v>
      </c>
      <c r="G15" s="14">
        <f t="shared" si="15"/>
        <v>1.02</v>
      </c>
      <c r="H15" s="14">
        <f t="shared" si="15"/>
        <v>0.71782178217821779</v>
      </c>
      <c r="I15" s="14">
        <f t="shared" si="15"/>
        <v>0.80691642651296802</v>
      </c>
      <c r="J15" s="14">
        <f t="shared" si="15"/>
        <v>0.97288676236044669</v>
      </c>
      <c r="K15" s="14">
        <f t="shared" si="15"/>
        <v>3.8803556992724308E-2</v>
      </c>
      <c r="L15" s="14">
        <f t="shared" si="15"/>
        <v>-0.30272373540856023</v>
      </c>
      <c r="M15" s="14">
        <f t="shared" si="15"/>
        <v>-0.2645089285714286</v>
      </c>
      <c r="N15" s="14">
        <f t="shared" si="15"/>
        <v>0.10318664643399078</v>
      </c>
      <c r="O15" s="14">
        <f t="shared" si="15"/>
        <v>0.82806052269601094</v>
      </c>
      <c r="P15" s="14">
        <f t="shared" si="15"/>
        <v>0.16629044394281411</v>
      </c>
      <c r="Q15" s="14">
        <f t="shared" si="15"/>
        <v>-0.32387096774193547</v>
      </c>
      <c r="R15" s="14">
        <f t="shared" si="15"/>
        <v>0.48664122137404564</v>
      </c>
      <c r="S15" s="14">
        <f t="shared" si="15"/>
        <v>0.11874197689345323</v>
      </c>
      <c r="T15" s="27">
        <v>0</v>
      </c>
      <c r="U15" s="27">
        <v>0</v>
      </c>
      <c r="V15" s="27">
        <v>0</v>
      </c>
      <c r="W15" s="27">
        <v>0</v>
      </c>
      <c r="X15" s="27">
        <v>0</v>
      </c>
      <c r="Y15" s="27">
        <v>0</v>
      </c>
      <c r="Z15" s="27">
        <v>0</v>
      </c>
      <c r="AA15" s="27">
        <v>0</v>
      </c>
      <c r="AB15" s="27">
        <v>0</v>
      </c>
      <c r="AC15" s="27">
        <v>0</v>
      </c>
      <c r="AD15" s="27">
        <v>0</v>
      </c>
      <c r="AE15" s="13" t="s">
        <v>154</v>
      </c>
    </row>
    <row r="16" spans="1:31">
      <c r="B16" s="17" t="s">
        <v>140</v>
      </c>
      <c r="C16" s="2"/>
      <c r="D16" s="2">
        <f>D13+D14</f>
        <v>12.460000000000027</v>
      </c>
      <c r="E16" s="2">
        <f t="shared" ref="E16:AC16" si="16">E13+E14</f>
        <v>3.8899999999999499</v>
      </c>
      <c r="F16" s="2">
        <f t="shared" si="16"/>
        <v>2.1100000000001273</v>
      </c>
      <c r="G16" s="2">
        <f t="shared" si="16"/>
        <v>27.010000000000009</v>
      </c>
      <c r="H16" s="2">
        <f t="shared" si="16"/>
        <v>39.930000000000035</v>
      </c>
      <c r="I16" s="2">
        <f t="shared" si="16"/>
        <v>57.55999999999996</v>
      </c>
      <c r="J16" s="2">
        <f t="shared" si="16"/>
        <v>68.029999999999859</v>
      </c>
      <c r="K16" s="2">
        <f t="shared" si="16"/>
        <v>64.119999999999976</v>
      </c>
      <c r="L16" s="2">
        <f t="shared" si="16"/>
        <v>76.849999999999881</v>
      </c>
      <c r="M16" s="2">
        <f t="shared" si="16"/>
        <v>110.56000000000026</v>
      </c>
      <c r="N16" s="2">
        <f t="shared" si="16"/>
        <v>145.1700000000001</v>
      </c>
      <c r="O16" s="2">
        <f t="shared" si="16"/>
        <v>161.07000000000019</v>
      </c>
      <c r="P16" s="2">
        <f t="shared" si="16"/>
        <v>136.5</v>
      </c>
      <c r="Q16" s="2">
        <f t="shared" si="16"/>
        <v>189.13999999999984</v>
      </c>
      <c r="R16" s="2">
        <f t="shared" si="16"/>
        <v>288.33</v>
      </c>
      <c r="S16" s="2">
        <f t="shared" si="16"/>
        <v>305.68999999999932</v>
      </c>
      <c r="T16" s="2">
        <f t="shared" si="16"/>
        <v>305.68999999999932</v>
      </c>
      <c r="U16" s="2">
        <f t="shared" si="16"/>
        <v>305.68999999999932</v>
      </c>
      <c r="V16" s="2">
        <f t="shared" si="16"/>
        <v>305.68999999999932</v>
      </c>
      <c r="W16" s="2">
        <f t="shared" si="16"/>
        <v>305.68999999999932</v>
      </c>
      <c r="X16" s="2">
        <f t="shared" si="16"/>
        <v>305.68999999999932</v>
      </c>
      <c r="Y16" s="2">
        <f t="shared" si="16"/>
        <v>305.68999999999932</v>
      </c>
      <c r="Z16" s="2">
        <f t="shared" si="16"/>
        <v>305.68999999999932</v>
      </c>
      <c r="AA16" s="2">
        <f t="shared" si="16"/>
        <v>305.68999999999932</v>
      </c>
      <c r="AB16" s="2">
        <f t="shared" si="16"/>
        <v>305.68999999999932</v>
      </c>
      <c r="AC16" s="2">
        <f t="shared" si="16"/>
        <v>305.68999999999932</v>
      </c>
      <c r="AD16" s="2">
        <f t="shared" ref="AD16" si="17">AD13+AD14</f>
        <v>305.68999999999932</v>
      </c>
    </row>
    <row r="17" spans="1:31">
      <c r="B17" s="7" t="s">
        <v>43</v>
      </c>
      <c r="C17" s="15">
        <f>'Exhibit2-Income Statement'!B27</f>
        <v>0</v>
      </c>
      <c r="D17" s="15">
        <f>'Exhibit2-Income Statement'!C27</f>
        <v>4.18</v>
      </c>
      <c r="E17" s="15">
        <f>'Exhibit2-Income Statement'!D27</f>
        <v>4.99</v>
      </c>
      <c r="F17" s="15">
        <f>'Exhibit2-Income Statement'!E27</f>
        <v>5.76</v>
      </c>
      <c r="G17" s="15">
        <f>'Exhibit2-Income Statement'!F27</f>
        <v>6.42</v>
      </c>
      <c r="H17" s="15">
        <f>'Exhibit2-Income Statement'!G27</f>
        <v>3.05</v>
      </c>
      <c r="I17" s="15">
        <f>'Exhibit2-Income Statement'!H27</f>
        <v>3.16</v>
      </c>
      <c r="J17" s="15">
        <f>'Exhibit2-Income Statement'!I27</f>
        <v>5.9</v>
      </c>
      <c r="K17" s="15">
        <f>'Exhibit2-Income Statement'!J27</f>
        <v>6.62</v>
      </c>
      <c r="L17" s="15">
        <f>'Exhibit2-Income Statement'!K27</f>
        <v>8.91</v>
      </c>
      <c r="M17" s="15">
        <f>'Exhibit2-Income Statement'!L27</f>
        <v>12.85</v>
      </c>
      <c r="N17" s="15">
        <f>'Exhibit2-Income Statement'!M27</f>
        <v>14.69</v>
      </c>
      <c r="O17" s="15">
        <f>'Exhibit2-Income Statement'!N27</f>
        <v>65.95</v>
      </c>
      <c r="P17" s="15">
        <f>'Exhibit2-Income Statement'!O27</f>
        <v>82.75</v>
      </c>
      <c r="Q17" s="15">
        <f>'Exhibit2-Income Statement'!P27</f>
        <v>130.41</v>
      </c>
      <c r="R17" s="15">
        <f>'Exhibit2-Income Statement'!Q27</f>
        <v>169.17</v>
      </c>
      <c r="S17" s="15">
        <f>'Exhibit2-Income Statement'!R27</f>
        <v>177.54</v>
      </c>
      <c r="T17">
        <f>T16*T18</f>
        <v>0</v>
      </c>
      <c r="U17">
        <f t="shared" ref="U17:AD17" si="18">U16*U18</f>
        <v>0</v>
      </c>
      <c r="V17">
        <f t="shared" si="18"/>
        <v>0</v>
      </c>
      <c r="W17">
        <f t="shared" si="18"/>
        <v>0</v>
      </c>
      <c r="X17">
        <f t="shared" si="18"/>
        <v>0</v>
      </c>
      <c r="Y17">
        <f t="shared" si="18"/>
        <v>0</v>
      </c>
      <c r="Z17">
        <f t="shared" si="18"/>
        <v>0</v>
      </c>
      <c r="AA17">
        <f t="shared" si="18"/>
        <v>0</v>
      </c>
      <c r="AB17">
        <f t="shared" si="18"/>
        <v>0</v>
      </c>
      <c r="AC17">
        <f t="shared" si="18"/>
        <v>0</v>
      </c>
      <c r="AD17">
        <f t="shared" si="18"/>
        <v>0</v>
      </c>
    </row>
    <row r="18" spans="1:31">
      <c r="B18" s="7" t="s">
        <v>145</v>
      </c>
      <c r="D18" s="14">
        <f>D17/D16</f>
        <v>0.33547351524879537</v>
      </c>
      <c r="E18" s="14">
        <f t="shared" ref="E18:S18" si="19">E17/E16</f>
        <v>1.2827763496144124</v>
      </c>
      <c r="F18" s="14">
        <f t="shared" si="19"/>
        <v>2.7298578199050483</v>
      </c>
      <c r="G18" s="14">
        <f t="shared" si="19"/>
        <v>0.23768974453905953</v>
      </c>
      <c r="H18" s="14">
        <f t="shared" si="19"/>
        <v>7.6383671424993665E-2</v>
      </c>
      <c r="I18" s="14">
        <f t="shared" si="19"/>
        <v>5.4899235580264112E-2</v>
      </c>
      <c r="J18" s="14">
        <f t="shared" si="19"/>
        <v>8.6726444215787332E-2</v>
      </c>
      <c r="K18" s="14">
        <f t="shared" si="19"/>
        <v>0.10324391765439804</v>
      </c>
      <c r="L18" s="14">
        <f t="shared" si="19"/>
        <v>0.11594014313597936</v>
      </c>
      <c r="M18" s="14">
        <f t="shared" si="19"/>
        <v>0.1162264833574527</v>
      </c>
      <c r="N18" s="14">
        <f t="shared" si="19"/>
        <v>0.10119170627540118</v>
      </c>
      <c r="O18" s="14">
        <f t="shared" si="19"/>
        <v>0.40944930775439203</v>
      </c>
      <c r="P18" s="14">
        <f t="shared" si="19"/>
        <v>0.60622710622710618</v>
      </c>
      <c r="Q18" s="14">
        <f t="shared" si="19"/>
        <v>0.68948926720947501</v>
      </c>
      <c r="R18" s="14">
        <f t="shared" si="19"/>
        <v>0.5867235459369472</v>
      </c>
      <c r="S18" s="14">
        <f t="shared" si="19"/>
        <v>0.58078445483987173</v>
      </c>
      <c r="T18" s="27">
        <v>0</v>
      </c>
      <c r="U18" s="27">
        <v>0</v>
      </c>
      <c r="V18" s="27">
        <v>0</v>
      </c>
      <c r="W18" s="27">
        <v>0</v>
      </c>
      <c r="X18" s="27">
        <v>0</v>
      </c>
      <c r="Y18" s="27">
        <v>0</v>
      </c>
      <c r="Z18" s="27">
        <v>0</v>
      </c>
      <c r="AA18" s="27">
        <v>0</v>
      </c>
      <c r="AB18" s="27">
        <v>0</v>
      </c>
      <c r="AC18" s="27">
        <v>0</v>
      </c>
      <c r="AD18" s="27">
        <v>0</v>
      </c>
      <c r="AE18" s="13" t="s">
        <v>155</v>
      </c>
    </row>
    <row r="19" spans="1:31">
      <c r="B19" s="7" t="s">
        <v>141</v>
      </c>
      <c r="C19" s="15">
        <f>'Exhibit2-Income Statement'!B25</f>
        <v>0</v>
      </c>
      <c r="D19" s="15">
        <f>'Exhibit2-Income Statement'!C25</f>
        <v>1.38</v>
      </c>
      <c r="E19" s="15">
        <f>'Exhibit2-Income Statement'!D25</f>
        <v>3.36</v>
      </c>
      <c r="F19" s="15">
        <f>'Exhibit2-Income Statement'!E25</f>
        <v>3.67</v>
      </c>
      <c r="G19" s="15">
        <f>'Exhibit2-Income Statement'!F25</f>
        <v>4.29</v>
      </c>
      <c r="H19" s="15">
        <f>'Exhibit2-Income Statement'!G25</f>
        <v>0.7</v>
      </c>
      <c r="I19" s="15">
        <f>'Exhibit2-Income Statement'!H25</f>
        <v>0.05</v>
      </c>
      <c r="J19" s="15">
        <f>'Exhibit2-Income Statement'!I25</f>
        <v>0.02</v>
      </c>
      <c r="K19" s="15">
        <f>'Exhibit2-Income Statement'!J25</f>
        <v>0.15</v>
      </c>
      <c r="L19" s="15">
        <f>'Exhibit2-Income Statement'!K25</f>
        <v>0.26</v>
      </c>
      <c r="M19" s="15">
        <f>'Exhibit2-Income Statement'!L25</f>
        <v>0.31</v>
      </c>
      <c r="N19" s="15">
        <f>'Exhibit2-Income Statement'!M25</f>
        <v>0.16</v>
      </c>
      <c r="O19" s="15">
        <f>'Exhibit2-Income Statement'!N25</f>
        <v>14.43</v>
      </c>
      <c r="P19" s="15">
        <f>'Exhibit2-Income Statement'!O25</f>
        <v>17.11</v>
      </c>
      <c r="Q19" s="15">
        <f>'Exhibit2-Income Statement'!P25</f>
        <v>26.04</v>
      </c>
      <c r="R19" s="15">
        <f>'Exhibit2-Income Statement'!Q25</f>
        <v>41.42</v>
      </c>
      <c r="S19" s="15">
        <f>'Exhibit2-Income Statement'!R25</f>
        <v>44.11</v>
      </c>
      <c r="T19">
        <f t="shared" ref="T19:AD19" si="20">T16*Interest</f>
        <v>42.796599999999906</v>
      </c>
      <c r="U19">
        <f t="shared" si="20"/>
        <v>42.796599999999906</v>
      </c>
      <c r="V19">
        <f t="shared" si="20"/>
        <v>42.796599999999906</v>
      </c>
      <c r="W19">
        <f t="shared" si="20"/>
        <v>42.796599999999906</v>
      </c>
      <c r="X19">
        <f t="shared" si="20"/>
        <v>42.796599999999906</v>
      </c>
      <c r="Y19">
        <f t="shared" si="20"/>
        <v>42.796599999999906</v>
      </c>
      <c r="Z19">
        <f t="shared" si="20"/>
        <v>42.796599999999906</v>
      </c>
      <c r="AA19">
        <f t="shared" si="20"/>
        <v>42.796599999999906</v>
      </c>
      <c r="AB19">
        <f t="shared" si="20"/>
        <v>42.796599999999906</v>
      </c>
      <c r="AC19">
        <f t="shared" si="20"/>
        <v>42.796599999999906</v>
      </c>
      <c r="AD19">
        <f t="shared" si="20"/>
        <v>42.796599999999906</v>
      </c>
    </row>
    <row r="20" spans="1:31">
      <c r="B20" s="17" t="s">
        <v>142</v>
      </c>
      <c r="C20" s="2">
        <f>'Exhibit2-Income Statement'!B31</f>
        <v>-0.01</v>
      </c>
      <c r="D20" s="2">
        <f>'Exhibit2-Income Statement'!C31</f>
        <v>6.9</v>
      </c>
      <c r="E20" s="2">
        <f>'Exhibit2-Income Statement'!D31</f>
        <v>-4.45</v>
      </c>
      <c r="F20" s="2">
        <f>'Exhibit2-Income Statement'!E31</f>
        <v>-7.32</v>
      </c>
      <c r="G20" s="2">
        <f>'Exhibit2-Income Statement'!F31</f>
        <v>16.29</v>
      </c>
      <c r="H20" s="2">
        <f>'Exhibit2-Income Statement'!G31</f>
        <v>36.18</v>
      </c>
      <c r="I20" s="2">
        <f>'Exhibit2-Income Statement'!H31</f>
        <v>54.34</v>
      </c>
      <c r="J20" s="2">
        <f>'Exhibit2-Income Statement'!I31</f>
        <v>62.1</v>
      </c>
      <c r="K20" s="2">
        <f>'Exhibit2-Income Statement'!J31</f>
        <v>57.35</v>
      </c>
      <c r="L20" s="2">
        <f>'Exhibit2-Income Statement'!K31</f>
        <v>67.680000000000007</v>
      </c>
      <c r="M20" s="2">
        <f>'Exhibit2-Income Statement'!L31</f>
        <v>97.4</v>
      </c>
      <c r="N20" s="2">
        <f>'Exhibit2-Income Statement'!M31</f>
        <v>130.32</v>
      </c>
      <c r="O20" s="2">
        <f>'Exhibit2-Income Statement'!N31</f>
        <v>80.69</v>
      </c>
      <c r="P20" s="2">
        <f>'Exhibit2-Income Statement'!O31</f>
        <v>32.64</v>
      </c>
      <c r="Q20" s="2">
        <f>'Exhibit2-Income Statement'!P31</f>
        <v>32.69</v>
      </c>
      <c r="R20" s="2">
        <f>'Exhibit2-Income Statement'!Q31</f>
        <v>80.44</v>
      </c>
      <c r="S20" s="2">
        <f>'Exhibit2-Income Statement'!R31</f>
        <v>85.55</v>
      </c>
      <c r="T20" s="2">
        <f>T16-T17-T19</f>
        <v>262.89339999999942</v>
      </c>
      <c r="U20" s="2">
        <f t="shared" ref="U20:AD20" si="21">U16-U17-U19</f>
        <v>262.89339999999942</v>
      </c>
      <c r="V20" s="2">
        <f t="shared" si="21"/>
        <v>262.89339999999942</v>
      </c>
      <c r="W20" s="2">
        <f t="shared" si="21"/>
        <v>262.89339999999942</v>
      </c>
      <c r="X20" s="2">
        <f t="shared" si="21"/>
        <v>262.89339999999942</v>
      </c>
      <c r="Y20" s="2">
        <f t="shared" si="21"/>
        <v>262.89339999999942</v>
      </c>
      <c r="Z20" s="2">
        <f t="shared" si="21"/>
        <v>262.89339999999942</v>
      </c>
      <c r="AA20" s="2">
        <f t="shared" si="21"/>
        <v>262.89339999999942</v>
      </c>
      <c r="AB20" s="2">
        <f t="shared" si="21"/>
        <v>262.89339999999942</v>
      </c>
      <c r="AC20" s="2">
        <f t="shared" si="21"/>
        <v>262.89339999999942</v>
      </c>
      <c r="AD20" s="2">
        <f t="shared" si="21"/>
        <v>262.89339999999942</v>
      </c>
    </row>
    <row r="21" spans="1:31">
      <c r="B21" s="7" t="s">
        <v>48</v>
      </c>
      <c r="C21" s="15">
        <f>'Exhibit2-Income Statement'!B32</f>
        <v>0</v>
      </c>
      <c r="D21" s="15">
        <f>'Exhibit2-Income Statement'!C32</f>
        <v>2.44</v>
      </c>
      <c r="E21" s="15">
        <f>'Exhibit2-Income Statement'!D32</f>
        <v>-1.62</v>
      </c>
      <c r="F21" s="15">
        <f>'Exhibit2-Income Statement'!E32</f>
        <v>-0.26</v>
      </c>
      <c r="G21" s="15">
        <f>'Exhibit2-Income Statement'!F32</f>
        <v>5.49</v>
      </c>
      <c r="H21" s="15">
        <f>'Exhibit2-Income Statement'!G32</f>
        <v>11.74</v>
      </c>
      <c r="I21" s="15">
        <f>'Exhibit2-Income Statement'!H32</f>
        <v>17.7</v>
      </c>
      <c r="J21" s="15">
        <f>'Exhibit2-Income Statement'!I32</f>
        <v>21.01</v>
      </c>
      <c r="K21" s="15">
        <f>'Exhibit2-Income Statement'!J32</f>
        <v>20.04</v>
      </c>
      <c r="L21" s="15">
        <f>'Exhibit2-Income Statement'!K32</f>
        <v>22.88</v>
      </c>
      <c r="M21" s="15">
        <f>'Exhibit2-Income Statement'!L32</f>
        <v>35.21</v>
      </c>
      <c r="N21" s="15">
        <f>'Exhibit2-Income Statement'!M32</f>
        <v>45.88</v>
      </c>
      <c r="O21" s="15">
        <f>'Exhibit2-Income Statement'!N32</f>
        <v>25.55</v>
      </c>
      <c r="P21" s="15">
        <f>'Exhibit2-Income Statement'!O32</f>
        <v>8.65</v>
      </c>
      <c r="Q21" s="15">
        <f>'Exhibit2-Income Statement'!P32</f>
        <v>8.25</v>
      </c>
      <c r="R21" s="15">
        <f>'Exhibit2-Income Statement'!Q32</f>
        <v>15.91</v>
      </c>
      <c r="S21" s="15">
        <f>'Exhibit2-Income Statement'!R32</f>
        <v>23.57</v>
      </c>
      <c r="T21">
        <f t="shared" ref="T21:AD21" si="22">T20*Corporate_Tax</f>
        <v>78.868019999999817</v>
      </c>
      <c r="U21">
        <f t="shared" si="22"/>
        <v>78.868019999999817</v>
      </c>
      <c r="V21">
        <f t="shared" si="22"/>
        <v>78.868019999999817</v>
      </c>
      <c r="W21">
        <f t="shared" si="22"/>
        <v>78.868019999999817</v>
      </c>
      <c r="X21">
        <f t="shared" si="22"/>
        <v>78.868019999999817</v>
      </c>
      <c r="Y21">
        <f t="shared" si="22"/>
        <v>78.868019999999817</v>
      </c>
      <c r="Z21">
        <f t="shared" si="22"/>
        <v>78.868019999999817</v>
      </c>
      <c r="AA21">
        <f t="shared" si="22"/>
        <v>78.868019999999817</v>
      </c>
      <c r="AB21">
        <f t="shared" si="22"/>
        <v>78.868019999999817</v>
      </c>
      <c r="AC21">
        <f t="shared" si="22"/>
        <v>78.868019999999817</v>
      </c>
      <c r="AD21">
        <f t="shared" si="22"/>
        <v>78.868019999999817</v>
      </c>
    </row>
    <row r="22" spans="1:31">
      <c r="B22" s="17" t="s">
        <v>143</v>
      </c>
      <c r="C22" s="2">
        <f>'Exhibit2-Income Statement'!B33</f>
        <v>-0.01</v>
      </c>
      <c r="D22" s="2">
        <f>'Exhibit2-Income Statement'!C33</f>
        <v>4.46</v>
      </c>
      <c r="E22" s="2">
        <f>'Exhibit2-Income Statement'!D33</f>
        <v>-2.84</v>
      </c>
      <c r="F22" s="2">
        <f>'Exhibit2-Income Statement'!E33</f>
        <v>-7.05</v>
      </c>
      <c r="G22" s="2">
        <f>'Exhibit2-Income Statement'!F33</f>
        <v>10.81</v>
      </c>
      <c r="H22" s="2">
        <f>'Exhibit2-Income Statement'!G33</f>
        <v>24.44</v>
      </c>
      <c r="I22" s="2">
        <f>'Exhibit2-Income Statement'!H33</f>
        <v>36.64</v>
      </c>
      <c r="J22" s="2">
        <f>'Exhibit2-Income Statement'!I33</f>
        <v>41.09</v>
      </c>
      <c r="K22" s="2">
        <f>'Exhibit2-Income Statement'!J33</f>
        <v>37.31</v>
      </c>
      <c r="L22" s="2">
        <f>'Exhibit2-Income Statement'!K33</f>
        <v>44.8</v>
      </c>
      <c r="M22" s="2">
        <f>'Exhibit2-Income Statement'!L33</f>
        <v>62.19</v>
      </c>
      <c r="N22" s="2">
        <f>'Exhibit2-Income Statement'!M33</f>
        <v>84.44</v>
      </c>
      <c r="O22" s="2">
        <f>'Exhibit2-Income Statement'!N33</f>
        <v>55.14</v>
      </c>
      <c r="P22" s="2">
        <f>'Exhibit2-Income Statement'!O33</f>
        <v>23.99</v>
      </c>
      <c r="Q22" s="2">
        <f>'Exhibit2-Income Statement'!P33</f>
        <v>24.44</v>
      </c>
      <c r="R22" s="2">
        <f>'Exhibit2-Income Statement'!Q33</f>
        <v>64.53</v>
      </c>
      <c r="S22" s="2">
        <f>'Exhibit2-Income Statement'!R33</f>
        <v>61.98</v>
      </c>
      <c r="T22" s="2">
        <f>T20-T21</f>
        <v>184.02537999999959</v>
      </c>
      <c r="U22" s="2">
        <f t="shared" ref="U22:AD22" si="23">U20-U21</f>
        <v>184.02537999999959</v>
      </c>
      <c r="V22" s="2">
        <f t="shared" si="23"/>
        <v>184.02537999999959</v>
      </c>
      <c r="W22" s="2">
        <f t="shared" si="23"/>
        <v>184.02537999999959</v>
      </c>
      <c r="X22" s="2">
        <f t="shared" si="23"/>
        <v>184.02537999999959</v>
      </c>
      <c r="Y22" s="2">
        <f t="shared" si="23"/>
        <v>184.02537999999959</v>
      </c>
      <c r="Z22" s="2">
        <f t="shared" si="23"/>
        <v>184.02537999999959</v>
      </c>
      <c r="AA22" s="2">
        <f t="shared" si="23"/>
        <v>184.02537999999959</v>
      </c>
      <c r="AB22" s="2">
        <f t="shared" si="23"/>
        <v>184.02537999999959</v>
      </c>
      <c r="AC22" s="2">
        <f t="shared" si="23"/>
        <v>184.02537999999959</v>
      </c>
      <c r="AD22" s="2">
        <f t="shared" si="23"/>
        <v>184.02537999999959</v>
      </c>
    </row>
    <row r="23" spans="1:31">
      <c r="B23" s="23"/>
    </row>
    <row r="24" spans="1:31">
      <c r="B24" s="7" t="s">
        <v>144</v>
      </c>
      <c r="U24">
        <f t="shared" ref="U24:AD24" si="24">U22*Net_Income_New_Location_Rate</f>
        <v>27.603806999999936</v>
      </c>
      <c r="V24">
        <f t="shared" si="24"/>
        <v>27.603806999999936</v>
      </c>
      <c r="W24">
        <f t="shared" si="24"/>
        <v>27.603806999999936</v>
      </c>
      <c r="X24">
        <f t="shared" si="24"/>
        <v>27.603806999999936</v>
      </c>
      <c r="Y24">
        <f t="shared" si="24"/>
        <v>27.603806999999936</v>
      </c>
      <c r="Z24">
        <f t="shared" si="24"/>
        <v>27.603806999999936</v>
      </c>
      <c r="AA24">
        <f t="shared" si="24"/>
        <v>27.603806999999936</v>
      </c>
      <c r="AB24">
        <f t="shared" si="24"/>
        <v>27.603806999999936</v>
      </c>
      <c r="AC24">
        <f t="shared" si="24"/>
        <v>27.603806999999936</v>
      </c>
      <c r="AD24">
        <f t="shared" si="24"/>
        <v>27.603806999999936</v>
      </c>
    </row>
    <row r="25" spans="1:31">
      <c r="B25" s="7" t="s">
        <v>149</v>
      </c>
      <c r="U25" s="27">
        <v>0</v>
      </c>
      <c r="V25" s="27">
        <v>0</v>
      </c>
      <c r="W25" s="27">
        <v>0</v>
      </c>
      <c r="X25" s="27">
        <v>0</v>
      </c>
      <c r="Y25" s="27">
        <v>0</v>
      </c>
      <c r="Z25" s="27">
        <v>0</v>
      </c>
      <c r="AA25" s="27">
        <v>0</v>
      </c>
      <c r="AB25" s="27">
        <v>0</v>
      </c>
      <c r="AC25" s="27">
        <v>0</v>
      </c>
      <c r="AD25" s="27">
        <v>0</v>
      </c>
      <c r="AE25" s="13" t="s">
        <v>151</v>
      </c>
    </row>
    <row r="26" spans="1:31">
      <c r="B26" s="7" t="s">
        <v>150</v>
      </c>
      <c r="U26">
        <f>U24/(1+U25)</f>
        <v>27.603806999999936</v>
      </c>
      <c r="V26">
        <f t="shared" ref="V26:AD26" si="25">V24/(1+V25)</f>
        <v>27.603806999999936</v>
      </c>
      <c r="W26">
        <f t="shared" si="25"/>
        <v>27.603806999999936</v>
      </c>
      <c r="X26">
        <f t="shared" si="25"/>
        <v>27.603806999999936</v>
      </c>
      <c r="Y26">
        <f t="shared" si="25"/>
        <v>27.603806999999936</v>
      </c>
      <c r="Z26">
        <f t="shared" si="25"/>
        <v>27.603806999999936</v>
      </c>
      <c r="AA26">
        <f t="shared" si="25"/>
        <v>27.603806999999936</v>
      </c>
      <c r="AB26">
        <f t="shared" si="25"/>
        <v>27.603806999999936</v>
      </c>
      <c r="AC26">
        <f t="shared" si="25"/>
        <v>27.603806999999936</v>
      </c>
      <c r="AD26">
        <f t="shared" si="25"/>
        <v>27.603806999999936</v>
      </c>
    </row>
    <row r="27" spans="1:31">
      <c r="B27" s="17" t="s">
        <v>156</v>
      </c>
      <c r="C27" s="2">
        <f>C26+C22</f>
        <v>-0.01</v>
      </c>
      <c r="D27" s="2">
        <f t="shared" ref="D27:AD27" si="26">D26+D22</f>
        <v>4.46</v>
      </c>
      <c r="E27" s="2">
        <f t="shared" si="26"/>
        <v>-2.84</v>
      </c>
      <c r="F27" s="2">
        <f t="shared" si="26"/>
        <v>-7.05</v>
      </c>
      <c r="G27" s="2">
        <f t="shared" si="26"/>
        <v>10.81</v>
      </c>
      <c r="H27" s="2">
        <f t="shared" si="26"/>
        <v>24.44</v>
      </c>
      <c r="I27" s="2">
        <f t="shared" si="26"/>
        <v>36.64</v>
      </c>
      <c r="J27" s="2">
        <f t="shared" si="26"/>
        <v>41.09</v>
      </c>
      <c r="K27" s="2">
        <f t="shared" si="26"/>
        <v>37.31</v>
      </c>
      <c r="L27" s="2">
        <f t="shared" si="26"/>
        <v>44.8</v>
      </c>
      <c r="M27" s="2">
        <f t="shared" si="26"/>
        <v>62.19</v>
      </c>
      <c r="N27" s="2">
        <f t="shared" si="26"/>
        <v>84.44</v>
      </c>
      <c r="O27" s="2">
        <f t="shared" si="26"/>
        <v>55.14</v>
      </c>
      <c r="P27" s="2">
        <f t="shared" si="26"/>
        <v>23.99</v>
      </c>
      <c r="Q27" s="2">
        <f t="shared" si="26"/>
        <v>24.44</v>
      </c>
      <c r="R27" s="2">
        <f t="shared" si="26"/>
        <v>64.53</v>
      </c>
      <c r="S27" s="2">
        <f t="shared" si="26"/>
        <v>61.98</v>
      </c>
      <c r="T27" s="2">
        <f t="shared" si="26"/>
        <v>184.02537999999959</v>
      </c>
      <c r="U27" s="2">
        <f t="shared" si="26"/>
        <v>211.62918699999952</v>
      </c>
      <c r="V27" s="2">
        <f t="shared" si="26"/>
        <v>211.62918699999952</v>
      </c>
      <c r="W27" s="2">
        <f t="shared" si="26"/>
        <v>211.62918699999952</v>
      </c>
      <c r="X27" s="2">
        <f t="shared" si="26"/>
        <v>211.62918699999952</v>
      </c>
      <c r="Y27" s="2">
        <f t="shared" si="26"/>
        <v>211.62918699999952</v>
      </c>
      <c r="Z27" s="2">
        <f t="shared" si="26"/>
        <v>211.62918699999952</v>
      </c>
      <c r="AA27" s="2">
        <f t="shared" si="26"/>
        <v>211.62918699999952</v>
      </c>
      <c r="AB27" s="2">
        <f t="shared" si="26"/>
        <v>211.62918699999952</v>
      </c>
      <c r="AC27" s="2">
        <f t="shared" si="26"/>
        <v>211.62918699999952</v>
      </c>
      <c r="AD27" s="2">
        <f t="shared" si="26"/>
        <v>211.62918699999952</v>
      </c>
    </row>
    <row r="29" spans="1:31">
      <c r="A29" s="2" t="s">
        <v>157</v>
      </c>
    </row>
    <row r="30" spans="1:31">
      <c r="B30" s="7" t="s">
        <v>159</v>
      </c>
      <c r="C30" s="15">
        <f>'Exhibit1-Balance Sheet'!B47</f>
        <v>0.05</v>
      </c>
      <c r="D30" s="15">
        <f>'Exhibit1-Balance Sheet'!C47</f>
        <v>135.33000000000001</v>
      </c>
      <c r="E30" s="15">
        <f>'Exhibit1-Balance Sheet'!D47</f>
        <v>174.92</v>
      </c>
      <c r="F30" s="15">
        <f>'Exhibit1-Balance Sheet'!E47</f>
        <v>191.06</v>
      </c>
      <c r="G30" s="15">
        <f>'Exhibit1-Balance Sheet'!F47</f>
        <v>189.22</v>
      </c>
      <c r="H30" s="15">
        <f>'Exhibit1-Balance Sheet'!G47</f>
        <v>250.2</v>
      </c>
      <c r="I30" s="15">
        <f>'Exhibit1-Balance Sheet'!H47</f>
        <v>341.49</v>
      </c>
      <c r="J30" s="15">
        <f>'Exhibit1-Balance Sheet'!I47</f>
        <v>461.55</v>
      </c>
      <c r="K30" s="15">
        <f>'Exhibit1-Balance Sheet'!J47</f>
        <v>493.64</v>
      </c>
      <c r="L30" s="15">
        <f>'Exhibit1-Balance Sheet'!K47</f>
        <v>645.99</v>
      </c>
      <c r="M30" s="15">
        <f>'Exhibit1-Balance Sheet'!L47</f>
        <v>737.14</v>
      </c>
      <c r="N30" s="15">
        <f>'Exhibit1-Balance Sheet'!M47</f>
        <v>915.82</v>
      </c>
      <c r="O30" s="15">
        <f>'Exhibit1-Balance Sheet'!N47</f>
        <v>902.39</v>
      </c>
      <c r="P30" s="15">
        <f>'Exhibit1-Balance Sheet'!O47</f>
        <v>1101.79</v>
      </c>
      <c r="Q30" s="15">
        <f>'Exhibit1-Balance Sheet'!P47</f>
        <v>1148.07</v>
      </c>
      <c r="R30" s="15">
        <f>'Exhibit1-Balance Sheet'!Q47</f>
        <v>1099.81</v>
      </c>
      <c r="S30" s="15">
        <f>'Exhibit1-Balance Sheet'!R47</f>
        <v>1029.8900000000001</v>
      </c>
      <c r="T30">
        <f>S30*(1+T31)</f>
        <v>1029.8900000000001</v>
      </c>
      <c r="U30">
        <f t="shared" ref="U30:AD30" si="27">T30*(1+U31)</f>
        <v>1029.8900000000001</v>
      </c>
      <c r="V30">
        <f t="shared" si="27"/>
        <v>1029.8900000000001</v>
      </c>
      <c r="W30">
        <f t="shared" si="27"/>
        <v>1029.8900000000001</v>
      </c>
      <c r="X30">
        <f t="shared" si="27"/>
        <v>1029.8900000000001</v>
      </c>
      <c r="Y30">
        <f t="shared" si="27"/>
        <v>1029.8900000000001</v>
      </c>
      <c r="Z30">
        <f t="shared" si="27"/>
        <v>1029.8900000000001</v>
      </c>
      <c r="AA30">
        <f t="shared" si="27"/>
        <v>1029.8900000000001</v>
      </c>
      <c r="AB30">
        <f t="shared" si="27"/>
        <v>1029.8900000000001</v>
      </c>
      <c r="AC30">
        <f t="shared" si="27"/>
        <v>1029.8900000000001</v>
      </c>
      <c r="AD30">
        <f t="shared" si="27"/>
        <v>1029.8900000000001</v>
      </c>
    </row>
    <row r="31" spans="1:31">
      <c r="B31" s="7" t="s">
        <v>160</v>
      </c>
      <c r="E31" s="14">
        <f>E30/D30-1</f>
        <v>0.29254415133377654</v>
      </c>
      <c r="F31" s="14">
        <f t="shared" ref="F31:S31" si="28">F30/E30-1</f>
        <v>9.2270752343928786E-2</v>
      </c>
      <c r="G31" s="14">
        <f>G30/F30-1</f>
        <v>-9.6304825709201403E-3</v>
      </c>
      <c r="H31" s="14">
        <f t="shared" si="28"/>
        <v>0.32227037311066487</v>
      </c>
      <c r="I31" s="14">
        <f t="shared" si="28"/>
        <v>0.36486810551558757</v>
      </c>
      <c r="J31" s="14">
        <f t="shared" si="28"/>
        <v>0.35157691294034965</v>
      </c>
      <c r="K31" s="14">
        <f t="shared" si="28"/>
        <v>6.9526595168454053E-2</v>
      </c>
      <c r="L31" s="14">
        <f t="shared" si="28"/>
        <v>0.30862571914755699</v>
      </c>
      <c r="M31" s="14">
        <f t="shared" si="28"/>
        <v>0.14110125543739072</v>
      </c>
      <c r="N31" s="14">
        <f t="shared" si="28"/>
        <v>0.24239628835770688</v>
      </c>
      <c r="O31" s="14">
        <f t="shared" si="28"/>
        <v>-1.4664453713611914E-2</v>
      </c>
      <c r="P31" s="14">
        <f t="shared" si="28"/>
        <v>0.22096876073538052</v>
      </c>
      <c r="Q31" s="14">
        <f t="shared" si="28"/>
        <v>4.2004374699352809E-2</v>
      </c>
      <c r="R31" s="14">
        <f t="shared" si="28"/>
        <v>-4.2035764369768414E-2</v>
      </c>
      <c r="S31" s="14">
        <f t="shared" si="28"/>
        <v>-6.3574617433920233E-2</v>
      </c>
      <c r="T31" s="28">
        <v>0</v>
      </c>
      <c r="U31" s="28">
        <v>0</v>
      </c>
      <c r="V31" s="28">
        <v>0</v>
      </c>
      <c r="W31" s="28">
        <v>0</v>
      </c>
      <c r="X31" s="28">
        <v>0</v>
      </c>
      <c r="Y31" s="28">
        <v>0</v>
      </c>
      <c r="Z31" s="28">
        <v>0</v>
      </c>
      <c r="AA31" s="28">
        <v>0</v>
      </c>
      <c r="AB31" s="28">
        <v>0</v>
      </c>
      <c r="AC31" s="28">
        <v>0</v>
      </c>
      <c r="AD31" s="28">
        <v>0</v>
      </c>
      <c r="AE31" s="13" t="s">
        <v>169</v>
      </c>
    </row>
    <row r="32" spans="1:31">
      <c r="B32" s="7" t="s">
        <v>77</v>
      </c>
      <c r="C32" s="15">
        <f>'Exhibit1-Balance Sheet'!B22</f>
        <v>0</v>
      </c>
      <c r="D32" s="15">
        <f>'Exhibit1-Balance Sheet'!C22</f>
        <v>108.83</v>
      </c>
      <c r="E32" s="15">
        <f>'Exhibit1-Balance Sheet'!D22</f>
        <v>115.45</v>
      </c>
      <c r="F32" s="15">
        <f>'Exhibit1-Balance Sheet'!E22</f>
        <v>117.17</v>
      </c>
      <c r="G32" s="15">
        <f>'Exhibit1-Balance Sheet'!F22</f>
        <v>133.03</v>
      </c>
      <c r="H32" s="15">
        <f>'Exhibit1-Balance Sheet'!G22</f>
        <v>178.94</v>
      </c>
      <c r="I32" s="15">
        <f>'Exhibit1-Balance Sheet'!H22</f>
        <v>239.72</v>
      </c>
      <c r="J32" s="15">
        <f>'Exhibit1-Balance Sheet'!I22</f>
        <v>228.61</v>
      </c>
      <c r="K32" s="15">
        <f>'Exhibit1-Balance Sheet'!J22</f>
        <v>235.89</v>
      </c>
      <c r="L32" s="15">
        <f>'Exhibit1-Balance Sheet'!K22</f>
        <v>407.47</v>
      </c>
      <c r="M32" s="15">
        <f>'Exhibit1-Balance Sheet'!L22</f>
        <v>479.04</v>
      </c>
      <c r="N32" s="15">
        <f>'Exhibit1-Balance Sheet'!M22</f>
        <v>606.54999999999995</v>
      </c>
      <c r="O32" s="15">
        <f>'Exhibit1-Balance Sheet'!N22</f>
        <v>650.64</v>
      </c>
      <c r="P32" s="15">
        <f>'Exhibit1-Balance Sheet'!O22</f>
        <v>827.31</v>
      </c>
      <c r="Q32" s="15">
        <f>'Exhibit1-Balance Sheet'!P22</f>
        <v>992.07</v>
      </c>
      <c r="R32" s="15">
        <f>'Exhibit1-Balance Sheet'!Q22</f>
        <v>1189.67</v>
      </c>
      <c r="S32" s="15">
        <f>'Exhibit1-Balance Sheet'!R22</f>
        <v>1170.93</v>
      </c>
      <c r="T32">
        <f>S32*(1+T33)</f>
        <v>1170.93</v>
      </c>
      <c r="U32">
        <f t="shared" ref="U32:AD32" si="29">T32*(1+U33)</f>
        <v>1170.93</v>
      </c>
      <c r="V32">
        <f t="shared" si="29"/>
        <v>1170.93</v>
      </c>
      <c r="W32">
        <f t="shared" si="29"/>
        <v>1170.93</v>
      </c>
      <c r="X32">
        <f t="shared" si="29"/>
        <v>1170.93</v>
      </c>
      <c r="Y32">
        <f t="shared" si="29"/>
        <v>1170.93</v>
      </c>
      <c r="Z32">
        <f t="shared" si="29"/>
        <v>1170.93</v>
      </c>
      <c r="AA32">
        <f t="shared" si="29"/>
        <v>1170.93</v>
      </c>
      <c r="AB32">
        <f t="shared" si="29"/>
        <v>1170.93</v>
      </c>
      <c r="AC32">
        <f t="shared" si="29"/>
        <v>1170.93</v>
      </c>
      <c r="AD32">
        <f t="shared" si="29"/>
        <v>1170.93</v>
      </c>
    </row>
    <row r="33" spans="2:31">
      <c r="B33" s="7" t="s">
        <v>161</v>
      </c>
      <c r="E33" s="14">
        <f>E32/D32-1</f>
        <v>6.0828815583938267E-2</v>
      </c>
      <c r="F33" s="14">
        <f t="shared" ref="F33:S33" si="30">F32/E32-1</f>
        <v>1.4898224339541022E-2</v>
      </c>
      <c r="G33" s="14">
        <f t="shared" si="30"/>
        <v>0.13535888025945209</v>
      </c>
      <c r="H33" s="14">
        <f t="shared" si="30"/>
        <v>0.3451101255355935</v>
      </c>
      <c r="I33" s="14">
        <f t="shared" si="30"/>
        <v>0.339666927461719</v>
      </c>
      <c r="J33" s="14">
        <f t="shared" si="30"/>
        <v>-4.634573669280817E-2</v>
      </c>
      <c r="K33" s="14">
        <f t="shared" si="30"/>
        <v>3.1844626219325267E-2</v>
      </c>
      <c r="L33" s="14">
        <f t="shared" si="30"/>
        <v>0.72737292805968901</v>
      </c>
      <c r="M33" s="14">
        <f t="shared" si="30"/>
        <v>0.17564483274842324</v>
      </c>
      <c r="N33" s="14">
        <f t="shared" si="30"/>
        <v>0.26617818971275864</v>
      </c>
      <c r="O33" s="14">
        <f t="shared" si="30"/>
        <v>7.2689802984090335E-2</v>
      </c>
      <c r="P33" s="14">
        <f t="shared" si="30"/>
        <v>0.27153264478052375</v>
      </c>
      <c r="Q33" s="14">
        <f t="shared" si="30"/>
        <v>0.19915146680204532</v>
      </c>
      <c r="R33" s="14">
        <f t="shared" si="30"/>
        <v>0.1991794933825235</v>
      </c>
      <c r="S33" s="14">
        <f t="shared" si="30"/>
        <v>-1.5752267435507283E-2</v>
      </c>
      <c r="T33" s="28">
        <v>0</v>
      </c>
      <c r="U33" s="28">
        <v>0</v>
      </c>
      <c r="V33" s="28">
        <v>0</v>
      </c>
      <c r="W33" s="28">
        <v>0</v>
      </c>
      <c r="X33" s="28">
        <v>0</v>
      </c>
      <c r="Y33" s="28">
        <v>0</v>
      </c>
      <c r="Z33" s="28">
        <v>0</v>
      </c>
      <c r="AA33" s="28">
        <v>0</v>
      </c>
      <c r="AB33" s="28">
        <v>0</v>
      </c>
      <c r="AC33" s="28">
        <v>0</v>
      </c>
      <c r="AD33" s="28">
        <v>0</v>
      </c>
      <c r="AE33" s="13" t="s">
        <v>170</v>
      </c>
    </row>
    <row r="34" spans="2:31">
      <c r="B34" s="7" t="s">
        <v>162</v>
      </c>
      <c r="D34">
        <f>D30-D32</f>
        <v>26.500000000000014</v>
      </c>
      <c r="E34">
        <f t="shared" ref="E34:AC34" si="31">E30-E32</f>
        <v>59.469999999999985</v>
      </c>
      <c r="F34">
        <f t="shared" si="31"/>
        <v>73.89</v>
      </c>
      <c r="G34">
        <f t="shared" si="31"/>
        <v>56.19</v>
      </c>
      <c r="H34">
        <f t="shared" si="31"/>
        <v>71.259999999999991</v>
      </c>
      <c r="I34">
        <f t="shared" si="31"/>
        <v>101.77000000000001</v>
      </c>
      <c r="J34">
        <f t="shared" si="31"/>
        <v>232.94</v>
      </c>
      <c r="K34">
        <f t="shared" si="31"/>
        <v>257.75</v>
      </c>
      <c r="L34">
        <f t="shared" si="31"/>
        <v>238.51999999999998</v>
      </c>
      <c r="M34">
        <f t="shared" si="31"/>
        <v>258.09999999999997</v>
      </c>
      <c r="N34">
        <f t="shared" si="31"/>
        <v>309.2700000000001</v>
      </c>
      <c r="O34">
        <f t="shared" si="31"/>
        <v>251.75</v>
      </c>
      <c r="P34">
        <f t="shared" si="31"/>
        <v>274.48</v>
      </c>
      <c r="Q34">
        <f t="shared" si="31"/>
        <v>155.99999999999989</v>
      </c>
      <c r="R34">
        <f t="shared" si="31"/>
        <v>-89.860000000000127</v>
      </c>
      <c r="S34">
        <f t="shared" si="31"/>
        <v>-141.03999999999996</v>
      </c>
      <c r="T34">
        <f t="shared" si="31"/>
        <v>-141.03999999999996</v>
      </c>
      <c r="U34">
        <f t="shared" si="31"/>
        <v>-141.03999999999996</v>
      </c>
      <c r="V34">
        <f t="shared" si="31"/>
        <v>-141.03999999999996</v>
      </c>
      <c r="W34">
        <f t="shared" si="31"/>
        <v>-141.03999999999996</v>
      </c>
      <c r="X34">
        <f t="shared" si="31"/>
        <v>-141.03999999999996</v>
      </c>
      <c r="Y34">
        <f t="shared" si="31"/>
        <v>-141.03999999999996</v>
      </c>
      <c r="Z34">
        <f t="shared" si="31"/>
        <v>-141.03999999999996</v>
      </c>
      <c r="AA34">
        <f t="shared" si="31"/>
        <v>-141.03999999999996</v>
      </c>
      <c r="AB34">
        <f t="shared" si="31"/>
        <v>-141.03999999999996</v>
      </c>
      <c r="AC34">
        <f t="shared" si="31"/>
        <v>-141.03999999999996</v>
      </c>
      <c r="AD34">
        <f t="shared" ref="AD34" si="32">AD30-AD32</f>
        <v>-141.03999999999996</v>
      </c>
    </row>
    <row r="35" spans="2:31">
      <c r="B35" s="7" t="s">
        <v>163</v>
      </c>
      <c r="E35">
        <f>E34-D34</f>
        <v>32.96999999999997</v>
      </c>
      <c r="F35">
        <f t="shared" ref="F35:AD35" si="33">F34-E34</f>
        <v>14.420000000000016</v>
      </c>
      <c r="G35">
        <f t="shared" si="33"/>
        <v>-17.700000000000003</v>
      </c>
      <c r="H35">
        <f t="shared" si="33"/>
        <v>15.069999999999993</v>
      </c>
      <c r="I35">
        <f t="shared" si="33"/>
        <v>30.510000000000019</v>
      </c>
      <c r="J35">
        <f t="shared" si="33"/>
        <v>131.16999999999999</v>
      </c>
      <c r="K35">
        <f t="shared" si="33"/>
        <v>24.810000000000002</v>
      </c>
      <c r="L35">
        <f t="shared" si="33"/>
        <v>-19.230000000000018</v>
      </c>
      <c r="M35">
        <f t="shared" si="33"/>
        <v>19.579999999999984</v>
      </c>
      <c r="N35">
        <f t="shared" si="33"/>
        <v>51.17000000000013</v>
      </c>
      <c r="O35">
        <f t="shared" si="33"/>
        <v>-57.520000000000095</v>
      </c>
      <c r="P35">
        <f t="shared" si="33"/>
        <v>22.730000000000018</v>
      </c>
      <c r="Q35">
        <f t="shared" si="33"/>
        <v>-118.48000000000013</v>
      </c>
      <c r="R35">
        <f t="shared" si="33"/>
        <v>-245.86</v>
      </c>
      <c r="S35">
        <f t="shared" si="33"/>
        <v>-51.179999999999836</v>
      </c>
      <c r="T35">
        <f t="shared" si="33"/>
        <v>0</v>
      </c>
      <c r="U35">
        <f t="shared" si="33"/>
        <v>0</v>
      </c>
      <c r="V35">
        <f t="shared" si="33"/>
        <v>0</v>
      </c>
      <c r="W35">
        <f t="shared" si="33"/>
        <v>0</v>
      </c>
      <c r="X35">
        <f t="shared" si="33"/>
        <v>0</v>
      </c>
      <c r="Y35">
        <f t="shared" si="33"/>
        <v>0</v>
      </c>
      <c r="Z35">
        <f t="shared" si="33"/>
        <v>0</v>
      </c>
      <c r="AA35">
        <f t="shared" si="33"/>
        <v>0</v>
      </c>
      <c r="AB35">
        <f t="shared" si="33"/>
        <v>0</v>
      </c>
      <c r="AC35">
        <f t="shared" si="33"/>
        <v>0</v>
      </c>
      <c r="AD35">
        <f t="shared" si="33"/>
        <v>0</v>
      </c>
    </row>
    <row r="37" spans="2:31">
      <c r="B37" s="7" t="s">
        <v>164</v>
      </c>
      <c r="T37">
        <f>T27+T17-ABS(T35)-Capex_From_Decision_Tree</f>
        <v>129.8253799999996</v>
      </c>
      <c r="U37">
        <f>U27+U17-ABS(U35)</f>
        <v>211.62918699999952</v>
      </c>
      <c r="V37">
        <f t="shared" ref="V37:AC37" si="34">V27+V17-ABS(V35)</f>
        <v>211.62918699999952</v>
      </c>
      <c r="W37">
        <f t="shared" si="34"/>
        <v>211.62918699999952</v>
      </c>
      <c r="X37">
        <f t="shared" si="34"/>
        <v>211.62918699999952</v>
      </c>
      <c r="Y37">
        <f t="shared" si="34"/>
        <v>211.62918699999952</v>
      </c>
      <c r="Z37">
        <f t="shared" si="34"/>
        <v>211.62918699999952</v>
      </c>
      <c r="AA37">
        <f t="shared" si="34"/>
        <v>211.62918699999952</v>
      </c>
      <c r="AB37">
        <f t="shared" si="34"/>
        <v>211.62918699999952</v>
      </c>
      <c r="AC37">
        <f t="shared" si="34"/>
        <v>211.62918699999952</v>
      </c>
      <c r="AD37">
        <f t="shared" ref="AD37" si="35">AD27+AD17-ABS(AD35)</f>
        <v>211.62918699999952</v>
      </c>
    </row>
    <row r="38" spans="2:31">
      <c r="B38" s="7" t="s">
        <v>166</v>
      </c>
      <c r="T38">
        <v>0</v>
      </c>
      <c r="U38">
        <f>T38+1</f>
        <v>1</v>
      </c>
      <c r="V38">
        <f t="shared" ref="V38:AD38" si="36">U38+1</f>
        <v>2</v>
      </c>
      <c r="W38">
        <f t="shared" si="36"/>
        <v>3</v>
      </c>
      <c r="X38">
        <f t="shared" si="36"/>
        <v>4</v>
      </c>
      <c r="Y38">
        <f t="shared" si="36"/>
        <v>5</v>
      </c>
      <c r="Z38">
        <f t="shared" si="36"/>
        <v>6</v>
      </c>
      <c r="AA38">
        <f t="shared" si="36"/>
        <v>7</v>
      </c>
      <c r="AB38">
        <f t="shared" si="36"/>
        <v>8</v>
      </c>
      <c r="AC38">
        <f t="shared" si="36"/>
        <v>9</v>
      </c>
      <c r="AD38">
        <f t="shared" si="36"/>
        <v>10</v>
      </c>
    </row>
    <row r="39" spans="2:31">
      <c r="B39" s="7" t="s">
        <v>165</v>
      </c>
      <c r="U39">
        <f t="shared" ref="U39:AD39" si="37">T37+U37</f>
        <v>341.45456699999909</v>
      </c>
      <c r="V39">
        <f t="shared" si="37"/>
        <v>423.25837399999904</v>
      </c>
      <c r="W39">
        <f t="shared" si="37"/>
        <v>423.25837399999904</v>
      </c>
      <c r="X39">
        <f t="shared" si="37"/>
        <v>423.25837399999904</v>
      </c>
      <c r="Y39">
        <f t="shared" si="37"/>
        <v>423.25837399999904</v>
      </c>
      <c r="Z39">
        <f t="shared" si="37"/>
        <v>423.25837399999904</v>
      </c>
      <c r="AA39">
        <f t="shared" si="37"/>
        <v>423.25837399999904</v>
      </c>
      <c r="AB39">
        <f t="shared" si="37"/>
        <v>423.25837399999904</v>
      </c>
      <c r="AC39">
        <f t="shared" si="37"/>
        <v>423.25837399999904</v>
      </c>
      <c r="AD39">
        <f t="shared" si="37"/>
        <v>423.25837399999904</v>
      </c>
    </row>
    <row r="40" spans="2:31">
      <c r="U40">
        <f>ABS(V37/U39)</f>
        <v>0.61978724976315835</v>
      </c>
      <c r="V40">
        <f t="shared" ref="V40:AD40" si="38">ABS(W37/V39)</f>
        <v>0.5</v>
      </c>
      <c r="W40">
        <f t="shared" si="38"/>
        <v>0.5</v>
      </c>
      <c r="X40">
        <f t="shared" si="38"/>
        <v>0.5</v>
      </c>
      <c r="Y40">
        <f t="shared" si="38"/>
        <v>0.5</v>
      </c>
      <c r="Z40">
        <f t="shared" si="38"/>
        <v>0.5</v>
      </c>
      <c r="AA40">
        <f t="shared" si="38"/>
        <v>0.5</v>
      </c>
      <c r="AB40">
        <f t="shared" si="38"/>
        <v>0.5</v>
      </c>
      <c r="AC40">
        <f t="shared" si="38"/>
        <v>0.5</v>
      </c>
      <c r="AD40">
        <f t="shared" si="38"/>
        <v>0</v>
      </c>
    </row>
    <row r="41" spans="2:31">
      <c r="B41" s="7"/>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6733F-850E-4F12-AD82-0BD69F0A2FE3}">
  <dimension ref="A1:J85"/>
  <sheetViews>
    <sheetView showGridLines="0" showRowColHeaders="0" topLeftCell="A38" workbookViewId="0">
      <selection activeCell="H73" sqref="H73"/>
    </sheetView>
  </sheetViews>
  <sheetFormatPr defaultRowHeight="12.4"/>
  <cols>
    <col min="1" max="1" width="1.86328125" style="29" customWidth="1"/>
    <col min="2" max="2" width="1.73046875" style="29" customWidth="1"/>
    <col min="3" max="3" width="11.33203125" style="29" customWidth="1"/>
    <col min="4" max="4" width="11.46484375" style="29" customWidth="1"/>
    <col min="5" max="5" width="17.06640625" style="29" customWidth="1"/>
    <col min="6" max="6" width="1.59765625" style="32" customWidth="1"/>
    <col min="7" max="7" width="4.9296875" style="29" customWidth="1"/>
    <col min="8" max="8" width="14.6640625" style="29" customWidth="1"/>
    <col min="9" max="9" width="10.3984375" style="29" customWidth="1"/>
    <col min="10" max="10" width="2.53125" style="36" customWidth="1"/>
    <col min="11" max="11" width="75.33203125" style="29" customWidth="1"/>
    <col min="12" max="16384" width="9.06640625" style="29"/>
  </cols>
  <sheetData>
    <row r="1" spans="2:6">
      <c r="E1" s="30"/>
      <c r="F1" s="31" t="s">
        <v>197</v>
      </c>
    </row>
    <row r="2" spans="2:6">
      <c r="F2" s="32" t="s">
        <v>198</v>
      </c>
    </row>
    <row r="3" spans="2:6">
      <c r="F3" s="32" t="s">
        <v>199</v>
      </c>
    </row>
    <row r="5" spans="2:6">
      <c r="B5" s="29" t="s">
        <v>200</v>
      </c>
    </row>
    <row r="6" spans="2:6">
      <c r="C6" s="29" t="s">
        <v>201</v>
      </c>
      <c r="E6" s="33">
        <v>2000</v>
      </c>
    </row>
    <row r="7" spans="2:6">
      <c r="C7" s="29" t="s">
        <v>202</v>
      </c>
    </row>
    <row r="8" spans="2:6">
      <c r="C8" s="29" t="s">
        <v>203</v>
      </c>
      <c r="E8" s="29">
        <v>999</v>
      </c>
    </row>
    <row r="9" spans="2:6">
      <c r="C9" s="29" t="s">
        <v>204</v>
      </c>
    </row>
    <row r="10" spans="2:6">
      <c r="C10" s="29" t="s">
        <v>205</v>
      </c>
      <c r="E10" s="34">
        <v>0.95</v>
      </c>
    </row>
    <row r="12" spans="2:6">
      <c r="B12" s="29" t="s">
        <v>206</v>
      </c>
    </row>
    <row r="13" spans="2:6">
      <c r="C13" s="29" t="s">
        <v>207</v>
      </c>
      <c r="E13" s="35">
        <v>2.8981172000000002</v>
      </c>
    </row>
    <row r="14" spans="2:6">
      <c r="C14" s="29" t="s">
        <v>208</v>
      </c>
      <c r="E14" s="33">
        <v>690.10321597760083</v>
      </c>
    </row>
    <row r="15" spans="2:6">
      <c r="C15" s="29" t="s">
        <v>209</v>
      </c>
      <c r="E15" s="33">
        <v>52447.844414297666</v>
      </c>
    </row>
    <row r="17" spans="1:10">
      <c r="B17" s="29" t="s">
        <v>210</v>
      </c>
    </row>
    <row r="18" spans="1:10">
      <c r="C18" s="29" t="s">
        <v>211</v>
      </c>
      <c r="E18" s="29">
        <v>76</v>
      </c>
    </row>
    <row r="19" spans="1:10">
      <c r="C19" s="29" t="s">
        <v>212</v>
      </c>
      <c r="E19" s="29">
        <v>0</v>
      </c>
    </row>
    <row r="20" spans="1:10">
      <c r="C20" s="29" t="s">
        <v>213</v>
      </c>
      <c r="E20" s="29">
        <v>0</v>
      </c>
    </row>
    <row r="21" spans="1:10">
      <c r="C21" s="29" t="s">
        <v>214</v>
      </c>
      <c r="E21" s="29">
        <v>0</v>
      </c>
    </row>
    <row r="22" spans="1:10">
      <c r="C22" s="29" t="s">
        <v>215</v>
      </c>
      <c r="E22" s="29">
        <v>1</v>
      </c>
    </row>
    <row r="24" spans="1:10">
      <c r="F24" s="31" t="s">
        <v>215</v>
      </c>
    </row>
    <row r="27" spans="1:10">
      <c r="A27" s="37" t="s">
        <v>216</v>
      </c>
    </row>
    <row r="29" spans="1:10">
      <c r="A29" s="37" t="s">
        <v>217</v>
      </c>
      <c r="B29" s="37"/>
      <c r="C29" s="37"/>
      <c r="D29" s="37"/>
      <c r="E29" s="37"/>
      <c r="F29" s="31"/>
      <c r="G29" s="37"/>
      <c r="H29" s="37"/>
      <c r="I29" s="37"/>
      <c r="J29" s="38" t="s">
        <v>218</v>
      </c>
    </row>
    <row r="31" spans="1:10">
      <c r="B31" s="29" t="s">
        <v>219</v>
      </c>
    </row>
    <row r="32" spans="1:10">
      <c r="C32" s="29" t="s">
        <v>220</v>
      </c>
    </row>
    <row r="33" spans="3:3">
      <c r="C33" s="29" t="s">
        <v>221</v>
      </c>
    </row>
    <row r="34" spans="3:3">
      <c r="C34" s="29" t="s">
        <v>222</v>
      </c>
    </row>
    <row r="35" spans="3:3">
      <c r="C35" s="29" t="s">
        <v>223</v>
      </c>
    </row>
    <row r="36" spans="3:3">
      <c r="C36" s="29" t="s">
        <v>224</v>
      </c>
    </row>
    <row r="54" spans="2:5">
      <c r="B54" s="29" t="s">
        <v>225</v>
      </c>
      <c r="E54" s="39" t="s">
        <v>226</v>
      </c>
    </row>
    <row r="55" spans="2:5">
      <c r="C55" s="29" t="s">
        <v>227</v>
      </c>
      <c r="E55" s="33">
        <v>2000</v>
      </c>
    </row>
    <row r="56" spans="2:5">
      <c r="C56" s="29" t="s">
        <v>228</v>
      </c>
      <c r="E56" s="40">
        <v>0.61978724976315835</v>
      </c>
    </row>
    <row r="57" spans="2:5">
      <c r="C57" s="29" t="s">
        <v>229</v>
      </c>
      <c r="E57" s="40">
        <v>199.38351619387672</v>
      </c>
    </row>
    <row r="58" spans="2:5">
      <c r="C58" s="29" t="s">
        <v>230</v>
      </c>
      <c r="E58" s="40">
        <v>2.6818678721636213</v>
      </c>
    </row>
    <row r="59" spans="2:5">
      <c r="C59" s="29" t="s">
        <v>231</v>
      </c>
      <c r="E59" s="40">
        <v>999</v>
      </c>
    </row>
    <row r="60" spans="2:5">
      <c r="C60" s="29" t="s">
        <v>232</v>
      </c>
      <c r="E60" s="40">
        <v>401.76328782570232</v>
      </c>
    </row>
    <row r="61" spans="2:5">
      <c r="C61" s="29" t="s">
        <v>233</v>
      </c>
      <c r="E61" s="40">
        <v>161413.73944451814</v>
      </c>
    </row>
    <row r="62" spans="2:5">
      <c r="C62" s="29" t="s">
        <v>234</v>
      </c>
      <c r="E62" s="40">
        <v>1.7643439845387325</v>
      </c>
    </row>
    <row r="63" spans="2:5">
      <c r="C63" s="29" t="s">
        <v>235</v>
      </c>
      <c r="E63" s="40">
        <v>5.6047909358818018</v>
      </c>
    </row>
    <row r="64" spans="2:5">
      <c r="C64" s="29" t="s">
        <v>236</v>
      </c>
      <c r="E64" s="40">
        <v>2.0150275985454855</v>
      </c>
    </row>
    <row r="65" spans="1:10">
      <c r="C65" s="29" t="s">
        <v>237</v>
      </c>
      <c r="E65" s="40">
        <v>2.2877746844849533E-3</v>
      </c>
    </row>
    <row r="66" spans="1:10">
      <c r="C66" s="29" t="s">
        <v>238</v>
      </c>
      <c r="E66" s="40">
        <v>3451.509760622876</v>
      </c>
    </row>
    <row r="67" spans="1:10">
      <c r="C67" s="29" t="s">
        <v>239</v>
      </c>
      <c r="E67" s="40">
        <v>3451.5074728481914</v>
      </c>
    </row>
    <row r="68" spans="1:10">
      <c r="C68" s="29" t="s">
        <v>240</v>
      </c>
      <c r="E68" s="40">
        <v>8.9837002244208399</v>
      </c>
    </row>
    <row r="70" spans="1:10">
      <c r="A70" s="37" t="s">
        <v>241</v>
      </c>
      <c r="B70" s="37"/>
      <c r="C70" s="37"/>
      <c r="D70" s="37"/>
      <c r="E70" s="37"/>
      <c r="F70" s="31"/>
      <c r="G70" s="37"/>
      <c r="H70" s="37"/>
      <c r="I70" s="37"/>
      <c r="J70" s="38" t="s">
        <v>218</v>
      </c>
    </row>
    <row r="72" spans="1:10">
      <c r="B72" s="29" t="s">
        <v>242</v>
      </c>
      <c r="E72" s="39" t="s">
        <v>226</v>
      </c>
    </row>
    <row r="73" spans="1:10">
      <c r="C73" s="29" t="s">
        <v>243</v>
      </c>
      <c r="E73" s="40">
        <v>2.2877746844849533E-3</v>
      </c>
    </row>
    <row r="74" spans="1:10">
      <c r="C74" s="29" t="s">
        <v>244</v>
      </c>
      <c r="E74" s="40">
        <v>0.37230000476161601</v>
      </c>
    </row>
    <row r="75" spans="1:10">
      <c r="C75" s="29" t="s">
        <v>245</v>
      </c>
      <c r="E75" s="40">
        <v>0.70596472367127605</v>
      </c>
    </row>
    <row r="76" spans="1:10">
      <c r="C76" s="29" t="s">
        <v>246</v>
      </c>
      <c r="E76" s="40">
        <v>1.073358093394589</v>
      </c>
    </row>
    <row r="77" spans="1:10">
      <c r="C77" s="29" t="s">
        <v>247</v>
      </c>
      <c r="E77" s="40">
        <v>1.682305194865616</v>
      </c>
    </row>
    <row r="78" spans="1:10">
      <c r="C78" s="29" t="s">
        <v>248</v>
      </c>
      <c r="E78" s="40">
        <v>2.6792345758620999</v>
      </c>
    </row>
    <row r="79" spans="1:10">
      <c r="C79" s="29" t="s">
        <v>249</v>
      </c>
      <c r="E79" s="40">
        <v>4.5053260286550367</v>
      </c>
    </row>
    <row r="80" spans="1:10">
      <c r="C80" s="29" t="s">
        <v>250</v>
      </c>
      <c r="E80" s="40">
        <v>8.2072712433887496</v>
      </c>
    </row>
    <row r="81" spans="1:5">
      <c r="C81" s="29" t="s">
        <v>251</v>
      </c>
      <c r="E81" s="40">
        <v>70.424639503334234</v>
      </c>
    </row>
    <row r="82" spans="1:5">
      <c r="C82" s="29" t="s">
        <v>252</v>
      </c>
      <c r="E82" s="40">
        <v>999</v>
      </c>
    </row>
    <row r="83" spans="1:5">
      <c r="C83" s="29" t="s">
        <v>253</v>
      </c>
      <c r="E83" s="40">
        <v>3451.509760622876</v>
      </c>
    </row>
    <row r="85" spans="1:5">
      <c r="A85" s="29" t="s">
        <v>254</v>
      </c>
    </row>
  </sheetData>
  <printOptions gridLinesSet="0"/>
  <pageMargins left="0.75" right="0.75" top="1" bottom="1" header="0.5" footer="0.5"/>
  <pageSetup orientation="portrait" r:id="rId1"/>
  <headerFooter alignWithMargins="0">
    <oddHeader>&amp;f</oddHeader>
    <oddFooter>Page &amp;p</oddFooter>
  </headerFooter>
  <rowBreaks count="2" manualBreakCount="2">
    <brk id="23" max="16383" man="1"/>
    <brk id="69" max="16383" man="1"/>
  </rowBreaks>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Exhibit1-Balance Sheet</vt:lpstr>
      <vt:lpstr>Exhibit2-Income Statement</vt:lpstr>
      <vt:lpstr>Exhibit3-Inflation Rate</vt:lpstr>
      <vt:lpstr>Solution</vt:lpstr>
      <vt:lpstr>Report</vt:lpstr>
      <vt:lpstr>Capex_From_Decision_Tree</vt:lpstr>
      <vt:lpstr>Corporate_Tax</vt:lpstr>
      <vt:lpstr>Interest</vt:lpstr>
      <vt:lpstr>Net_Income_New_Location_Rate</vt:lpstr>
      <vt:lpstr>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Angelin Jacob</cp:lastModifiedBy>
  <dcterms:modified xsi:type="dcterms:W3CDTF">2024-08-18T22:40:19Z</dcterms:modified>
</cp:coreProperties>
</file>