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igipen stuff\GAM150\"/>
    </mc:Choice>
  </mc:AlternateContent>
  <xr:revisionPtr revIDLastSave="0" documentId="8_{8C9F5DCA-B813-44B9-A1AF-E9283A1A17F8}" xr6:coauthVersionLast="46" xr6:coauthVersionMax="46" xr10:uidLastSave="{00000000-0000-0000-0000-000000000000}"/>
  <bookViews>
    <workbookView xWindow="-120" yWindow="-120" windowWidth="38640" windowHeight="21240" activeTab="4" xr2:uid="{3FB96982-FF90-46B2-BDD6-C61F858DC417}"/>
  </bookViews>
  <sheets>
    <sheet name="Game Content" sheetId="1" r:id="rId1"/>
    <sheet name="Content - Art" sheetId="2" r:id="rId2"/>
    <sheet name="Content - Code" sheetId="3" r:id="rId3"/>
    <sheet name="Backlog" sheetId="4" r:id="rId4"/>
    <sheet name="Project Stats" sheetId="5" r:id="rId5"/>
    <sheet name="Gantt Chart" sheetId="6" r:id="rId6"/>
  </sheets>
  <definedNames>
    <definedName name="_xlnm._FilterDatabase" localSheetId="3" hidden="1">Backlog!$A$2:$H$62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5" l="1" a="1"/>
  <c r="B7" i="5" s="1"/>
  <c r="B6" i="5" a="1"/>
  <c r="B6" i="5" s="1"/>
  <c r="D7" i="5" a="1"/>
  <c r="D7" i="5" s="1"/>
  <c r="D6" i="5" a="1"/>
  <c r="D6" i="5" s="1"/>
  <c r="D5" i="5" a="1"/>
  <c r="D5" i="5" s="1"/>
  <c r="C7" i="5" a="1"/>
  <c r="C7" i="5" s="1"/>
  <c r="C6" i="5" a="1"/>
  <c r="C6" i="5" s="1"/>
  <c r="C5" i="5" a="1"/>
  <c r="C5" i="5" s="1"/>
  <c r="B5" i="5" a="1"/>
  <c r="B5" i="5" s="1"/>
  <c r="D4" i="5" a="1"/>
  <c r="D4" i="5" s="1"/>
  <c r="C4" i="5" a="1"/>
  <c r="C4" i="5" s="1"/>
  <c r="B4" i="5" a="1"/>
  <c r="B4" i="5" s="1"/>
  <c r="C16" i="5"/>
  <c r="D8" i="5" l="1"/>
  <c r="C8" i="5"/>
  <c r="B8" i="5"/>
  <c r="E4" i="5"/>
  <c r="E7" i="5"/>
  <c r="E6" i="5"/>
  <c r="E5" i="5"/>
  <c r="D19" i="5" l="1"/>
  <c r="E8" i="5"/>
  <c r="D20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<sst xmlns="http://schemas.openxmlformats.org/spreadsheetml/2006/main" count="950" uniqueCount="236">
  <si>
    <t>GAME CONTENT</t>
  </si>
  <si>
    <t>Character</t>
  </si>
  <si>
    <t>Left &amp; Right Movement</t>
  </si>
  <si>
    <t>Jump Movement</t>
  </si>
  <si>
    <t>Interaction with Special Tiles</t>
  </si>
  <si>
    <t>Interaction with Objective Tile</t>
  </si>
  <si>
    <t>Idle Animation</t>
  </si>
  <si>
    <t>Movement Animation</t>
  </si>
  <si>
    <t>Enemy - Slime</t>
  </si>
  <si>
    <t>Death Animation</t>
  </si>
  <si>
    <t>Enemy - Flying Bat</t>
  </si>
  <si>
    <t>Flying Animation</t>
  </si>
  <si>
    <t>Enemy - Jumping Squirrel</t>
  </si>
  <si>
    <t>Jump Animation</t>
  </si>
  <si>
    <t>UI</t>
  </si>
  <si>
    <t>Gameplay HUD</t>
  </si>
  <si>
    <t>Main Menu</t>
  </si>
  <si>
    <t>Level Navigation UI</t>
  </si>
  <si>
    <t>Pause Menu UI</t>
  </si>
  <si>
    <t>Tiles</t>
  </si>
  <si>
    <t>Collapsible Tile</t>
  </si>
  <si>
    <t>Non-Collapsible Tile</t>
  </si>
  <si>
    <t>Special Tile</t>
  </si>
  <si>
    <t>Objective Tile</t>
  </si>
  <si>
    <t>Sounds</t>
  </si>
  <si>
    <t>Jump Sound</t>
  </si>
  <si>
    <t>Death Sound</t>
  </si>
  <si>
    <t>CHARACTERS</t>
  </si>
  <si>
    <t>Art</t>
  </si>
  <si>
    <t>Animation</t>
  </si>
  <si>
    <t>Sprites</t>
  </si>
  <si>
    <t>Idle</t>
  </si>
  <si>
    <t>Movement</t>
  </si>
  <si>
    <t>Death</t>
  </si>
  <si>
    <t>Jumperman</t>
  </si>
  <si>
    <t>Yes</t>
  </si>
  <si>
    <t>Enemy - Bat</t>
  </si>
  <si>
    <t>Enemy - Squirrel</t>
  </si>
  <si>
    <t>CODE</t>
  </si>
  <si>
    <t>EPIC</t>
  </si>
  <si>
    <t>Task</t>
  </si>
  <si>
    <t>Notes</t>
  </si>
  <si>
    <t>Interaction with Special Tile</t>
  </si>
  <si>
    <t>Enemy</t>
  </si>
  <si>
    <t>Collision with Player + Death</t>
  </si>
  <si>
    <t>Main Menu : Mouse Navigated (Level Select, Leaderboard, Exit)</t>
  </si>
  <si>
    <t>HUD (Time Elapsed, Lives Remaining, Current Level)</t>
  </si>
  <si>
    <t>Pause Menu : (Return to Main Menu, Level Select, Resume)</t>
  </si>
  <si>
    <t>Enemies die when player lands on top of them</t>
  </si>
  <si>
    <t>BACKLOG</t>
  </si>
  <si>
    <t>Completion</t>
  </si>
  <si>
    <t>Priority</t>
  </si>
  <si>
    <t>Owner</t>
  </si>
  <si>
    <t>Type</t>
  </si>
  <si>
    <t>Estimation (h)</t>
  </si>
  <si>
    <t>Planned Week</t>
  </si>
  <si>
    <t>Not Started</t>
  </si>
  <si>
    <t>0 - Must Have</t>
  </si>
  <si>
    <t>Wee Boon</t>
  </si>
  <si>
    <t>Animation : Jumperman Death</t>
  </si>
  <si>
    <t>Animation : Enemy Death</t>
  </si>
  <si>
    <t>Done</t>
  </si>
  <si>
    <t>Bryan</t>
  </si>
  <si>
    <t>Code</t>
  </si>
  <si>
    <t>2D Sprite : Jumperman</t>
  </si>
  <si>
    <t>2D Art</t>
  </si>
  <si>
    <t>2D Sprite : Slime</t>
  </si>
  <si>
    <t>2D Sprite : Bat</t>
  </si>
  <si>
    <t>Min Yi</t>
  </si>
  <si>
    <t>2D Sprite : Squirrel</t>
  </si>
  <si>
    <t>In Progress</t>
  </si>
  <si>
    <t>Dallas</t>
  </si>
  <si>
    <t>Enemy Movement for Slime</t>
  </si>
  <si>
    <t>Enemy Movement for Bat</t>
  </si>
  <si>
    <t>Enemy Movement for Squirrel</t>
  </si>
  <si>
    <t>1 - Should Have</t>
  </si>
  <si>
    <t>Enemy Death Sound</t>
  </si>
  <si>
    <t>Other</t>
  </si>
  <si>
    <t>Jumperman Death Sound</t>
  </si>
  <si>
    <t>Level</t>
  </si>
  <si>
    <t>2 - Could Have</t>
  </si>
  <si>
    <t>Sum of Estimation (h)</t>
  </si>
  <si>
    <t>Members</t>
  </si>
  <si>
    <t>Total per Member</t>
  </si>
  <si>
    <t>Grand Total</t>
  </si>
  <si>
    <t>Length of project</t>
  </si>
  <si>
    <t>Average Availability :</t>
  </si>
  <si>
    <t>Hours / Week</t>
  </si>
  <si>
    <t>Size of Team</t>
  </si>
  <si>
    <t>Total Available Hours</t>
  </si>
  <si>
    <t>Total Completion Rate:</t>
  </si>
  <si>
    <t>Team Name:</t>
  </si>
  <si>
    <t>Only4</t>
  </si>
  <si>
    <t>Project Start:</t>
  </si>
  <si>
    <t>Game Name:</t>
  </si>
  <si>
    <t>Producer:</t>
  </si>
  <si>
    <t>Dallas Lau Cheong Kin</t>
  </si>
  <si>
    <t>Jan 18, 2021</t>
  </si>
  <si>
    <t>Jan 25, 2021</t>
  </si>
  <si>
    <t>Epic</t>
  </si>
  <si>
    <t>Assigned to</t>
  </si>
  <si>
    <t>Progress</t>
  </si>
  <si>
    <t>Estimated Time(h)</t>
  </si>
  <si>
    <t>Start Date</t>
  </si>
  <si>
    <t>End Date</t>
  </si>
  <si>
    <t>M</t>
  </si>
  <si>
    <t>T</t>
  </si>
  <si>
    <t>W</t>
  </si>
  <si>
    <t>F</t>
  </si>
  <si>
    <t>S</t>
  </si>
  <si>
    <t>Pitch</t>
  </si>
  <si>
    <t>Create Demo of game mechanics</t>
  </si>
  <si>
    <t>Study Inspiration Game: Block Study</t>
  </si>
  <si>
    <t>Concept</t>
  </si>
  <si>
    <t>Lay out concept for needed tiles</t>
  </si>
  <si>
    <t>Lay out enemy types to be included</t>
  </si>
  <si>
    <t>Finalize game premise and objectives</t>
  </si>
  <si>
    <t>Jumperman: Character Movement</t>
  </si>
  <si>
    <t>Enemy Slime : Movement</t>
  </si>
  <si>
    <t>Animation : Jumperman Movement</t>
  </si>
  <si>
    <t>Animation : Slime Movement</t>
  </si>
  <si>
    <t>Animation : Bat Movement</t>
  </si>
  <si>
    <t>Animation : Squirrel Movement</t>
  </si>
  <si>
    <t>Tile Collapse Sound</t>
  </si>
  <si>
    <t>Tiles : Collapsible</t>
  </si>
  <si>
    <t>Tiles : Non-Collapsible</t>
  </si>
  <si>
    <t>Tiles : Special</t>
  </si>
  <si>
    <t>Tiles : Goal</t>
  </si>
  <si>
    <t>Art : Grass Tile (Collapsible)</t>
  </si>
  <si>
    <t>Art : Special Tile (Interactible)</t>
  </si>
  <si>
    <t>Art : Gravel Tile</t>
  </si>
  <si>
    <t>Art : Goal Tile</t>
  </si>
  <si>
    <t>Visuals : FONT + Art style definition</t>
  </si>
  <si>
    <t>Visuals : Main Menu</t>
  </si>
  <si>
    <t>Visuals : HUD</t>
  </si>
  <si>
    <t>Visuals : Pause Menu</t>
  </si>
  <si>
    <t>Visuals : Death Screen</t>
  </si>
  <si>
    <t>Menu : Level Selection</t>
  </si>
  <si>
    <t>Visuals : Level Selection</t>
  </si>
  <si>
    <t>System</t>
  </si>
  <si>
    <t>Autosave System</t>
  </si>
  <si>
    <t>Tutorial Level</t>
  </si>
  <si>
    <t>Level Design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</si>
  <si>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</si>
  <si>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</si>
  <si>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</si>
  <si>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</si>
  <si>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</si>
  <si>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</si>
  <si>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</si>
  <si>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</si>
  <si>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</si>
  <si>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</si>
  <si>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Player movement</t>
  </si>
  <si>
    <t>Audio Integration using FMod</t>
  </si>
  <si>
    <t>Tile collapsing system</t>
  </si>
  <si>
    <t>Graphics: Font</t>
  </si>
  <si>
    <t>Helper functions: Texture rendering with Alpha Engine</t>
  </si>
  <si>
    <t>Collision detection: player and goal tile</t>
  </si>
  <si>
    <t>Collision detection: enemy and player</t>
  </si>
  <si>
    <t>Leaderboard system</t>
  </si>
  <si>
    <t>Pause feature</t>
  </si>
  <si>
    <t>Tile shake before collapsing</t>
  </si>
  <si>
    <t>Interaction with special tile</t>
  </si>
  <si>
    <t>Buttons</t>
  </si>
  <si>
    <t>Enemy Bat : Movement</t>
  </si>
  <si>
    <t>Enemy Squirrel : Movement</t>
  </si>
  <si>
    <t>Document</t>
  </si>
  <si>
    <t>SRS</t>
  </si>
  <si>
    <t>TDD</t>
  </si>
  <si>
    <t>PPD</t>
  </si>
  <si>
    <t>Systems</t>
  </si>
  <si>
    <t>Levels</t>
  </si>
  <si>
    <t>Art and Animation</t>
  </si>
  <si>
    <t>Game Concepts</t>
  </si>
  <si>
    <t>Characters</t>
  </si>
  <si>
    <t>Documentation</t>
  </si>
  <si>
    <t>User Interface</t>
  </si>
  <si>
    <t>Feb 1, 2021</t>
  </si>
  <si>
    <t>Total Required Time VS Available Time :</t>
  </si>
  <si>
    <t>TOTAL WORKLOAD</t>
  </si>
  <si>
    <t>AVAILABLE TIME</t>
  </si>
  <si>
    <t>PROJECT STATS</t>
  </si>
  <si>
    <t>Weeks Remaining</t>
  </si>
  <si>
    <t>Autosave</t>
  </si>
  <si>
    <t>LEVELS</t>
  </si>
  <si>
    <t>Collapse</t>
  </si>
  <si>
    <t>Interactible</t>
  </si>
  <si>
    <t>Tiles : Grass Tile (Collapsible)</t>
  </si>
  <si>
    <t>No</t>
  </si>
  <si>
    <t>Tiles : Special Tile (Interactible)</t>
  </si>
  <si>
    <t>Tiles : Gravel Tile</t>
  </si>
  <si>
    <t>Tiles : Goal Tile</t>
  </si>
  <si>
    <t>Ability to Interact with a certain tile</t>
  </si>
  <si>
    <t>Enemy Movement Slime</t>
  </si>
  <si>
    <t>Moves along a straight line of tiles</t>
  </si>
  <si>
    <t>Enemy Movement Bat</t>
  </si>
  <si>
    <t>Moves in a 'V' shape, floating</t>
  </si>
  <si>
    <t>Enemy Movement Squirrel</t>
  </si>
  <si>
    <t>Moves along a line of tiles, Jumps at fixed intervals</t>
  </si>
  <si>
    <t>Mouse Navigated and Leads to Level Select, Leaderboard, Exit</t>
  </si>
  <si>
    <t>HUD</t>
  </si>
  <si>
    <t>Time Elapsed, Lives Remaining, Current Level</t>
  </si>
  <si>
    <t>Pause Menu</t>
  </si>
  <si>
    <t>Mouse Navigated and Leads to Main Menu, Level Select, Resume</t>
  </si>
  <si>
    <t>Level Selection Menu</t>
  </si>
  <si>
    <t>Player will be able to select from unlocked levels only</t>
  </si>
  <si>
    <t>Tiles will collapse after a short delay when player kills an enemy on it</t>
  </si>
  <si>
    <t>Tiles will not collapse</t>
  </si>
  <si>
    <t>Same as Collapsible, but will include the ability to be interacted with 
for manual collapse</t>
  </si>
  <si>
    <t>Objective to reach for the player to beat a level</t>
  </si>
  <si>
    <t>Game will autosave upon player clearing a level or dying in a level, 
retaining high score and clear status</t>
  </si>
  <si>
    <t>Feb 8, 2021</t>
  </si>
  <si>
    <t>Feb 15, 2021</t>
  </si>
  <si>
    <t>Feb 22, 2021</t>
  </si>
  <si>
    <t>Mar 1, 2021</t>
  </si>
  <si>
    <t>Mar 8, 2021</t>
  </si>
  <si>
    <t>Mar 15, 2021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</si>
  <si>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</si>
  <si>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</si>
  <si>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</si>
  <si>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</si>
  <si>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</si>
  <si>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</si>
  <si>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</si>
  <si>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</si>
  <si>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</si>
  <si>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</si>
  <si>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</si>
  <si>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</si>
  <si>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Mar 22, 2021</t>
  </si>
  <si>
    <t>Mar 29, 2021</t>
  </si>
  <si>
    <t>Apr 5, 2021</t>
  </si>
  <si>
    <t>Presentation for slides for Week 3</t>
  </si>
  <si>
    <t xml:space="preserve"> </t>
  </si>
  <si>
    <t>31/2/2021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</si>
</sst>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8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1"/>
      <color rgb="FFFFFFFF"/>
      <name val="Calibri"/>
      <family val="2"/>
    </font>
    <font>
      <b/>
      <sz val="12"/>
      <color rgb="FFFFFFFF"/>
      <name val="Calibri"/>
      <family val="2"/>
    </font>
    <font>
      <b/>
      <sz val="11"/>
      <color rgb="FFFFFFFF"/>
      <name val="Calibri"/>
      <family val="2"/>
    </font>
    <font>
      <sz val="11"/>
      <color rgb="FF3F3F76"/>
      <name val="Calibri"/>
      <family val="2"/>
    </font>
    <font>
      <i/>
      <sz val="11"/>
      <color rgb="FF7F7F7F"/>
      <name val="Calibri"/>
      <family val="2"/>
    </font>
    <font>
      <sz val="20"/>
      <color rgb="FFFFFFFF"/>
      <name val="Calibri"/>
      <family val="2"/>
    </font>
    <font>
      <sz val="20"/>
      <color rgb="FF000000"/>
      <name val="Calibri"/>
      <family val="2"/>
    </font>
    <font>
      <sz val="10"/>
      <color rgb="FFFFFFFF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1"/>
      <color rgb="FFFFFFFF"/>
      <name val="Calibri"/>
      <family val="2"/>
      <scheme val="minor"/>
    </font>
    <font>
      <sz val="18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434343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3" fillId="0" borderId="5" xfId="0" applyFont="1" applyBorder="1" applyAlignment="1">
      <alignment vertical="top" wrapText="1"/>
    </xf>
    <xf numFmtId="0" fontId="3" fillId="0" borderId="5" xfId="0" applyFont="1" applyBorder="1" applyAlignment="1">
      <alignment wrapText="1"/>
    </xf>
    <xf numFmtId="0" fontId="7" fillId="11" borderId="4" xfId="0" applyFont="1" applyFill="1" applyBorder="1" applyAlignment="1">
      <alignment horizontal="center" wrapText="1"/>
    </xf>
    <xf numFmtId="0" fontId="7" fillId="11" borderId="5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12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top" wrapText="1"/>
    </xf>
    <xf numFmtId="0" fontId="3" fillId="13" borderId="5" xfId="0" applyFont="1" applyFill="1" applyBorder="1" applyAlignment="1">
      <alignment horizontal="center" wrapText="1"/>
    </xf>
    <xf numFmtId="0" fontId="3" fillId="14" borderId="5" xfId="0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5" fillId="0" borderId="0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5" fillId="3" borderId="9" xfId="0" applyFont="1" applyFill="1" applyBorder="1" applyAlignment="1">
      <alignment horizontal="center" wrapText="1"/>
    </xf>
    <xf numFmtId="0" fontId="13" fillId="20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wrapText="1"/>
    </xf>
    <xf numFmtId="9" fontId="5" fillId="22" borderId="9" xfId="0" applyNumberFormat="1" applyFont="1" applyFill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14" fontId="5" fillId="0" borderId="9" xfId="0" applyNumberFormat="1" applyFont="1" applyBorder="1" applyAlignment="1">
      <alignment horizontal="center" wrapText="1"/>
    </xf>
    <xf numFmtId="9" fontId="5" fillId="26" borderId="9" xfId="0" applyNumberFormat="1" applyFont="1" applyFill="1" applyBorder="1" applyAlignment="1">
      <alignment horizontal="center" wrapText="1"/>
    </xf>
    <xf numFmtId="14" fontId="5" fillId="0" borderId="9" xfId="0" applyNumberFormat="1" applyFont="1" applyBorder="1" applyAlignment="1">
      <alignment wrapText="1"/>
    </xf>
    <xf numFmtId="9" fontId="5" fillId="0" borderId="9" xfId="0" applyNumberFormat="1" applyFont="1" applyBorder="1" applyAlignment="1">
      <alignment horizontal="center" wrapText="1"/>
    </xf>
    <xf numFmtId="9" fontId="5" fillId="27" borderId="9" xfId="0" applyNumberFormat="1" applyFont="1" applyFill="1" applyBorder="1" applyAlignment="1">
      <alignment horizontal="center" wrapText="1"/>
    </xf>
    <xf numFmtId="0" fontId="13" fillId="20" borderId="10" xfId="0" applyFont="1" applyFill="1" applyBorder="1" applyAlignment="1">
      <alignment wrapText="1"/>
    </xf>
    <xf numFmtId="0" fontId="5" fillId="28" borderId="9" xfId="0" applyFont="1" applyFill="1" applyBorder="1" applyAlignment="1">
      <alignment wrapText="1"/>
    </xf>
    <xf numFmtId="0" fontId="0" fillId="0" borderId="0" xfId="0" applyBorder="1"/>
    <xf numFmtId="0" fontId="0" fillId="0" borderId="9" xfId="0" applyBorder="1"/>
    <xf numFmtId="0" fontId="5" fillId="19" borderId="9" xfId="0" applyFont="1" applyFill="1" applyBorder="1" applyAlignment="1">
      <alignment wrapText="1"/>
    </xf>
    <xf numFmtId="14" fontId="5" fillId="19" borderId="9" xfId="0" applyNumberFormat="1" applyFont="1" applyFill="1" applyBorder="1" applyAlignment="1">
      <alignment horizontal="left" wrapText="1"/>
    </xf>
    <xf numFmtId="0" fontId="8" fillId="9" borderId="9" xfId="0" applyFont="1" applyFill="1" applyBorder="1" applyAlignment="1">
      <alignment wrapText="1"/>
    </xf>
    <xf numFmtId="0" fontId="8" fillId="15" borderId="9" xfId="0" applyFont="1" applyFill="1" applyBorder="1" applyAlignment="1">
      <alignment horizontal="center" wrapText="1"/>
    </xf>
    <xf numFmtId="0" fontId="8" fillId="16" borderId="9" xfId="0" applyFont="1" applyFill="1" applyBorder="1" applyAlignment="1">
      <alignment horizontal="center" wrapText="1"/>
    </xf>
    <xf numFmtId="0" fontId="8" fillId="17" borderId="9" xfId="0" applyFont="1" applyFill="1" applyBorder="1" applyAlignment="1">
      <alignment horizontal="center" wrapText="1"/>
    </xf>
    <xf numFmtId="0" fontId="8" fillId="9" borderId="9" xfId="0" applyFont="1" applyFill="1" applyBorder="1" applyAlignment="1">
      <alignment horizontal="center"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9" fillId="18" borderId="9" xfId="0" applyFont="1" applyFill="1" applyBorder="1" applyAlignment="1">
      <alignment horizontal="right" wrapText="1"/>
    </xf>
    <xf numFmtId="0" fontId="16" fillId="0" borderId="9" xfId="0" applyFont="1" applyBorder="1"/>
    <xf numFmtId="0" fontId="0" fillId="0" borderId="0" xfId="0" applyAlignment="1">
      <alignment vertical="center"/>
    </xf>
    <xf numFmtId="0" fontId="2" fillId="3" borderId="4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7" fillId="9" borderId="4" xfId="0" applyFont="1" applyFill="1" applyBorder="1" applyAlignment="1">
      <alignment horizontal="center" wrapText="1"/>
    </xf>
    <xf numFmtId="0" fontId="17" fillId="9" borderId="5" xfId="0" applyFont="1" applyFill="1" applyBorder="1" applyAlignment="1">
      <alignment horizontal="center" wrapText="1"/>
    </xf>
    <xf numFmtId="0" fontId="19" fillId="0" borderId="5" xfId="0" applyFont="1" applyBorder="1" applyAlignment="1">
      <alignment vertical="top" wrapText="1"/>
    </xf>
    <xf numFmtId="0" fontId="19" fillId="8" borderId="5" xfId="0" applyFont="1" applyFill="1" applyBorder="1" applyAlignment="1">
      <alignment wrapText="1"/>
    </xf>
    <xf numFmtId="0" fontId="19" fillId="0" borderId="5" xfId="0" applyFont="1" applyBorder="1" applyAlignment="1">
      <alignment wrapText="1"/>
    </xf>
    <xf numFmtId="0" fontId="17" fillId="10" borderId="4" xfId="0" applyFont="1" applyFill="1" applyBorder="1" applyAlignment="1">
      <alignment horizontal="center" vertical="center" wrapText="1"/>
    </xf>
    <xf numFmtId="0" fontId="0" fillId="0" borderId="5" xfId="0" applyFont="1" applyBorder="1" applyAlignment="1">
      <alignment vertical="top" wrapText="1"/>
    </xf>
    <xf numFmtId="0" fontId="0" fillId="0" borderId="5" xfId="0" applyFont="1" applyBorder="1" applyAlignment="1">
      <alignment wrapText="1"/>
    </xf>
    <xf numFmtId="0" fontId="6" fillId="4" borderId="9" xfId="0" applyFont="1" applyFill="1" applyBorder="1" applyAlignment="1">
      <alignment horizontal="center" wrapText="1"/>
    </xf>
    <xf numFmtId="0" fontId="6" fillId="6" borderId="9" xfId="0" applyFont="1" applyFill="1" applyBorder="1" applyAlignment="1">
      <alignment horizontal="center" wrapText="1"/>
    </xf>
    <xf numFmtId="0" fontId="6" fillId="7" borderId="9" xfId="0" applyFont="1" applyFill="1" applyBorder="1" applyAlignment="1">
      <alignment horizontal="center" wrapText="1"/>
    </xf>
    <xf numFmtId="0" fontId="3" fillId="8" borderId="9" xfId="0" applyFont="1" applyFill="1" applyBorder="1" applyAlignment="1">
      <alignment horizontal="center" wrapText="1"/>
    </xf>
    <xf numFmtId="0" fontId="0" fillId="28" borderId="9" xfId="0" applyFill="1" applyBorder="1"/>
    <xf numFmtId="0" fontId="5" fillId="29" borderId="9" xfId="0" applyFont="1" applyFill="1" applyBorder="1" applyAlignment="1">
      <alignment wrapText="1"/>
    </xf>
    <xf numFmtId="0" fontId="0" fillId="29" borderId="9" xfId="0" applyFill="1" applyBorder="1"/>
    <xf numFmtId="0" fontId="0" fillId="0" borderId="9" xfId="0" applyFill="1" applyBorder="1"/>
    <xf numFmtId="0" fontId="5" fillId="0" borderId="9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wrapText="1"/>
    </xf>
    <xf numFmtId="0" fontId="6" fillId="5" borderId="9" xfId="0" applyFont="1" applyFill="1" applyBorder="1" applyAlignment="1">
      <alignment horizontal="center" wrapText="1"/>
    </xf>
    <xf numFmtId="0" fontId="17" fillId="10" borderId="8" xfId="0" applyFont="1" applyFill="1" applyBorder="1" applyAlignment="1">
      <alignment horizontal="center" vertical="center" wrapText="1"/>
    </xf>
    <xf numFmtId="0" fontId="17" fillId="10" borderId="7" xfId="0" applyFont="1" applyFill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wrapText="1"/>
    </xf>
    <xf numFmtId="0" fontId="18" fillId="2" borderId="2" xfId="0" applyFont="1" applyFill="1" applyBorder="1" applyAlignment="1">
      <alignment horizontal="center" wrapText="1"/>
    </xf>
    <xf numFmtId="0" fontId="18" fillId="2" borderId="3" xfId="0" applyFont="1" applyFill="1" applyBorder="1" applyAlignment="1">
      <alignment horizontal="center" wrapText="1"/>
    </xf>
    <xf numFmtId="0" fontId="17" fillId="10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6" fillId="9" borderId="9" xfId="0" applyFont="1" applyFill="1" applyBorder="1" applyAlignment="1">
      <alignment wrapText="1"/>
    </xf>
    <xf numFmtId="10" fontId="12" fillId="0" borderId="9" xfId="0" applyNumberFormat="1" applyFont="1" applyBorder="1" applyAlignment="1">
      <alignment horizontal="right" wrapText="1"/>
    </xf>
    <xf numFmtId="0" fontId="10" fillId="0" borderId="9" xfId="0" applyFont="1" applyBorder="1" applyAlignment="1">
      <alignment wrapText="1"/>
    </xf>
    <xf numFmtId="10" fontId="11" fillId="15" borderId="9" xfId="0" applyNumberFormat="1" applyFont="1" applyFill="1" applyBorder="1" applyAlignment="1">
      <alignment horizontal="right" wrapText="1"/>
    </xf>
    <xf numFmtId="0" fontId="8" fillId="9" borderId="9" xfId="0" applyFont="1" applyFill="1" applyBorder="1" applyAlignment="1">
      <alignment horizontal="center" wrapText="1"/>
    </xf>
    <xf numFmtId="0" fontId="5" fillId="0" borderId="9" xfId="0" applyFont="1" applyBorder="1" applyAlignment="1">
      <alignment horizontal="left" wrapText="1"/>
    </xf>
    <xf numFmtId="0" fontId="15" fillId="25" borderId="9" xfId="0" applyFont="1" applyFill="1" applyBorder="1" applyAlignment="1">
      <alignment vertical="center" wrapText="1"/>
    </xf>
    <xf numFmtId="0" fontId="15" fillId="23" borderId="9" xfId="0" applyFont="1" applyFill="1" applyBorder="1" applyAlignment="1">
      <alignment vertical="center" wrapText="1"/>
    </xf>
    <xf numFmtId="0" fontId="15" fillId="24" borderId="9" xfId="0" applyFont="1" applyFill="1" applyBorder="1" applyAlignment="1">
      <alignment vertical="center" wrapText="1"/>
    </xf>
    <xf numFmtId="0" fontId="3" fillId="0" borderId="9" xfId="0" applyFont="1" applyBorder="1" applyAlignment="1">
      <alignment horizontal="left" wrapText="1"/>
    </xf>
    <xf numFmtId="0" fontId="3" fillId="0" borderId="9" xfId="0" applyFont="1" applyBorder="1" applyAlignment="1">
      <alignment horizontal="left" vertical="top" wrapText="1"/>
    </xf>
    <xf numFmtId="0" fontId="5" fillId="0" borderId="9" xfId="0" applyFont="1" applyBorder="1" applyAlignment="1">
      <alignment wrapText="1"/>
    </xf>
    <xf numFmtId="0" fontId="5" fillId="3" borderId="9" xfId="0" applyFont="1" applyFill="1" applyBorder="1" applyAlignment="1">
      <alignment horizontal="center" wrapText="1"/>
    </xf>
    <xf numFmtId="0" fontId="13" fillId="20" borderId="10" xfId="0" applyFont="1" applyFill="1" applyBorder="1" applyAlignment="1">
      <alignment wrapText="1"/>
    </xf>
    <xf numFmtId="0" fontId="14" fillId="21" borderId="9" xfId="0" applyFont="1" applyFill="1" applyBorder="1" applyAlignment="1">
      <alignment vertical="center" wrapText="1"/>
    </xf>
    <xf numFmtId="0" fontId="5" fillId="0" borderId="11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3" borderId="12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1" xfId="0" applyFont="1" applyFill="1" applyBorder="1" applyAlignment="1">
      <alignment horizontal="center" wrapText="1"/>
    </xf>
    <xf numFmtId="0" fontId="5" fillId="30" borderId="12" xfId="0" applyFont="1" applyFill="1" applyBorder="1" applyAlignment="1">
      <alignment horizontal="center" wrapText="1"/>
    </xf>
    <xf numFmtId="0" fontId="5" fillId="30" borderId="13" xfId="0" applyFont="1" applyFill="1" applyBorder="1" applyAlignment="1">
      <alignment horizontal="center" wrapText="1"/>
    </xf>
    <xf numFmtId="0" fontId="5" fillId="30" borderId="1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CD287-92CA-4496-80C6-3777D8FCAAB3}">
  <sheetPr>
    <pageSetUpPr fitToPage="1"/>
  </sheetPr>
  <dimension ref="B1:H16"/>
  <sheetViews>
    <sheetView workbookViewId="0">
      <selection activeCell="C40" sqref="C40"/>
    </sheetView>
  </sheetViews>
  <sheetFormatPr defaultRowHeight="15" x14ac:dyDescent="0.25"/>
  <cols>
    <col min="2" max="2" width="23.85546875" bestFit="1" customWidth="1"/>
    <col min="3" max="3" width="21.85546875" bestFit="1" customWidth="1"/>
    <col min="4" max="4" width="20.7109375" bestFit="1" customWidth="1"/>
    <col min="5" max="5" width="27" bestFit="1" customWidth="1"/>
    <col min="6" max="6" width="50.5703125" bestFit="1" customWidth="1"/>
    <col min="7" max="7" width="14.28515625" bestFit="1" customWidth="1"/>
    <col min="8" max="8" width="20.7109375" bestFit="1" customWidth="1"/>
  </cols>
  <sheetData>
    <row r="1" spans="2:8" ht="24" thickBot="1" x14ac:dyDescent="0.3">
      <c r="B1" s="62" t="s">
        <v>0</v>
      </c>
      <c r="C1" s="63"/>
      <c r="D1" s="63"/>
      <c r="E1" s="63"/>
      <c r="F1" s="63"/>
      <c r="G1" s="63"/>
      <c r="H1" s="64"/>
    </row>
    <row r="2" spans="2:8" ht="15.75" thickBot="1" x14ac:dyDescent="0.3">
      <c r="B2" s="41" t="s">
        <v>1</v>
      </c>
      <c r="C2" s="42" t="s">
        <v>2</v>
      </c>
      <c r="D2" s="42" t="s">
        <v>3</v>
      </c>
      <c r="E2" s="42" t="s">
        <v>4</v>
      </c>
      <c r="F2" s="42" t="s">
        <v>5</v>
      </c>
      <c r="G2" s="42" t="s">
        <v>6</v>
      </c>
      <c r="H2" s="42" t="s">
        <v>7</v>
      </c>
    </row>
    <row r="3" spans="2:8" ht="15.75" thickBot="1" x14ac:dyDescent="0.3">
      <c r="B3" s="41" t="s">
        <v>8</v>
      </c>
      <c r="C3" s="42" t="s">
        <v>6</v>
      </c>
      <c r="D3" s="42" t="s">
        <v>7</v>
      </c>
      <c r="E3" s="42" t="s">
        <v>9</v>
      </c>
      <c r="F3" s="42"/>
      <c r="G3" s="42"/>
      <c r="H3" s="42"/>
    </row>
    <row r="4" spans="2:8" ht="15.75" thickBot="1" x14ac:dyDescent="0.3">
      <c r="B4" s="41" t="s">
        <v>10</v>
      </c>
      <c r="C4" s="42" t="s">
        <v>6</v>
      </c>
      <c r="D4" s="42" t="s">
        <v>11</v>
      </c>
      <c r="E4" s="42" t="s">
        <v>9</v>
      </c>
      <c r="F4" s="42"/>
      <c r="G4" s="42"/>
      <c r="H4" s="42"/>
    </row>
    <row r="5" spans="2:8" ht="15.75" thickBot="1" x14ac:dyDescent="0.3">
      <c r="B5" s="41" t="s">
        <v>12</v>
      </c>
      <c r="C5" s="42" t="s">
        <v>6</v>
      </c>
      <c r="D5" s="42" t="s">
        <v>7</v>
      </c>
      <c r="E5" s="42" t="s">
        <v>13</v>
      </c>
      <c r="F5" s="42" t="s">
        <v>9</v>
      </c>
      <c r="G5" s="42"/>
      <c r="H5" s="42"/>
    </row>
    <row r="6" spans="2:8" ht="15.75" thickBot="1" x14ac:dyDescent="0.3">
      <c r="B6" s="41" t="s">
        <v>14</v>
      </c>
      <c r="C6" s="42" t="s">
        <v>15</v>
      </c>
      <c r="D6" s="42" t="s">
        <v>16</v>
      </c>
      <c r="E6" s="42" t="s">
        <v>17</v>
      </c>
      <c r="F6" s="42" t="s">
        <v>18</v>
      </c>
      <c r="G6" s="42"/>
      <c r="H6" s="42"/>
    </row>
    <row r="7" spans="2:8" ht="15.75" thickBot="1" x14ac:dyDescent="0.3">
      <c r="B7" s="41" t="s">
        <v>19</v>
      </c>
      <c r="C7" s="42" t="s">
        <v>20</v>
      </c>
      <c r="D7" s="42" t="s">
        <v>21</v>
      </c>
      <c r="E7" s="42" t="s">
        <v>22</v>
      </c>
      <c r="F7" s="42" t="s">
        <v>23</v>
      </c>
      <c r="G7" s="42"/>
      <c r="H7" s="42"/>
    </row>
    <row r="8" spans="2:8" ht="15.75" thickBot="1" x14ac:dyDescent="0.3">
      <c r="B8" s="41" t="s">
        <v>24</v>
      </c>
      <c r="C8" s="42" t="s">
        <v>25</v>
      </c>
      <c r="D8" s="43" t="s">
        <v>26</v>
      </c>
      <c r="E8" s="42"/>
      <c r="F8" s="42"/>
      <c r="G8" s="42"/>
      <c r="H8" s="44"/>
    </row>
    <row r="9" spans="2:8" ht="15.75" thickBot="1" x14ac:dyDescent="0.3">
      <c r="B9" s="41" t="s">
        <v>171</v>
      </c>
      <c r="C9" s="44" t="s">
        <v>184</v>
      </c>
      <c r="D9" s="42" t="s">
        <v>155</v>
      </c>
      <c r="E9" s="42" t="s">
        <v>156</v>
      </c>
      <c r="F9" s="42" t="s">
        <v>157</v>
      </c>
      <c r="G9" s="44"/>
      <c r="H9" s="44"/>
    </row>
    <row r="16" spans="2:8" x14ac:dyDescent="0.25">
      <c r="C16" s="40"/>
    </row>
  </sheetData>
  <mergeCells count="1">
    <mergeCell ref="B1:H1"/>
  </mergeCells>
  <pageMargins left="0.7" right="0.7" top="0.75" bottom="0.75" header="0.3" footer="0.3"/>
  <pageSetup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19727-6332-4301-A535-4874AE174014}">
  <sheetPr>
    <pageSetUpPr fitToPage="1"/>
  </sheetPr>
  <dimension ref="B1:F18"/>
  <sheetViews>
    <sheetView workbookViewId="0">
      <selection activeCell="F26" sqref="F26"/>
    </sheetView>
  </sheetViews>
  <sheetFormatPr defaultRowHeight="15" x14ac:dyDescent="0.25"/>
  <cols>
    <col min="2" max="2" width="29.28515625" bestFit="1" customWidth="1"/>
    <col min="3" max="3" width="7.140625" bestFit="1" customWidth="1"/>
    <col min="4" max="4" width="8.5703125" bestFit="1" customWidth="1"/>
    <col min="5" max="5" width="11.28515625" bestFit="1" customWidth="1"/>
    <col min="6" max="6" width="6.28515625" bestFit="1" customWidth="1"/>
  </cols>
  <sheetData>
    <row r="1" spans="2:6" ht="23.25" x14ac:dyDescent="0.35">
      <c r="B1" s="65" t="s">
        <v>27</v>
      </c>
      <c r="C1" s="65"/>
      <c r="D1" s="65"/>
      <c r="E1" s="65"/>
      <c r="F1" s="65"/>
    </row>
    <row r="2" spans="2:6" x14ac:dyDescent="0.25">
      <c r="B2" s="13"/>
      <c r="C2" s="53" t="s">
        <v>28</v>
      </c>
      <c r="D2" s="66" t="s">
        <v>29</v>
      </c>
      <c r="E2" s="66"/>
      <c r="F2" s="66"/>
    </row>
    <row r="3" spans="2:6" x14ac:dyDescent="0.25">
      <c r="B3" s="13"/>
      <c r="C3" s="54" t="s">
        <v>30</v>
      </c>
      <c r="D3" s="55" t="s">
        <v>31</v>
      </c>
      <c r="E3" s="55" t="s">
        <v>32</v>
      </c>
      <c r="F3" s="55" t="s">
        <v>33</v>
      </c>
    </row>
    <row r="4" spans="2:6" x14ac:dyDescent="0.25">
      <c r="B4" s="35" t="s">
        <v>34</v>
      </c>
      <c r="C4" s="56" t="s">
        <v>35</v>
      </c>
      <c r="D4" s="56" t="s">
        <v>35</v>
      </c>
      <c r="E4" s="56" t="s">
        <v>35</v>
      </c>
      <c r="F4" s="56" t="s">
        <v>35</v>
      </c>
    </row>
    <row r="5" spans="2:6" x14ac:dyDescent="0.25">
      <c r="B5" s="35" t="s">
        <v>8</v>
      </c>
      <c r="C5" s="56" t="s">
        <v>35</v>
      </c>
      <c r="D5" s="56" t="s">
        <v>35</v>
      </c>
      <c r="E5" s="56" t="s">
        <v>35</v>
      </c>
      <c r="F5" s="56" t="s">
        <v>35</v>
      </c>
    </row>
    <row r="6" spans="2:6" x14ac:dyDescent="0.25">
      <c r="B6" s="35" t="s">
        <v>36</v>
      </c>
      <c r="C6" s="56" t="s">
        <v>35</v>
      </c>
      <c r="D6" s="56" t="s">
        <v>35</v>
      </c>
      <c r="E6" s="56" t="s">
        <v>35</v>
      </c>
      <c r="F6" s="56" t="s">
        <v>35</v>
      </c>
    </row>
    <row r="7" spans="2:6" x14ac:dyDescent="0.25">
      <c r="B7" s="35" t="s">
        <v>37</v>
      </c>
      <c r="C7" s="56" t="s">
        <v>35</v>
      </c>
      <c r="D7" s="56" t="s">
        <v>35</v>
      </c>
      <c r="E7" s="56" t="s">
        <v>35</v>
      </c>
      <c r="F7" s="56" t="s">
        <v>35</v>
      </c>
    </row>
    <row r="8" spans="2:6" x14ac:dyDescent="0.25">
      <c r="B8" s="12"/>
      <c r="C8" s="12"/>
      <c r="D8" s="12"/>
      <c r="E8" s="12"/>
      <c r="F8" s="12"/>
    </row>
    <row r="9" spans="2:6" x14ac:dyDescent="0.25">
      <c r="B9" s="12"/>
      <c r="C9" s="12"/>
      <c r="D9" s="12"/>
      <c r="E9" s="12"/>
      <c r="F9" s="12"/>
    </row>
    <row r="10" spans="2:6" x14ac:dyDescent="0.25">
      <c r="B10" s="12"/>
      <c r="C10" s="12"/>
      <c r="D10" s="12"/>
      <c r="E10" s="12"/>
      <c r="F10" s="12"/>
    </row>
    <row r="11" spans="2:6" x14ac:dyDescent="0.25">
      <c r="B11" s="12"/>
      <c r="C11" s="12"/>
      <c r="D11" s="12"/>
      <c r="E11" s="12"/>
      <c r="F11" s="12"/>
    </row>
    <row r="12" spans="2:6" ht="23.25" x14ac:dyDescent="0.35">
      <c r="B12" s="65" t="s">
        <v>185</v>
      </c>
      <c r="C12" s="65"/>
      <c r="D12" s="65"/>
      <c r="E12" s="65"/>
      <c r="F12" s="12"/>
    </row>
    <row r="13" spans="2:6" x14ac:dyDescent="0.25">
      <c r="B13" s="13"/>
      <c r="C13" s="53" t="s">
        <v>28</v>
      </c>
      <c r="D13" s="66" t="s">
        <v>29</v>
      </c>
      <c r="E13" s="66"/>
      <c r="F13" s="12"/>
    </row>
    <row r="14" spans="2:6" x14ac:dyDescent="0.25">
      <c r="B14" s="13"/>
      <c r="C14" s="54" t="s">
        <v>30</v>
      </c>
      <c r="D14" s="55" t="s">
        <v>186</v>
      </c>
      <c r="E14" s="55" t="s">
        <v>187</v>
      </c>
      <c r="F14" s="12"/>
    </row>
    <row r="15" spans="2:6" x14ac:dyDescent="0.25">
      <c r="B15" s="35" t="s">
        <v>188</v>
      </c>
      <c r="C15" s="56" t="s">
        <v>35</v>
      </c>
      <c r="D15" s="18" t="s">
        <v>35</v>
      </c>
      <c r="E15" s="18" t="s">
        <v>189</v>
      </c>
      <c r="F15" s="12"/>
    </row>
    <row r="16" spans="2:6" x14ac:dyDescent="0.25">
      <c r="B16" s="35" t="s">
        <v>190</v>
      </c>
      <c r="C16" s="56" t="s">
        <v>35</v>
      </c>
      <c r="D16" s="18" t="s">
        <v>35</v>
      </c>
      <c r="E16" s="18" t="s">
        <v>35</v>
      </c>
      <c r="F16" s="12"/>
    </row>
    <row r="17" spans="2:6" x14ac:dyDescent="0.25">
      <c r="B17" s="35" t="s">
        <v>191</v>
      </c>
      <c r="C17" s="56" t="s">
        <v>35</v>
      </c>
      <c r="D17" s="18" t="s">
        <v>189</v>
      </c>
      <c r="E17" s="18" t="s">
        <v>189</v>
      </c>
      <c r="F17" s="12"/>
    </row>
    <row r="18" spans="2:6" x14ac:dyDescent="0.25">
      <c r="B18" s="35" t="s">
        <v>192</v>
      </c>
      <c r="C18" s="56" t="s">
        <v>35</v>
      </c>
      <c r="D18" s="18" t="s">
        <v>189</v>
      </c>
      <c r="E18" s="18" t="s">
        <v>189</v>
      </c>
      <c r="F18" s="12"/>
    </row>
  </sheetData>
  <mergeCells count="4">
    <mergeCell ref="B1:F1"/>
    <mergeCell ref="D2:F2"/>
    <mergeCell ref="B12:E12"/>
    <mergeCell ref="D13:E1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22A4-D0F9-4824-B70F-ECB7724B519C}">
  <sheetPr>
    <pageSetUpPr fitToPage="1"/>
  </sheetPr>
  <dimension ref="B1:D26"/>
  <sheetViews>
    <sheetView workbookViewId="0">
      <selection activeCell="A26" sqref="A26:XFD26"/>
    </sheetView>
  </sheetViews>
  <sheetFormatPr defaultRowHeight="15" x14ac:dyDescent="0.25"/>
  <cols>
    <col min="2" max="2" width="20.7109375" customWidth="1"/>
    <col min="3" max="3" width="50.5703125" bestFit="1" customWidth="1"/>
    <col min="4" max="4" width="63.85546875" bestFit="1" customWidth="1"/>
  </cols>
  <sheetData>
    <row r="1" spans="2:4" ht="24" thickBot="1" x14ac:dyDescent="0.4">
      <c r="B1" s="69" t="s">
        <v>38</v>
      </c>
      <c r="C1" s="70"/>
      <c r="D1" s="71"/>
    </row>
    <row r="2" spans="2:4" ht="15.75" thickBot="1" x14ac:dyDescent="0.3">
      <c r="B2" s="45" t="s">
        <v>39</v>
      </c>
      <c r="C2" s="46" t="s">
        <v>40</v>
      </c>
      <c r="D2" s="46" t="s">
        <v>41</v>
      </c>
    </row>
    <row r="3" spans="2:4" ht="15.75" thickBot="1" x14ac:dyDescent="0.3">
      <c r="B3" s="67" t="s">
        <v>1</v>
      </c>
      <c r="C3" s="47" t="s">
        <v>32</v>
      </c>
      <c r="D3" s="51"/>
    </row>
    <row r="4" spans="2:4" ht="15.75" thickBot="1" x14ac:dyDescent="0.3">
      <c r="B4" s="72"/>
      <c r="C4" s="47" t="s">
        <v>42</v>
      </c>
      <c r="D4" s="47" t="s">
        <v>193</v>
      </c>
    </row>
    <row r="5" spans="2:4" ht="15.75" thickBot="1" x14ac:dyDescent="0.3">
      <c r="B5" s="67" t="s">
        <v>43</v>
      </c>
      <c r="C5" s="47" t="s">
        <v>194</v>
      </c>
      <c r="D5" s="47" t="s">
        <v>195</v>
      </c>
    </row>
    <row r="6" spans="2:4" ht="15.75" thickBot="1" x14ac:dyDescent="0.3">
      <c r="B6" s="68"/>
      <c r="C6" s="47" t="s">
        <v>196</v>
      </c>
      <c r="D6" s="52" t="s">
        <v>197</v>
      </c>
    </row>
    <row r="7" spans="2:4" ht="15.75" thickBot="1" x14ac:dyDescent="0.3">
      <c r="B7" s="68"/>
      <c r="C7" s="47" t="s">
        <v>198</v>
      </c>
      <c r="D7" s="47" t="s">
        <v>199</v>
      </c>
    </row>
    <row r="8" spans="2:4" ht="15.75" thickBot="1" x14ac:dyDescent="0.3">
      <c r="B8" s="72"/>
      <c r="C8" s="47" t="s">
        <v>44</v>
      </c>
      <c r="D8" s="47" t="s">
        <v>48</v>
      </c>
    </row>
    <row r="9" spans="2:4" ht="15.75" thickBot="1" x14ac:dyDescent="0.3">
      <c r="B9" s="67" t="s">
        <v>14</v>
      </c>
      <c r="C9" s="47" t="s">
        <v>16</v>
      </c>
      <c r="D9" s="48" t="s">
        <v>200</v>
      </c>
    </row>
    <row r="10" spans="2:4" ht="15.75" thickBot="1" x14ac:dyDescent="0.3">
      <c r="B10" s="68"/>
      <c r="C10" s="47" t="s">
        <v>201</v>
      </c>
      <c r="D10" s="48" t="s">
        <v>202</v>
      </c>
    </row>
    <row r="11" spans="2:4" ht="15.75" thickBot="1" x14ac:dyDescent="0.3">
      <c r="B11" s="68"/>
      <c r="C11" s="47" t="s">
        <v>203</v>
      </c>
      <c r="D11" s="48" t="s">
        <v>204</v>
      </c>
    </row>
    <row r="12" spans="2:4" ht="15.75" thickBot="1" x14ac:dyDescent="0.3">
      <c r="B12" s="72"/>
      <c r="C12" s="47" t="s">
        <v>205</v>
      </c>
      <c r="D12" s="47" t="s">
        <v>206</v>
      </c>
    </row>
    <row r="13" spans="2:4" ht="15.75" thickBot="1" x14ac:dyDescent="0.3">
      <c r="B13" s="67" t="s">
        <v>79</v>
      </c>
      <c r="C13" s="49" t="s">
        <v>124</v>
      </c>
      <c r="D13" s="52" t="s">
        <v>207</v>
      </c>
    </row>
    <row r="14" spans="2:4" ht="15.75" thickBot="1" x14ac:dyDescent="0.3">
      <c r="B14" s="68"/>
      <c r="C14" s="49" t="s">
        <v>125</v>
      </c>
      <c r="D14" s="52" t="s">
        <v>208</v>
      </c>
    </row>
    <row r="15" spans="2:4" ht="30.75" thickBot="1" x14ac:dyDescent="0.3">
      <c r="B15" s="68"/>
      <c r="C15" s="49" t="s">
        <v>126</v>
      </c>
      <c r="D15" s="52" t="s">
        <v>209</v>
      </c>
    </row>
    <row r="16" spans="2:4" ht="15.75" thickBot="1" x14ac:dyDescent="0.3">
      <c r="B16" s="72"/>
      <c r="C16" s="49" t="s">
        <v>127</v>
      </c>
      <c r="D16" s="52" t="s">
        <v>210</v>
      </c>
    </row>
    <row r="17" spans="2:4" ht="30.75" thickBot="1" x14ac:dyDescent="0.3">
      <c r="B17" s="67" t="s">
        <v>171</v>
      </c>
      <c r="C17" s="52" t="s">
        <v>140</v>
      </c>
      <c r="D17" s="52" t="s">
        <v>211</v>
      </c>
    </row>
    <row r="18" spans="2:4" ht="15.75" thickBot="1" x14ac:dyDescent="0.3">
      <c r="B18" s="68"/>
      <c r="C18" s="47" t="s">
        <v>155</v>
      </c>
      <c r="D18" s="52"/>
    </row>
    <row r="19" spans="2:4" ht="15.75" thickBot="1" x14ac:dyDescent="0.3">
      <c r="B19" s="68"/>
      <c r="C19" s="47" t="s">
        <v>156</v>
      </c>
      <c r="D19" s="52"/>
    </row>
    <row r="20" spans="2:4" ht="15.75" thickBot="1" x14ac:dyDescent="0.3">
      <c r="B20" s="68"/>
      <c r="C20" s="47" t="s">
        <v>157</v>
      </c>
      <c r="D20" s="52"/>
    </row>
    <row r="21" spans="2:4" ht="15.75" thickBot="1" x14ac:dyDescent="0.3">
      <c r="B21" s="68"/>
      <c r="C21" s="47" t="s">
        <v>158</v>
      </c>
      <c r="D21" s="52"/>
    </row>
    <row r="22" spans="2:4" ht="15.75" thickBot="1" x14ac:dyDescent="0.3">
      <c r="B22" s="68"/>
      <c r="C22" s="47" t="s">
        <v>159</v>
      </c>
      <c r="D22" s="52"/>
    </row>
    <row r="23" spans="2:4" ht="15.75" thickBot="1" x14ac:dyDescent="0.3">
      <c r="B23" s="68"/>
      <c r="C23" s="47" t="s">
        <v>160</v>
      </c>
      <c r="D23" s="52"/>
    </row>
    <row r="24" spans="2:4" ht="15.75" thickBot="1" x14ac:dyDescent="0.3">
      <c r="B24" s="68"/>
      <c r="C24" s="47" t="s">
        <v>161</v>
      </c>
      <c r="D24" s="52"/>
    </row>
    <row r="25" spans="2:4" ht="15.75" thickBot="1" x14ac:dyDescent="0.3">
      <c r="B25" s="68"/>
      <c r="C25" s="47" t="s">
        <v>162</v>
      </c>
      <c r="D25" s="52"/>
    </row>
    <row r="26" spans="2:4" ht="15.75" thickBot="1" x14ac:dyDescent="0.3">
      <c r="B26" s="50" t="s">
        <v>24</v>
      </c>
      <c r="C26" s="47" t="s">
        <v>154</v>
      </c>
      <c r="D26" s="52"/>
    </row>
  </sheetData>
  <mergeCells count="6">
    <mergeCell ref="B17:B25"/>
    <mergeCell ref="B1:D1"/>
    <mergeCell ref="B3:B4"/>
    <mergeCell ref="B5:B8"/>
    <mergeCell ref="B9:B12"/>
    <mergeCell ref="B13:B16"/>
  </mergeCells>
  <pageMargins left="0.7" right="0.7" top="0.75" bottom="0.75" header="0.3" footer="0.3"/>
  <pageSetup scale="6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CFD8F-7A11-41E1-BE7F-0F9752DE80D2}">
  <sheetPr>
    <pageSetUpPr fitToPage="1"/>
  </sheetPr>
  <dimension ref="A1:H62"/>
  <sheetViews>
    <sheetView workbookViewId="0">
      <selection activeCell="J31" sqref="J31"/>
    </sheetView>
  </sheetViews>
  <sheetFormatPr defaultColWidth="35.140625" defaultRowHeight="15" x14ac:dyDescent="0.25"/>
  <cols>
    <col min="1" max="1" width="12.28515625" bestFit="1" customWidth="1"/>
    <col min="2" max="2" width="14.7109375" bestFit="1" customWidth="1"/>
    <col min="3" max="3" width="9.42578125" bestFit="1" customWidth="1"/>
    <col min="4" max="4" width="58.28515625" bestFit="1" customWidth="1"/>
    <col min="5" max="5" width="10.140625" bestFit="1" customWidth="1"/>
    <col min="6" max="6" width="12.140625" bestFit="1" customWidth="1"/>
    <col min="7" max="7" width="14.85546875" bestFit="1" customWidth="1"/>
    <col min="8" max="8" width="15.28515625" bestFit="1" customWidth="1"/>
  </cols>
  <sheetData>
    <row r="1" spans="1:8" ht="24" thickBot="1" x14ac:dyDescent="0.4">
      <c r="A1" s="73" t="s">
        <v>49</v>
      </c>
      <c r="B1" s="74"/>
      <c r="C1" s="74"/>
      <c r="D1" s="74"/>
      <c r="E1" s="74"/>
      <c r="F1" s="74"/>
      <c r="G1" s="74"/>
      <c r="H1" s="75"/>
    </row>
    <row r="2" spans="1:8" ht="16.5" thickBot="1" x14ac:dyDescent="0.3">
      <c r="A2" s="3" t="s">
        <v>50</v>
      </c>
      <c r="B2" s="4" t="s">
        <v>51</v>
      </c>
      <c r="C2" s="4" t="s">
        <v>39</v>
      </c>
      <c r="D2" s="4" t="s">
        <v>40</v>
      </c>
      <c r="E2" s="4" t="s">
        <v>52</v>
      </c>
      <c r="F2" s="4" t="s">
        <v>53</v>
      </c>
      <c r="G2" s="4" t="s">
        <v>54</v>
      </c>
      <c r="H2" s="4" t="s">
        <v>55</v>
      </c>
    </row>
    <row r="3" spans="1:8" ht="15.75" thickBot="1" x14ac:dyDescent="0.3">
      <c r="A3" s="5" t="s">
        <v>56</v>
      </c>
      <c r="B3" s="6" t="s">
        <v>57</v>
      </c>
      <c r="C3" s="7" t="s">
        <v>1</v>
      </c>
      <c r="D3" s="2" t="s">
        <v>119</v>
      </c>
      <c r="E3" s="7" t="s">
        <v>58</v>
      </c>
      <c r="F3" s="7" t="s">
        <v>29</v>
      </c>
      <c r="G3" s="7">
        <v>4</v>
      </c>
      <c r="H3" s="7">
        <v>7</v>
      </c>
    </row>
    <row r="4" spans="1:8" ht="15.75" thickBot="1" x14ac:dyDescent="0.3">
      <c r="A4" s="5" t="s">
        <v>56</v>
      </c>
      <c r="B4" s="6" t="s">
        <v>57</v>
      </c>
      <c r="C4" s="7" t="s">
        <v>1</v>
      </c>
      <c r="D4" s="2" t="s">
        <v>120</v>
      </c>
      <c r="E4" s="7" t="s">
        <v>58</v>
      </c>
      <c r="F4" s="7" t="s">
        <v>29</v>
      </c>
      <c r="G4" s="7">
        <v>4</v>
      </c>
      <c r="H4" s="7">
        <v>7</v>
      </c>
    </row>
    <row r="5" spans="1:8" ht="15.75" thickBot="1" x14ac:dyDescent="0.3">
      <c r="A5" s="5" t="s">
        <v>56</v>
      </c>
      <c r="B5" s="6" t="s">
        <v>57</v>
      </c>
      <c r="C5" s="7" t="s">
        <v>1</v>
      </c>
      <c r="D5" s="2" t="s">
        <v>121</v>
      </c>
      <c r="E5" s="7" t="s">
        <v>58</v>
      </c>
      <c r="F5" s="7" t="s">
        <v>29</v>
      </c>
      <c r="G5" s="7">
        <v>4</v>
      </c>
      <c r="H5" s="7">
        <v>7</v>
      </c>
    </row>
    <row r="6" spans="1:8" ht="15.75" thickBot="1" x14ac:dyDescent="0.3">
      <c r="A6" s="5" t="s">
        <v>56</v>
      </c>
      <c r="B6" s="6" t="s">
        <v>57</v>
      </c>
      <c r="C6" s="7" t="s">
        <v>1</v>
      </c>
      <c r="D6" s="2" t="s">
        <v>122</v>
      </c>
      <c r="E6" s="7" t="s">
        <v>58</v>
      </c>
      <c r="F6" s="7" t="s">
        <v>29</v>
      </c>
      <c r="G6" s="7">
        <v>4</v>
      </c>
      <c r="H6" s="7">
        <v>8</v>
      </c>
    </row>
    <row r="7" spans="1:8" ht="15.75" thickBot="1" x14ac:dyDescent="0.3">
      <c r="A7" s="5" t="s">
        <v>56</v>
      </c>
      <c r="B7" s="6" t="s">
        <v>57</v>
      </c>
      <c r="C7" s="7" t="s">
        <v>1</v>
      </c>
      <c r="D7" s="2" t="s">
        <v>59</v>
      </c>
      <c r="E7" s="7" t="s">
        <v>58</v>
      </c>
      <c r="F7" s="7" t="s">
        <v>29</v>
      </c>
      <c r="G7" s="7">
        <v>4</v>
      </c>
      <c r="H7" s="7">
        <v>8</v>
      </c>
    </row>
    <row r="8" spans="1:8" ht="15.75" thickBot="1" x14ac:dyDescent="0.3">
      <c r="A8" s="5" t="s">
        <v>56</v>
      </c>
      <c r="B8" s="6" t="s">
        <v>57</v>
      </c>
      <c r="C8" s="7" t="s">
        <v>1</v>
      </c>
      <c r="D8" s="2" t="s">
        <v>60</v>
      </c>
      <c r="E8" s="7" t="s">
        <v>58</v>
      </c>
      <c r="F8" s="7" t="s">
        <v>29</v>
      </c>
      <c r="G8" s="7">
        <v>4</v>
      </c>
      <c r="H8" s="7">
        <v>8</v>
      </c>
    </row>
    <row r="9" spans="1:8" ht="15.75" thickBot="1" x14ac:dyDescent="0.3">
      <c r="A9" s="5" t="s">
        <v>61</v>
      </c>
      <c r="B9" s="6" t="s">
        <v>57</v>
      </c>
      <c r="C9" s="8" t="s">
        <v>1</v>
      </c>
      <c r="D9" s="1" t="s">
        <v>153</v>
      </c>
      <c r="E9" s="7" t="s">
        <v>62</v>
      </c>
      <c r="F9" s="7" t="s">
        <v>63</v>
      </c>
      <c r="G9" s="11">
        <v>1</v>
      </c>
      <c r="H9" s="7">
        <v>2</v>
      </c>
    </row>
    <row r="10" spans="1:8" ht="15.75" thickBot="1" x14ac:dyDescent="0.3">
      <c r="A10" s="5" t="s">
        <v>56</v>
      </c>
      <c r="B10" s="6" t="s">
        <v>57</v>
      </c>
      <c r="C10" s="8" t="s">
        <v>24</v>
      </c>
      <c r="D10" s="1" t="s">
        <v>154</v>
      </c>
      <c r="E10" s="7" t="s">
        <v>62</v>
      </c>
      <c r="F10" s="7" t="s">
        <v>63</v>
      </c>
      <c r="G10" s="7">
        <v>10</v>
      </c>
      <c r="H10" s="7">
        <v>7</v>
      </c>
    </row>
    <row r="11" spans="1:8" ht="15.75" thickBot="1" x14ac:dyDescent="0.3">
      <c r="A11" s="5" t="s">
        <v>61</v>
      </c>
      <c r="B11" s="6" t="s">
        <v>57</v>
      </c>
      <c r="C11" s="8" t="s">
        <v>139</v>
      </c>
      <c r="D11" s="1" t="s">
        <v>155</v>
      </c>
      <c r="E11" s="7" t="s">
        <v>62</v>
      </c>
      <c r="F11" s="7" t="s">
        <v>63</v>
      </c>
      <c r="G11" s="7">
        <v>6</v>
      </c>
      <c r="H11" s="7">
        <v>2</v>
      </c>
    </row>
    <row r="12" spans="1:8" ht="15.75" thickBot="1" x14ac:dyDescent="0.3">
      <c r="A12" s="5" t="s">
        <v>61</v>
      </c>
      <c r="B12" s="6" t="s">
        <v>57</v>
      </c>
      <c r="C12" s="8" t="s">
        <v>139</v>
      </c>
      <c r="D12" s="1" t="s">
        <v>156</v>
      </c>
      <c r="E12" s="7" t="s">
        <v>62</v>
      </c>
      <c r="F12" s="7" t="s">
        <v>63</v>
      </c>
      <c r="G12" s="7">
        <v>2</v>
      </c>
      <c r="H12" s="7">
        <v>3</v>
      </c>
    </row>
    <row r="13" spans="1:8" ht="15.75" thickBot="1" x14ac:dyDescent="0.3">
      <c r="A13" s="5" t="s">
        <v>70</v>
      </c>
      <c r="B13" s="6" t="s">
        <v>57</v>
      </c>
      <c r="C13" s="8" t="s">
        <v>139</v>
      </c>
      <c r="D13" s="1" t="s">
        <v>157</v>
      </c>
      <c r="E13" s="7" t="s">
        <v>62</v>
      </c>
      <c r="F13" s="7" t="s">
        <v>63</v>
      </c>
      <c r="G13" s="7">
        <v>8</v>
      </c>
      <c r="H13" s="7">
        <v>2</v>
      </c>
    </row>
    <row r="14" spans="1:8" ht="15.75" thickBot="1" x14ac:dyDescent="0.3">
      <c r="A14" s="5" t="s">
        <v>61</v>
      </c>
      <c r="B14" s="6" t="s">
        <v>57</v>
      </c>
      <c r="C14" s="8" t="s">
        <v>139</v>
      </c>
      <c r="D14" s="1" t="s">
        <v>158</v>
      </c>
      <c r="E14" s="7" t="s">
        <v>62</v>
      </c>
      <c r="F14" s="7" t="s">
        <v>63</v>
      </c>
      <c r="G14" s="7">
        <v>1</v>
      </c>
      <c r="H14" s="7">
        <v>3</v>
      </c>
    </row>
    <row r="15" spans="1:8" ht="15.75" thickBot="1" x14ac:dyDescent="0.3">
      <c r="A15" s="5" t="s">
        <v>70</v>
      </c>
      <c r="B15" s="6" t="s">
        <v>57</v>
      </c>
      <c r="C15" s="8" t="s">
        <v>139</v>
      </c>
      <c r="D15" s="1" t="s">
        <v>159</v>
      </c>
      <c r="E15" s="7" t="s">
        <v>62</v>
      </c>
      <c r="F15" s="7" t="s">
        <v>63</v>
      </c>
      <c r="G15" s="7">
        <v>6</v>
      </c>
      <c r="H15" s="7">
        <v>6</v>
      </c>
    </row>
    <row r="16" spans="1:8" ht="15.75" thickBot="1" x14ac:dyDescent="0.3">
      <c r="A16" s="5" t="s">
        <v>56</v>
      </c>
      <c r="B16" s="9" t="s">
        <v>75</v>
      </c>
      <c r="C16" s="8" t="s">
        <v>139</v>
      </c>
      <c r="D16" s="1" t="s">
        <v>160</v>
      </c>
      <c r="E16" s="7" t="s">
        <v>62</v>
      </c>
      <c r="F16" s="7" t="s">
        <v>63</v>
      </c>
      <c r="G16" s="7">
        <v>6</v>
      </c>
      <c r="H16" s="7">
        <v>10</v>
      </c>
    </row>
    <row r="17" spans="1:8" ht="15.75" thickBot="1" x14ac:dyDescent="0.3">
      <c r="A17" s="5" t="s">
        <v>61</v>
      </c>
      <c r="B17" s="9" t="s">
        <v>75</v>
      </c>
      <c r="C17" s="8" t="s">
        <v>139</v>
      </c>
      <c r="D17" s="1" t="s">
        <v>161</v>
      </c>
      <c r="E17" s="7" t="s">
        <v>62</v>
      </c>
      <c r="F17" s="7" t="s">
        <v>63</v>
      </c>
      <c r="G17" s="7">
        <v>2</v>
      </c>
      <c r="H17" s="7">
        <v>3</v>
      </c>
    </row>
    <row r="18" spans="1:8" ht="15.75" thickBot="1" x14ac:dyDescent="0.3">
      <c r="A18" s="5" t="s">
        <v>56</v>
      </c>
      <c r="B18" s="10" t="s">
        <v>80</v>
      </c>
      <c r="C18" s="8" t="s">
        <v>139</v>
      </c>
      <c r="D18" s="1" t="s">
        <v>162</v>
      </c>
      <c r="E18" s="7" t="s">
        <v>62</v>
      </c>
      <c r="F18" s="7" t="s">
        <v>63</v>
      </c>
      <c r="G18" s="7">
        <v>6</v>
      </c>
      <c r="H18" s="7">
        <v>7</v>
      </c>
    </row>
    <row r="19" spans="1:8" ht="15.75" thickBot="1" x14ac:dyDescent="0.3">
      <c r="A19" s="5" t="s">
        <v>61</v>
      </c>
      <c r="B19" s="6" t="s">
        <v>57</v>
      </c>
      <c r="C19" s="7" t="s">
        <v>1</v>
      </c>
      <c r="D19" s="2" t="s">
        <v>64</v>
      </c>
      <c r="E19" s="7" t="s">
        <v>58</v>
      </c>
      <c r="F19" s="7" t="s">
        <v>65</v>
      </c>
      <c r="G19" s="7">
        <v>4</v>
      </c>
      <c r="H19" s="7">
        <v>2</v>
      </c>
    </row>
    <row r="20" spans="1:8" ht="15.75" thickBot="1" x14ac:dyDescent="0.3">
      <c r="A20" s="5" t="s">
        <v>61</v>
      </c>
      <c r="B20" s="6" t="s">
        <v>57</v>
      </c>
      <c r="C20" s="8" t="s">
        <v>1</v>
      </c>
      <c r="D20" s="1" t="s">
        <v>66</v>
      </c>
      <c r="E20" s="7" t="s">
        <v>58</v>
      </c>
      <c r="F20" s="7" t="s">
        <v>65</v>
      </c>
      <c r="G20" s="7">
        <v>4</v>
      </c>
      <c r="H20" s="7">
        <v>2</v>
      </c>
    </row>
    <row r="21" spans="1:8" ht="15.75" thickBot="1" x14ac:dyDescent="0.3">
      <c r="A21" s="5" t="s">
        <v>61</v>
      </c>
      <c r="B21" s="6" t="s">
        <v>57</v>
      </c>
      <c r="C21" s="8" t="s">
        <v>1</v>
      </c>
      <c r="D21" s="1" t="s">
        <v>67</v>
      </c>
      <c r="E21" s="7" t="s">
        <v>68</v>
      </c>
      <c r="F21" s="7" t="s">
        <v>65</v>
      </c>
      <c r="G21" s="7">
        <v>4</v>
      </c>
      <c r="H21" s="7">
        <v>5</v>
      </c>
    </row>
    <row r="22" spans="1:8" ht="15.75" thickBot="1" x14ac:dyDescent="0.3">
      <c r="A22" s="5" t="s">
        <v>61</v>
      </c>
      <c r="B22" s="6" t="s">
        <v>57</v>
      </c>
      <c r="C22" s="8" t="s">
        <v>1</v>
      </c>
      <c r="D22" s="1" t="s">
        <v>69</v>
      </c>
      <c r="E22" s="7" t="s">
        <v>68</v>
      </c>
      <c r="F22" s="7" t="s">
        <v>65</v>
      </c>
      <c r="G22" s="7">
        <v>4</v>
      </c>
      <c r="H22" s="7">
        <v>5</v>
      </c>
    </row>
    <row r="23" spans="1:8" ht="15.75" thickBot="1" x14ac:dyDescent="0.3">
      <c r="A23" s="5" t="s">
        <v>56</v>
      </c>
      <c r="B23" s="6" t="s">
        <v>57</v>
      </c>
      <c r="C23" s="8" t="s">
        <v>1</v>
      </c>
      <c r="D23" s="1" t="s">
        <v>163</v>
      </c>
      <c r="E23" s="7" t="s">
        <v>62</v>
      </c>
      <c r="F23" s="7" t="s">
        <v>63</v>
      </c>
      <c r="G23" s="7">
        <v>4</v>
      </c>
      <c r="H23" s="7">
        <v>6</v>
      </c>
    </row>
    <row r="24" spans="1:8" ht="15.75" thickBot="1" x14ac:dyDescent="0.3">
      <c r="A24" s="5" t="s">
        <v>70</v>
      </c>
      <c r="B24" s="6" t="s">
        <v>57</v>
      </c>
      <c r="C24" s="8" t="s">
        <v>43</v>
      </c>
      <c r="D24" s="1" t="s">
        <v>72</v>
      </c>
      <c r="E24" s="7" t="s">
        <v>71</v>
      </c>
      <c r="F24" s="7" t="s">
        <v>63</v>
      </c>
      <c r="G24" s="7">
        <v>6</v>
      </c>
      <c r="H24" s="7">
        <v>8</v>
      </c>
    </row>
    <row r="25" spans="1:8" ht="15.75" thickBot="1" x14ac:dyDescent="0.3">
      <c r="A25" s="5" t="s">
        <v>56</v>
      </c>
      <c r="B25" s="6" t="s">
        <v>57</v>
      </c>
      <c r="C25" s="8" t="s">
        <v>43</v>
      </c>
      <c r="D25" s="1" t="s">
        <v>73</v>
      </c>
      <c r="E25" s="7" t="s">
        <v>62</v>
      </c>
      <c r="F25" s="7" t="s">
        <v>63</v>
      </c>
      <c r="G25" s="7">
        <v>4</v>
      </c>
      <c r="H25" s="7">
        <v>9</v>
      </c>
    </row>
    <row r="26" spans="1:8" ht="15.75" thickBot="1" x14ac:dyDescent="0.3">
      <c r="A26" s="5" t="s">
        <v>56</v>
      </c>
      <c r="B26" s="6" t="s">
        <v>57</v>
      </c>
      <c r="C26" s="8" t="s">
        <v>43</v>
      </c>
      <c r="D26" s="1" t="s">
        <v>74</v>
      </c>
      <c r="E26" s="7" t="s">
        <v>71</v>
      </c>
      <c r="F26" s="7" t="s">
        <v>63</v>
      </c>
      <c r="G26" s="7">
        <v>6</v>
      </c>
      <c r="H26" s="7">
        <v>8</v>
      </c>
    </row>
    <row r="27" spans="1:8" ht="15.75" thickBot="1" x14ac:dyDescent="0.3">
      <c r="A27" s="5" t="s">
        <v>61</v>
      </c>
      <c r="B27" s="6" t="s">
        <v>57</v>
      </c>
      <c r="C27" s="8" t="s">
        <v>43</v>
      </c>
      <c r="D27" s="1" t="s">
        <v>44</v>
      </c>
      <c r="E27" s="7" t="s">
        <v>62</v>
      </c>
      <c r="F27" s="7" t="s">
        <v>63</v>
      </c>
      <c r="G27" s="7">
        <v>4</v>
      </c>
      <c r="H27" s="7">
        <v>2</v>
      </c>
    </row>
    <row r="28" spans="1:8" ht="15.75" thickBot="1" x14ac:dyDescent="0.3">
      <c r="A28" s="5" t="s">
        <v>56</v>
      </c>
      <c r="B28" s="9" t="s">
        <v>75</v>
      </c>
      <c r="C28" s="7" t="s">
        <v>24</v>
      </c>
      <c r="D28" s="2" t="s">
        <v>76</v>
      </c>
      <c r="E28" s="7" t="s">
        <v>71</v>
      </c>
      <c r="F28" s="7" t="s">
        <v>77</v>
      </c>
      <c r="G28" s="7">
        <v>2</v>
      </c>
      <c r="H28" s="7">
        <v>10</v>
      </c>
    </row>
    <row r="29" spans="1:8" ht="15.75" thickBot="1" x14ac:dyDescent="0.3">
      <c r="A29" s="5" t="s">
        <v>56</v>
      </c>
      <c r="B29" s="9" t="s">
        <v>75</v>
      </c>
      <c r="C29" s="7" t="s">
        <v>24</v>
      </c>
      <c r="D29" s="2" t="s">
        <v>78</v>
      </c>
      <c r="E29" s="7" t="s">
        <v>71</v>
      </c>
      <c r="F29" s="7" t="s">
        <v>77</v>
      </c>
      <c r="G29" s="7">
        <v>2</v>
      </c>
      <c r="H29" s="7">
        <v>10</v>
      </c>
    </row>
    <row r="30" spans="1:8" ht="15.75" thickBot="1" x14ac:dyDescent="0.3">
      <c r="A30" s="5" t="s">
        <v>56</v>
      </c>
      <c r="B30" s="9" t="s">
        <v>75</v>
      </c>
      <c r="C30" s="7" t="s">
        <v>24</v>
      </c>
      <c r="D30" s="2" t="s">
        <v>25</v>
      </c>
      <c r="E30" s="7" t="s">
        <v>71</v>
      </c>
      <c r="F30" s="7" t="s">
        <v>77</v>
      </c>
      <c r="G30" s="7">
        <v>2</v>
      </c>
      <c r="H30" s="7">
        <v>10</v>
      </c>
    </row>
    <row r="31" spans="1:8" ht="15.75" thickBot="1" x14ac:dyDescent="0.3">
      <c r="A31" s="5" t="s">
        <v>56</v>
      </c>
      <c r="B31" s="10" t="s">
        <v>80</v>
      </c>
      <c r="C31" s="7" t="s">
        <v>24</v>
      </c>
      <c r="D31" s="2" t="s">
        <v>123</v>
      </c>
      <c r="E31" s="7" t="s">
        <v>71</v>
      </c>
      <c r="F31" s="7" t="s">
        <v>77</v>
      </c>
      <c r="G31" s="7">
        <v>2</v>
      </c>
      <c r="H31" s="7">
        <v>10</v>
      </c>
    </row>
    <row r="32" spans="1:8" ht="15.75" thickBot="1" x14ac:dyDescent="0.3">
      <c r="A32" s="5" t="s">
        <v>61</v>
      </c>
      <c r="B32" s="6" t="s">
        <v>57</v>
      </c>
      <c r="C32" s="7" t="s">
        <v>79</v>
      </c>
      <c r="D32" s="2" t="s">
        <v>124</v>
      </c>
      <c r="E32" s="7" t="s">
        <v>62</v>
      </c>
      <c r="F32" s="7" t="s">
        <v>63</v>
      </c>
      <c r="G32" s="7">
        <v>1</v>
      </c>
      <c r="H32" s="7">
        <v>4</v>
      </c>
    </row>
    <row r="33" spans="1:8" ht="15.75" thickBot="1" x14ac:dyDescent="0.3">
      <c r="A33" s="5" t="s">
        <v>61</v>
      </c>
      <c r="B33" s="6" t="s">
        <v>57</v>
      </c>
      <c r="C33" s="7" t="s">
        <v>79</v>
      </c>
      <c r="D33" s="2" t="s">
        <v>125</v>
      </c>
      <c r="E33" s="7" t="s">
        <v>62</v>
      </c>
      <c r="F33" s="7" t="s">
        <v>63</v>
      </c>
      <c r="G33" s="7">
        <v>1</v>
      </c>
      <c r="H33" s="7">
        <v>4</v>
      </c>
    </row>
    <row r="34" spans="1:8" ht="15.75" thickBot="1" x14ac:dyDescent="0.3">
      <c r="A34" s="5" t="s">
        <v>61</v>
      </c>
      <c r="B34" s="6" t="s">
        <v>57</v>
      </c>
      <c r="C34" s="7" t="s">
        <v>79</v>
      </c>
      <c r="D34" s="2" t="s">
        <v>126</v>
      </c>
      <c r="E34" s="7" t="s">
        <v>62</v>
      </c>
      <c r="F34" s="7" t="s">
        <v>63</v>
      </c>
      <c r="G34" s="7">
        <v>1</v>
      </c>
      <c r="H34" s="7">
        <v>5</v>
      </c>
    </row>
    <row r="35" spans="1:8" ht="15.75" thickBot="1" x14ac:dyDescent="0.3">
      <c r="A35" s="5" t="s">
        <v>61</v>
      </c>
      <c r="B35" s="6" t="s">
        <v>57</v>
      </c>
      <c r="C35" s="7" t="s">
        <v>79</v>
      </c>
      <c r="D35" s="2" t="s">
        <v>127</v>
      </c>
      <c r="E35" s="7" t="s">
        <v>62</v>
      </c>
      <c r="F35" s="7" t="s">
        <v>63</v>
      </c>
      <c r="G35" s="7">
        <v>1</v>
      </c>
      <c r="H35" s="7">
        <v>4</v>
      </c>
    </row>
    <row r="36" spans="1:8" ht="15.75" thickBot="1" x14ac:dyDescent="0.3">
      <c r="A36" s="5" t="s">
        <v>61</v>
      </c>
      <c r="B36" s="6" t="s">
        <v>57</v>
      </c>
      <c r="C36" s="7" t="s">
        <v>79</v>
      </c>
      <c r="D36" s="2" t="s">
        <v>128</v>
      </c>
      <c r="E36" s="7" t="s">
        <v>58</v>
      </c>
      <c r="F36" s="7" t="s">
        <v>65</v>
      </c>
      <c r="G36" s="7">
        <v>4</v>
      </c>
      <c r="H36" s="7">
        <v>2</v>
      </c>
    </row>
    <row r="37" spans="1:8" ht="15.75" thickBot="1" x14ac:dyDescent="0.3">
      <c r="A37" s="5" t="s">
        <v>61</v>
      </c>
      <c r="B37" s="6" t="s">
        <v>57</v>
      </c>
      <c r="C37" s="7" t="s">
        <v>79</v>
      </c>
      <c r="D37" s="2" t="s">
        <v>129</v>
      </c>
      <c r="E37" s="7" t="s">
        <v>68</v>
      </c>
      <c r="F37" s="7" t="s">
        <v>65</v>
      </c>
      <c r="G37" s="7">
        <v>2</v>
      </c>
      <c r="H37" s="7">
        <v>4</v>
      </c>
    </row>
    <row r="38" spans="1:8" ht="15.75" thickBot="1" x14ac:dyDescent="0.3">
      <c r="A38" s="5" t="s">
        <v>61</v>
      </c>
      <c r="B38" s="6" t="s">
        <v>57</v>
      </c>
      <c r="C38" s="7" t="s">
        <v>79</v>
      </c>
      <c r="D38" s="2" t="s">
        <v>130</v>
      </c>
      <c r="E38" s="7" t="s">
        <v>71</v>
      </c>
      <c r="F38" s="7" t="s">
        <v>65</v>
      </c>
      <c r="G38" s="7">
        <v>2</v>
      </c>
      <c r="H38" s="7">
        <v>4</v>
      </c>
    </row>
    <row r="39" spans="1:8" ht="15.75" thickBot="1" x14ac:dyDescent="0.3">
      <c r="A39" s="5" t="s">
        <v>61</v>
      </c>
      <c r="B39" s="6" t="s">
        <v>57</v>
      </c>
      <c r="C39" s="7" t="s">
        <v>79</v>
      </c>
      <c r="D39" s="2" t="s">
        <v>131</v>
      </c>
      <c r="E39" s="7" t="s">
        <v>71</v>
      </c>
      <c r="F39" s="7" t="s">
        <v>65</v>
      </c>
      <c r="G39" s="7">
        <v>2</v>
      </c>
      <c r="H39" s="7">
        <v>2</v>
      </c>
    </row>
    <row r="40" spans="1:8" ht="15.75" thickBot="1" x14ac:dyDescent="0.3">
      <c r="A40" s="5" t="s">
        <v>70</v>
      </c>
      <c r="B40" s="6" t="s">
        <v>57</v>
      </c>
      <c r="C40" s="8" t="s">
        <v>14</v>
      </c>
      <c r="D40" s="1" t="s">
        <v>45</v>
      </c>
      <c r="E40" s="7" t="s">
        <v>71</v>
      </c>
      <c r="F40" s="7" t="s">
        <v>63</v>
      </c>
      <c r="G40" s="7">
        <v>4</v>
      </c>
      <c r="H40" s="7">
        <v>6</v>
      </c>
    </row>
    <row r="41" spans="1:8" ht="15.75" thickBot="1" x14ac:dyDescent="0.3">
      <c r="A41" s="5" t="s">
        <v>70</v>
      </c>
      <c r="B41" s="6" t="s">
        <v>57</v>
      </c>
      <c r="C41" s="8" t="s">
        <v>14</v>
      </c>
      <c r="D41" s="1" t="s">
        <v>46</v>
      </c>
      <c r="E41" s="7" t="s">
        <v>62</v>
      </c>
      <c r="F41" s="7" t="s">
        <v>63</v>
      </c>
      <c r="G41" s="7">
        <v>2</v>
      </c>
      <c r="H41" s="7">
        <v>5</v>
      </c>
    </row>
    <row r="42" spans="1:8" ht="15.75" thickBot="1" x14ac:dyDescent="0.3">
      <c r="A42" s="5" t="s">
        <v>70</v>
      </c>
      <c r="B42" s="6" t="s">
        <v>57</v>
      </c>
      <c r="C42" s="8" t="s">
        <v>14</v>
      </c>
      <c r="D42" s="1" t="s">
        <v>47</v>
      </c>
      <c r="E42" s="7" t="s">
        <v>71</v>
      </c>
      <c r="F42" s="7" t="s">
        <v>63</v>
      </c>
      <c r="G42" s="7">
        <v>4</v>
      </c>
      <c r="H42" s="7">
        <v>9</v>
      </c>
    </row>
    <row r="43" spans="1:8" ht="15.75" thickBot="1" x14ac:dyDescent="0.3">
      <c r="A43" s="5" t="s">
        <v>56</v>
      </c>
      <c r="B43" s="9" t="s">
        <v>75</v>
      </c>
      <c r="C43" s="7" t="s">
        <v>14</v>
      </c>
      <c r="D43" s="2" t="s">
        <v>164</v>
      </c>
      <c r="E43" s="7" t="s">
        <v>62</v>
      </c>
      <c r="F43" s="7" t="s">
        <v>63</v>
      </c>
      <c r="G43" s="7">
        <v>8</v>
      </c>
      <c r="H43" s="7">
        <v>7</v>
      </c>
    </row>
    <row r="44" spans="1:8" ht="15.75" thickBot="1" x14ac:dyDescent="0.3">
      <c r="A44" s="5" t="s">
        <v>70</v>
      </c>
      <c r="B44" s="6" t="s">
        <v>57</v>
      </c>
      <c r="C44" s="7" t="s">
        <v>14</v>
      </c>
      <c r="D44" s="2" t="s">
        <v>132</v>
      </c>
      <c r="E44" s="7" t="s">
        <v>58</v>
      </c>
      <c r="F44" s="7" t="s">
        <v>77</v>
      </c>
      <c r="G44" s="7">
        <v>4</v>
      </c>
      <c r="H44" s="7">
        <v>6</v>
      </c>
    </row>
    <row r="45" spans="1:8" ht="15.75" thickBot="1" x14ac:dyDescent="0.3">
      <c r="A45" s="5" t="s">
        <v>70</v>
      </c>
      <c r="B45" s="6" t="s">
        <v>57</v>
      </c>
      <c r="C45" s="7" t="s">
        <v>14</v>
      </c>
      <c r="D45" s="2" t="s">
        <v>133</v>
      </c>
      <c r="E45" s="7" t="s">
        <v>71</v>
      </c>
      <c r="F45" s="7" t="s">
        <v>77</v>
      </c>
      <c r="G45" s="7">
        <v>4</v>
      </c>
      <c r="H45" s="7">
        <v>7</v>
      </c>
    </row>
    <row r="46" spans="1:8" ht="15.75" thickBot="1" x14ac:dyDescent="0.3">
      <c r="A46" s="5" t="s">
        <v>70</v>
      </c>
      <c r="B46" s="6" t="s">
        <v>57</v>
      </c>
      <c r="C46" s="7" t="s">
        <v>14</v>
      </c>
      <c r="D46" s="2" t="s">
        <v>134</v>
      </c>
      <c r="E46" s="7" t="s">
        <v>71</v>
      </c>
      <c r="F46" s="7" t="s">
        <v>77</v>
      </c>
      <c r="G46" s="7">
        <v>4</v>
      </c>
      <c r="H46" s="7">
        <v>7</v>
      </c>
    </row>
    <row r="47" spans="1:8" ht="15.75" thickBot="1" x14ac:dyDescent="0.3">
      <c r="A47" s="5" t="s">
        <v>70</v>
      </c>
      <c r="B47" s="6" t="s">
        <v>57</v>
      </c>
      <c r="C47" s="7" t="s">
        <v>14</v>
      </c>
      <c r="D47" s="2" t="s">
        <v>135</v>
      </c>
      <c r="E47" s="7" t="s">
        <v>71</v>
      </c>
      <c r="F47" s="7" t="s">
        <v>77</v>
      </c>
      <c r="G47" s="7">
        <v>4</v>
      </c>
      <c r="H47" s="7">
        <v>7</v>
      </c>
    </row>
    <row r="48" spans="1:8" ht="15.75" thickBot="1" x14ac:dyDescent="0.3">
      <c r="A48" s="5" t="s">
        <v>70</v>
      </c>
      <c r="B48" s="6" t="s">
        <v>57</v>
      </c>
      <c r="C48" s="7" t="s">
        <v>14</v>
      </c>
      <c r="D48" s="2" t="s">
        <v>136</v>
      </c>
      <c r="E48" s="7" t="s">
        <v>71</v>
      </c>
      <c r="F48" s="7" t="s">
        <v>77</v>
      </c>
      <c r="G48" s="7">
        <v>4</v>
      </c>
      <c r="H48" s="7">
        <v>8</v>
      </c>
    </row>
    <row r="49" spans="1:8" ht="15.75" thickBot="1" x14ac:dyDescent="0.3">
      <c r="A49" s="5" t="s">
        <v>70</v>
      </c>
      <c r="B49" s="6" t="s">
        <v>57</v>
      </c>
      <c r="C49" s="8" t="s">
        <v>14</v>
      </c>
      <c r="D49" s="1" t="s">
        <v>137</v>
      </c>
      <c r="E49" s="7" t="s">
        <v>71</v>
      </c>
      <c r="F49" s="7" t="s">
        <v>63</v>
      </c>
      <c r="G49" s="7">
        <v>6</v>
      </c>
      <c r="H49" s="7">
        <v>9</v>
      </c>
    </row>
    <row r="50" spans="1:8" ht="15.75" thickBot="1" x14ac:dyDescent="0.3">
      <c r="A50" s="5" t="s">
        <v>70</v>
      </c>
      <c r="B50" s="6" t="s">
        <v>57</v>
      </c>
      <c r="C50" s="7" t="s">
        <v>14</v>
      </c>
      <c r="D50" s="2" t="s">
        <v>138</v>
      </c>
      <c r="E50" s="7" t="s">
        <v>71</v>
      </c>
      <c r="F50" s="7" t="s">
        <v>77</v>
      </c>
      <c r="G50" s="7">
        <v>4</v>
      </c>
      <c r="H50" s="7">
        <v>10</v>
      </c>
    </row>
    <row r="51" spans="1:8" ht="15.75" thickBot="1" x14ac:dyDescent="0.3">
      <c r="A51" s="5" t="s">
        <v>56</v>
      </c>
      <c r="B51" s="9" t="s">
        <v>75</v>
      </c>
      <c r="C51" s="7" t="s">
        <v>139</v>
      </c>
      <c r="D51" s="2" t="s">
        <v>140</v>
      </c>
      <c r="E51" s="7" t="s">
        <v>62</v>
      </c>
      <c r="F51" s="7" t="s">
        <v>63</v>
      </c>
      <c r="G51" s="7">
        <v>6</v>
      </c>
      <c r="H51" s="7">
        <v>8</v>
      </c>
    </row>
    <row r="52" spans="1:8" ht="15.75" thickBot="1" x14ac:dyDescent="0.3">
      <c r="A52" s="5" t="s">
        <v>70</v>
      </c>
      <c r="B52" s="6" t="s">
        <v>57</v>
      </c>
      <c r="C52" s="7" t="s">
        <v>79</v>
      </c>
      <c r="D52" s="2" t="s">
        <v>141</v>
      </c>
      <c r="E52" s="7" t="s">
        <v>58</v>
      </c>
      <c r="F52" s="7" t="s">
        <v>142</v>
      </c>
      <c r="G52" s="7">
        <v>6</v>
      </c>
      <c r="H52" s="7">
        <v>7</v>
      </c>
    </row>
    <row r="53" spans="1:8" ht="15.75" thickBot="1" x14ac:dyDescent="0.3">
      <c r="A53" s="5" t="s">
        <v>56</v>
      </c>
      <c r="B53" s="6" t="s">
        <v>57</v>
      </c>
      <c r="C53" s="7" t="s">
        <v>79</v>
      </c>
      <c r="D53" s="2" t="s">
        <v>143</v>
      </c>
      <c r="E53" s="7" t="s">
        <v>58</v>
      </c>
      <c r="F53" s="7" t="s">
        <v>142</v>
      </c>
      <c r="G53" s="7">
        <v>6</v>
      </c>
      <c r="H53" s="7">
        <v>7</v>
      </c>
    </row>
    <row r="54" spans="1:8" ht="15.75" thickBot="1" x14ac:dyDescent="0.3">
      <c r="A54" s="5" t="s">
        <v>56</v>
      </c>
      <c r="B54" s="9" t="s">
        <v>75</v>
      </c>
      <c r="C54" s="7" t="s">
        <v>79</v>
      </c>
      <c r="D54" s="2" t="s">
        <v>144</v>
      </c>
      <c r="E54" s="7" t="s">
        <v>68</v>
      </c>
      <c r="F54" s="7" t="s">
        <v>142</v>
      </c>
      <c r="G54" s="7">
        <v>6</v>
      </c>
      <c r="H54" s="7">
        <v>8</v>
      </c>
    </row>
    <row r="55" spans="1:8" ht="15.75" thickBot="1" x14ac:dyDescent="0.3">
      <c r="A55" s="5" t="s">
        <v>56</v>
      </c>
      <c r="B55" s="9" t="s">
        <v>75</v>
      </c>
      <c r="C55" s="7" t="s">
        <v>79</v>
      </c>
      <c r="D55" s="2" t="s">
        <v>145</v>
      </c>
      <c r="E55" s="7" t="s">
        <v>68</v>
      </c>
      <c r="F55" s="7" t="s">
        <v>142</v>
      </c>
      <c r="G55" s="7">
        <v>6</v>
      </c>
      <c r="H55" s="7">
        <v>8</v>
      </c>
    </row>
    <row r="56" spans="1:8" ht="15.75" thickBot="1" x14ac:dyDescent="0.3">
      <c r="A56" s="5" t="s">
        <v>56</v>
      </c>
      <c r="B56" s="10" t="s">
        <v>80</v>
      </c>
      <c r="C56" s="7" t="s">
        <v>79</v>
      </c>
      <c r="D56" s="2" t="s">
        <v>146</v>
      </c>
      <c r="E56" s="7" t="s">
        <v>68</v>
      </c>
      <c r="F56" s="7" t="s">
        <v>142</v>
      </c>
      <c r="G56" s="7">
        <v>6</v>
      </c>
      <c r="H56" s="7">
        <v>9</v>
      </c>
    </row>
    <row r="57" spans="1:8" ht="15.75" thickBot="1" x14ac:dyDescent="0.3">
      <c r="A57" s="5" t="s">
        <v>56</v>
      </c>
      <c r="B57" s="10" t="s">
        <v>80</v>
      </c>
      <c r="C57" s="7" t="s">
        <v>79</v>
      </c>
      <c r="D57" s="2" t="s">
        <v>147</v>
      </c>
      <c r="E57" s="7" t="s">
        <v>68</v>
      </c>
      <c r="F57" s="7" t="s">
        <v>142</v>
      </c>
      <c r="G57" s="7">
        <v>6</v>
      </c>
      <c r="H57" s="7">
        <v>9</v>
      </c>
    </row>
    <row r="58" spans="1:8" ht="15.75" thickBot="1" x14ac:dyDescent="0.3">
      <c r="A58" s="5" t="s">
        <v>56</v>
      </c>
      <c r="B58" s="10" t="s">
        <v>80</v>
      </c>
      <c r="C58" s="7" t="s">
        <v>79</v>
      </c>
      <c r="D58" s="2" t="s">
        <v>148</v>
      </c>
      <c r="E58" s="7" t="s">
        <v>68</v>
      </c>
      <c r="F58" s="7" t="s">
        <v>142</v>
      </c>
      <c r="G58" s="7">
        <v>6</v>
      </c>
      <c r="H58" s="7">
        <v>10</v>
      </c>
    </row>
    <row r="59" spans="1:8" ht="15.75" thickBot="1" x14ac:dyDescent="0.3">
      <c r="A59" s="5" t="s">
        <v>56</v>
      </c>
      <c r="B59" s="10" t="s">
        <v>80</v>
      </c>
      <c r="C59" s="7" t="s">
        <v>79</v>
      </c>
      <c r="D59" s="2" t="s">
        <v>149</v>
      </c>
      <c r="E59" s="7" t="s">
        <v>68</v>
      </c>
      <c r="F59" s="7" t="s">
        <v>142</v>
      </c>
      <c r="G59" s="7">
        <v>6</v>
      </c>
      <c r="H59" s="7">
        <v>10</v>
      </c>
    </row>
    <row r="60" spans="1:8" ht="15.75" thickBot="1" x14ac:dyDescent="0.3">
      <c r="A60" s="5" t="s">
        <v>56</v>
      </c>
      <c r="B60" s="10" t="s">
        <v>80</v>
      </c>
      <c r="C60" s="7" t="s">
        <v>79</v>
      </c>
      <c r="D60" s="2" t="s">
        <v>150</v>
      </c>
      <c r="E60" s="7" t="s">
        <v>68</v>
      </c>
      <c r="F60" s="7" t="s">
        <v>142</v>
      </c>
      <c r="G60" s="7">
        <v>6</v>
      </c>
      <c r="H60" s="7">
        <v>11</v>
      </c>
    </row>
    <row r="61" spans="1:8" ht="15.75" thickBot="1" x14ac:dyDescent="0.3">
      <c r="A61" s="5" t="s">
        <v>56</v>
      </c>
      <c r="B61" s="10" t="s">
        <v>80</v>
      </c>
      <c r="C61" s="7" t="s">
        <v>79</v>
      </c>
      <c r="D61" s="2" t="s">
        <v>151</v>
      </c>
      <c r="E61" s="7" t="s">
        <v>68</v>
      </c>
      <c r="F61" s="7" t="s">
        <v>142</v>
      </c>
      <c r="G61" s="7">
        <v>6</v>
      </c>
      <c r="H61" s="7">
        <v>11</v>
      </c>
    </row>
    <row r="62" spans="1:8" ht="15.75" thickBot="1" x14ac:dyDescent="0.3">
      <c r="A62" s="5" t="s">
        <v>56</v>
      </c>
      <c r="B62" s="10" t="s">
        <v>80</v>
      </c>
      <c r="C62" s="7" t="s">
        <v>79</v>
      </c>
      <c r="D62" s="2" t="s">
        <v>152</v>
      </c>
      <c r="E62" s="7" t="s">
        <v>68</v>
      </c>
      <c r="F62" s="7" t="s">
        <v>142</v>
      </c>
      <c r="G62" s="7">
        <v>6</v>
      </c>
      <c r="H62" s="7">
        <v>11</v>
      </c>
    </row>
  </sheetData>
  <autoFilter ref="A2:H62" xr:uid="{0D3E85DF-BF6D-44FB-AF56-561A52E627CF}"/>
  <mergeCells count="1">
    <mergeCell ref="A1:H1"/>
  </mergeCells>
  <pageMargins left="0.7" right="0.7" top="0.75" bottom="0.75" header="0.3" footer="0.3"/>
  <pageSetup scale="61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4D163-C75F-4712-A6F5-A6E547499F65}">
  <sheetPr>
    <pageSetUpPr fitToPage="1"/>
  </sheetPr>
  <dimension ref="A1:E20"/>
  <sheetViews>
    <sheetView tabSelected="1" workbookViewId="0">
      <selection activeCell="D41" sqref="D41"/>
    </sheetView>
  </sheetViews>
  <sheetFormatPr defaultColWidth="19.140625" defaultRowHeight="15" x14ac:dyDescent="0.25"/>
  <cols>
    <col min="1" max="16384" width="19.140625" style="26"/>
  </cols>
  <sheetData>
    <row r="1" spans="1:5" ht="23.25" x14ac:dyDescent="0.35">
      <c r="A1" s="65" t="s">
        <v>180</v>
      </c>
      <c r="B1" s="65"/>
      <c r="C1" s="65"/>
      <c r="D1" s="65"/>
      <c r="E1" s="65"/>
    </row>
    <row r="2" spans="1:5" x14ac:dyDescent="0.25">
      <c r="A2" s="80" t="s">
        <v>81</v>
      </c>
      <c r="B2" s="80"/>
      <c r="C2" s="80"/>
      <c r="D2" s="80"/>
      <c r="E2" s="80"/>
    </row>
    <row r="3" spans="1:5" x14ac:dyDescent="0.25">
      <c r="A3" s="30" t="s">
        <v>82</v>
      </c>
      <c r="B3" s="31" t="s">
        <v>61</v>
      </c>
      <c r="C3" s="32" t="s">
        <v>70</v>
      </c>
      <c r="D3" s="33" t="s">
        <v>56</v>
      </c>
      <c r="E3" s="34" t="s">
        <v>83</v>
      </c>
    </row>
    <row r="4" spans="1:5" x14ac:dyDescent="0.25">
      <c r="A4" s="35" t="s">
        <v>71</v>
      </c>
      <c r="B4" s="39" cm="1">
        <f t="array" ref="B4">SUMIFS(Backlog!$G:$G, Backlog!$A:$A, {"Done"}, Backlog!$E:$E,{"Dallas"})</f>
        <v>4</v>
      </c>
      <c r="C4" s="39" cm="1">
        <f t="array" ref="C4">SUMIFS(Backlog!$G:$G, Backlog!$A:$A, {"In Progress"}, Backlog!$E:$E,{"Dallas"})</f>
        <v>40</v>
      </c>
      <c r="D4" s="39" cm="1">
        <f t="array" ref="D4">SUMIFS(Backlog!$G:$G, Backlog!$A:$A, {"Not Started"}, Backlog!$E:$E,{"Dallas"})</f>
        <v>14</v>
      </c>
      <c r="E4" s="39">
        <f>B4+C4+D4</f>
        <v>58</v>
      </c>
    </row>
    <row r="5" spans="1:5" x14ac:dyDescent="0.25">
      <c r="A5" s="35" t="s">
        <v>58</v>
      </c>
      <c r="B5" s="39" cm="1">
        <f t="array" ref="B5">SUMIFS(Backlog!$G:$G, Backlog!$A:$A, {"Done"}, Backlog!$E:$E,{"Wee Boon"})</f>
        <v>12</v>
      </c>
      <c r="C5" s="39" cm="1">
        <f t="array" ref="C5">SUMIFS(Backlog!$G:$G, Backlog!$A:$A, {"In Progress"}, Backlog!$E:$E,{"Wee Boon"})</f>
        <v>10</v>
      </c>
      <c r="D5" s="39" cm="1">
        <f t="array" ref="D5">SUMIFS(Backlog!$G:$G, Backlog!$A:$A, {"Not Started"}, Backlog!$E:$E,{"Wee Boon"})</f>
        <v>30</v>
      </c>
      <c r="E5" s="39">
        <f>B5+C5+D5</f>
        <v>52</v>
      </c>
    </row>
    <row r="6" spans="1:5" x14ac:dyDescent="0.25">
      <c r="A6" s="35" t="s">
        <v>62</v>
      </c>
      <c r="B6" s="39" cm="1">
        <f t="array" ref="B6">SUMIFS(Backlog!$G:$G, Backlog!$A:$A, {"Done"}, Backlog!$E:$E,{"Bryan"})</f>
        <v>20</v>
      </c>
      <c r="C6" s="39" cm="1">
        <f t="array" ref="C6">SUMIFS(Backlog!$G:$G, Backlog!$A:$A, {"In Progress"}, Backlog!$E:$E,{"Bryan"})</f>
        <v>16</v>
      </c>
      <c r="D6" s="39" cm="1">
        <f t="array" ref="D6">SUMIFS(Backlog!$G:$G, Backlog!$A:$A, {"Not Started"}, Backlog!$E:$E,{"Bryan"})</f>
        <v>44</v>
      </c>
      <c r="E6" s="39">
        <f t="shared" ref="E6:E7" si="0">B6+C6+D6</f>
        <v>80</v>
      </c>
    </row>
    <row r="7" spans="1:5" x14ac:dyDescent="0.25">
      <c r="A7" s="35" t="s">
        <v>68</v>
      </c>
      <c r="B7" s="39" cm="1">
        <f t="array" ref="B7">SUMIFS(Backlog!$G:$G, Backlog!$A:$A, {"Done"}, Backlog!$E:$E,{"Min Yi"})</f>
        <v>10</v>
      </c>
      <c r="C7" s="39" cm="1">
        <f t="array" ref="C7">SUMIFS(Backlog!$G:$G, Backlog!$A:$A, {"In Progress"}, Backlog!$E:$E,{"Min Yi"})</f>
        <v>0</v>
      </c>
      <c r="D7" s="39" cm="1">
        <f t="array" ref="D7">SUMIFS(Backlog!$G:$G, Backlog!$A:$A, {"Not Started"}, Backlog!$E:$E,{"Min Yi"})</f>
        <v>54</v>
      </c>
      <c r="E7" s="39">
        <f t="shared" si="0"/>
        <v>64</v>
      </c>
    </row>
    <row r="8" spans="1:5" x14ac:dyDescent="0.25">
      <c r="A8" s="36" t="s">
        <v>84</v>
      </c>
      <c r="B8" s="37">
        <f>B4+B5+B6+B7</f>
        <v>46</v>
      </c>
      <c r="C8" s="37">
        <f>C4+C5+C6+C7</f>
        <v>66</v>
      </c>
      <c r="D8" s="37">
        <f>D4+D5+D6+D7</f>
        <v>142</v>
      </c>
      <c r="E8" s="37">
        <f>E4+E5+E6+E7</f>
        <v>254</v>
      </c>
    </row>
    <row r="9" spans="1:5" x14ac:dyDescent="0.25">
      <c r="A9" s="12"/>
      <c r="B9" s="12"/>
      <c r="C9" s="12"/>
      <c r="D9" s="12"/>
      <c r="E9" s="12"/>
    </row>
    <row r="10" spans="1:5" x14ac:dyDescent="0.25">
      <c r="A10" s="12"/>
      <c r="B10" s="12"/>
      <c r="C10" s="12"/>
      <c r="D10" s="12"/>
      <c r="E10" s="12"/>
    </row>
    <row r="11" spans="1:5" x14ac:dyDescent="0.25">
      <c r="A11" s="12"/>
      <c r="B11" s="12"/>
      <c r="C11" s="12"/>
      <c r="D11" s="12"/>
      <c r="E11" s="12"/>
    </row>
    <row r="12" spans="1:5" ht="23.25" x14ac:dyDescent="0.35">
      <c r="A12" s="65" t="s">
        <v>181</v>
      </c>
      <c r="B12" s="65"/>
      <c r="C12" s="65"/>
      <c r="D12" s="65"/>
      <c r="E12" s="65"/>
    </row>
    <row r="13" spans="1:5" x14ac:dyDescent="0.25">
      <c r="A13" s="76" t="s">
        <v>85</v>
      </c>
      <c r="B13" s="76"/>
      <c r="C13" s="38">
        <v>7</v>
      </c>
      <c r="D13" s="78" t="s">
        <v>183</v>
      </c>
      <c r="E13" s="78"/>
    </row>
    <row r="14" spans="1:5" ht="30" customHeight="1" x14ac:dyDescent="0.25">
      <c r="A14" s="76" t="s">
        <v>86</v>
      </c>
      <c r="B14" s="76"/>
      <c r="C14" s="38">
        <v>14</v>
      </c>
      <c r="D14" s="78" t="s">
        <v>87</v>
      </c>
      <c r="E14" s="78"/>
    </row>
    <row r="15" spans="1:5" x14ac:dyDescent="0.25">
      <c r="A15" s="76" t="s">
        <v>88</v>
      </c>
      <c r="B15" s="76"/>
      <c r="C15" s="38">
        <v>4</v>
      </c>
      <c r="D15" s="78" t="s">
        <v>82</v>
      </c>
      <c r="E15" s="78"/>
    </row>
    <row r="16" spans="1:5" x14ac:dyDescent="0.25">
      <c r="A16" s="13"/>
      <c r="B16" s="13"/>
      <c r="C16" s="37">
        <f>C13*C14*C15</f>
        <v>392</v>
      </c>
      <c r="D16" s="78" t="s">
        <v>89</v>
      </c>
      <c r="E16" s="78"/>
    </row>
    <row r="17" spans="1:5" x14ac:dyDescent="0.25">
      <c r="A17" s="12"/>
      <c r="B17" s="12"/>
      <c r="C17" s="12"/>
      <c r="D17" s="12"/>
      <c r="E17" s="12"/>
    </row>
    <row r="18" spans="1:5" ht="23.25" x14ac:dyDescent="0.35">
      <c r="A18" s="65" t="s">
        <v>182</v>
      </c>
      <c r="B18" s="65"/>
      <c r="C18" s="65"/>
      <c r="D18" s="65"/>
      <c r="E18" s="65"/>
    </row>
    <row r="19" spans="1:5" ht="26.25" x14ac:dyDescent="0.4">
      <c r="A19" s="76" t="s">
        <v>179</v>
      </c>
      <c r="B19" s="76"/>
      <c r="C19" s="76"/>
      <c r="D19" s="79">
        <f>(C8+D8)/C16</f>
        <v>0.53061224489795922</v>
      </c>
      <c r="E19" s="79"/>
    </row>
    <row r="20" spans="1:5" ht="26.25" x14ac:dyDescent="0.4">
      <c r="A20" s="76" t="s">
        <v>90</v>
      </c>
      <c r="B20" s="76"/>
      <c r="C20" s="76"/>
      <c r="D20" s="77">
        <f>B8/E8</f>
        <v>0.18110236220472442</v>
      </c>
      <c r="E20" s="77"/>
    </row>
  </sheetData>
  <mergeCells count="15">
    <mergeCell ref="A14:B14"/>
    <mergeCell ref="D14:E14"/>
    <mergeCell ref="A1:E1"/>
    <mergeCell ref="A2:E2"/>
    <mergeCell ref="A12:E12"/>
    <mergeCell ref="A13:B13"/>
    <mergeCell ref="D13:E13"/>
    <mergeCell ref="A20:C20"/>
    <mergeCell ref="D20:E20"/>
    <mergeCell ref="A15:B15"/>
    <mergeCell ref="D15:E15"/>
    <mergeCell ref="D16:E16"/>
    <mergeCell ref="A18:E18"/>
    <mergeCell ref="A19:C19"/>
    <mergeCell ref="D19:E19"/>
  </mergeCells>
  <pageMargins left="0.7" right="0.7" top="0.75" bottom="0.75" header="0.3" footer="0.3"/>
  <pageSetup scale="9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2F1A0-D698-4C30-888F-3FFFABDE1DB5}">
  <sheetPr>
    <pageSetUpPr fitToPage="1"/>
  </sheetPr>
  <dimension ref="A1:CQ1001"/>
  <sheetViews>
    <sheetView topLeftCell="A19" zoomScale="85" zoomScaleNormal="85" workbookViewId="0">
      <selection activeCell="A9" sqref="A9:K9"/>
    </sheetView>
  </sheetViews>
  <sheetFormatPr defaultColWidth="13" defaultRowHeight="15" x14ac:dyDescent="0.25"/>
  <cols>
    <col min="1" max="16384" width="13" style="26"/>
  </cols>
  <sheetData>
    <row r="1" spans="1:95" x14ac:dyDescent="0.25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95" x14ac:dyDescent="0.25">
      <c r="F2" s="12" t="s">
        <v>91</v>
      </c>
      <c r="G2" s="28" t="s">
        <v>92</v>
      </c>
      <c r="H2" s="12"/>
      <c r="J2" s="12" t="s">
        <v>93</v>
      </c>
      <c r="K2" s="29">
        <v>44214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95" ht="26.25" x14ac:dyDescent="0.25">
      <c r="F3" s="12" t="s">
        <v>94</v>
      </c>
      <c r="G3" s="28" t="s">
        <v>34</v>
      </c>
      <c r="H3" s="12"/>
      <c r="J3" s="12" t="s">
        <v>95</v>
      </c>
      <c r="K3" s="28" t="s">
        <v>96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95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95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92" t="s">
        <v>218</v>
      </c>
      <c r="M5" s="92"/>
      <c r="N5" s="92"/>
      <c r="O5" s="92"/>
      <c r="P5" s="92"/>
      <c r="Q5" s="92"/>
      <c r="R5" s="92"/>
      <c r="S5" s="91" t="s">
        <v>219</v>
      </c>
      <c r="T5" s="92"/>
      <c r="U5" s="92"/>
      <c r="V5" s="92"/>
      <c r="W5" s="92"/>
      <c r="X5" s="92"/>
      <c r="Y5" s="92"/>
      <c r="Z5" s="91" t="s">
        <v>220</v>
      </c>
      <c r="AA5" s="92"/>
      <c r="AB5" s="92"/>
      <c r="AC5" s="92"/>
      <c r="AD5" s="92"/>
      <c r="AE5" s="92"/>
      <c r="AF5" s="92"/>
      <c r="AG5" s="91" t="s">
        <v>221</v>
      </c>
      <c r="AH5" s="92"/>
      <c r="AI5" s="92"/>
      <c r="AJ5" s="92"/>
      <c r="AK5" s="92"/>
      <c r="AL5" s="92"/>
      <c r="AM5" s="92"/>
      <c r="AN5" s="91" t="s">
        <v>222</v>
      </c>
      <c r="AO5" s="92"/>
      <c r="AP5" s="92"/>
      <c r="AQ5" s="92"/>
      <c r="AR5" s="92"/>
      <c r="AS5" s="92"/>
      <c r="AT5" s="92"/>
      <c r="AU5" s="91" t="s">
        <v>223</v>
      </c>
      <c r="AV5" s="92"/>
      <c r="AW5" s="92"/>
      <c r="AX5" s="92"/>
      <c r="AY5" s="92"/>
      <c r="AZ5" s="92"/>
      <c r="BA5" s="92"/>
      <c r="BB5" s="91" t="s">
        <v>224</v>
      </c>
      <c r="BC5" s="92"/>
      <c r="BD5" s="92"/>
      <c r="BE5" s="92"/>
      <c r="BF5" s="92"/>
      <c r="BG5" s="92"/>
      <c r="BH5" s="92"/>
      <c r="BI5" s="91" t="s">
        <v>225</v>
      </c>
      <c r="BJ5" s="92"/>
      <c r="BK5" s="92"/>
      <c r="BL5" s="92"/>
      <c r="BM5" s="92"/>
      <c r="BN5" s="92"/>
      <c r="BO5" s="92"/>
      <c r="BP5" s="91" t="s">
        <v>226</v>
      </c>
      <c r="BQ5" s="92"/>
      <c r="BR5" s="92"/>
      <c r="BS5" s="92"/>
      <c r="BT5" s="92"/>
      <c r="BU5" s="92"/>
      <c r="BV5" s="92"/>
      <c r="BW5" s="91" t="s">
        <v>227</v>
      </c>
      <c r="BX5" s="92"/>
      <c r="BY5" s="92"/>
      <c r="BZ5" s="92"/>
      <c r="CA5" s="92"/>
      <c r="CB5" s="92"/>
      <c r="CC5" s="92"/>
      <c r="CD5" s="91" t="s">
        <v>228</v>
      </c>
      <c r="CE5" s="92"/>
      <c r="CF5" s="92"/>
      <c r="CG5" s="92"/>
      <c r="CH5" s="92"/>
      <c r="CI5" s="92"/>
      <c r="CJ5" s="92"/>
      <c r="CK5" s="91" t="s">
        <v>229</v>
      </c>
      <c r="CL5" s="92"/>
      <c r="CM5" s="92"/>
      <c r="CN5" s="92"/>
      <c r="CO5" s="92"/>
      <c r="CP5" s="92"/>
      <c r="CQ5" s="92"/>
    </row>
    <row r="6" spans="1:95" ht="15" customHeight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88" t="s">
        <v>97</v>
      </c>
      <c r="M6" s="88"/>
      <c r="N6" s="88"/>
      <c r="O6" s="88"/>
      <c r="P6" s="88"/>
      <c r="Q6" s="88"/>
      <c r="R6" s="88"/>
      <c r="S6" s="88" t="s">
        <v>98</v>
      </c>
      <c r="T6" s="88"/>
      <c r="U6" s="88"/>
      <c r="V6" s="88"/>
      <c r="W6" s="88"/>
      <c r="X6" s="88"/>
      <c r="Y6" s="88"/>
      <c r="Z6" s="93" t="s">
        <v>178</v>
      </c>
      <c r="AA6" s="94"/>
      <c r="AB6" s="94"/>
      <c r="AC6" s="94"/>
      <c r="AD6" s="94"/>
      <c r="AE6" s="94"/>
      <c r="AF6" s="95"/>
      <c r="AG6" s="93" t="s">
        <v>212</v>
      </c>
      <c r="AH6" s="94"/>
      <c r="AI6" s="94"/>
      <c r="AJ6" s="94"/>
      <c r="AK6" s="94"/>
      <c r="AL6" s="94"/>
      <c r="AM6" s="95"/>
      <c r="AN6" s="96" t="s">
        <v>213</v>
      </c>
      <c r="AO6" s="97"/>
      <c r="AP6" s="97"/>
      <c r="AQ6" s="97"/>
      <c r="AR6" s="97"/>
      <c r="AS6" s="97"/>
      <c r="AT6" s="98"/>
      <c r="AU6" s="93" t="s">
        <v>214</v>
      </c>
      <c r="AV6" s="94"/>
      <c r="AW6" s="94"/>
      <c r="AX6" s="94"/>
      <c r="AY6" s="94"/>
      <c r="AZ6" s="94"/>
      <c r="BA6" s="95"/>
      <c r="BB6" s="93" t="s">
        <v>215</v>
      </c>
      <c r="BC6" s="94"/>
      <c r="BD6" s="94"/>
      <c r="BE6" s="94"/>
      <c r="BF6" s="94"/>
      <c r="BG6" s="94"/>
      <c r="BH6" s="95"/>
      <c r="BI6" s="93" t="s">
        <v>216</v>
      </c>
      <c r="BJ6" s="94"/>
      <c r="BK6" s="94"/>
      <c r="BL6" s="94"/>
      <c r="BM6" s="94"/>
      <c r="BN6" s="94"/>
      <c r="BO6" s="95"/>
      <c r="BP6" s="93" t="s">
        <v>217</v>
      </c>
      <c r="BQ6" s="94"/>
      <c r="BR6" s="94"/>
      <c r="BS6" s="94"/>
      <c r="BT6" s="94"/>
      <c r="BU6" s="94"/>
      <c r="BV6" s="95"/>
      <c r="BW6" s="93" t="s">
        <v>230</v>
      </c>
      <c r="BX6" s="94"/>
      <c r="BY6" s="94"/>
      <c r="BZ6" s="94"/>
      <c r="CA6" s="94"/>
      <c r="CB6" s="94"/>
      <c r="CC6" s="95"/>
      <c r="CD6" s="88" t="s">
        <v>231</v>
      </c>
      <c r="CE6" s="88"/>
      <c r="CF6" s="88"/>
      <c r="CG6" s="88"/>
      <c r="CH6" s="88"/>
      <c r="CI6" s="88"/>
      <c r="CJ6" s="88"/>
      <c r="CK6" s="88" t="s">
        <v>232</v>
      </c>
      <c r="CL6" s="88"/>
      <c r="CM6" s="88"/>
      <c r="CN6" s="88"/>
      <c r="CO6" s="88"/>
      <c r="CP6" s="88"/>
      <c r="CQ6" s="88"/>
    </row>
    <row r="7" spans="1:95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4">
        <v>18</v>
      </c>
      <c r="M7" s="14">
        <v>19</v>
      </c>
      <c r="N7" s="14">
        <v>20</v>
      </c>
      <c r="O7" s="14">
        <v>21</v>
      </c>
      <c r="P7" s="14">
        <v>22</v>
      </c>
      <c r="Q7" s="14">
        <v>23</v>
      </c>
      <c r="R7" s="14">
        <v>24</v>
      </c>
      <c r="S7" s="14">
        <v>25</v>
      </c>
      <c r="T7" s="14">
        <v>26</v>
      </c>
      <c r="U7" s="14">
        <v>27</v>
      </c>
      <c r="V7" s="14">
        <v>28</v>
      </c>
      <c r="W7" s="14">
        <v>29</v>
      </c>
      <c r="X7" s="14">
        <v>30</v>
      </c>
      <c r="Y7" s="14">
        <v>31</v>
      </c>
      <c r="Z7" s="14">
        <v>1</v>
      </c>
      <c r="AA7" s="14">
        <v>2</v>
      </c>
      <c r="AB7" s="14">
        <v>3</v>
      </c>
      <c r="AC7" s="14">
        <v>4</v>
      </c>
      <c r="AD7" s="14">
        <v>5</v>
      </c>
      <c r="AE7" s="14">
        <v>6</v>
      </c>
      <c r="AF7" s="14">
        <v>7</v>
      </c>
      <c r="AG7" s="14">
        <v>8</v>
      </c>
      <c r="AH7" s="14">
        <v>9</v>
      </c>
      <c r="AI7" s="14">
        <v>10</v>
      </c>
      <c r="AJ7" s="14">
        <v>11</v>
      </c>
      <c r="AK7" s="14">
        <v>12</v>
      </c>
      <c r="AL7" s="14">
        <v>13</v>
      </c>
      <c r="AM7" s="14">
        <v>14</v>
      </c>
      <c r="AN7" s="14">
        <v>15</v>
      </c>
      <c r="AO7" s="14">
        <v>16</v>
      </c>
      <c r="AP7" s="14">
        <v>17</v>
      </c>
      <c r="AQ7" s="14">
        <v>18</v>
      </c>
      <c r="AR7" s="14">
        <v>19</v>
      </c>
      <c r="AS7" s="14">
        <v>20</v>
      </c>
      <c r="AT7" s="14">
        <v>21</v>
      </c>
      <c r="AU7" s="14">
        <v>22</v>
      </c>
      <c r="AV7" s="14">
        <v>23</v>
      </c>
      <c r="AW7" s="14">
        <v>24</v>
      </c>
      <c r="AX7" s="14">
        <v>25</v>
      </c>
      <c r="AY7" s="14">
        <v>26</v>
      </c>
      <c r="AZ7" s="14">
        <v>27</v>
      </c>
      <c r="BA7" s="14">
        <v>28</v>
      </c>
      <c r="BB7" s="14">
        <v>1</v>
      </c>
      <c r="BC7" s="14">
        <v>2</v>
      </c>
      <c r="BD7" s="14">
        <v>3</v>
      </c>
      <c r="BE7" s="14">
        <v>4</v>
      </c>
      <c r="BF7" s="14">
        <v>5</v>
      </c>
      <c r="BG7" s="14">
        <v>6</v>
      </c>
      <c r="BH7" s="14">
        <v>7</v>
      </c>
      <c r="BI7" s="14">
        <v>8</v>
      </c>
      <c r="BJ7" s="14">
        <v>9</v>
      </c>
      <c r="BK7" s="14">
        <v>10</v>
      </c>
      <c r="BL7" s="14">
        <v>11</v>
      </c>
      <c r="BM7" s="14">
        <v>12</v>
      </c>
      <c r="BN7" s="14">
        <v>13</v>
      </c>
      <c r="BO7" s="14">
        <v>14</v>
      </c>
      <c r="BP7" s="14">
        <v>15</v>
      </c>
      <c r="BQ7" s="14">
        <v>16</v>
      </c>
      <c r="BR7" s="14">
        <v>17</v>
      </c>
      <c r="BS7" s="14">
        <v>18</v>
      </c>
      <c r="BT7" s="14">
        <v>19</v>
      </c>
      <c r="BU7" s="14">
        <v>20</v>
      </c>
      <c r="BV7" s="14">
        <v>21</v>
      </c>
      <c r="BW7" s="14">
        <v>22</v>
      </c>
      <c r="BX7" s="14">
        <v>23</v>
      </c>
      <c r="BY7" s="14">
        <v>24</v>
      </c>
      <c r="BZ7" s="14">
        <v>25</v>
      </c>
      <c r="CA7" s="14">
        <v>26</v>
      </c>
      <c r="CB7" s="14">
        <v>27</v>
      </c>
      <c r="CC7" s="14">
        <v>28</v>
      </c>
      <c r="CD7" s="14">
        <v>29</v>
      </c>
      <c r="CE7" s="14">
        <v>30</v>
      </c>
      <c r="CF7" s="14">
        <v>31</v>
      </c>
      <c r="CG7" s="14">
        <v>1</v>
      </c>
      <c r="CH7" s="14">
        <v>2</v>
      </c>
      <c r="CI7" s="14">
        <v>3</v>
      </c>
      <c r="CJ7" s="14">
        <v>4</v>
      </c>
      <c r="CK7" s="14">
        <v>5</v>
      </c>
      <c r="CL7" s="14">
        <v>6</v>
      </c>
      <c r="CM7" s="14">
        <v>7</v>
      </c>
      <c r="CN7" s="14">
        <v>8</v>
      </c>
      <c r="CO7" s="14">
        <v>9</v>
      </c>
      <c r="CP7" s="14">
        <v>10</v>
      </c>
      <c r="CQ7" s="14">
        <v>11</v>
      </c>
    </row>
    <row r="8" spans="1:95" ht="26.25" x14ac:dyDescent="0.25">
      <c r="A8" s="89" t="s">
        <v>40</v>
      </c>
      <c r="B8" s="89"/>
      <c r="C8" s="89"/>
      <c r="D8" s="89"/>
      <c r="E8" s="24" t="s">
        <v>99</v>
      </c>
      <c r="F8" s="24" t="s">
        <v>100</v>
      </c>
      <c r="G8" s="24" t="s">
        <v>51</v>
      </c>
      <c r="H8" s="24" t="s">
        <v>101</v>
      </c>
      <c r="I8" s="24" t="s">
        <v>102</v>
      </c>
      <c r="J8" s="24" t="s">
        <v>103</v>
      </c>
      <c r="K8" s="24" t="s">
        <v>104</v>
      </c>
      <c r="L8" s="15" t="s">
        <v>105</v>
      </c>
      <c r="M8" s="15" t="s">
        <v>106</v>
      </c>
      <c r="N8" s="15" t="s">
        <v>107</v>
      </c>
      <c r="O8" s="15" t="s">
        <v>106</v>
      </c>
      <c r="P8" s="15" t="s">
        <v>108</v>
      </c>
      <c r="Q8" s="15" t="s">
        <v>109</v>
      </c>
      <c r="R8" s="15" t="s">
        <v>109</v>
      </c>
      <c r="S8" s="15" t="s">
        <v>105</v>
      </c>
      <c r="T8" s="15" t="s">
        <v>106</v>
      </c>
      <c r="U8" s="15" t="s">
        <v>107</v>
      </c>
      <c r="V8" s="15" t="s">
        <v>106</v>
      </c>
      <c r="W8" s="15" t="s">
        <v>108</v>
      </c>
      <c r="X8" s="15" t="s">
        <v>109</v>
      </c>
      <c r="Y8" s="15" t="s">
        <v>109</v>
      </c>
      <c r="Z8" s="15" t="s">
        <v>105</v>
      </c>
      <c r="AA8" s="15" t="s">
        <v>106</v>
      </c>
      <c r="AB8" s="15" t="s">
        <v>107</v>
      </c>
      <c r="AC8" s="15" t="s">
        <v>106</v>
      </c>
      <c r="AD8" s="15" t="s">
        <v>108</v>
      </c>
      <c r="AE8" s="15" t="s">
        <v>109</v>
      </c>
      <c r="AF8" s="15" t="s">
        <v>109</v>
      </c>
      <c r="AG8" s="15" t="s">
        <v>105</v>
      </c>
      <c r="AH8" s="15" t="s">
        <v>106</v>
      </c>
      <c r="AI8" s="15" t="s">
        <v>107</v>
      </c>
      <c r="AJ8" s="15" t="s">
        <v>106</v>
      </c>
      <c r="AK8" s="15" t="s">
        <v>108</v>
      </c>
      <c r="AL8" s="15" t="s">
        <v>109</v>
      </c>
      <c r="AM8" s="15" t="s">
        <v>109</v>
      </c>
      <c r="AN8" s="15" t="s">
        <v>105</v>
      </c>
      <c r="AO8" s="15" t="s">
        <v>106</v>
      </c>
      <c r="AP8" s="15" t="s">
        <v>107</v>
      </c>
      <c r="AQ8" s="15" t="s">
        <v>106</v>
      </c>
      <c r="AR8" s="15" t="s">
        <v>108</v>
      </c>
      <c r="AS8" s="15" t="s">
        <v>109</v>
      </c>
      <c r="AT8" s="15" t="s">
        <v>109</v>
      </c>
      <c r="AU8" s="15" t="s">
        <v>105</v>
      </c>
      <c r="AV8" s="15" t="s">
        <v>106</v>
      </c>
      <c r="AW8" s="15" t="s">
        <v>107</v>
      </c>
      <c r="AX8" s="15" t="s">
        <v>106</v>
      </c>
      <c r="AY8" s="15" t="s">
        <v>108</v>
      </c>
      <c r="AZ8" s="15" t="s">
        <v>109</v>
      </c>
      <c r="BA8" s="15" t="s">
        <v>109</v>
      </c>
      <c r="BB8" s="15" t="s">
        <v>105</v>
      </c>
      <c r="BC8" s="15" t="s">
        <v>106</v>
      </c>
      <c r="BD8" s="15" t="s">
        <v>107</v>
      </c>
      <c r="BE8" s="15" t="s">
        <v>106</v>
      </c>
      <c r="BF8" s="15" t="s">
        <v>108</v>
      </c>
      <c r="BG8" s="15" t="s">
        <v>109</v>
      </c>
      <c r="BH8" s="15" t="s">
        <v>109</v>
      </c>
      <c r="BI8" s="15" t="s">
        <v>105</v>
      </c>
      <c r="BJ8" s="15" t="s">
        <v>106</v>
      </c>
      <c r="BK8" s="15" t="s">
        <v>107</v>
      </c>
      <c r="BL8" s="15" t="s">
        <v>106</v>
      </c>
      <c r="BM8" s="15" t="s">
        <v>108</v>
      </c>
      <c r="BN8" s="15" t="s">
        <v>109</v>
      </c>
      <c r="BO8" s="15" t="s">
        <v>109</v>
      </c>
      <c r="BP8" s="15" t="s">
        <v>105</v>
      </c>
      <c r="BQ8" s="15" t="s">
        <v>106</v>
      </c>
      <c r="BR8" s="15" t="s">
        <v>107</v>
      </c>
      <c r="BS8" s="15" t="s">
        <v>106</v>
      </c>
      <c r="BT8" s="15" t="s">
        <v>108</v>
      </c>
      <c r="BU8" s="15" t="s">
        <v>109</v>
      </c>
      <c r="BV8" s="15" t="s">
        <v>109</v>
      </c>
      <c r="BW8" s="15" t="s">
        <v>105</v>
      </c>
      <c r="BX8" s="15" t="s">
        <v>106</v>
      </c>
      <c r="BY8" s="15" t="s">
        <v>107</v>
      </c>
      <c r="BZ8" s="15" t="s">
        <v>106</v>
      </c>
      <c r="CA8" s="15" t="s">
        <v>108</v>
      </c>
      <c r="CB8" s="15" t="s">
        <v>109</v>
      </c>
      <c r="CC8" s="15" t="s">
        <v>109</v>
      </c>
      <c r="CD8" s="15" t="s">
        <v>105</v>
      </c>
      <c r="CE8" s="15" t="s">
        <v>106</v>
      </c>
      <c r="CF8" s="15" t="s">
        <v>107</v>
      </c>
      <c r="CG8" s="15" t="s">
        <v>106</v>
      </c>
      <c r="CH8" s="15" t="s">
        <v>108</v>
      </c>
      <c r="CI8" s="15" t="s">
        <v>109</v>
      </c>
      <c r="CJ8" s="15" t="s">
        <v>109</v>
      </c>
      <c r="CK8" s="15" t="s">
        <v>105</v>
      </c>
      <c r="CL8" s="15" t="s">
        <v>106</v>
      </c>
      <c r="CM8" s="15" t="s">
        <v>107</v>
      </c>
      <c r="CN8" s="15" t="s">
        <v>106</v>
      </c>
      <c r="CO8" s="15" t="s">
        <v>108</v>
      </c>
      <c r="CP8" s="15" t="s">
        <v>109</v>
      </c>
      <c r="CQ8" s="15" t="s">
        <v>109</v>
      </c>
    </row>
    <row r="9" spans="1:95" ht="28.5" customHeight="1" x14ac:dyDescent="0.25">
      <c r="A9" s="90" t="s">
        <v>110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27"/>
      <c r="BC9" s="27"/>
      <c r="BD9" s="27"/>
      <c r="BE9" s="27"/>
      <c r="BF9" s="27"/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7"/>
      <c r="CE9" s="27"/>
      <c r="CF9" s="27"/>
      <c r="CG9" s="27"/>
      <c r="CH9" s="27"/>
      <c r="CI9" s="27"/>
      <c r="CJ9" s="27"/>
      <c r="CK9" s="27"/>
      <c r="CL9" s="27"/>
      <c r="CM9" s="27"/>
      <c r="CN9" s="27"/>
      <c r="CO9" s="27"/>
      <c r="CP9" s="27"/>
      <c r="CQ9" s="27"/>
    </row>
    <row r="10" spans="1:95" x14ac:dyDescent="0.25">
      <c r="A10" s="87" t="s">
        <v>233</v>
      </c>
      <c r="B10" s="87"/>
      <c r="C10" s="87"/>
      <c r="D10" s="87"/>
      <c r="E10" s="16" t="s">
        <v>110</v>
      </c>
      <c r="F10" s="16" t="s">
        <v>68</v>
      </c>
      <c r="G10" s="16" t="s">
        <v>57</v>
      </c>
      <c r="H10" s="17">
        <v>1</v>
      </c>
      <c r="I10" s="18">
        <v>2</v>
      </c>
      <c r="J10" s="19">
        <v>44214</v>
      </c>
      <c r="K10" s="19">
        <v>44220</v>
      </c>
      <c r="L10" s="25"/>
      <c r="M10" s="25"/>
      <c r="N10" s="25"/>
      <c r="O10" s="25"/>
      <c r="P10" s="25"/>
      <c r="Q10" s="25"/>
      <c r="R10" s="25"/>
      <c r="S10" s="16"/>
      <c r="T10" s="16"/>
      <c r="U10" s="16"/>
      <c r="V10" s="16"/>
      <c r="W10" s="16"/>
      <c r="X10" s="16"/>
      <c r="Y10" s="16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</row>
    <row r="11" spans="1:95" x14ac:dyDescent="0.25">
      <c r="A11" s="87" t="s">
        <v>111</v>
      </c>
      <c r="B11" s="87"/>
      <c r="C11" s="87"/>
      <c r="D11" s="87"/>
      <c r="E11" s="16" t="s">
        <v>110</v>
      </c>
      <c r="F11" s="16" t="s">
        <v>62</v>
      </c>
      <c r="G11" s="16" t="s">
        <v>57</v>
      </c>
      <c r="H11" s="17">
        <v>1</v>
      </c>
      <c r="I11" s="18">
        <v>4</v>
      </c>
      <c r="J11" s="19">
        <v>44214</v>
      </c>
      <c r="K11" s="19">
        <v>44220</v>
      </c>
      <c r="L11" s="25"/>
      <c r="M11" s="25"/>
      <c r="N11" s="25"/>
      <c r="O11" s="25"/>
      <c r="P11" s="25"/>
      <c r="Q11" s="25"/>
      <c r="R11" s="25"/>
      <c r="S11" s="16"/>
      <c r="T11" s="16"/>
      <c r="U11" s="16"/>
      <c r="V11" s="16"/>
      <c r="W11" s="16"/>
      <c r="X11" s="16"/>
      <c r="Y11" s="16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</row>
    <row r="12" spans="1:95" ht="30.75" customHeight="1" x14ac:dyDescent="0.25">
      <c r="A12" s="82" t="s">
        <v>174</v>
      </c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27"/>
      <c r="BC12" s="27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7"/>
      <c r="CE12" s="27"/>
      <c r="CF12" s="27"/>
      <c r="CG12" s="27"/>
      <c r="CH12" s="27"/>
      <c r="CI12" s="27"/>
      <c r="CJ12" s="27"/>
      <c r="CK12" s="27"/>
      <c r="CL12" s="27"/>
      <c r="CM12" s="27"/>
      <c r="CN12" s="27"/>
      <c r="CO12" s="27"/>
      <c r="CP12" s="27"/>
      <c r="CQ12" s="27"/>
    </row>
    <row r="13" spans="1:95" x14ac:dyDescent="0.25">
      <c r="A13" s="81" t="s">
        <v>112</v>
      </c>
      <c r="B13" s="81"/>
      <c r="C13" s="81"/>
      <c r="D13" s="81"/>
      <c r="E13" s="16" t="s">
        <v>113</v>
      </c>
      <c r="F13" s="16" t="s">
        <v>71</v>
      </c>
      <c r="G13" s="16" t="s">
        <v>57</v>
      </c>
      <c r="H13" s="20">
        <v>1</v>
      </c>
      <c r="I13" s="18">
        <v>2</v>
      </c>
      <c r="J13" s="21">
        <v>44214</v>
      </c>
      <c r="K13" s="21">
        <v>44214</v>
      </c>
      <c r="L13" s="25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7"/>
      <c r="CE13" s="27"/>
      <c r="CF13" s="27"/>
      <c r="CG13" s="27"/>
      <c r="CH13" s="27"/>
      <c r="CI13" s="27"/>
      <c r="CJ13" s="27"/>
      <c r="CK13" s="27"/>
      <c r="CL13" s="27"/>
      <c r="CM13" s="27"/>
      <c r="CN13" s="27"/>
      <c r="CO13" s="27"/>
      <c r="CP13" s="27"/>
      <c r="CQ13" s="27"/>
    </row>
    <row r="14" spans="1:95" x14ac:dyDescent="0.25">
      <c r="A14" s="81" t="s">
        <v>114</v>
      </c>
      <c r="B14" s="81"/>
      <c r="C14" s="81"/>
      <c r="D14" s="81"/>
      <c r="E14" s="16" t="s">
        <v>113</v>
      </c>
      <c r="F14" s="16" t="s">
        <v>71</v>
      </c>
      <c r="G14" s="16" t="s">
        <v>57</v>
      </c>
      <c r="H14" s="20">
        <v>1</v>
      </c>
      <c r="I14" s="18">
        <v>4</v>
      </c>
      <c r="J14" s="21">
        <v>44218</v>
      </c>
      <c r="K14" s="21">
        <v>44218</v>
      </c>
      <c r="L14" s="16"/>
      <c r="M14" s="16"/>
      <c r="N14" s="16"/>
      <c r="O14" s="16"/>
      <c r="P14" s="25"/>
      <c r="Q14" s="16"/>
      <c r="R14" s="16"/>
      <c r="S14" s="16"/>
      <c r="T14" s="16"/>
      <c r="U14" s="16"/>
      <c r="V14" s="16"/>
      <c r="W14" s="16"/>
      <c r="X14" s="16"/>
      <c r="Y14" s="16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27"/>
      <c r="BC14" s="27"/>
      <c r="BD14" s="27"/>
      <c r="BE14" s="27"/>
      <c r="BF14" s="27"/>
      <c r="BG14" s="27"/>
      <c r="BH14" s="27"/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/>
      <c r="BV14" s="27"/>
      <c r="BW14" s="27"/>
      <c r="BX14" s="27"/>
      <c r="BY14" s="27"/>
      <c r="BZ14" s="27"/>
      <c r="CA14" s="27"/>
      <c r="CB14" s="27"/>
      <c r="CC14" s="27"/>
      <c r="CD14" s="27"/>
      <c r="CE14" s="27"/>
      <c r="CF14" s="27"/>
      <c r="CG14" s="27"/>
      <c r="CH14" s="27"/>
      <c r="CI14" s="27"/>
      <c r="CJ14" s="27"/>
      <c r="CK14" s="27"/>
      <c r="CL14" s="27"/>
      <c r="CM14" s="27"/>
      <c r="CN14" s="27"/>
      <c r="CO14" s="27"/>
      <c r="CP14" s="27"/>
      <c r="CQ14" s="27"/>
    </row>
    <row r="15" spans="1:95" x14ac:dyDescent="0.25">
      <c r="A15" s="81" t="s">
        <v>115</v>
      </c>
      <c r="B15" s="81"/>
      <c r="C15" s="81"/>
      <c r="D15" s="81"/>
      <c r="E15" s="16" t="s">
        <v>113</v>
      </c>
      <c r="F15" s="16" t="s">
        <v>58</v>
      </c>
      <c r="G15" s="16" t="s">
        <v>57</v>
      </c>
      <c r="H15" s="20">
        <v>1</v>
      </c>
      <c r="I15" s="18">
        <v>4</v>
      </c>
      <c r="J15" s="21">
        <v>44219</v>
      </c>
      <c r="K15" s="21">
        <v>44219</v>
      </c>
      <c r="L15" s="16"/>
      <c r="M15" s="16"/>
      <c r="N15" s="16"/>
      <c r="O15" s="16"/>
      <c r="P15" s="16"/>
      <c r="Q15" s="25"/>
      <c r="R15" s="16"/>
      <c r="S15" s="16"/>
      <c r="T15" s="16"/>
      <c r="U15" s="16"/>
      <c r="V15" s="16"/>
      <c r="W15" s="16"/>
      <c r="X15" s="16"/>
      <c r="Y15" s="16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</row>
    <row r="16" spans="1:95" x14ac:dyDescent="0.25">
      <c r="A16" s="81" t="s">
        <v>116</v>
      </c>
      <c r="B16" s="81"/>
      <c r="C16" s="81"/>
      <c r="D16" s="81"/>
      <c r="E16" s="16" t="s">
        <v>113</v>
      </c>
      <c r="F16" s="16" t="s">
        <v>68</v>
      </c>
      <c r="G16" s="16" t="s">
        <v>57</v>
      </c>
      <c r="H16" s="20">
        <v>1</v>
      </c>
      <c r="I16" s="18">
        <v>4</v>
      </c>
      <c r="J16" s="21">
        <v>44220</v>
      </c>
      <c r="K16" s="21">
        <v>44220</v>
      </c>
      <c r="L16" s="16"/>
      <c r="M16" s="16"/>
      <c r="N16" s="16"/>
      <c r="O16" s="16"/>
      <c r="P16" s="16"/>
      <c r="Q16" s="16"/>
      <c r="R16" s="25"/>
      <c r="S16" s="16"/>
      <c r="T16" s="16"/>
      <c r="U16" s="16"/>
      <c r="V16" s="16"/>
      <c r="W16" s="16"/>
      <c r="X16" s="16"/>
      <c r="Y16" s="16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</row>
    <row r="17" spans="1:95" ht="32.25" customHeight="1" x14ac:dyDescent="0.25">
      <c r="A17" s="83" t="s">
        <v>175</v>
      </c>
      <c r="B17" s="83"/>
      <c r="C17" s="83"/>
      <c r="D17" s="83"/>
      <c r="E17" s="83"/>
      <c r="F17" s="83"/>
      <c r="G17" s="83"/>
      <c r="H17" s="83"/>
      <c r="I17" s="83"/>
      <c r="J17" s="83"/>
      <c r="K17" s="83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</row>
    <row r="18" spans="1:95" x14ac:dyDescent="0.25">
      <c r="A18" s="81" t="s">
        <v>117</v>
      </c>
      <c r="B18" s="81"/>
      <c r="C18" s="81"/>
      <c r="D18" s="81"/>
      <c r="E18" s="16" t="s">
        <v>1</v>
      </c>
      <c r="F18" s="16" t="s">
        <v>62</v>
      </c>
      <c r="G18" s="16" t="s">
        <v>57</v>
      </c>
      <c r="H18" s="20">
        <v>1</v>
      </c>
      <c r="I18" s="18">
        <v>4</v>
      </c>
      <c r="J18" s="21">
        <v>44214</v>
      </c>
      <c r="K18" s="21">
        <v>44220</v>
      </c>
      <c r="L18" s="25"/>
      <c r="M18" s="25"/>
      <c r="N18" s="25"/>
      <c r="O18" s="25"/>
      <c r="P18" s="25"/>
      <c r="Q18" s="25"/>
      <c r="R18" s="25"/>
      <c r="S18" s="16"/>
      <c r="T18" s="16"/>
      <c r="U18" s="16"/>
      <c r="V18" s="16"/>
      <c r="W18" s="16"/>
      <c r="X18" s="16"/>
      <c r="Y18" s="16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27"/>
      <c r="BC18" s="27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/>
      <c r="BV18" s="27"/>
      <c r="BW18" s="27"/>
      <c r="BX18" s="27"/>
      <c r="BY18" s="27"/>
      <c r="BZ18" s="27"/>
      <c r="CA18" s="27"/>
      <c r="CB18" s="27"/>
      <c r="CC18" s="27"/>
      <c r="CD18" s="27"/>
      <c r="CE18" s="27"/>
      <c r="CF18" s="27"/>
      <c r="CG18" s="27"/>
      <c r="CH18" s="27"/>
      <c r="CI18" s="27"/>
      <c r="CJ18" s="27"/>
      <c r="CK18" s="27"/>
      <c r="CL18" s="27"/>
      <c r="CM18" s="27"/>
      <c r="CN18" s="27"/>
      <c r="CO18" s="27"/>
      <c r="CP18" s="27"/>
      <c r="CQ18" s="27"/>
    </row>
    <row r="19" spans="1:95" x14ac:dyDescent="0.25">
      <c r="A19" s="81" t="s">
        <v>163</v>
      </c>
      <c r="B19" s="81"/>
      <c r="C19" s="81"/>
      <c r="D19" s="81"/>
      <c r="E19" s="16" t="s">
        <v>171</v>
      </c>
      <c r="F19" s="16" t="s">
        <v>62</v>
      </c>
      <c r="G19" s="16" t="s">
        <v>57</v>
      </c>
      <c r="H19" s="22">
        <v>0</v>
      </c>
      <c r="I19" s="18">
        <v>4</v>
      </c>
      <c r="J19" s="21">
        <v>44235</v>
      </c>
      <c r="K19" s="21">
        <v>44241</v>
      </c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27"/>
      <c r="AA19" s="27"/>
      <c r="AB19" s="27"/>
      <c r="AC19" s="27"/>
      <c r="AD19" s="27"/>
      <c r="AE19" s="27"/>
      <c r="AF19" s="27"/>
      <c r="AG19" s="57"/>
      <c r="AH19" s="57"/>
      <c r="AI19" s="57"/>
      <c r="AJ19" s="57"/>
      <c r="AK19" s="57"/>
      <c r="AL19" s="57"/>
      <c r="AM19" s="5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7"/>
      <c r="CJ19" s="27"/>
      <c r="CK19" s="27"/>
      <c r="CL19" s="27"/>
      <c r="CM19" s="27"/>
      <c r="CN19" s="27"/>
      <c r="CO19" s="27"/>
      <c r="CP19" s="27"/>
      <c r="CQ19" s="27"/>
    </row>
    <row r="20" spans="1:95" x14ac:dyDescent="0.25">
      <c r="A20" s="81" t="s">
        <v>118</v>
      </c>
      <c r="B20" s="81"/>
      <c r="C20" s="81"/>
      <c r="D20" s="81"/>
      <c r="E20" s="16" t="s">
        <v>1</v>
      </c>
      <c r="F20" s="16" t="s">
        <v>71</v>
      </c>
      <c r="G20" s="16" t="s">
        <v>57</v>
      </c>
      <c r="H20" s="20">
        <v>1</v>
      </c>
      <c r="I20" s="18">
        <v>6</v>
      </c>
      <c r="J20" s="21">
        <v>44214</v>
      </c>
      <c r="K20" s="21">
        <v>44220</v>
      </c>
      <c r="L20" s="25"/>
      <c r="M20" s="25"/>
      <c r="N20" s="25"/>
      <c r="O20" s="25"/>
      <c r="P20" s="25"/>
      <c r="Q20" s="25"/>
      <c r="R20" s="25"/>
      <c r="S20" s="16"/>
      <c r="T20" s="16"/>
      <c r="U20" s="16"/>
      <c r="V20" s="16"/>
      <c r="W20" s="16"/>
      <c r="X20" s="16"/>
      <c r="Y20" s="16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27"/>
      <c r="BC20" s="27"/>
      <c r="BD20" s="27"/>
      <c r="BE20" s="27"/>
      <c r="BF20" s="27"/>
      <c r="BG20" s="27"/>
      <c r="BH20" s="27"/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7"/>
      <c r="BZ20" s="27"/>
      <c r="CA20" s="27"/>
      <c r="CB20" s="27"/>
      <c r="CC20" s="27"/>
      <c r="CD20" s="27"/>
      <c r="CE20" s="27"/>
      <c r="CF20" s="27"/>
      <c r="CG20" s="27"/>
      <c r="CH20" s="27"/>
      <c r="CI20" s="27"/>
      <c r="CJ20" s="27"/>
      <c r="CK20" s="27"/>
      <c r="CL20" s="27"/>
      <c r="CM20" s="27"/>
      <c r="CN20" s="27"/>
      <c r="CO20" s="27"/>
      <c r="CP20" s="27"/>
      <c r="CQ20" s="27"/>
    </row>
    <row r="21" spans="1:95" x14ac:dyDescent="0.25">
      <c r="A21" s="81" t="s">
        <v>165</v>
      </c>
      <c r="B21" s="81"/>
      <c r="C21" s="81"/>
      <c r="D21" s="81"/>
      <c r="E21" s="16" t="s">
        <v>1</v>
      </c>
      <c r="F21" s="16" t="s">
        <v>62</v>
      </c>
      <c r="G21" s="16" t="s">
        <v>57</v>
      </c>
      <c r="H21" s="22">
        <v>0</v>
      </c>
      <c r="I21" s="18">
        <v>4</v>
      </c>
      <c r="J21" s="21">
        <v>44263</v>
      </c>
      <c r="K21" s="21">
        <v>44269</v>
      </c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27"/>
      <c r="BC21" s="27"/>
      <c r="BD21" s="27"/>
      <c r="BE21" s="27"/>
      <c r="BF21" s="27"/>
      <c r="BG21" s="27"/>
      <c r="BH21" s="27"/>
      <c r="BI21" s="57"/>
      <c r="BJ21" s="57"/>
      <c r="BK21" s="57"/>
      <c r="BL21" s="57"/>
      <c r="BM21" s="57"/>
      <c r="BN21" s="57"/>
      <c r="BO21" s="57"/>
      <c r="BP21" s="27"/>
      <c r="BQ21" s="27"/>
      <c r="BR21" s="27"/>
      <c r="BS21" s="27"/>
      <c r="BT21" s="27"/>
      <c r="BU21" s="27"/>
      <c r="BV21" s="27"/>
      <c r="BW21" s="27"/>
      <c r="BX21" s="27"/>
      <c r="BY21" s="27"/>
      <c r="BZ21" s="27"/>
      <c r="CA21" s="27"/>
      <c r="CB21" s="27"/>
      <c r="CC21" s="27"/>
      <c r="CD21" s="27"/>
      <c r="CE21" s="27"/>
      <c r="CF21" s="27"/>
      <c r="CG21" s="27"/>
      <c r="CH21" s="27"/>
      <c r="CI21" s="27"/>
      <c r="CJ21" s="27"/>
      <c r="CK21" s="27"/>
      <c r="CL21" s="27"/>
      <c r="CM21" s="27"/>
      <c r="CN21" s="27"/>
      <c r="CO21" s="27"/>
      <c r="CP21" s="27"/>
      <c r="CQ21" s="27"/>
    </row>
    <row r="22" spans="1:95" x14ac:dyDescent="0.25">
      <c r="A22" s="81" t="s">
        <v>166</v>
      </c>
      <c r="B22" s="81"/>
      <c r="C22" s="81"/>
      <c r="D22" s="81"/>
      <c r="E22" s="16" t="s">
        <v>1</v>
      </c>
      <c r="F22" s="16" t="s">
        <v>71</v>
      </c>
      <c r="G22" s="16" t="s">
        <v>57</v>
      </c>
      <c r="H22" s="22">
        <v>0</v>
      </c>
      <c r="I22" s="18">
        <v>6</v>
      </c>
      <c r="J22" s="21">
        <v>44256</v>
      </c>
      <c r="K22" s="21">
        <v>44260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57"/>
      <c r="BC22" s="57"/>
      <c r="BD22" s="57"/>
      <c r="BE22" s="57"/>
      <c r="BF22" s="57"/>
      <c r="BG22" s="57"/>
      <c r="BH22" s="57"/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7"/>
      <c r="BZ22" s="27"/>
      <c r="CA22" s="27"/>
      <c r="CB22" s="27"/>
      <c r="CC22" s="27"/>
      <c r="CD22" s="27"/>
      <c r="CE22" s="27"/>
      <c r="CF22" s="27"/>
      <c r="CG22" s="27"/>
      <c r="CH22" s="27"/>
      <c r="CI22" s="27"/>
      <c r="CJ22" s="27"/>
      <c r="CK22" s="27"/>
      <c r="CL22" s="27"/>
      <c r="CM22" s="27"/>
      <c r="CN22" s="27"/>
      <c r="CO22" s="27"/>
      <c r="CP22" s="27"/>
      <c r="CQ22" s="27"/>
    </row>
    <row r="23" spans="1:95" ht="31.5" customHeight="1" x14ac:dyDescent="0.25">
      <c r="A23" s="84" t="s">
        <v>176</v>
      </c>
      <c r="B23" s="84"/>
      <c r="C23" s="84"/>
      <c r="D23" s="84"/>
      <c r="E23" s="84"/>
      <c r="F23" s="84"/>
      <c r="G23" s="84"/>
      <c r="H23" s="84"/>
      <c r="I23" s="84"/>
      <c r="J23" s="84"/>
      <c r="K23" s="84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27"/>
      <c r="BC23" s="27"/>
      <c r="BD23" s="27"/>
      <c r="BE23" s="27"/>
      <c r="BF23" s="27"/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7"/>
      <c r="CE23" s="27"/>
      <c r="CF23" s="27"/>
      <c r="CG23" s="27"/>
      <c r="CH23" s="27"/>
      <c r="CI23" s="27"/>
      <c r="CJ23" s="27"/>
      <c r="CK23" s="27"/>
      <c r="CL23" s="27"/>
      <c r="CM23" s="27"/>
      <c r="CN23" s="27"/>
      <c r="CO23" s="27"/>
      <c r="CP23" s="27"/>
      <c r="CQ23" s="27"/>
    </row>
    <row r="24" spans="1:95" x14ac:dyDescent="0.25">
      <c r="A24" s="81" t="s">
        <v>168</v>
      </c>
      <c r="B24" s="81"/>
      <c r="C24" s="81"/>
      <c r="D24" s="81"/>
      <c r="E24" s="16" t="s">
        <v>167</v>
      </c>
      <c r="F24" s="16" t="s">
        <v>58</v>
      </c>
      <c r="G24" s="16" t="s">
        <v>57</v>
      </c>
      <c r="H24" s="20">
        <v>1</v>
      </c>
      <c r="I24" s="18">
        <v>12</v>
      </c>
      <c r="J24" s="21">
        <v>44221</v>
      </c>
      <c r="K24" s="21">
        <v>44234</v>
      </c>
      <c r="L24" s="16"/>
      <c r="M24" s="16"/>
      <c r="N24" s="16"/>
      <c r="O24" s="16"/>
      <c r="P24" s="16"/>
      <c r="Q24" s="16"/>
      <c r="R24" s="16"/>
      <c r="S24" s="25"/>
      <c r="T24" s="25"/>
      <c r="U24" s="25"/>
      <c r="V24" s="25"/>
      <c r="W24" s="25"/>
      <c r="X24" s="25"/>
      <c r="Y24" s="25"/>
      <c r="Z24" s="57"/>
      <c r="AA24" s="57"/>
      <c r="AB24" s="57"/>
      <c r="AC24" s="57"/>
      <c r="AD24" s="57"/>
      <c r="AE24" s="57"/>
      <c r="AF24" s="5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7"/>
      <c r="CE24" s="27"/>
      <c r="CF24" s="27"/>
      <c r="CG24" s="27"/>
      <c r="CH24" s="27"/>
      <c r="CI24" s="27"/>
      <c r="CJ24" s="27"/>
      <c r="CK24" s="27"/>
      <c r="CL24" s="27"/>
      <c r="CM24" s="27"/>
      <c r="CN24" s="27"/>
      <c r="CO24" s="27"/>
      <c r="CP24" s="27"/>
      <c r="CQ24" s="27"/>
    </row>
    <row r="25" spans="1:95" x14ac:dyDescent="0.25">
      <c r="A25" s="81" t="s">
        <v>169</v>
      </c>
      <c r="B25" s="81"/>
      <c r="C25" s="81"/>
      <c r="D25" s="81"/>
      <c r="E25" s="16" t="s">
        <v>167</v>
      </c>
      <c r="F25" s="16" t="s">
        <v>62</v>
      </c>
      <c r="G25" s="16" t="s">
        <v>57</v>
      </c>
      <c r="H25" s="20">
        <v>1</v>
      </c>
      <c r="I25" s="18">
        <v>12</v>
      </c>
      <c r="J25" s="21">
        <v>44235</v>
      </c>
      <c r="K25" s="21">
        <v>44241</v>
      </c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27"/>
      <c r="AA25" s="27"/>
      <c r="AB25" s="27"/>
      <c r="AC25" s="27"/>
      <c r="AD25" s="27"/>
      <c r="AE25" s="27"/>
      <c r="AF25" s="27"/>
      <c r="AG25" s="57"/>
      <c r="AH25" s="57"/>
      <c r="AI25" s="57"/>
      <c r="AJ25" s="57"/>
      <c r="AK25" s="57"/>
      <c r="AL25" s="57"/>
      <c r="AM25" s="57"/>
      <c r="AN25" s="60"/>
      <c r="AO25" s="60"/>
      <c r="AP25" s="60"/>
      <c r="AQ25" s="60"/>
      <c r="AR25" s="60"/>
      <c r="AS25" s="60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27"/>
      <c r="CK25" s="27"/>
      <c r="CL25" s="27"/>
      <c r="CM25" s="27"/>
      <c r="CN25" s="27"/>
      <c r="CO25" s="27"/>
      <c r="CP25" s="27"/>
      <c r="CQ25" s="27"/>
    </row>
    <row r="26" spans="1:95" x14ac:dyDescent="0.25">
      <c r="A26" s="81" t="s">
        <v>170</v>
      </c>
      <c r="B26" s="81"/>
      <c r="C26" s="81"/>
      <c r="D26" s="81"/>
      <c r="E26" s="16" t="s">
        <v>167</v>
      </c>
      <c r="F26" s="16" t="s">
        <v>71</v>
      </c>
      <c r="G26" s="16" t="s">
        <v>57</v>
      </c>
      <c r="H26" s="20">
        <v>1</v>
      </c>
      <c r="I26" s="18">
        <v>12</v>
      </c>
      <c r="J26" s="21">
        <v>44235</v>
      </c>
      <c r="K26" s="21">
        <v>44241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27"/>
      <c r="AA26" s="27"/>
      <c r="AB26" s="27"/>
      <c r="AC26" s="27"/>
      <c r="AD26" s="27"/>
      <c r="AE26" s="27"/>
      <c r="AF26" s="27"/>
      <c r="AG26" s="57"/>
      <c r="AH26" s="57"/>
      <c r="AI26" s="57"/>
      <c r="AJ26" s="57"/>
      <c r="AK26" s="57"/>
      <c r="AL26" s="57"/>
      <c r="AM26" s="57"/>
      <c r="AN26" s="60"/>
      <c r="AO26" s="60"/>
      <c r="AP26" s="60"/>
      <c r="AQ26" s="60"/>
      <c r="AR26" s="60"/>
      <c r="AS26" s="60"/>
      <c r="AT26" s="27"/>
      <c r="AU26" s="27"/>
      <c r="AV26" s="27"/>
      <c r="AW26" s="27"/>
      <c r="AX26" s="27"/>
      <c r="AY26" s="27"/>
      <c r="AZ26" s="27"/>
      <c r="BA26" s="27"/>
      <c r="BB26" s="27"/>
      <c r="BC26" s="27"/>
      <c r="BD26" s="27"/>
      <c r="BE26" s="27"/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7"/>
      <c r="CE26" s="27"/>
      <c r="CF26" s="27"/>
      <c r="CG26" s="27"/>
      <c r="CH26" s="27"/>
      <c r="CI26" s="27"/>
      <c r="CJ26" s="27"/>
      <c r="CK26" s="27"/>
      <c r="CL26" s="27"/>
      <c r="CM26" s="27"/>
      <c r="CN26" s="27"/>
      <c r="CO26" s="27"/>
      <c r="CP26" s="27"/>
      <c r="CQ26" s="27"/>
    </row>
    <row r="27" spans="1:95" ht="30.75" customHeight="1" x14ac:dyDescent="0.25">
      <c r="A27" s="82" t="s">
        <v>173</v>
      </c>
      <c r="B27" s="82"/>
      <c r="C27" s="82"/>
      <c r="D27" s="82"/>
      <c r="E27" s="82"/>
      <c r="F27" s="82"/>
      <c r="G27" s="82"/>
      <c r="H27" s="82"/>
      <c r="I27" s="82"/>
      <c r="J27" s="82"/>
      <c r="K27" s="82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</row>
    <row r="28" spans="1:95" x14ac:dyDescent="0.25">
      <c r="A28" s="85" t="s">
        <v>119</v>
      </c>
      <c r="B28" s="85"/>
      <c r="C28" s="85"/>
      <c r="D28" s="85"/>
      <c r="E28" s="16" t="s">
        <v>29</v>
      </c>
      <c r="F28" s="16" t="s">
        <v>58</v>
      </c>
      <c r="G28" s="16" t="s">
        <v>57</v>
      </c>
      <c r="H28" s="22">
        <v>0</v>
      </c>
      <c r="I28" s="18">
        <v>4</v>
      </c>
      <c r="J28" s="21">
        <v>44249</v>
      </c>
      <c r="K28" s="21">
        <v>44250</v>
      </c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57"/>
      <c r="AV28" s="57"/>
      <c r="AW28" s="59"/>
      <c r="AX28" s="59"/>
      <c r="AY28" s="60"/>
      <c r="AZ28" s="60"/>
      <c r="BA28" s="60"/>
      <c r="BB28" s="27"/>
      <c r="BC28" s="27"/>
      <c r="BD28" s="27"/>
      <c r="BE28" s="27"/>
      <c r="BF28" s="27"/>
      <c r="BG28" s="27"/>
      <c r="BH28" s="27"/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/>
      <c r="BV28" s="27"/>
      <c r="BW28" s="27"/>
      <c r="BX28" s="27"/>
      <c r="BY28" s="27"/>
      <c r="BZ28" s="27"/>
      <c r="CA28" s="27"/>
      <c r="CB28" s="27"/>
      <c r="CC28" s="27"/>
      <c r="CD28" s="27"/>
      <c r="CE28" s="27"/>
      <c r="CF28" s="27"/>
      <c r="CG28" s="27"/>
      <c r="CH28" s="27"/>
      <c r="CI28" s="27"/>
      <c r="CJ28" s="27"/>
      <c r="CK28" s="27"/>
      <c r="CL28" s="27"/>
      <c r="CM28" s="27"/>
      <c r="CN28" s="27"/>
      <c r="CO28" s="27"/>
      <c r="CP28" s="27"/>
      <c r="CQ28" s="27"/>
    </row>
    <row r="29" spans="1:95" x14ac:dyDescent="0.25">
      <c r="A29" s="85" t="s">
        <v>120</v>
      </c>
      <c r="B29" s="85"/>
      <c r="C29" s="85"/>
      <c r="D29" s="85"/>
      <c r="E29" s="16" t="s">
        <v>29</v>
      </c>
      <c r="F29" s="16" t="s">
        <v>58</v>
      </c>
      <c r="G29" s="16" t="s">
        <v>57</v>
      </c>
      <c r="H29" s="22">
        <v>0</v>
      </c>
      <c r="I29" s="18">
        <v>4</v>
      </c>
      <c r="J29" s="21">
        <v>44251</v>
      </c>
      <c r="K29" s="21">
        <v>44252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60"/>
      <c r="AV29" s="60"/>
      <c r="AW29" s="57"/>
      <c r="AX29" s="57"/>
      <c r="AY29" s="59"/>
      <c r="AZ29" s="59"/>
      <c r="BA29" s="60"/>
      <c r="BB29" s="27"/>
      <c r="BC29" s="27"/>
      <c r="BD29" s="27"/>
      <c r="BE29" s="27"/>
      <c r="BF29" s="27"/>
      <c r="BG29" s="27"/>
      <c r="BH29" s="27"/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/>
      <c r="BV29" s="27"/>
      <c r="BW29" s="27"/>
      <c r="BX29" s="27"/>
      <c r="BY29" s="27"/>
      <c r="BZ29" s="27"/>
      <c r="CA29" s="27"/>
      <c r="CB29" s="27"/>
      <c r="CC29" s="27"/>
      <c r="CD29" s="27"/>
      <c r="CE29" s="27"/>
      <c r="CF29" s="27"/>
      <c r="CG29" s="27"/>
      <c r="CH29" s="27"/>
      <c r="CI29" s="27"/>
      <c r="CJ29" s="27"/>
      <c r="CK29" s="27"/>
      <c r="CL29" s="27"/>
      <c r="CM29" s="27"/>
      <c r="CN29" s="27"/>
      <c r="CO29" s="27"/>
      <c r="CP29" s="27"/>
      <c r="CQ29" s="27"/>
    </row>
    <row r="30" spans="1:95" x14ac:dyDescent="0.25">
      <c r="A30" s="85" t="s">
        <v>121</v>
      </c>
      <c r="B30" s="85"/>
      <c r="C30" s="85"/>
      <c r="D30" s="85"/>
      <c r="E30" s="16" t="s">
        <v>29</v>
      </c>
      <c r="F30" s="16" t="s">
        <v>58</v>
      </c>
      <c r="G30" s="16" t="s">
        <v>57</v>
      </c>
      <c r="H30" s="22">
        <v>0</v>
      </c>
      <c r="I30" s="18">
        <v>4</v>
      </c>
      <c r="J30" s="21">
        <v>44253</v>
      </c>
      <c r="K30" s="21">
        <v>44254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60"/>
      <c r="AV30" s="60"/>
      <c r="AW30" s="60"/>
      <c r="AX30" s="60"/>
      <c r="AY30" s="57"/>
      <c r="AZ30" s="57"/>
      <c r="BA30" s="57"/>
      <c r="BB30" s="27"/>
      <c r="BC30" s="27"/>
      <c r="BD30" s="27"/>
      <c r="BE30" s="27"/>
      <c r="BF30" s="27"/>
      <c r="BG30" s="27"/>
      <c r="BH30" s="27"/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/>
      <c r="BV30" s="27"/>
      <c r="BW30" s="27"/>
      <c r="BX30" s="27"/>
      <c r="BY30" s="27"/>
      <c r="BZ30" s="27"/>
      <c r="CA30" s="27"/>
      <c r="CB30" s="27"/>
      <c r="CC30" s="27"/>
      <c r="CD30" s="27"/>
      <c r="CE30" s="27"/>
      <c r="CF30" s="27"/>
      <c r="CG30" s="27"/>
      <c r="CH30" s="27"/>
      <c r="CI30" s="27"/>
      <c r="CJ30" s="27"/>
      <c r="CK30" s="27"/>
      <c r="CL30" s="27"/>
      <c r="CM30" s="27"/>
      <c r="CN30" s="27"/>
      <c r="CO30" s="27"/>
      <c r="CP30" s="27"/>
      <c r="CQ30" s="27"/>
    </row>
    <row r="31" spans="1:95" x14ac:dyDescent="0.25">
      <c r="A31" s="85" t="s">
        <v>122</v>
      </c>
      <c r="B31" s="85"/>
      <c r="C31" s="85"/>
      <c r="D31" s="85"/>
      <c r="E31" s="16" t="s">
        <v>29</v>
      </c>
      <c r="F31" s="16" t="s">
        <v>58</v>
      </c>
      <c r="G31" s="16" t="s">
        <v>57</v>
      </c>
      <c r="H31" s="22">
        <v>0</v>
      </c>
      <c r="I31" s="18">
        <v>4</v>
      </c>
      <c r="J31" s="21">
        <v>44256</v>
      </c>
      <c r="K31" s="21">
        <v>44257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59"/>
      <c r="AV31" s="59"/>
      <c r="AW31" s="59"/>
      <c r="AX31" s="59"/>
      <c r="AY31" s="59"/>
      <c r="AZ31" s="59"/>
      <c r="BA31" s="59"/>
      <c r="BB31" s="57"/>
      <c r="BC31" s="57"/>
      <c r="BD31" s="59"/>
      <c r="BE31" s="59"/>
      <c r="BF31" s="59"/>
      <c r="BG31" s="59"/>
      <c r="BH31" s="59"/>
      <c r="BI31" s="59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</row>
    <row r="32" spans="1:95" x14ac:dyDescent="0.25">
      <c r="A32" s="85" t="s">
        <v>59</v>
      </c>
      <c r="B32" s="85"/>
      <c r="C32" s="85"/>
      <c r="D32" s="85"/>
      <c r="E32" s="16" t="s">
        <v>29</v>
      </c>
      <c r="F32" s="16" t="s">
        <v>58</v>
      </c>
      <c r="G32" s="16" t="s">
        <v>57</v>
      </c>
      <c r="H32" s="22">
        <v>0</v>
      </c>
      <c r="I32" s="18">
        <v>4</v>
      </c>
      <c r="J32" s="21">
        <v>44258</v>
      </c>
      <c r="K32" s="21">
        <v>44259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59"/>
      <c r="AV32" s="59"/>
      <c r="AW32" s="59"/>
      <c r="AX32" s="59"/>
      <c r="AY32" s="59"/>
      <c r="AZ32" s="59"/>
      <c r="BA32" s="59"/>
      <c r="BB32" s="59"/>
      <c r="BC32" s="59"/>
      <c r="BD32" s="57"/>
      <c r="BE32" s="57"/>
      <c r="BF32" s="59"/>
      <c r="BG32" s="59"/>
      <c r="BH32" s="59"/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/>
      <c r="BV32" s="27"/>
      <c r="BW32" s="27"/>
      <c r="BX32" s="27"/>
      <c r="BY32" s="27"/>
      <c r="BZ32" s="27"/>
      <c r="CA32" s="27"/>
      <c r="CB32" s="27"/>
      <c r="CC32" s="27"/>
      <c r="CD32" s="27"/>
      <c r="CE32" s="27"/>
      <c r="CF32" s="27"/>
      <c r="CG32" s="27"/>
      <c r="CH32" s="27"/>
      <c r="CI32" s="27"/>
      <c r="CJ32" s="27"/>
      <c r="CK32" s="27"/>
      <c r="CL32" s="27"/>
      <c r="CM32" s="27"/>
      <c r="CN32" s="27"/>
      <c r="CO32" s="27"/>
      <c r="CP32" s="27"/>
      <c r="CQ32" s="27"/>
    </row>
    <row r="33" spans="1:95" x14ac:dyDescent="0.25">
      <c r="A33" s="85" t="s">
        <v>60</v>
      </c>
      <c r="B33" s="85"/>
      <c r="C33" s="85"/>
      <c r="D33" s="85"/>
      <c r="E33" s="16" t="s">
        <v>29</v>
      </c>
      <c r="F33" s="16" t="s">
        <v>58</v>
      </c>
      <c r="G33" s="16" t="s">
        <v>57</v>
      </c>
      <c r="H33" s="22">
        <v>0</v>
      </c>
      <c r="I33" s="18">
        <v>4</v>
      </c>
      <c r="J33" s="21">
        <v>44260</v>
      </c>
      <c r="K33" s="21">
        <v>44262</v>
      </c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59"/>
      <c r="AV33" s="59"/>
      <c r="AW33" s="59"/>
      <c r="AX33" s="59"/>
      <c r="AY33" s="59"/>
      <c r="AZ33" s="59"/>
      <c r="BA33" s="59"/>
      <c r="BB33" s="59"/>
      <c r="BC33" s="59"/>
      <c r="BD33" s="59"/>
      <c r="BE33" s="59"/>
      <c r="BF33" s="57"/>
      <c r="BG33" s="57"/>
      <c r="BH33" s="5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7"/>
      <c r="CE33" s="27"/>
      <c r="CF33" s="27"/>
      <c r="CG33" s="27"/>
      <c r="CH33" s="27"/>
      <c r="CI33" s="27"/>
      <c r="CJ33" s="27"/>
      <c r="CK33" s="27"/>
      <c r="CL33" s="27"/>
      <c r="CM33" s="27"/>
      <c r="CN33" s="27"/>
      <c r="CO33" s="27"/>
      <c r="CP33" s="27"/>
      <c r="CQ33" s="27"/>
    </row>
    <row r="34" spans="1:95" x14ac:dyDescent="0.25">
      <c r="A34" s="85" t="s">
        <v>64</v>
      </c>
      <c r="B34" s="85"/>
      <c r="C34" s="85"/>
      <c r="D34" s="85"/>
      <c r="E34" s="16" t="s">
        <v>28</v>
      </c>
      <c r="F34" s="16" t="s">
        <v>58</v>
      </c>
      <c r="G34" s="16" t="s">
        <v>57</v>
      </c>
      <c r="H34" s="20">
        <v>1</v>
      </c>
      <c r="I34" s="18">
        <v>4</v>
      </c>
      <c r="J34" s="21">
        <v>44214</v>
      </c>
      <c r="K34" s="21">
        <v>44215</v>
      </c>
      <c r="L34" s="25"/>
      <c r="M34" s="25"/>
      <c r="N34" s="61"/>
      <c r="O34" s="61"/>
      <c r="P34" s="61"/>
      <c r="Q34" s="61"/>
      <c r="R34" s="61"/>
      <c r="S34" s="16"/>
      <c r="T34" s="16"/>
      <c r="U34" s="16"/>
      <c r="V34" s="16"/>
      <c r="W34" s="16"/>
      <c r="X34" s="16"/>
      <c r="Y34" s="16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  <c r="BE34" s="27"/>
      <c r="BF34" s="27"/>
      <c r="BG34" s="27"/>
      <c r="BH34" s="27"/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/>
      <c r="BV34" s="27"/>
      <c r="BW34" s="27"/>
      <c r="BX34" s="27"/>
      <c r="BY34" s="27"/>
      <c r="BZ34" s="27"/>
      <c r="CA34" s="27"/>
      <c r="CB34" s="27"/>
      <c r="CC34" s="27"/>
      <c r="CD34" s="27"/>
      <c r="CE34" s="27"/>
      <c r="CF34" s="27"/>
      <c r="CG34" s="27"/>
      <c r="CH34" s="27"/>
      <c r="CI34" s="27"/>
      <c r="CJ34" s="27"/>
      <c r="CK34" s="27"/>
      <c r="CL34" s="27"/>
      <c r="CM34" s="27"/>
      <c r="CN34" s="27"/>
      <c r="CO34" s="27"/>
      <c r="CP34" s="27"/>
      <c r="CQ34" s="27"/>
    </row>
    <row r="35" spans="1:95" x14ac:dyDescent="0.25">
      <c r="A35" s="86" t="s">
        <v>66</v>
      </c>
      <c r="B35" s="86"/>
      <c r="C35" s="86"/>
      <c r="D35" s="86"/>
      <c r="E35" s="16" t="s">
        <v>28</v>
      </c>
      <c r="F35" s="16" t="s">
        <v>58</v>
      </c>
      <c r="G35" s="16" t="s">
        <v>57</v>
      </c>
      <c r="H35" s="20">
        <v>1</v>
      </c>
      <c r="I35" s="18">
        <v>4</v>
      </c>
      <c r="J35" s="21">
        <v>44215</v>
      </c>
      <c r="K35" s="21">
        <v>44216</v>
      </c>
      <c r="M35" s="25"/>
      <c r="N35" s="25"/>
      <c r="O35" s="61"/>
      <c r="P35" s="61"/>
      <c r="Q35" s="61"/>
      <c r="R35" s="61"/>
      <c r="S35" s="16"/>
      <c r="T35" s="16"/>
      <c r="U35" s="16"/>
      <c r="V35" s="16"/>
      <c r="W35" s="16"/>
      <c r="X35" s="16"/>
      <c r="Y35" s="16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</row>
    <row r="36" spans="1:95" x14ac:dyDescent="0.25">
      <c r="A36" s="86" t="s">
        <v>67</v>
      </c>
      <c r="B36" s="86"/>
      <c r="C36" s="86"/>
      <c r="D36" s="86"/>
      <c r="E36" s="16" t="s">
        <v>28</v>
      </c>
      <c r="F36" s="16" t="s">
        <v>68</v>
      </c>
      <c r="G36" s="16" t="s">
        <v>57</v>
      </c>
      <c r="H36" s="20">
        <v>1</v>
      </c>
      <c r="I36" s="18">
        <v>4</v>
      </c>
      <c r="J36" s="21">
        <v>44230</v>
      </c>
      <c r="K36" s="21">
        <v>44231</v>
      </c>
      <c r="L36" s="61"/>
      <c r="M36" s="61"/>
      <c r="N36" s="61"/>
      <c r="O36" s="61"/>
      <c r="P36" s="61"/>
      <c r="Q36" s="61"/>
      <c r="R36" s="61"/>
      <c r="S36" s="16"/>
      <c r="T36" s="16"/>
      <c r="U36" s="16"/>
      <c r="V36" s="16"/>
      <c r="W36" s="16"/>
      <c r="X36" s="16"/>
      <c r="Y36" s="16"/>
      <c r="Z36" s="27"/>
      <c r="AA36" s="27"/>
      <c r="AB36" s="25"/>
      <c r="AC36" s="25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  <c r="BE36" s="27"/>
      <c r="BF36" s="27"/>
      <c r="BG36" s="27"/>
      <c r="BH36" s="27"/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/>
      <c r="BV36" s="27"/>
      <c r="BW36" s="27"/>
      <c r="BX36" s="27"/>
      <c r="BY36" s="27"/>
      <c r="BZ36" s="27"/>
      <c r="CA36" s="27"/>
      <c r="CB36" s="27"/>
      <c r="CC36" s="27"/>
      <c r="CD36" s="27"/>
      <c r="CE36" s="27"/>
      <c r="CF36" s="27"/>
      <c r="CG36" s="27"/>
      <c r="CH36" s="27"/>
      <c r="CI36" s="27"/>
      <c r="CJ36" s="27"/>
      <c r="CK36" s="27"/>
      <c r="CL36" s="27"/>
      <c r="CM36" s="27"/>
      <c r="CN36" s="27"/>
      <c r="CO36" s="27"/>
      <c r="CP36" s="27"/>
      <c r="CQ36" s="27"/>
    </row>
    <row r="37" spans="1:95" x14ac:dyDescent="0.25">
      <c r="A37" s="86" t="s">
        <v>69</v>
      </c>
      <c r="B37" s="86"/>
      <c r="C37" s="86"/>
      <c r="D37" s="86"/>
      <c r="E37" s="16" t="s">
        <v>28</v>
      </c>
      <c r="F37" s="16" t="s">
        <v>68</v>
      </c>
      <c r="G37" s="16" t="s">
        <v>57</v>
      </c>
      <c r="H37" s="20">
        <v>1</v>
      </c>
      <c r="I37" s="18">
        <v>4</v>
      </c>
      <c r="J37" s="21">
        <v>44230</v>
      </c>
      <c r="K37" s="21">
        <v>44231</v>
      </c>
      <c r="L37" s="61"/>
      <c r="M37" s="61"/>
      <c r="N37" s="61"/>
      <c r="O37" s="61"/>
      <c r="P37" s="61"/>
      <c r="Q37" s="61"/>
      <c r="R37" s="61"/>
      <c r="S37" s="16"/>
      <c r="T37" s="16"/>
      <c r="U37" s="16"/>
      <c r="V37" s="16"/>
      <c r="W37" s="16"/>
      <c r="X37" s="16"/>
      <c r="Y37" s="16"/>
      <c r="Z37" s="27"/>
      <c r="AA37" s="27"/>
      <c r="AB37" s="25"/>
      <c r="AC37" s="25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  <c r="BE37" s="27"/>
      <c r="BF37" s="27"/>
      <c r="BG37" s="27"/>
      <c r="BH37" s="27"/>
      <c r="BI37" s="27"/>
      <c r="BJ37" s="27"/>
      <c r="BK37" s="27"/>
      <c r="BL37" s="27"/>
      <c r="BM37" s="27"/>
      <c r="BN37" s="27"/>
      <c r="BO37" s="27"/>
      <c r="BP37" s="27"/>
      <c r="BQ37" s="27"/>
      <c r="BR37" s="27"/>
      <c r="BS37" s="27"/>
      <c r="BT37" s="27"/>
      <c r="BU37" s="27"/>
      <c r="BV37" s="27"/>
      <c r="BW37" s="27"/>
      <c r="BX37" s="27"/>
      <c r="BY37" s="27"/>
      <c r="BZ37" s="27"/>
      <c r="CA37" s="27"/>
      <c r="CB37" s="27"/>
      <c r="CC37" s="27"/>
      <c r="CD37" s="27"/>
      <c r="CE37" s="27"/>
      <c r="CF37" s="27"/>
      <c r="CG37" s="27"/>
      <c r="CH37" s="27"/>
      <c r="CI37" s="27"/>
      <c r="CJ37" s="27"/>
      <c r="CK37" s="27"/>
      <c r="CL37" s="27"/>
      <c r="CM37" s="27"/>
      <c r="CN37" s="27"/>
      <c r="CO37" s="27"/>
      <c r="CP37" s="27"/>
      <c r="CQ37" s="27"/>
    </row>
    <row r="38" spans="1:95" x14ac:dyDescent="0.25">
      <c r="A38" s="85" t="s">
        <v>128</v>
      </c>
      <c r="B38" s="85"/>
      <c r="C38" s="85"/>
      <c r="D38" s="85"/>
      <c r="E38" s="16" t="s">
        <v>28</v>
      </c>
      <c r="F38" s="16" t="s">
        <v>58</v>
      </c>
      <c r="G38" s="16" t="s">
        <v>57</v>
      </c>
      <c r="H38" s="20">
        <v>1</v>
      </c>
      <c r="I38" s="18">
        <v>4</v>
      </c>
      <c r="J38" s="21">
        <v>44219</v>
      </c>
      <c r="K38" s="21">
        <v>44220</v>
      </c>
      <c r="L38" s="61"/>
      <c r="M38" s="61"/>
      <c r="N38" s="61"/>
      <c r="O38" s="61"/>
      <c r="P38" s="61"/>
      <c r="Q38" s="25"/>
      <c r="R38" s="25"/>
      <c r="S38" s="16"/>
      <c r="T38" s="16"/>
      <c r="U38" s="16"/>
      <c r="V38" s="16"/>
      <c r="W38" s="16"/>
      <c r="X38" s="16"/>
      <c r="Y38" s="16"/>
      <c r="Z38" s="27"/>
      <c r="AA38" s="27"/>
      <c r="AB38" s="61"/>
      <c r="AC38" s="61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  <c r="BE38" s="27"/>
      <c r="BF38" s="27"/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7"/>
      <c r="CE38" s="27"/>
      <c r="CF38" s="27"/>
      <c r="CG38" s="27"/>
      <c r="CH38" s="27"/>
      <c r="CI38" s="27"/>
      <c r="CJ38" s="27"/>
      <c r="CK38" s="27"/>
      <c r="CL38" s="27"/>
      <c r="CM38" s="27"/>
      <c r="CN38" s="27"/>
      <c r="CO38" s="27"/>
      <c r="CP38" s="27"/>
      <c r="CQ38" s="27"/>
    </row>
    <row r="39" spans="1:95" x14ac:dyDescent="0.25">
      <c r="A39" s="85" t="s">
        <v>129</v>
      </c>
      <c r="B39" s="85"/>
      <c r="C39" s="85"/>
      <c r="D39" s="85"/>
      <c r="E39" s="16" t="s">
        <v>28</v>
      </c>
      <c r="F39" s="16" t="s">
        <v>68</v>
      </c>
      <c r="G39" s="16" t="s">
        <v>57</v>
      </c>
      <c r="H39" s="20">
        <v>1</v>
      </c>
      <c r="I39" s="18">
        <v>2</v>
      </c>
      <c r="J39" s="21">
        <v>44228</v>
      </c>
      <c r="K39" s="21">
        <v>44229</v>
      </c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57"/>
      <c r="AA39" s="5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</row>
    <row r="40" spans="1:95" x14ac:dyDescent="0.25">
      <c r="A40" s="85" t="s">
        <v>130</v>
      </c>
      <c r="B40" s="85"/>
      <c r="C40" s="85"/>
      <c r="D40" s="85"/>
      <c r="E40" s="16" t="s">
        <v>28</v>
      </c>
      <c r="F40" s="16" t="s">
        <v>71</v>
      </c>
      <c r="G40" s="16" t="s">
        <v>57</v>
      </c>
      <c r="H40" s="20">
        <v>1</v>
      </c>
      <c r="I40" s="18">
        <v>2</v>
      </c>
      <c r="J40" s="21">
        <v>44228</v>
      </c>
      <c r="K40" s="21">
        <v>44229</v>
      </c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57"/>
      <c r="AA40" s="5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  <c r="BE40" s="27"/>
      <c r="BF40" s="27"/>
      <c r="BG40" s="27"/>
      <c r="BH40" s="27"/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/>
      <c r="BV40" s="27"/>
      <c r="BW40" s="27"/>
      <c r="BX40" s="27"/>
      <c r="BY40" s="27"/>
      <c r="BZ40" s="27"/>
      <c r="CA40" s="27"/>
      <c r="CB40" s="27"/>
      <c r="CC40" s="27"/>
      <c r="CD40" s="27"/>
      <c r="CE40" s="27"/>
      <c r="CF40" s="27"/>
      <c r="CG40" s="27"/>
      <c r="CH40" s="27"/>
      <c r="CI40" s="27"/>
      <c r="CJ40" s="27"/>
      <c r="CK40" s="27"/>
      <c r="CL40" s="27"/>
      <c r="CM40" s="27"/>
      <c r="CN40" s="27"/>
      <c r="CO40" s="27"/>
      <c r="CP40" s="27"/>
      <c r="CQ40" s="27"/>
    </row>
    <row r="41" spans="1:95" x14ac:dyDescent="0.25">
      <c r="A41" s="85" t="s">
        <v>131</v>
      </c>
      <c r="B41" s="85"/>
      <c r="C41" s="85"/>
      <c r="D41" s="85"/>
      <c r="E41" s="16" t="s">
        <v>28</v>
      </c>
      <c r="F41" s="16" t="s">
        <v>71</v>
      </c>
      <c r="G41" s="16" t="s">
        <v>57</v>
      </c>
      <c r="H41" s="20">
        <v>1</v>
      </c>
      <c r="I41" s="18">
        <v>2</v>
      </c>
      <c r="J41" s="21">
        <v>44221</v>
      </c>
      <c r="K41" s="21">
        <v>44222</v>
      </c>
      <c r="L41" s="16"/>
      <c r="M41" s="16"/>
      <c r="N41" s="16"/>
      <c r="O41" s="16"/>
      <c r="P41" s="16"/>
      <c r="Q41" s="58"/>
      <c r="R41" s="58"/>
      <c r="S41" s="25"/>
      <c r="T41" s="25"/>
      <c r="U41" s="16"/>
      <c r="V41" s="16"/>
      <c r="W41" s="16"/>
      <c r="X41" s="16"/>
      <c r="Y41" s="16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  <c r="BE41" s="27"/>
      <c r="BF41" s="27"/>
      <c r="BG41" s="27"/>
      <c r="BH41" s="27"/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/>
      <c r="BV41" s="27"/>
      <c r="BW41" s="27"/>
      <c r="BX41" s="27"/>
      <c r="BY41" s="27"/>
      <c r="BZ41" s="27"/>
      <c r="CA41" s="27"/>
      <c r="CB41" s="27"/>
      <c r="CC41" s="27"/>
      <c r="CD41" s="27"/>
      <c r="CE41" s="27"/>
      <c r="CF41" s="27"/>
      <c r="CG41" s="27"/>
      <c r="CH41" s="27"/>
      <c r="CI41" s="27"/>
      <c r="CJ41" s="27"/>
      <c r="CK41" s="27"/>
      <c r="CL41" s="27"/>
      <c r="CM41" s="27"/>
      <c r="CN41" s="27"/>
      <c r="CO41" s="27"/>
      <c r="CP41" s="27"/>
      <c r="CQ41" s="27"/>
    </row>
    <row r="42" spans="1:95" ht="30.75" customHeight="1" x14ac:dyDescent="0.25">
      <c r="A42" s="83" t="s">
        <v>172</v>
      </c>
      <c r="B42" s="83"/>
      <c r="C42" s="83"/>
      <c r="D42" s="83"/>
      <c r="E42" s="83"/>
      <c r="F42" s="83"/>
      <c r="G42" s="83"/>
      <c r="H42" s="83"/>
      <c r="I42" s="83"/>
      <c r="J42" s="83"/>
      <c r="K42" s="83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</row>
    <row r="43" spans="1:95" x14ac:dyDescent="0.25">
      <c r="A43" s="81" t="s">
        <v>124</v>
      </c>
      <c r="B43" s="81"/>
      <c r="C43" s="81"/>
      <c r="D43" s="81"/>
      <c r="E43" s="16" t="s">
        <v>79</v>
      </c>
      <c r="F43" s="16" t="s">
        <v>62</v>
      </c>
      <c r="G43" s="16" t="s">
        <v>57</v>
      </c>
      <c r="H43" s="20">
        <v>1</v>
      </c>
      <c r="I43" s="18">
        <v>1</v>
      </c>
      <c r="J43" s="21">
        <v>44228</v>
      </c>
      <c r="K43" s="21">
        <v>44230</v>
      </c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57"/>
      <c r="AA43" s="57"/>
      <c r="AB43" s="5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  <c r="BE43" s="27"/>
      <c r="BF43" s="27"/>
      <c r="BG43" s="27"/>
      <c r="BH43" s="27"/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/>
      <c r="BV43" s="27"/>
      <c r="BW43" s="27"/>
      <c r="BX43" s="27"/>
      <c r="BY43" s="27"/>
      <c r="BZ43" s="27"/>
      <c r="CA43" s="27"/>
      <c r="CB43" s="27"/>
      <c r="CC43" s="27"/>
      <c r="CD43" s="27"/>
      <c r="CE43" s="27"/>
      <c r="CF43" s="27"/>
      <c r="CG43" s="27"/>
      <c r="CH43" s="27"/>
      <c r="CI43" s="27"/>
      <c r="CJ43" s="27"/>
      <c r="CK43" s="27"/>
      <c r="CL43" s="27"/>
      <c r="CM43" s="27"/>
      <c r="CN43" s="27"/>
      <c r="CO43" s="27"/>
      <c r="CP43" s="27"/>
      <c r="CQ43" s="27"/>
    </row>
    <row r="44" spans="1:95" x14ac:dyDescent="0.25">
      <c r="A44" s="81" t="s">
        <v>125</v>
      </c>
      <c r="B44" s="81"/>
      <c r="C44" s="81"/>
      <c r="D44" s="81"/>
      <c r="E44" s="16" t="s">
        <v>79</v>
      </c>
      <c r="F44" s="16" t="s">
        <v>62</v>
      </c>
      <c r="G44" s="16" t="s">
        <v>57</v>
      </c>
      <c r="H44" s="20">
        <v>1</v>
      </c>
      <c r="I44" s="18">
        <v>1</v>
      </c>
      <c r="J44" s="21">
        <v>44228</v>
      </c>
      <c r="K44" s="21">
        <v>44230</v>
      </c>
      <c r="L44" s="16"/>
      <c r="M44" s="16"/>
      <c r="N44" s="16"/>
      <c r="O44" s="16" t="s">
        <v>234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57"/>
      <c r="AA44" s="57"/>
      <c r="AB44" s="5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  <c r="BE44" s="27"/>
      <c r="BF44" s="27"/>
      <c r="BG44" s="27"/>
      <c r="BH44" s="27"/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/>
      <c r="BV44" s="27"/>
      <c r="BW44" s="27"/>
      <c r="BX44" s="27"/>
      <c r="BY44" s="27"/>
      <c r="BZ44" s="27"/>
      <c r="CA44" s="27"/>
      <c r="CB44" s="27"/>
      <c r="CC44" s="27"/>
      <c r="CD44" s="27"/>
      <c r="CE44" s="27"/>
      <c r="CF44" s="27"/>
      <c r="CG44" s="27"/>
      <c r="CH44" s="27"/>
      <c r="CI44" s="27"/>
      <c r="CJ44" s="27"/>
      <c r="CK44" s="27"/>
      <c r="CL44" s="27"/>
      <c r="CM44" s="27"/>
      <c r="CN44" s="27"/>
      <c r="CO44" s="27"/>
      <c r="CP44" s="27"/>
      <c r="CQ44" s="27"/>
    </row>
    <row r="45" spans="1:95" x14ac:dyDescent="0.25">
      <c r="A45" s="81" t="s">
        <v>126</v>
      </c>
      <c r="B45" s="81"/>
      <c r="C45" s="81"/>
      <c r="D45" s="81"/>
      <c r="E45" s="16" t="s">
        <v>79</v>
      </c>
      <c r="F45" s="16" t="s">
        <v>62</v>
      </c>
      <c r="G45" s="16" t="s">
        <v>57</v>
      </c>
      <c r="H45" s="20">
        <v>1</v>
      </c>
      <c r="I45" s="18">
        <v>1</v>
      </c>
      <c r="J45" s="21">
        <v>44235</v>
      </c>
      <c r="K45" s="21">
        <v>44237</v>
      </c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27"/>
      <c r="AA45" s="27"/>
      <c r="AB45" s="27"/>
      <c r="AC45" s="27"/>
      <c r="AD45" s="27"/>
      <c r="AE45" s="27"/>
      <c r="AF45" s="27"/>
      <c r="AG45" s="57"/>
      <c r="AH45" s="57"/>
      <c r="AI45" s="5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  <c r="BE45" s="27"/>
      <c r="BF45" s="27"/>
      <c r="BG45" s="27"/>
      <c r="BH45" s="27"/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/>
      <c r="BV45" s="27"/>
      <c r="BW45" s="27"/>
      <c r="BX45" s="27"/>
      <c r="BY45" s="27"/>
      <c r="BZ45" s="27"/>
      <c r="CA45" s="27"/>
      <c r="CB45" s="27"/>
      <c r="CC45" s="27"/>
      <c r="CD45" s="27"/>
      <c r="CE45" s="27"/>
      <c r="CF45" s="27"/>
      <c r="CG45" s="27"/>
      <c r="CH45" s="27"/>
      <c r="CI45" s="27"/>
      <c r="CJ45" s="27"/>
      <c r="CK45" s="27"/>
      <c r="CL45" s="27"/>
      <c r="CM45" s="27"/>
      <c r="CN45" s="27"/>
      <c r="CO45" s="27"/>
      <c r="CP45" s="27"/>
      <c r="CQ45" s="27"/>
    </row>
    <row r="46" spans="1:95" x14ac:dyDescent="0.25">
      <c r="A46" s="81" t="s">
        <v>127</v>
      </c>
      <c r="B46" s="81"/>
      <c r="C46" s="81"/>
      <c r="D46" s="81"/>
      <c r="E46" s="16" t="s">
        <v>79</v>
      </c>
      <c r="F46" s="16" t="s">
        <v>62</v>
      </c>
      <c r="G46" s="16" t="s">
        <v>57</v>
      </c>
      <c r="H46" s="20">
        <v>1</v>
      </c>
      <c r="I46" s="18">
        <v>1</v>
      </c>
      <c r="J46" s="21">
        <v>44231</v>
      </c>
      <c r="K46" s="21">
        <v>44234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27"/>
      <c r="AA46" s="27"/>
      <c r="AB46" s="27"/>
      <c r="AC46" s="57"/>
      <c r="AD46" s="57"/>
      <c r="AE46" s="57"/>
      <c r="AF46" s="5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</row>
    <row r="47" spans="1:95" x14ac:dyDescent="0.25">
      <c r="A47" s="81" t="s">
        <v>128</v>
      </c>
      <c r="B47" s="81"/>
      <c r="C47" s="81"/>
      <c r="D47" s="81"/>
      <c r="E47" s="16" t="s">
        <v>79</v>
      </c>
      <c r="F47" s="16" t="s">
        <v>58</v>
      </c>
      <c r="G47" s="16" t="s">
        <v>57</v>
      </c>
      <c r="H47" s="20">
        <v>1</v>
      </c>
      <c r="I47" s="18">
        <v>4</v>
      </c>
      <c r="J47" s="21">
        <v>44221</v>
      </c>
      <c r="K47" s="21">
        <v>44223</v>
      </c>
      <c r="L47" s="16"/>
      <c r="M47" s="16"/>
      <c r="N47" s="16"/>
      <c r="O47" s="16"/>
      <c r="P47" s="16"/>
      <c r="Q47" s="16"/>
      <c r="R47" s="16"/>
      <c r="S47" s="25"/>
      <c r="T47" s="25"/>
      <c r="U47" s="25"/>
      <c r="V47" s="16"/>
      <c r="W47" s="16"/>
      <c r="X47" s="16"/>
      <c r="Y47" s="16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</row>
    <row r="48" spans="1:95" x14ac:dyDescent="0.25">
      <c r="A48" s="81" t="s">
        <v>129</v>
      </c>
      <c r="B48" s="81"/>
      <c r="C48" s="81"/>
      <c r="D48" s="81"/>
      <c r="E48" s="16" t="s">
        <v>79</v>
      </c>
      <c r="F48" s="16" t="s">
        <v>68</v>
      </c>
      <c r="G48" s="16" t="s">
        <v>57</v>
      </c>
      <c r="H48" s="20">
        <v>1</v>
      </c>
      <c r="I48" s="18">
        <v>2</v>
      </c>
      <c r="J48" s="21">
        <v>44228</v>
      </c>
      <c r="K48" s="21">
        <v>44230</v>
      </c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57"/>
      <c r="AA48" s="57"/>
      <c r="AB48" s="5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  <c r="BE48" s="27"/>
      <c r="BF48" s="27"/>
      <c r="BG48" s="27"/>
      <c r="BH48" s="27"/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/>
      <c r="BV48" s="27"/>
      <c r="BW48" s="27"/>
      <c r="BX48" s="27"/>
      <c r="BY48" s="27"/>
      <c r="BZ48" s="27"/>
      <c r="CA48" s="27"/>
      <c r="CB48" s="27"/>
      <c r="CC48" s="27"/>
      <c r="CD48" s="27"/>
      <c r="CE48" s="27"/>
      <c r="CF48" s="27"/>
      <c r="CG48" s="27"/>
      <c r="CH48" s="27"/>
      <c r="CI48" s="27"/>
      <c r="CJ48" s="27"/>
      <c r="CK48" s="27"/>
      <c r="CL48" s="27"/>
      <c r="CM48" s="27"/>
      <c r="CN48" s="27"/>
      <c r="CO48" s="27"/>
      <c r="CP48" s="27"/>
      <c r="CQ48" s="27"/>
    </row>
    <row r="49" spans="1:95" x14ac:dyDescent="0.25">
      <c r="A49" s="81" t="s">
        <v>130</v>
      </c>
      <c r="B49" s="81"/>
      <c r="C49" s="81"/>
      <c r="D49" s="81"/>
      <c r="E49" s="16" t="s">
        <v>79</v>
      </c>
      <c r="F49" s="16" t="s">
        <v>71</v>
      </c>
      <c r="G49" s="16" t="s">
        <v>57</v>
      </c>
      <c r="H49" s="20">
        <v>1</v>
      </c>
      <c r="I49" s="18">
        <v>2</v>
      </c>
      <c r="J49" s="21">
        <v>44231</v>
      </c>
      <c r="K49" s="21">
        <v>44234</v>
      </c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27"/>
      <c r="AA49" s="27"/>
      <c r="AB49" s="27"/>
      <c r="AC49" s="57"/>
      <c r="AD49" s="57"/>
      <c r="AE49" s="57"/>
      <c r="AF49" s="5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  <c r="BE49" s="27"/>
      <c r="BF49" s="27"/>
      <c r="BG49" s="27"/>
      <c r="BH49" s="27"/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/>
      <c r="BV49" s="27"/>
      <c r="BW49" s="27"/>
      <c r="BX49" s="27"/>
      <c r="BY49" s="27"/>
      <c r="BZ49" s="27"/>
      <c r="CA49" s="27"/>
      <c r="CB49" s="27"/>
      <c r="CC49" s="27"/>
      <c r="CD49" s="27"/>
      <c r="CE49" s="27"/>
      <c r="CF49" s="27"/>
      <c r="CG49" s="27"/>
      <c r="CH49" s="27"/>
      <c r="CI49" s="27"/>
      <c r="CJ49" s="27"/>
      <c r="CK49" s="27"/>
      <c r="CL49" s="27"/>
      <c r="CM49" s="27"/>
      <c r="CN49" s="27"/>
      <c r="CO49" s="27"/>
      <c r="CP49" s="27"/>
      <c r="CQ49" s="27"/>
    </row>
    <row r="50" spans="1:95" x14ac:dyDescent="0.25">
      <c r="A50" s="81" t="s">
        <v>131</v>
      </c>
      <c r="B50" s="81"/>
      <c r="C50" s="81"/>
      <c r="D50" s="81"/>
      <c r="E50" s="16" t="s">
        <v>79</v>
      </c>
      <c r="F50" s="16" t="s">
        <v>71</v>
      </c>
      <c r="G50" s="16" t="s">
        <v>57</v>
      </c>
      <c r="H50" s="20">
        <v>1</v>
      </c>
      <c r="I50" s="18">
        <v>2</v>
      </c>
      <c r="J50" s="21">
        <v>44224</v>
      </c>
      <c r="K50" s="21">
        <v>44227</v>
      </c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25"/>
      <c r="W50" s="25"/>
      <c r="X50" s="25"/>
      <c r="Y50" s="25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  <c r="BE50" s="27"/>
      <c r="BF50" s="27"/>
      <c r="BG50" s="27"/>
      <c r="BH50" s="27"/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/>
      <c r="BV50" s="27"/>
      <c r="BW50" s="27"/>
      <c r="BX50" s="27"/>
      <c r="BY50" s="27"/>
      <c r="BZ50" s="27"/>
      <c r="CA50" s="27"/>
      <c r="CB50" s="27"/>
      <c r="CC50" s="27"/>
      <c r="CD50" s="27"/>
      <c r="CE50" s="27"/>
      <c r="CF50" s="27"/>
      <c r="CG50" s="27"/>
      <c r="CH50" s="27"/>
      <c r="CI50" s="27"/>
      <c r="CJ50" s="27"/>
      <c r="CK50" s="27"/>
      <c r="CL50" s="27"/>
      <c r="CM50" s="27"/>
      <c r="CN50" s="27"/>
      <c r="CO50" s="27"/>
      <c r="CP50" s="27"/>
      <c r="CQ50" s="27"/>
    </row>
    <row r="51" spans="1:95" x14ac:dyDescent="0.25">
      <c r="A51" s="81" t="s">
        <v>141</v>
      </c>
      <c r="B51" s="81"/>
      <c r="C51" s="81"/>
      <c r="D51" s="81"/>
      <c r="E51" s="16" t="s">
        <v>79</v>
      </c>
      <c r="F51" s="16" t="s">
        <v>58</v>
      </c>
      <c r="G51" s="16" t="s">
        <v>57</v>
      </c>
      <c r="H51" s="23">
        <v>0.5</v>
      </c>
      <c r="I51" s="18">
        <v>6</v>
      </c>
      <c r="J51" s="21">
        <v>44249</v>
      </c>
      <c r="K51" s="21">
        <v>44250</v>
      </c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27"/>
      <c r="AA51" s="27"/>
      <c r="AB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57"/>
      <c r="AV51" s="57"/>
      <c r="AW51" s="59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27"/>
      <c r="CK51" s="27"/>
      <c r="CL51" s="27"/>
      <c r="CM51" s="27"/>
      <c r="CN51" s="27"/>
      <c r="CO51" s="27"/>
      <c r="CP51" s="27"/>
      <c r="CQ51" s="27"/>
    </row>
    <row r="52" spans="1:95" x14ac:dyDescent="0.25">
      <c r="A52" s="81" t="s">
        <v>143</v>
      </c>
      <c r="B52" s="81"/>
      <c r="C52" s="81"/>
      <c r="D52" s="81"/>
      <c r="E52" s="16" t="s">
        <v>79</v>
      </c>
      <c r="F52" s="16" t="s">
        <v>58</v>
      </c>
      <c r="G52" s="16" t="s">
        <v>57</v>
      </c>
      <c r="H52" s="22">
        <v>0</v>
      </c>
      <c r="I52" s="18">
        <v>6</v>
      </c>
      <c r="J52" s="21">
        <v>44251</v>
      </c>
      <c r="K52" s="21">
        <v>44255</v>
      </c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27"/>
      <c r="AA52" s="27"/>
      <c r="AB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57"/>
      <c r="AX52" s="57"/>
      <c r="AY52" s="57"/>
      <c r="AZ52" s="57"/>
      <c r="BA52" s="5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/>
      <c r="BV52" s="27"/>
      <c r="BW52" s="27"/>
      <c r="BX52" s="27"/>
      <c r="BY52" s="27"/>
      <c r="BZ52" s="27"/>
      <c r="CA52" s="27"/>
      <c r="CB52" s="27"/>
      <c r="CC52" s="27"/>
      <c r="CD52" s="27"/>
      <c r="CE52" s="27"/>
      <c r="CF52" s="27"/>
      <c r="CG52" s="27"/>
      <c r="CH52" s="27"/>
      <c r="CI52" s="27"/>
      <c r="CJ52" s="27"/>
      <c r="CK52" s="27"/>
      <c r="CL52" s="27"/>
      <c r="CM52" s="27"/>
      <c r="CN52" s="27"/>
      <c r="CO52" s="27"/>
      <c r="CP52" s="27"/>
      <c r="CQ52" s="27"/>
    </row>
    <row r="53" spans="1:95" x14ac:dyDescent="0.25">
      <c r="A53" s="81" t="s">
        <v>144</v>
      </c>
      <c r="B53" s="81"/>
      <c r="C53" s="81"/>
      <c r="D53" s="81"/>
      <c r="E53" s="16" t="s">
        <v>79</v>
      </c>
      <c r="F53" s="16" t="s">
        <v>68</v>
      </c>
      <c r="G53" s="16" t="s">
        <v>75</v>
      </c>
      <c r="H53" s="22">
        <v>0</v>
      </c>
      <c r="I53" s="18">
        <v>6</v>
      </c>
      <c r="J53" s="21">
        <v>44256</v>
      </c>
      <c r="K53" s="21">
        <v>44259</v>
      </c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27"/>
      <c r="AA53" s="27"/>
      <c r="AB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57"/>
      <c r="BC53" s="57"/>
      <c r="BD53" s="57"/>
      <c r="BE53" s="57"/>
      <c r="BF53" s="27"/>
      <c r="BG53" s="27"/>
      <c r="BH53" s="27"/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/>
      <c r="BV53" s="27"/>
      <c r="BW53" s="27"/>
      <c r="BX53" s="27"/>
      <c r="BY53" s="27"/>
      <c r="BZ53" s="27"/>
      <c r="CA53" s="27"/>
      <c r="CB53" s="27"/>
      <c r="CC53" s="27"/>
      <c r="CD53" s="27"/>
      <c r="CE53" s="27"/>
      <c r="CF53" s="27"/>
      <c r="CG53" s="27"/>
      <c r="CH53" s="27"/>
      <c r="CI53" s="27"/>
      <c r="CJ53" s="27"/>
      <c r="CK53" s="27"/>
      <c r="CL53" s="27"/>
      <c r="CM53" s="27"/>
      <c r="CN53" s="27"/>
      <c r="CO53" s="27"/>
      <c r="CP53" s="27"/>
      <c r="CQ53" s="27"/>
    </row>
    <row r="54" spans="1:95" x14ac:dyDescent="0.25">
      <c r="A54" s="81" t="s">
        <v>145</v>
      </c>
      <c r="B54" s="81"/>
      <c r="C54" s="81"/>
      <c r="D54" s="81"/>
      <c r="E54" s="16" t="s">
        <v>79</v>
      </c>
      <c r="F54" s="16" t="s">
        <v>68</v>
      </c>
      <c r="G54" s="16" t="s">
        <v>75</v>
      </c>
      <c r="H54" s="22">
        <v>0</v>
      </c>
      <c r="I54" s="18">
        <v>6</v>
      </c>
      <c r="J54" s="21">
        <v>44259</v>
      </c>
      <c r="K54" s="21">
        <v>44262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27"/>
      <c r="AA54" s="27"/>
      <c r="AB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  <c r="BE54" s="57"/>
      <c r="BF54" s="57"/>
      <c r="BG54" s="57"/>
      <c r="BH54" s="57"/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/>
      <c r="BV54" s="27"/>
      <c r="BW54" s="27"/>
      <c r="BX54" s="27"/>
      <c r="BY54" s="27"/>
      <c r="BZ54" s="27"/>
      <c r="CA54" s="27"/>
      <c r="CB54" s="27"/>
      <c r="CC54" s="27"/>
      <c r="CD54" s="27"/>
      <c r="CE54" s="27"/>
      <c r="CF54" s="27"/>
      <c r="CG54" s="27"/>
      <c r="CH54" s="27"/>
      <c r="CI54" s="27"/>
      <c r="CJ54" s="27"/>
      <c r="CK54" s="27"/>
      <c r="CL54" s="27"/>
      <c r="CM54" s="27"/>
      <c r="CN54" s="27"/>
      <c r="CO54" s="27"/>
      <c r="CP54" s="27"/>
      <c r="CQ54" s="27"/>
    </row>
    <row r="55" spans="1:95" x14ac:dyDescent="0.25">
      <c r="A55" s="81" t="s">
        <v>146</v>
      </c>
      <c r="B55" s="81"/>
      <c r="C55" s="81"/>
      <c r="D55" s="81"/>
      <c r="E55" s="16" t="s">
        <v>79</v>
      </c>
      <c r="F55" s="16" t="s">
        <v>68</v>
      </c>
      <c r="G55" s="16" t="s">
        <v>80</v>
      </c>
      <c r="H55" s="22">
        <v>0</v>
      </c>
      <c r="I55" s="18">
        <v>6</v>
      </c>
      <c r="J55" s="21">
        <v>44262</v>
      </c>
      <c r="K55" s="21">
        <v>44265</v>
      </c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57"/>
      <c r="BJ55" s="57"/>
      <c r="BK55" s="57"/>
      <c r="BL55" s="57"/>
      <c r="BM55" s="27"/>
      <c r="BN55" s="27"/>
      <c r="BO55" s="27"/>
      <c r="BP55" s="27"/>
      <c r="BQ55" s="27"/>
      <c r="BR55" s="27"/>
      <c r="BS55" s="27"/>
      <c r="BT55" s="27"/>
      <c r="BU55" s="27"/>
      <c r="BV55" s="27"/>
      <c r="BW55" s="27"/>
      <c r="BX55" s="27"/>
      <c r="BY55" s="27"/>
      <c r="BZ55" s="27"/>
      <c r="CA55" s="27"/>
      <c r="CB55" s="27"/>
      <c r="CC55" s="27"/>
      <c r="CD55" s="27"/>
      <c r="CE55" s="27"/>
      <c r="CF55" s="27"/>
      <c r="CG55" s="27"/>
      <c r="CH55" s="27"/>
      <c r="CI55" s="27"/>
      <c r="CJ55" s="27"/>
      <c r="CK55" s="27"/>
      <c r="CL55" s="27"/>
      <c r="CM55" s="27"/>
      <c r="CN55" s="27"/>
      <c r="CO55" s="27"/>
      <c r="CP55" s="27"/>
      <c r="CQ55" s="27"/>
    </row>
    <row r="56" spans="1:95" x14ac:dyDescent="0.25">
      <c r="A56" s="81" t="s">
        <v>147</v>
      </c>
      <c r="B56" s="81"/>
      <c r="C56" s="81"/>
      <c r="D56" s="81"/>
      <c r="E56" s="16" t="s">
        <v>79</v>
      </c>
      <c r="F56" s="16" t="s">
        <v>68</v>
      </c>
      <c r="G56" s="16" t="s">
        <v>80</v>
      </c>
      <c r="H56" s="22">
        <v>0</v>
      </c>
      <c r="I56" s="18">
        <v>6</v>
      </c>
      <c r="J56" s="21">
        <v>44265</v>
      </c>
      <c r="K56" s="21">
        <v>44268</v>
      </c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27"/>
      <c r="AA56" s="27"/>
      <c r="AB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  <c r="BE56" s="27"/>
      <c r="BF56" s="27"/>
      <c r="BG56" s="27"/>
      <c r="BH56" s="27"/>
      <c r="BI56" s="27"/>
      <c r="BJ56" s="27"/>
      <c r="BK56" s="27"/>
      <c r="BL56" s="57"/>
      <c r="BM56" s="57"/>
      <c r="BN56" s="57"/>
      <c r="BO56" s="57"/>
      <c r="BP56" s="27"/>
      <c r="BQ56" s="27"/>
      <c r="BR56" s="27"/>
      <c r="BS56" s="27"/>
      <c r="BT56" s="27"/>
      <c r="BU56" s="27"/>
      <c r="BV56" s="27"/>
      <c r="BW56" s="27"/>
      <c r="BX56" s="27"/>
      <c r="BY56" s="27"/>
      <c r="BZ56" s="27"/>
      <c r="CA56" s="27"/>
      <c r="CB56" s="27"/>
      <c r="CC56" s="27"/>
      <c r="CD56" s="27"/>
      <c r="CE56" s="27"/>
      <c r="CF56" s="27"/>
      <c r="CG56" s="27"/>
      <c r="CH56" s="27"/>
      <c r="CI56" s="27"/>
      <c r="CJ56" s="27"/>
      <c r="CK56" s="27"/>
      <c r="CL56" s="27"/>
      <c r="CM56" s="27"/>
      <c r="CN56" s="27"/>
      <c r="CO56" s="27"/>
      <c r="CP56" s="27"/>
      <c r="CQ56" s="27"/>
    </row>
    <row r="57" spans="1:95" x14ac:dyDescent="0.25">
      <c r="A57" s="81" t="s">
        <v>148</v>
      </c>
      <c r="B57" s="81"/>
      <c r="C57" s="81"/>
      <c r="D57" s="81"/>
      <c r="E57" s="16" t="s">
        <v>79</v>
      </c>
      <c r="F57" s="16" t="s">
        <v>68</v>
      </c>
      <c r="G57" s="16" t="s">
        <v>80</v>
      </c>
      <c r="H57" s="22">
        <v>0</v>
      </c>
      <c r="I57" s="18">
        <v>6</v>
      </c>
      <c r="J57" s="21">
        <v>44268</v>
      </c>
      <c r="K57" s="21">
        <v>44271</v>
      </c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27"/>
      <c r="AA57" s="27"/>
      <c r="AB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  <c r="BE57" s="27"/>
      <c r="BF57" s="27"/>
      <c r="BG57" s="27"/>
      <c r="BH57" s="27"/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/>
      <c r="BV57" s="27"/>
      <c r="BW57" s="27"/>
      <c r="BX57" s="27"/>
      <c r="BY57" s="27"/>
      <c r="BZ57" s="27"/>
      <c r="CA57" s="27"/>
      <c r="CB57" s="27"/>
      <c r="CC57" s="27"/>
      <c r="CD57" s="27"/>
      <c r="CE57" s="27"/>
      <c r="CF57" s="27"/>
      <c r="CG57" s="27"/>
      <c r="CH57" s="27"/>
      <c r="CI57" s="27"/>
      <c r="CJ57" s="27"/>
      <c r="CK57" s="27"/>
      <c r="CL57" s="27"/>
      <c r="CM57" s="27"/>
      <c r="CN57" s="27"/>
      <c r="CO57" s="27"/>
      <c r="CP57" s="27"/>
      <c r="CQ57" s="27"/>
    </row>
    <row r="58" spans="1:95" x14ac:dyDescent="0.25">
      <c r="A58" s="81" t="s">
        <v>149</v>
      </c>
      <c r="B58" s="81"/>
      <c r="C58" s="81"/>
      <c r="D58" s="81"/>
      <c r="E58" s="16" t="s">
        <v>79</v>
      </c>
      <c r="F58" s="16" t="s">
        <v>68</v>
      </c>
      <c r="G58" s="16" t="s">
        <v>80</v>
      </c>
      <c r="H58" s="22">
        <v>0</v>
      </c>
      <c r="I58" s="18">
        <v>6</v>
      </c>
      <c r="J58" s="21">
        <v>44271</v>
      </c>
      <c r="K58" s="21">
        <v>44274</v>
      </c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  <c r="BE58" s="27"/>
      <c r="BF58" s="27"/>
      <c r="BG58" s="27"/>
      <c r="BH58" s="27"/>
      <c r="BI58" s="27"/>
      <c r="BJ58" s="27"/>
      <c r="BK58" s="27"/>
      <c r="BL58" s="27"/>
      <c r="BM58" s="27"/>
      <c r="BN58" s="27"/>
      <c r="BO58" s="27"/>
      <c r="BP58" s="57"/>
      <c r="BQ58" s="57"/>
      <c r="BR58" s="57"/>
      <c r="BS58" s="57"/>
      <c r="BT58" s="27"/>
      <c r="BU58" s="27"/>
      <c r="BV58" s="27"/>
      <c r="BW58" s="27"/>
      <c r="BX58" s="27"/>
      <c r="BY58" s="27"/>
      <c r="BZ58" s="27"/>
      <c r="CA58" s="27"/>
      <c r="CB58" s="27"/>
      <c r="CC58" s="27"/>
      <c r="CD58" s="27"/>
      <c r="CE58" s="27"/>
      <c r="CF58" s="27"/>
      <c r="CG58" s="27"/>
      <c r="CH58" s="27"/>
      <c r="CI58" s="27"/>
      <c r="CJ58" s="27"/>
      <c r="CK58" s="27"/>
      <c r="CL58" s="27"/>
      <c r="CM58" s="27"/>
      <c r="CN58" s="27"/>
      <c r="CO58" s="27"/>
      <c r="CP58" s="27"/>
      <c r="CQ58" s="27"/>
    </row>
    <row r="59" spans="1:95" x14ac:dyDescent="0.25">
      <c r="A59" s="81" t="s">
        <v>150</v>
      </c>
      <c r="B59" s="81"/>
      <c r="C59" s="81"/>
      <c r="D59" s="81"/>
      <c r="E59" s="16" t="s">
        <v>79</v>
      </c>
      <c r="F59" s="16" t="s">
        <v>68</v>
      </c>
      <c r="G59" s="16" t="s">
        <v>80</v>
      </c>
      <c r="H59" s="22">
        <v>0</v>
      </c>
      <c r="I59" s="18">
        <v>6</v>
      </c>
      <c r="J59" s="21">
        <v>44274</v>
      </c>
      <c r="K59" s="21">
        <v>44277</v>
      </c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  <c r="BE59" s="27"/>
      <c r="BF59" s="27"/>
      <c r="BG59" s="27"/>
      <c r="BH59" s="27"/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57"/>
      <c r="BT59" s="57"/>
      <c r="BU59" s="57"/>
      <c r="BV59" s="57"/>
      <c r="BW59" s="27"/>
      <c r="BX59" s="27"/>
      <c r="BY59" s="27"/>
      <c r="BZ59" s="27"/>
      <c r="CA59" s="27"/>
      <c r="CB59" s="27"/>
      <c r="CC59" s="27"/>
      <c r="CD59" s="27"/>
      <c r="CE59" s="27"/>
      <c r="CF59" s="27"/>
      <c r="CG59" s="27"/>
      <c r="CH59" s="27"/>
      <c r="CI59" s="27"/>
      <c r="CJ59" s="27"/>
      <c r="CK59" s="27"/>
      <c r="CL59" s="27"/>
      <c r="CM59" s="27"/>
      <c r="CN59" s="27"/>
      <c r="CO59" s="27"/>
      <c r="CP59" s="27"/>
      <c r="CQ59" s="27"/>
    </row>
    <row r="60" spans="1:95" x14ac:dyDescent="0.25">
      <c r="A60" s="81" t="s">
        <v>151</v>
      </c>
      <c r="B60" s="81"/>
      <c r="C60" s="81"/>
      <c r="D60" s="81"/>
      <c r="E60" s="16" t="s">
        <v>79</v>
      </c>
      <c r="F60" s="16" t="s">
        <v>68</v>
      </c>
      <c r="G60" s="16" t="s">
        <v>80</v>
      </c>
      <c r="H60" s="22">
        <v>0</v>
      </c>
      <c r="I60" s="18">
        <v>6</v>
      </c>
      <c r="J60" s="21">
        <v>44277</v>
      </c>
      <c r="K60" s="21">
        <v>44280</v>
      </c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  <c r="BE60" s="27"/>
      <c r="BF60" s="27"/>
      <c r="BG60" s="27"/>
      <c r="BH60" s="27"/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/>
      <c r="BV60" s="27"/>
      <c r="BW60" s="57"/>
      <c r="BX60" s="57"/>
      <c r="BY60" s="57"/>
      <c r="BZ60" s="57"/>
      <c r="CA60" s="60"/>
      <c r="CB60" s="27"/>
      <c r="CC60" s="27"/>
      <c r="CD60" s="27"/>
      <c r="CE60" s="27"/>
      <c r="CF60" s="27"/>
      <c r="CG60" s="27"/>
      <c r="CH60" s="27"/>
      <c r="CI60" s="27"/>
      <c r="CJ60" s="27"/>
      <c r="CK60" s="27"/>
      <c r="CL60" s="27"/>
      <c r="CM60" s="27"/>
      <c r="CN60" s="27"/>
      <c r="CO60" s="27"/>
      <c r="CP60" s="27"/>
      <c r="CQ60" s="27"/>
    </row>
    <row r="61" spans="1:95" x14ac:dyDescent="0.25">
      <c r="A61" s="81" t="s">
        <v>152</v>
      </c>
      <c r="B61" s="81"/>
      <c r="C61" s="81"/>
      <c r="D61" s="81"/>
      <c r="E61" s="16" t="s">
        <v>79</v>
      </c>
      <c r="F61" s="16" t="s">
        <v>68</v>
      </c>
      <c r="G61" s="16" t="s">
        <v>80</v>
      </c>
      <c r="H61" s="22">
        <v>0</v>
      </c>
      <c r="I61" s="18">
        <v>6</v>
      </c>
      <c r="J61" s="21">
        <v>44280</v>
      </c>
      <c r="K61" s="21">
        <v>44283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57"/>
      <c r="CA61" s="57"/>
      <c r="CB61" s="57"/>
      <c r="CC61" s="5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</row>
    <row r="62" spans="1:95" ht="30.75" customHeight="1" x14ac:dyDescent="0.25">
      <c r="A62" s="84" t="s">
        <v>171</v>
      </c>
      <c r="B62" s="84"/>
      <c r="C62" s="84"/>
      <c r="D62" s="84"/>
      <c r="E62" s="84"/>
      <c r="F62" s="84"/>
      <c r="G62" s="84"/>
      <c r="H62" s="84"/>
      <c r="I62" s="84"/>
      <c r="J62" s="84"/>
      <c r="K62" s="84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</row>
    <row r="63" spans="1:95" x14ac:dyDescent="0.25">
      <c r="A63" s="81" t="s">
        <v>155</v>
      </c>
      <c r="B63" s="81"/>
      <c r="C63" s="81"/>
      <c r="D63" s="81"/>
      <c r="E63" s="16" t="s">
        <v>171</v>
      </c>
      <c r="F63" s="16" t="s">
        <v>62</v>
      </c>
      <c r="G63" s="16" t="s">
        <v>57</v>
      </c>
      <c r="H63" s="20">
        <v>1</v>
      </c>
      <c r="I63" s="18">
        <v>6</v>
      </c>
      <c r="J63" s="21">
        <v>44218</v>
      </c>
      <c r="K63" s="21">
        <v>44220</v>
      </c>
      <c r="L63" s="16"/>
      <c r="M63" s="16"/>
      <c r="N63" s="16"/>
      <c r="O63" s="16"/>
      <c r="P63" s="25"/>
      <c r="Q63" s="25"/>
      <c r="R63" s="25"/>
      <c r="S63" s="16"/>
      <c r="T63" s="16"/>
      <c r="U63" s="16"/>
      <c r="V63" s="16"/>
      <c r="W63" s="16"/>
      <c r="X63" s="16"/>
      <c r="Y63" s="16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</row>
    <row r="64" spans="1:95" x14ac:dyDescent="0.25">
      <c r="A64" s="81" t="s">
        <v>156</v>
      </c>
      <c r="B64" s="81"/>
      <c r="C64" s="81"/>
      <c r="D64" s="81"/>
      <c r="E64" s="16" t="s">
        <v>171</v>
      </c>
      <c r="F64" s="16" t="s">
        <v>62</v>
      </c>
      <c r="G64" s="16" t="s">
        <v>57</v>
      </c>
      <c r="H64" s="20">
        <v>1</v>
      </c>
      <c r="I64" s="18">
        <v>2</v>
      </c>
      <c r="J64" s="21">
        <v>44226</v>
      </c>
      <c r="K64" s="16" t="s">
        <v>235</v>
      </c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25"/>
      <c r="Y64" s="25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</row>
    <row r="65" spans="1:95" x14ac:dyDescent="0.25">
      <c r="A65" s="81" t="s">
        <v>157</v>
      </c>
      <c r="B65" s="81"/>
      <c r="C65" s="81"/>
      <c r="D65" s="81"/>
      <c r="E65" s="16" t="s">
        <v>171</v>
      </c>
      <c r="F65" s="16" t="s">
        <v>62</v>
      </c>
      <c r="G65" s="16" t="s">
        <v>57</v>
      </c>
      <c r="H65" s="23">
        <v>0.3</v>
      </c>
      <c r="I65" s="18">
        <v>8</v>
      </c>
      <c r="J65" s="21">
        <v>44214</v>
      </c>
      <c r="K65" s="21">
        <v>44220</v>
      </c>
      <c r="L65" s="25"/>
      <c r="M65" s="25"/>
      <c r="N65" s="25"/>
      <c r="O65" s="25"/>
      <c r="P65" s="25"/>
      <c r="Q65" s="25"/>
      <c r="R65" s="25"/>
      <c r="S65" s="16"/>
      <c r="T65" s="16"/>
      <c r="U65" s="16"/>
      <c r="V65" s="16"/>
      <c r="W65" s="16"/>
      <c r="X65" s="16"/>
      <c r="Y65" s="16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</row>
    <row r="66" spans="1:95" x14ac:dyDescent="0.25">
      <c r="A66" s="81" t="s">
        <v>158</v>
      </c>
      <c r="B66" s="81"/>
      <c r="C66" s="81"/>
      <c r="D66" s="81"/>
      <c r="E66" s="16" t="s">
        <v>171</v>
      </c>
      <c r="F66" s="16" t="s">
        <v>62</v>
      </c>
      <c r="G66" s="16" t="s">
        <v>57</v>
      </c>
      <c r="H66" s="20">
        <v>1</v>
      </c>
      <c r="I66" s="18">
        <v>1</v>
      </c>
      <c r="J66" s="21">
        <v>44221</v>
      </c>
      <c r="K66" s="21">
        <v>44222</v>
      </c>
      <c r="L66" s="16"/>
      <c r="M66" s="16"/>
      <c r="N66" s="16"/>
      <c r="O66" s="16"/>
      <c r="P66" s="16"/>
      <c r="Q66" s="16"/>
      <c r="R66" s="16"/>
      <c r="S66" s="25"/>
      <c r="T66" s="25"/>
      <c r="U66" s="16"/>
      <c r="V66" s="16"/>
      <c r="W66" s="16"/>
      <c r="X66" s="16"/>
      <c r="Y66" s="16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</row>
    <row r="67" spans="1:95" x14ac:dyDescent="0.25">
      <c r="A67" s="81" t="s">
        <v>159</v>
      </c>
      <c r="B67" s="81"/>
      <c r="C67" s="81"/>
      <c r="D67" s="81"/>
      <c r="E67" s="16" t="s">
        <v>171</v>
      </c>
      <c r="F67" s="16" t="s">
        <v>62</v>
      </c>
      <c r="G67" s="16" t="s">
        <v>57</v>
      </c>
      <c r="H67" s="23">
        <v>0.2</v>
      </c>
      <c r="I67" s="18">
        <v>6</v>
      </c>
      <c r="J67" s="21">
        <v>44235</v>
      </c>
      <c r="K67" s="21">
        <v>44241</v>
      </c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27"/>
      <c r="AA67" s="27"/>
      <c r="AB67" s="27"/>
      <c r="AC67" s="27"/>
      <c r="AD67" s="27"/>
      <c r="AE67" s="27"/>
      <c r="AF67" s="27"/>
      <c r="AG67" s="57"/>
      <c r="AH67" s="57"/>
      <c r="AI67" s="57"/>
      <c r="AJ67" s="57"/>
      <c r="AK67" s="57"/>
      <c r="AL67" s="57"/>
      <c r="AM67" s="5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</row>
    <row r="68" spans="1:95" x14ac:dyDescent="0.25">
      <c r="A68" s="81" t="s">
        <v>160</v>
      </c>
      <c r="B68" s="81"/>
      <c r="C68" s="81"/>
      <c r="D68" s="81"/>
      <c r="E68" s="16" t="s">
        <v>171</v>
      </c>
      <c r="F68" s="16" t="s">
        <v>62</v>
      </c>
      <c r="G68" s="16" t="s">
        <v>75</v>
      </c>
      <c r="H68" s="22">
        <v>0</v>
      </c>
      <c r="I68" s="18">
        <v>6</v>
      </c>
      <c r="J68" s="21">
        <v>44263</v>
      </c>
      <c r="K68" s="21">
        <v>44269</v>
      </c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57"/>
      <c r="BJ68" s="57"/>
      <c r="BK68" s="57"/>
      <c r="BL68" s="57"/>
      <c r="BM68" s="57"/>
      <c r="BN68" s="57"/>
      <c r="BO68" s="5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</row>
    <row r="69" spans="1:95" x14ac:dyDescent="0.25">
      <c r="A69" s="81" t="s">
        <v>161</v>
      </c>
      <c r="B69" s="81"/>
      <c r="C69" s="81"/>
      <c r="D69" s="81"/>
      <c r="E69" s="16" t="s">
        <v>171</v>
      </c>
      <c r="F69" s="16" t="s">
        <v>62</v>
      </c>
      <c r="G69" s="16" t="s">
        <v>75</v>
      </c>
      <c r="H69" s="20">
        <v>1</v>
      </c>
      <c r="I69" s="18">
        <v>2</v>
      </c>
      <c r="J69" s="21">
        <v>44223</v>
      </c>
      <c r="K69" s="21">
        <v>44225</v>
      </c>
      <c r="L69" s="16"/>
      <c r="M69" s="16"/>
      <c r="N69" s="16"/>
      <c r="O69" s="16"/>
      <c r="P69" s="16"/>
      <c r="Q69" s="16"/>
      <c r="R69" s="16"/>
      <c r="S69" s="16"/>
      <c r="T69" s="16"/>
      <c r="U69" s="25"/>
      <c r="V69" s="25"/>
      <c r="W69" s="25"/>
      <c r="X69" s="16"/>
      <c r="Y69" s="16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</row>
    <row r="70" spans="1:95" x14ac:dyDescent="0.25">
      <c r="A70" s="81" t="s">
        <v>162</v>
      </c>
      <c r="B70" s="81"/>
      <c r="C70" s="81"/>
      <c r="D70" s="81"/>
      <c r="E70" s="16" t="s">
        <v>171</v>
      </c>
      <c r="F70" s="16" t="s">
        <v>62</v>
      </c>
      <c r="G70" s="16" t="s">
        <v>80</v>
      </c>
      <c r="H70" s="22">
        <v>0</v>
      </c>
      <c r="I70" s="18">
        <v>6</v>
      </c>
      <c r="J70" s="21">
        <v>44242</v>
      </c>
      <c r="K70" s="21">
        <v>44245</v>
      </c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57"/>
      <c r="AO70" s="57"/>
      <c r="AP70" s="57"/>
      <c r="AQ70" s="5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</row>
    <row r="71" spans="1:95" x14ac:dyDescent="0.25">
      <c r="A71" s="81" t="s">
        <v>140</v>
      </c>
      <c r="B71" s="81"/>
      <c r="C71" s="81"/>
      <c r="D71" s="81"/>
      <c r="E71" s="16" t="s">
        <v>171</v>
      </c>
      <c r="F71" s="16" t="s">
        <v>62</v>
      </c>
      <c r="G71" s="16" t="s">
        <v>75</v>
      </c>
      <c r="H71" s="22">
        <v>0</v>
      </c>
      <c r="I71" s="18">
        <v>6</v>
      </c>
      <c r="J71" s="21">
        <v>44249</v>
      </c>
      <c r="K71" s="21">
        <v>44255</v>
      </c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57"/>
      <c r="AV71" s="57"/>
      <c r="AW71" s="57"/>
      <c r="AX71" s="57"/>
      <c r="AY71" s="57"/>
      <c r="AZ71" s="57"/>
      <c r="BA71" s="57"/>
      <c r="BB71" s="60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</row>
    <row r="72" spans="1:95" ht="30.75" customHeight="1" x14ac:dyDescent="0.25">
      <c r="A72" s="82" t="s">
        <v>24</v>
      </c>
      <c r="B72" s="82"/>
      <c r="C72" s="82"/>
      <c r="D72" s="82"/>
      <c r="E72" s="82"/>
      <c r="F72" s="82"/>
      <c r="G72" s="82"/>
      <c r="H72" s="82"/>
      <c r="I72" s="82"/>
      <c r="J72" s="82"/>
      <c r="K72" s="82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</row>
    <row r="73" spans="1:95" x14ac:dyDescent="0.25">
      <c r="A73" s="81" t="s">
        <v>154</v>
      </c>
      <c r="B73" s="81"/>
      <c r="C73" s="81"/>
      <c r="D73" s="81"/>
      <c r="E73" s="16" t="s">
        <v>24</v>
      </c>
      <c r="F73" s="16" t="s">
        <v>62</v>
      </c>
      <c r="G73" s="16" t="s">
        <v>57</v>
      </c>
      <c r="H73" s="22">
        <v>0</v>
      </c>
      <c r="I73" s="18">
        <v>10</v>
      </c>
      <c r="J73" s="21">
        <v>44270</v>
      </c>
      <c r="K73" s="21">
        <v>44276</v>
      </c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57"/>
      <c r="BQ73" s="57"/>
      <c r="BR73" s="57"/>
      <c r="BS73" s="57"/>
      <c r="BT73" s="57"/>
      <c r="BU73" s="57"/>
      <c r="BV73" s="57"/>
      <c r="BW73" s="60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</row>
    <row r="74" spans="1:95" x14ac:dyDescent="0.25">
      <c r="A74" s="81" t="s">
        <v>76</v>
      </c>
      <c r="B74" s="81"/>
      <c r="C74" s="81"/>
      <c r="D74" s="81"/>
      <c r="E74" s="16" t="s">
        <v>24</v>
      </c>
      <c r="F74" s="16" t="s">
        <v>71</v>
      </c>
      <c r="G74" s="16" t="s">
        <v>57</v>
      </c>
      <c r="H74" s="22">
        <v>0</v>
      </c>
      <c r="I74" s="18">
        <v>2</v>
      </c>
      <c r="J74" s="21">
        <v>44270</v>
      </c>
      <c r="K74" s="21">
        <v>44270</v>
      </c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5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</row>
    <row r="75" spans="1:95" x14ac:dyDescent="0.25">
      <c r="A75" s="81" t="s">
        <v>78</v>
      </c>
      <c r="B75" s="81"/>
      <c r="C75" s="81"/>
      <c r="D75" s="81"/>
      <c r="E75" s="16" t="s">
        <v>24</v>
      </c>
      <c r="F75" s="16" t="s">
        <v>71</v>
      </c>
      <c r="G75" s="16" t="s">
        <v>57</v>
      </c>
      <c r="H75" s="22">
        <v>0</v>
      </c>
      <c r="I75" s="18">
        <v>2</v>
      </c>
      <c r="J75" s="21">
        <v>44272</v>
      </c>
      <c r="K75" s="21">
        <v>44272</v>
      </c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5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</row>
    <row r="76" spans="1:95" x14ac:dyDescent="0.25">
      <c r="A76" s="81" t="s">
        <v>25</v>
      </c>
      <c r="B76" s="81"/>
      <c r="C76" s="81"/>
      <c r="D76" s="81"/>
      <c r="E76" s="16" t="s">
        <v>24</v>
      </c>
      <c r="F76" s="16" t="s">
        <v>71</v>
      </c>
      <c r="G76" s="16" t="s">
        <v>57</v>
      </c>
      <c r="H76" s="22">
        <v>0</v>
      </c>
      <c r="I76" s="18">
        <v>2</v>
      </c>
      <c r="J76" s="21">
        <v>44274</v>
      </c>
      <c r="K76" s="21">
        <v>44274</v>
      </c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59"/>
      <c r="BT76" s="5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</row>
    <row r="77" spans="1:95" x14ac:dyDescent="0.25">
      <c r="A77" s="81" t="s">
        <v>123</v>
      </c>
      <c r="B77" s="81"/>
      <c r="C77" s="81"/>
      <c r="D77" s="81"/>
      <c r="E77" s="16" t="s">
        <v>24</v>
      </c>
      <c r="F77" s="16" t="s">
        <v>71</v>
      </c>
      <c r="G77" s="16" t="s">
        <v>80</v>
      </c>
      <c r="H77" s="22">
        <v>0</v>
      </c>
      <c r="I77" s="18">
        <v>2</v>
      </c>
      <c r="J77" s="21">
        <v>44276</v>
      </c>
      <c r="K77" s="21">
        <v>44276</v>
      </c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57"/>
      <c r="BW77" s="60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</row>
    <row r="78" spans="1:95" ht="33" customHeight="1" x14ac:dyDescent="0.25">
      <c r="A78" s="83" t="s">
        <v>177</v>
      </c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</row>
    <row r="79" spans="1:95" x14ac:dyDescent="0.25">
      <c r="A79" s="81" t="s">
        <v>16</v>
      </c>
      <c r="B79" s="81"/>
      <c r="C79" s="81"/>
      <c r="D79" s="81"/>
      <c r="E79" s="16" t="s">
        <v>14</v>
      </c>
      <c r="F79" s="16" t="s">
        <v>71</v>
      </c>
      <c r="G79" s="16" t="s">
        <v>57</v>
      </c>
      <c r="H79" s="23">
        <v>0.3</v>
      </c>
      <c r="I79" s="18">
        <v>4</v>
      </c>
      <c r="J79" s="21">
        <v>44242</v>
      </c>
      <c r="K79" s="21">
        <v>44248</v>
      </c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57"/>
      <c r="AO79" s="57"/>
      <c r="AP79" s="57"/>
      <c r="AQ79" s="57"/>
      <c r="AR79" s="57"/>
      <c r="AS79" s="57"/>
      <c r="AT79" s="5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</row>
    <row r="80" spans="1:95" x14ac:dyDescent="0.25">
      <c r="A80" s="81" t="s">
        <v>201</v>
      </c>
      <c r="B80" s="81"/>
      <c r="C80" s="81"/>
      <c r="D80" s="81"/>
      <c r="E80" s="16" t="s">
        <v>14</v>
      </c>
      <c r="F80" s="16" t="s">
        <v>62</v>
      </c>
      <c r="G80" s="16" t="s">
        <v>57</v>
      </c>
      <c r="H80" s="23">
        <v>0.5</v>
      </c>
      <c r="I80" s="18">
        <v>2</v>
      </c>
      <c r="J80" s="21">
        <v>44240</v>
      </c>
      <c r="K80" s="21">
        <v>44241</v>
      </c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57"/>
      <c r="AM80" s="5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</row>
    <row r="81" spans="1:95" x14ac:dyDescent="0.25">
      <c r="A81" s="81" t="s">
        <v>203</v>
      </c>
      <c r="B81" s="81"/>
      <c r="C81" s="81"/>
      <c r="D81" s="81"/>
      <c r="E81" s="16" t="s">
        <v>14</v>
      </c>
      <c r="F81" s="16" t="s">
        <v>71</v>
      </c>
      <c r="G81" s="16" t="s">
        <v>57</v>
      </c>
      <c r="H81" s="23">
        <v>0.5</v>
      </c>
      <c r="I81" s="18">
        <v>4</v>
      </c>
      <c r="J81" s="21">
        <v>44263</v>
      </c>
      <c r="K81" s="21">
        <v>44266</v>
      </c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57"/>
      <c r="BJ81" s="57"/>
      <c r="BK81" s="57"/>
      <c r="BL81" s="57"/>
      <c r="BM81" s="5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</row>
    <row r="82" spans="1:95" x14ac:dyDescent="0.25">
      <c r="A82" s="81" t="s">
        <v>164</v>
      </c>
      <c r="B82" s="81"/>
      <c r="C82" s="81"/>
      <c r="D82" s="81"/>
      <c r="E82" s="16" t="s">
        <v>14</v>
      </c>
      <c r="F82" s="16" t="s">
        <v>62</v>
      </c>
      <c r="G82" s="16" t="s">
        <v>75</v>
      </c>
      <c r="H82" s="22">
        <v>0</v>
      </c>
      <c r="I82" s="18">
        <v>8</v>
      </c>
      <c r="J82" s="21">
        <v>44249</v>
      </c>
      <c r="K82" s="21">
        <v>44254</v>
      </c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57"/>
      <c r="AV82" s="57"/>
      <c r="AW82" s="57"/>
      <c r="AX82" s="57"/>
      <c r="AY82" s="57"/>
      <c r="AZ82" s="5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</row>
    <row r="83" spans="1:95" x14ac:dyDescent="0.25">
      <c r="A83" s="81" t="s">
        <v>132</v>
      </c>
      <c r="B83" s="81"/>
      <c r="C83" s="81"/>
      <c r="D83" s="81"/>
      <c r="E83" s="16" t="s">
        <v>14</v>
      </c>
      <c r="F83" s="16" t="s">
        <v>58</v>
      </c>
      <c r="G83" s="16" t="s">
        <v>57</v>
      </c>
      <c r="H83" s="23">
        <v>0.8</v>
      </c>
      <c r="I83" s="18">
        <v>4</v>
      </c>
      <c r="J83" s="21">
        <v>44242</v>
      </c>
      <c r="K83" s="21">
        <v>44248</v>
      </c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57"/>
      <c r="AO83" s="57"/>
      <c r="AP83" s="57"/>
      <c r="AQ83" s="57"/>
      <c r="AR83" s="57"/>
      <c r="AS83" s="57"/>
      <c r="AT83" s="5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</row>
    <row r="84" spans="1:95" x14ac:dyDescent="0.25">
      <c r="A84" s="81" t="s">
        <v>133</v>
      </c>
      <c r="B84" s="81"/>
      <c r="C84" s="81"/>
      <c r="D84" s="81"/>
      <c r="E84" s="16" t="s">
        <v>14</v>
      </c>
      <c r="F84" s="16" t="s">
        <v>71</v>
      </c>
      <c r="G84" s="16" t="s">
        <v>57</v>
      </c>
      <c r="H84" s="23">
        <v>0.5</v>
      </c>
      <c r="I84" s="18">
        <v>4</v>
      </c>
      <c r="J84" s="21">
        <v>44249</v>
      </c>
      <c r="K84" s="21">
        <v>44250</v>
      </c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57"/>
      <c r="AV84" s="5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</row>
    <row r="85" spans="1:95" x14ac:dyDescent="0.25">
      <c r="A85" s="81" t="s">
        <v>134</v>
      </c>
      <c r="B85" s="81"/>
      <c r="C85" s="81"/>
      <c r="D85" s="81"/>
      <c r="E85" s="16" t="s">
        <v>14</v>
      </c>
      <c r="F85" s="16" t="s">
        <v>71</v>
      </c>
      <c r="G85" s="16" t="s">
        <v>57</v>
      </c>
      <c r="H85" s="23">
        <v>0.5</v>
      </c>
      <c r="I85" s="18">
        <v>4</v>
      </c>
      <c r="J85" s="21">
        <v>44251</v>
      </c>
      <c r="K85" s="21">
        <v>44252</v>
      </c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57"/>
      <c r="AX85" s="5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</row>
    <row r="86" spans="1:95" x14ac:dyDescent="0.25">
      <c r="A86" s="81" t="s">
        <v>135</v>
      </c>
      <c r="B86" s="81"/>
      <c r="C86" s="81"/>
      <c r="D86" s="81"/>
      <c r="E86" s="16" t="s">
        <v>14</v>
      </c>
      <c r="F86" s="16" t="s">
        <v>71</v>
      </c>
      <c r="G86" s="16" t="s">
        <v>57</v>
      </c>
      <c r="H86" s="23">
        <v>0.5</v>
      </c>
      <c r="I86" s="18">
        <v>4</v>
      </c>
      <c r="J86" s="21">
        <v>44253</v>
      </c>
      <c r="K86" s="21">
        <v>44254</v>
      </c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57"/>
      <c r="AZ86" s="57"/>
      <c r="BA86" s="27"/>
      <c r="BB86" s="60"/>
      <c r="BC86" s="60"/>
      <c r="BD86" s="60"/>
      <c r="BE86" s="60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</row>
    <row r="87" spans="1:95" x14ac:dyDescent="0.25">
      <c r="A87" s="81" t="s">
        <v>136</v>
      </c>
      <c r="B87" s="81"/>
      <c r="C87" s="81"/>
      <c r="D87" s="81"/>
      <c r="E87" s="16" t="s">
        <v>14</v>
      </c>
      <c r="F87" s="16" t="s">
        <v>71</v>
      </c>
      <c r="G87" s="16" t="s">
        <v>57</v>
      </c>
      <c r="H87" s="23">
        <v>0.5</v>
      </c>
      <c r="I87" s="18">
        <v>4</v>
      </c>
      <c r="J87" s="21">
        <v>44256</v>
      </c>
      <c r="K87" s="21">
        <v>44259</v>
      </c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57"/>
      <c r="BC87" s="57"/>
      <c r="BD87" s="57"/>
      <c r="BE87" s="5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</row>
    <row r="88" spans="1:95" x14ac:dyDescent="0.25">
      <c r="A88" s="81" t="s">
        <v>137</v>
      </c>
      <c r="B88" s="81"/>
      <c r="C88" s="81"/>
      <c r="D88" s="81"/>
      <c r="E88" s="16" t="s">
        <v>14</v>
      </c>
      <c r="F88" s="16" t="s">
        <v>71</v>
      </c>
      <c r="G88" s="16" t="s">
        <v>57</v>
      </c>
      <c r="H88" s="22">
        <v>0</v>
      </c>
      <c r="I88" s="18">
        <v>6</v>
      </c>
      <c r="J88" s="21">
        <v>44263</v>
      </c>
      <c r="K88" s="21">
        <v>44266</v>
      </c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57"/>
      <c r="BJ88" s="57"/>
      <c r="BK88" s="57"/>
      <c r="BL88" s="5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</row>
    <row r="89" spans="1:95" x14ac:dyDescent="0.25">
      <c r="A89" s="81" t="s">
        <v>138</v>
      </c>
      <c r="B89" s="81"/>
      <c r="C89" s="81"/>
      <c r="D89" s="81"/>
      <c r="E89" s="16" t="s">
        <v>14</v>
      </c>
      <c r="F89" s="16" t="s">
        <v>71</v>
      </c>
      <c r="G89" s="16" t="s">
        <v>57</v>
      </c>
      <c r="H89" s="22">
        <v>0</v>
      </c>
      <c r="I89" s="18">
        <v>4</v>
      </c>
      <c r="J89" s="21">
        <v>44270</v>
      </c>
      <c r="K89" s="21">
        <v>44273</v>
      </c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57"/>
      <c r="BQ89" s="57"/>
      <c r="BR89" s="57"/>
      <c r="BS89" s="5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</row>
    <row r="90" spans="1:95" x14ac:dyDescent="0.25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95" x14ac:dyDescent="0.25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95" x14ac:dyDescent="0.25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95" x14ac:dyDescent="0.25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95" x14ac:dyDescent="0.25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95" x14ac:dyDescent="0.2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95" x14ac:dyDescent="0.25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x14ac:dyDescent="0.25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x14ac:dyDescent="0.25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x14ac:dyDescent="0.25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x14ac:dyDescent="0.25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x14ac:dyDescent="0.25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x14ac:dyDescent="0.25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x14ac:dyDescent="0.25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x14ac:dyDescent="0.25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x14ac:dyDescent="0.2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x14ac:dyDescent="0.25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x14ac:dyDescent="0.25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x14ac:dyDescent="0.25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x14ac:dyDescent="0.25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x14ac:dyDescent="0.25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x14ac:dyDescent="0.25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x14ac:dyDescent="0.2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x14ac:dyDescent="0.2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x14ac:dyDescent="0.2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x14ac:dyDescent="0.2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x14ac:dyDescent="0.2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x14ac:dyDescent="0.2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x14ac:dyDescent="0.2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x14ac:dyDescent="0.2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x14ac:dyDescent="0.2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x14ac:dyDescent="0.2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x14ac:dyDescent="0.2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x14ac:dyDescent="0.2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x14ac:dyDescent="0.2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x14ac:dyDescent="0.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x14ac:dyDescent="0.2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x14ac:dyDescent="0.2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x14ac:dyDescent="0.2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x14ac:dyDescent="0.2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x14ac:dyDescent="0.2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x14ac:dyDescent="0.2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x14ac:dyDescent="0.2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x14ac:dyDescent="0.2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x14ac:dyDescent="0.2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x14ac:dyDescent="0.2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x14ac:dyDescent="0.2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x14ac:dyDescent="0.2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x14ac:dyDescent="0.2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x14ac:dyDescent="0.2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x14ac:dyDescent="0.2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x14ac:dyDescent="0.2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x14ac:dyDescent="0.2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x14ac:dyDescent="0.2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x14ac:dyDescent="0.2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x14ac:dyDescent="0.2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x14ac:dyDescent="0.2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x14ac:dyDescent="0.2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x14ac:dyDescent="0.2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x14ac:dyDescent="0.2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x14ac:dyDescent="0.2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x14ac:dyDescent="0.2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x14ac:dyDescent="0.2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x14ac:dyDescent="0.2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x14ac:dyDescent="0.2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x14ac:dyDescent="0.2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x14ac:dyDescent="0.2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x14ac:dyDescent="0.2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x14ac:dyDescent="0.2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x14ac:dyDescent="0.2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x14ac:dyDescent="0.2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x14ac:dyDescent="0.2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x14ac:dyDescent="0.2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x14ac:dyDescent="0.2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x14ac:dyDescent="0.2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x14ac:dyDescent="0.2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x14ac:dyDescent="0.2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x14ac:dyDescent="0.2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x14ac:dyDescent="0.2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x14ac:dyDescent="0.2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x14ac:dyDescent="0.2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x14ac:dyDescent="0.2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x14ac:dyDescent="0.2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x14ac:dyDescent="0.2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x14ac:dyDescent="0.2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x14ac:dyDescent="0.2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x14ac:dyDescent="0.2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x14ac:dyDescent="0.2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x14ac:dyDescent="0.2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x14ac:dyDescent="0.2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x14ac:dyDescent="0.2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x14ac:dyDescent="0.2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x14ac:dyDescent="0.2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x14ac:dyDescent="0.2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x14ac:dyDescent="0.2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x14ac:dyDescent="0.2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x14ac:dyDescent="0.2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x14ac:dyDescent="0.2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x14ac:dyDescent="0.2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x14ac:dyDescent="0.2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x14ac:dyDescent="0.2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x14ac:dyDescent="0.2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x14ac:dyDescent="0.2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x14ac:dyDescent="0.2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x14ac:dyDescent="0.2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x14ac:dyDescent="0.2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x14ac:dyDescent="0.2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x14ac:dyDescent="0.2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x14ac:dyDescent="0.2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x14ac:dyDescent="0.2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x14ac:dyDescent="0.2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x14ac:dyDescent="0.2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x14ac:dyDescent="0.2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x14ac:dyDescent="0.2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x14ac:dyDescent="0.2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x14ac:dyDescent="0.2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x14ac:dyDescent="0.2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x14ac:dyDescent="0.2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x14ac:dyDescent="0.2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x14ac:dyDescent="0.2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x14ac:dyDescent="0.2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x14ac:dyDescent="0.2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x14ac:dyDescent="0.2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x14ac:dyDescent="0.2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x14ac:dyDescent="0.2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x14ac:dyDescent="0.2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x14ac:dyDescent="0.2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x14ac:dyDescent="0.2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x14ac:dyDescent="0.2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x14ac:dyDescent="0.2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x14ac:dyDescent="0.2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x14ac:dyDescent="0.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x14ac:dyDescent="0.2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x14ac:dyDescent="0.2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x14ac:dyDescent="0.2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x14ac:dyDescent="0.2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x14ac:dyDescent="0.2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x14ac:dyDescent="0.2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x14ac:dyDescent="0.2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x14ac:dyDescent="0.2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x14ac:dyDescent="0.2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x14ac:dyDescent="0.2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x14ac:dyDescent="0.2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x14ac:dyDescent="0.2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x14ac:dyDescent="0.2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x14ac:dyDescent="0.2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x14ac:dyDescent="0.2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x14ac:dyDescent="0.2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x14ac:dyDescent="0.2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x14ac:dyDescent="0.2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x14ac:dyDescent="0.2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x14ac:dyDescent="0.2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x14ac:dyDescent="0.2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x14ac:dyDescent="0.2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x14ac:dyDescent="0.2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x14ac:dyDescent="0.2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x14ac:dyDescent="0.2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x14ac:dyDescent="0.2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x14ac:dyDescent="0.2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x14ac:dyDescent="0.2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x14ac:dyDescent="0.2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x14ac:dyDescent="0.2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x14ac:dyDescent="0.2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x14ac:dyDescent="0.2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x14ac:dyDescent="0.2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x14ac:dyDescent="0.2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x14ac:dyDescent="0.2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x14ac:dyDescent="0.2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x14ac:dyDescent="0.2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x14ac:dyDescent="0.2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x14ac:dyDescent="0.2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x14ac:dyDescent="0.2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x14ac:dyDescent="0.2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x14ac:dyDescent="0.2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x14ac:dyDescent="0.2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x14ac:dyDescent="0.2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x14ac:dyDescent="0.2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x14ac:dyDescent="0.2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x14ac:dyDescent="0.2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x14ac:dyDescent="0.2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x14ac:dyDescent="0.2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x14ac:dyDescent="0.2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x14ac:dyDescent="0.2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x14ac:dyDescent="0.2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x14ac:dyDescent="0.2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x14ac:dyDescent="0.2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x14ac:dyDescent="0.2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x14ac:dyDescent="0.2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x14ac:dyDescent="0.2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x14ac:dyDescent="0.2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x14ac:dyDescent="0.2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x14ac:dyDescent="0.2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x14ac:dyDescent="0.2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x14ac:dyDescent="0.2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x14ac:dyDescent="0.2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x14ac:dyDescent="0.2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x14ac:dyDescent="0.2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x14ac:dyDescent="0.2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x14ac:dyDescent="0.2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x14ac:dyDescent="0.2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x14ac:dyDescent="0.2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x14ac:dyDescent="0.2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x14ac:dyDescent="0.2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x14ac:dyDescent="0.2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x14ac:dyDescent="0.2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x14ac:dyDescent="0.2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x14ac:dyDescent="0.2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x14ac:dyDescent="0.2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x14ac:dyDescent="0.2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x14ac:dyDescent="0.2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x14ac:dyDescent="0.2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x14ac:dyDescent="0.2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x14ac:dyDescent="0.2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x14ac:dyDescent="0.2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x14ac:dyDescent="0.2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x14ac:dyDescent="0.2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x14ac:dyDescent="0.2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x14ac:dyDescent="0.2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x14ac:dyDescent="0.2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x14ac:dyDescent="0.2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x14ac:dyDescent="0.2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x14ac:dyDescent="0.2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x14ac:dyDescent="0.2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x14ac:dyDescent="0.2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x14ac:dyDescent="0.2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x14ac:dyDescent="0.2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x14ac:dyDescent="0.2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x14ac:dyDescent="0.2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x14ac:dyDescent="0.2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x14ac:dyDescent="0.2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x14ac:dyDescent="0.2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x14ac:dyDescent="0.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x14ac:dyDescent="0.2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x14ac:dyDescent="0.2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x14ac:dyDescent="0.2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x14ac:dyDescent="0.2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x14ac:dyDescent="0.2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x14ac:dyDescent="0.2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x14ac:dyDescent="0.2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x14ac:dyDescent="0.2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x14ac:dyDescent="0.2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x14ac:dyDescent="0.2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x14ac:dyDescent="0.2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x14ac:dyDescent="0.2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x14ac:dyDescent="0.2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x14ac:dyDescent="0.2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x14ac:dyDescent="0.2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x14ac:dyDescent="0.2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x14ac:dyDescent="0.2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x14ac:dyDescent="0.2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x14ac:dyDescent="0.2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x14ac:dyDescent="0.2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x14ac:dyDescent="0.2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x14ac:dyDescent="0.2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x14ac:dyDescent="0.2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x14ac:dyDescent="0.2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x14ac:dyDescent="0.2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x14ac:dyDescent="0.2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x14ac:dyDescent="0.2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x14ac:dyDescent="0.2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x14ac:dyDescent="0.2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x14ac:dyDescent="0.2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x14ac:dyDescent="0.2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x14ac:dyDescent="0.2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x14ac:dyDescent="0.2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x14ac:dyDescent="0.2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x14ac:dyDescent="0.2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x14ac:dyDescent="0.2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x14ac:dyDescent="0.2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x14ac:dyDescent="0.2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x14ac:dyDescent="0.2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x14ac:dyDescent="0.2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x14ac:dyDescent="0.2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x14ac:dyDescent="0.2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x14ac:dyDescent="0.2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x14ac:dyDescent="0.2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x14ac:dyDescent="0.2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x14ac:dyDescent="0.2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x14ac:dyDescent="0.2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x14ac:dyDescent="0.2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x14ac:dyDescent="0.2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x14ac:dyDescent="0.2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x14ac:dyDescent="0.2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x14ac:dyDescent="0.2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x14ac:dyDescent="0.2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x14ac:dyDescent="0.2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x14ac:dyDescent="0.2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x14ac:dyDescent="0.2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x14ac:dyDescent="0.2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x14ac:dyDescent="0.2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x14ac:dyDescent="0.2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x14ac:dyDescent="0.2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x14ac:dyDescent="0.2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x14ac:dyDescent="0.2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x14ac:dyDescent="0.2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x14ac:dyDescent="0.2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x14ac:dyDescent="0.2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x14ac:dyDescent="0.2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x14ac:dyDescent="0.2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x14ac:dyDescent="0.2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x14ac:dyDescent="0.2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x14ac:dyDescent="0.2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x14ac:dyDescent="0.2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x14ac:dyDescent="0.2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x14ac:dyDescent="0.2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x14ac:dyDescent="0.2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x14ac:dyDescent="0.2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x14ac:dyDescent="0.2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x14ac:dyDescent="0.2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x14ac:dyDescent="0.2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x14ac:dyDescent="0.2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x14ac:dyDescent="0.2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x14ac:dyDescent="0.2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x14ac:dyDescent="0.2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x14ac:dyDescent="0.2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x14ac:dyDescent="0.2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x14ac:dyDescent="0.2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x14ac:dyDescent="0.2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x14ac:dyDescent="0.2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x14ac:dyDescent="0.2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x14ac:dyDescent="0.2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x14ac:dyDescent="0.2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x14ac:dyDescent="0.2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x14ac:dyDescent="0.2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x14ac:dyDescent="0.2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x14ac:dyDescent="0.2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x14ac:dyDescent="0.2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x14ac:dyDescent="0.2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x14ac:dyDescent="0.2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x14ac:dyDescent="0.2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x14ac:dyDescent="0.2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x14ac:dyDescent="0.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x14ac:dyDescent="0.2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x14ac:dyDescent="0.2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x14ac:dyDescent="0.2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x14ac:dyDescent="0.2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x14ac:dyDescent="0.2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x14ac:dyDescent="0.2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x14ac:dyDescent="0.2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x14ac:dyDescent="0.2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x14ac:dyDescent="0.2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x14ac:dyDescent="0.2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x14ac:dyDescent="0.2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x14ac:dyDescent="0.2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x14ac:dyDescent="0.2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x14ac:dyDescent="0.2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x14ac:dyDescent="0.2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x14ac:dyDescent="0.2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x14ac:dyDescent="0.2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x14ac:dyDescent="0.2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x14ac:dyDescent="0.2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x14ac:dyDescent="0.2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x14ac:dyDescent="0.2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x14ac:dyDescent="0.2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x14ac:dyDescent="0.2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x14ac:dyDescent="0.2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x14ac:dyDescent="0.2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x14ac:dyDescent="0.2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x14ac:dyDescent="0.2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x14ac:dyDescent="0.2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x14ac:dyDescent="0.2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x14ac:dyDescent="0.2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x14ac:dyDescent="0.2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x14ac:dyDescent="0.2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x14ac:dyDescent="0.2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x14ac:dyDescent="0.2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x14ac:dyDescent="0.2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x14ac:dyDescent="0.2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x14ac:dyDescent="0.2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x14ac:dyDescent="0.2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x14ac:dyDescent="0.2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x14ac:dyDescent="0.2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x14ac:dyDescent="0.2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x14ac:dyDescent="0.2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x14ac:dyDescent="0.2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x14ac:dyDescent="0.2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x14ac:dyDescent="0.2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x14ac:dyDescent="0.2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x14ac:dyDescent="0.2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x14ac:dyDescent="0.2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x14ac:dyDescent="0.2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x14ac:dyDescent="0.2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x14ac:dyDescent="0.2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x14ac:dyDescent="0.2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x14ac:dyDescent="0.2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x14ac:dyDescent="0.2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x14ac:dyDescent="0.2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x14ac:dyDescent="0.2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x14ac:dyDescent="0.2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x14ac:dyDescent="0.2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x14ac:dyDescent="0.2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x14ac:dyDescent="0.2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x14ac:dyDescent="0.2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x14ac:dyDescent="0.2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x14ac:dyDescent="0.2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x14ac:dyDescent="0.2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x14ac:dyDescent="0.2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x14ac:dyDescent="0.2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x14ac:dyDescent="0.2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x14ac:dyDescent="0.2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x14ac:dyDescent="0.2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x14ac:dyDescent="0.2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x14ac:dyDescent="0.2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x14ac:dyDescent="0.2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x14ac:dyDescent="0.2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x14ac:dyDescent="0.2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x14ac:dyDescent="0.2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x14ac:dyDescent="0.2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x14ac:dyDescent="0.2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x14ac:dyDescent="0.2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x14ac:dyDescent="0.2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x14ac:dyDescent="0.2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x14ac:dyDescent="0.2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x14ac:dyDescent="0.2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x14ac:dyDescent="0.2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x14ac:dyDescent="0.2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x14ac:dyDescent="0.2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x14ac:dyDescent="0.2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x14ac:dyDescent="0.2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x14ac:dyDescent="0.2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x14ac:dyDescent="0.2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x14ac:dyDescent="0.2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x14ac:dyDescent="0.2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x14ac:dyDescent="0.2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x14ac:dyDescent="0.2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x14ac:dyDescent="0.2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x14ac:dyDescent="0.2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x14ac:dyDescent="0.2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x14ac:dyDescent="0.2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x14ac:dyDescent="0.2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x14ac:dyDescent="0.2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x14ac:dyDescent="0.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x14ac:dyDescent="0.2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x14ac:dyDescent="0.2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x14ac:dyDescent="0.2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x14ac:dyDescent="0.2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x14ac:dyDescent="0.2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x14ac:dyDescent="0.2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x14ac:dyDescent="0.2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x14ac:dyDescent="0.2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x14ac:dyDescent="0.2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x14ac:dyDescent="0.2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x14ac:dyDescent="0.2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x14ac:dyDescent="0.2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x14ac:dyDescent="0.2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x14ac:dyDescent="0.2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x14ac:dyDescent="0.2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x14ac:dyDescent="0.2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x14ac:dyDescent="0.2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x14ac:dyDescent="0.2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x14ac:dyDescent="0.2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x14ac:dyDescent="0.2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x14ac:dyDescent="0.2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x14ac:dyDescent="0.2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x14ac:dyDescent="0.2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x14ac:dyDescent="0.2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x14ac:dyDescent="0.2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x14ac:dyDescent="0.2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x14ac:dyDescent="0.2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x14ac:dyDescent="0.2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x14ac:dyDescent="0.2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x14ac:dyDescent="0.2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x14ac:dyDescent="0.2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x14ac:dyDescent="0.2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x14ac:dyDescent="0.2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x14ac:dyDescent="0.2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x14ac:dyDescent="0.2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x14ac:dyDescent="0.2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x14ac:dyDescent="0.2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x14ac:dyDescent="0.2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x14ac:dyDescent="0.2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x14ac:dyDescent="0.2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x14ac:dyDescent="0.2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x14ac:dyDescent="0.2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x14ac:dyDescent="0.2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x14ac:dyDescent="0.2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x14ac:dyDescent="0.2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x14ac:dyDescent="0.2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x14ac:dyDescent="0.2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x14ac:dyDescent="0.2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x14ac:dyDescent="0.2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x14ac:dyDescent="0.2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x14ac:dyDescent="0.2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x14ac:dyDescent="0.2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x14ac:dyDescent="0.2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x14ac:dyDescent="0.2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x14ac:dyDescent="0.2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x14ac:dyDescent="0.2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x14ac:dyDescent="0.2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x14ac:dyDescent="0.2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x14ac:dyDescent="0.2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x14ac:dyDescent="0.2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x14ac:dyDescent="0.2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x14ac:dyDescent="0.2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x14ac:dyDescent="0.2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x14ac:dyDescent="0.2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x14ac:dyDescent="0.2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x14ac:dyDescent="0.2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x14ac:dyDescent="0.2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x14ac:dyDescent="0.2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x14ac:dyDescent="0.2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x14ac:dyDescent="0.2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x14ac:dyDescent="0.2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x14ac:dyDescent="0.2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x14ac:dyDescent="0.2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x14ac:dyDescent="0.2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x14ac:dyDescent="0.2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x14ac:dyDescent="0.2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x14ac:dyDescent="0.2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x14ac:dyDescent="0.2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x14ac:dyDescent="0.2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x14ac:dyDescent="0.2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x14ac:dyDescent="0.2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x14ac:dyDescent="0.2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x14ac:dyDescent="0.2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x14ac:dyDescent="0.2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x14ac:dyDescent="0.2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x14ac:dyDescent="0.2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x14ac:dyDescent="0.2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x14ac:dyDescent="0.2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x14ac:dyDescent="0.2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x14ac:dyDescent="0.2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x14ac:dyDescent="0.2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x14ac:dyDescent="0.2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x14ac:dyDescent="0.2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x14ac:dyDescent="0.2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x14ac:dyDescent="0.2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x14ac:dyDescent="0.2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x14ac:dyDescent="0.2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x14ac:dyDescent="0.2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x14ac:dyDescent="0.2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x14ac:dyDescent="0.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x14ac:dyDescent="0.2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x14ac:dyDescent="0.2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x14ac:dyDescent="0.2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x14ac:dyDescent="0.2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x14ac:dyDescent="0.2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x14ac:dyDescent="0.2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x14ac:dyDescent="0.2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x14ac:dyDescent="0.2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x14ac:dyDescent="0.2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x14ac:dyDescent="0.2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x14ac:dyDescent="0.2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x14ac:dyDescent="0.2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x14ac:dyDescent="0.2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x14ac:dyDescent="0.2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x14ac:dyDescent="0.2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x14ac:dyDescent="0.2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x14ac:dyDescent="0.2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x14ac:dyDescent="0.2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x14ac:dyDescent="0.2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x14ac:dyDescent="0.2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x14ac:dyDescent="0.2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x14ac:dyDescent="0.2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x14ac:dyDescent="0.2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x14ac:dyDescent="0.2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x14ac:dyDescent="0.2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x14ac:dyDescent="0.2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x14ac:dyDescent="0.2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x14ac:dyDescent="0.2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x14ac:dyDescent="0.2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x14ac:dyDescent="0.2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x14ac:dyDescent="0.2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x14ac:dyDescent="0.2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x14ac:dyDescent="0.2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x14ac:dyDescent="0.2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x14ac:dyDescent="0.2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x14ac:dyDescent="0.2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x14ac:dyDescent="0.2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x14ac:dyDescent="0.2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x14ac:dyDescent="0.2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x14ac:dyDescent="0.2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x14ac:dyDescent="0.2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x14ac:dyDescent="0.2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x14ac:dyDescent="0.2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x14ac:dyDescent="0.2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x14ac:dyDescent="0.2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x14ac:dyDescent="0.2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x14ac:dyDescent="0.2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x14ac:dyDescent="0.2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x14ac:dyDescent="0.2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x14ac:dyDescent="0.2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x14ac:dyDescent="0.2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x14ac:dyDescent="0.2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x14ac:dyDescent="0.2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x14ac:dyDescent="0.2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x14ac:dyDescent="0.2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x14ac:dyDescent="0.2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x14ac:dyDescent="0.2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x14ac:dyDescent="0.2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x14ac:dyDescent="0.2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x14ac:dyDescent="0.2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x14ac:dyDescent="0.2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x14ac:dyDescent="0.2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x14ac:dyDescent="0.2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x14ac:dyDescent="0.2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x14ac:dyDescent="0.2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x14ac:dyDescent="0.2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x14ac:dyDescent="0.2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x14ac:dyDescent="0.2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x14ac:dyDescent="0.2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x14ac:dyDescent="0.2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x14ac:dyDescent="0.2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x14ac:dyDescent="0.2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x14ac:dyDescent="0.2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x14ac:dyDescent="0.2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x14ac:dyDescent="0.2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x14ac:dyDescent="0.2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x14ac:dyDescent="0.2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x14ac:dyDescent="0.2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x14ac:dyDescent="0.2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x14ac:dyDescent="0.2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x14ac:dyDescent="0.2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x14ac:dyDescent="0.2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x14ac:dyDescent="0.2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x14ac:dyDescent="0.2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x14ac:dyDescent="0.2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x14ac:dyDescent="0.2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x14ac:dyDescent="0.2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x14ac:dyDescent="0.2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x14ac:dyDescent="0.2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x14ac:dyDescent="0.2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x14ac:dyDescent="0.2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x14ac:dyDescent="0.2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x14ac:dyDescent="0.2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x14ac:dyDescent="0.2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x14ac:dyDescent="0.2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x14ac:dyDescent="0.2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x14ac:dyDescent="0.2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x14ac:dyDescent="0.2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x14ac:dyDescent="0.2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x14ac:dyDescent="0.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x14ac:dyDescent="0.2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x14ac:dyDescent="0.2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x14ac:dyDescent="0.2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x14ac:dyDescent="0.2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x14ac:dyDescent="0.2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x14ac:dyDescent="0.2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x14ac:dyDescent="0.2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x14ac:dyDescent="0.2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x14ac:dyDescent="0.2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x14ac:dyDescent="0.2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x14ac:dyDescent="0.2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x14ac:dyDescent="0.2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x14ac:dyDescent="0.2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x14ac:dyDescent="0.2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x14ac:dyDescent="0.2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x14ac:dyDescent="0.2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x14ac:dyDescent="0.2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x14ac:dyDescent="0.2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x14ac:dyDescent="0.2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x14ac:dyDescent="0.2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x14ac:dyDescent="0.2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x14ac:dyDescent="0.2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x14ac:dyDescent="0.2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x14ac:dyDescent="0.2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x14ac:dyDescent="0.2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x14ac:dyDescent="0.2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x14ac:dyDescent="0.2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x14ac:dyDescent="0.2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x14ac:dyDescent="0.2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x14ac:dyDescent="0.2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x14ac:dyDescent="0.2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x14ac:dyDescent="0.2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x14ac:dyDescent="0.2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x14ac:dyDescent="0.2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x14ac:dyDescent="0.2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x14ac:dyDescent="0.2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x14ac:dyDescent="0.2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x14ac:dyDescent="0.2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x14ac:dyDescent="0.2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x14ac:dyDescent="0.2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x14ac:dyDescent="0.2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x14ac:dyDescent="0.2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x14ac:dyDescent="0.2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x14ac:dyDescent="0.2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x14ac:dyDescent="0.2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x14ac:dyDescent="0.2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x14ac:dyDescent="0.2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x14ac:dyDescent="0.2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x14ac:dyDescent="0.2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x14ac:dyDescent="0.2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x14ac:dyDescent="0.2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x14ac:dyDescent="0.2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x14ac:dyDescent="0.2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x14ac:dyDescent="0.2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x14ac:dyDescent="0.2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x14ac:dyDescent="0.2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x14ac:dyDescent="0.2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x14ac:dyDescent="0.2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x14ac:dyDescent="0.2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x14ac:dyDescent="0.2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x14ac:dyDescent="0.2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x14ac:dyDescent="0.2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x14ac:dyDescent="0.2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x14ac:dyDescent="0.2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x14ac:dyDescent="0.2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x14ac:dyDescent="0.2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x14ac:dyDescent="0.2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x14ac:dyDescent="0.2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x14ac:dyDescent="0.2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x14ac:dyDescent="0.2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x14ac:dyDescent="0.2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x14ac:dyDescent="0.2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x14ac:dyDescent="0.2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x14ac:dyDescent="0.2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x14ac:dyDescent="0.2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x14ac:dyDescent="0.2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x14ac:dyDescent="0.2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x14ac:dyDescent="0.2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x14ac:dyDescent="0.2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x14ac:dyDescent="0.2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x14ac:dyDescent="0.2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x14ac:dyDescent="0.2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x14ac:dyDescent="0.2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x14ac:dyDescent="0.2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x14ac:dyDescent="0.2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x14ac:dyDescent="0.2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x14ac:dyDescent="0.2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x14ac:dyDescent="0.2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x14ac:dyDescent="0.2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x14ac:dyDescent="0.2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x14ac:dyDescent="0.2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x14ac:dyDescent="0.2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x14ac:dyDescent="0.2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x14ac:dyDescent="0.2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x14ac:dyDescent="0.2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x14ac:dyDescent="0.2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x14ac:dyDescent="0.2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x14ac:dyDescent="0.2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x14ac:dyDescent="0.2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x14ac:dyDescent="0.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x14ac:dyDescent="0.2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x14ac:dyDescent="0.2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x14ac:dyDescent="0.2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x14ac:dyDescent="0.2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x14ac:dyDescent="0.2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x14ac:dyDescent="0.2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x14ac:dyDescent="0.2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x14ac:dyDescent="0.2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x14ac:dyDescent="0.2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x14ac:dyDescent="0.2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x14ac:dyDescent="0.2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x14ac:dyDescent="0.2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x14ac:dyDescent="0.2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x14ac:dyDescent="0.2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x14ac:dyDescent="0.2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x14ac:dyDescent="0.2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x14ac:dyDescent="0.2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x14ac:dyDescent="0.2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x14ac:dyDescent="0.2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x14ac:dyDescent="0.2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x14ac:dyDescent="0.2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x14ac:dyDescent="0.2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x14ac:dyDescent="0.2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x14ac:dyDescent="0.2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x14ac:dyDescent="0.2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x14ac:dyDescent="0.2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x14ac:dyDescent="0.2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x14ac:dyDescent="0.2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x14ac:dyDescent="0.2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x14ac:dyDescent="0.2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x14ac:dyDescent="0.2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x14ac:dyDescent="0.2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x14ac:dyDescent="0.2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x14ac:dyDescent="0.2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x14ac:dyDescent="0.2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x14ac:dyDescent="0.2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x14ac:dyDescent="0.2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x14ac:dyDescent="0.2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x14ac:dyDescent="0.2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x14ac:dyDescent="0.2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x14ac:dyDescent="0.2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x14ac:dyDescent="0.2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x14ac:dyDescent="0.2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x14ac:dyDescent="0.2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x14ac:dyDescent="0.2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x14ac:dyDescent="0.2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x14ac:dyDescent="0.2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x14ac:dyDescent="0.2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x14ac:dyDescent="0.2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x14ac:dyDescent="0.2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x14ac:dyDescent="0.2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x14ac:dyDescent="0.2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x14ac:dyDescent="0.2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x14ac:dyDescent="0.2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x14ac:dyDescent="0.2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x14ac:dyDescent="0.2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x14ac:dyDescent="0.2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x14ac:dyDescent="0.2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x14ac:dyDescent="0.2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x14ac:dyDescent="0.2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x14ac:dyDescent="0.2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x14ac:dyDescent="0.2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x14ac:dyDescent="0.2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x14ac:dyDescent="0.2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x14ac:dyDescent="0.2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x14ac:dyDescent="0.2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x14ac:dyDescent="0.2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x14ac:dyDescent="0.2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x14ac:dyDescent="0.2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x14ac:dyDescent="0.2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x14ac:dyDescent="0.2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x14ac:dyDescent="0.2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x14ac:dyDescent="0.2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x14ac:dyDescent="0.2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x14ac:dyDescent="0.2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x14ac:dyDescent="0.2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x14ac:dyDescent="0.2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x14ac:dyDescent="0.2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x14ac:dyDescent="0.2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x14ac:dyDescent="0.2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x14ac:dyDescent="0.2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x14ac:dyDescent="0.2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x14ac:dyDescent="0.2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x14ac:dyDescent="0.2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x14ac:dyDescent="0.2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x14ac:dyDescent="0.2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x14ac:dyDescent="0.2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x14ac:dyDescent="0.2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x14ac:dyDescent="0.2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x14ac:dyDescent="0.2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x14ac:dyDescent="0.2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x14ac:dyDescent="0.2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x14ac:dyDescent="0.2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x14ac:dyDescent="0.2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x14ac:dyDescent="0.2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x14ac:dyDescent="0.2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x14ac:dyDescent="0.2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x14ac:dyDescent="0.2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x14ac:dyDescent="0.2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x14ac:dyDescent="0.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x14ac:dyDescent="0.2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x14ac:dyDescent="0.2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x14ac:dyDescent="0.2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x14ac:dyDescent="0.2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x14ac:dyDescent="0.2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x14ac:dyDescent="0.2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x14ac:dyDescent="0.2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x14ac:dyDescent="0.2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x14ac:dyDescent="0.2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x14ac:dyDescent="0.2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x14ac:dyDescent="0.2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x14ac:dyDescent="0.2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x14ac:dyDescent="0.2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x14ac:dyDescent="0.2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x14ac:dyDescent="0.2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x14ac:dyDescent="0.2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x14ac:dyDescent="0.2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x14ac:dyDescent="0.2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x14ac:dyDescent="0.2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x14ac:dyDescent="0.2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x14ac:dyDescent="0.2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x14ac:dyDescent="0.2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x14ac:dyDescent="0.2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x14ac:dyDescent="0.2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x14ac:dyDescent="0.2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x14ac:dyDescent="0.2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x14ac:dyDescent="0.2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x14ac:dyDescent="0.2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x14ac:dyDescent="0.2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x14ac:dyDescent="0.2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x14ac:dyDescent="0.2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x14ac:dyDescent="0.2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x14ac:dyDescent="0.2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x14ac:dyDescent="0.2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x14ac:dyDescent="0.2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x14ac:dyDescent="0.2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x14ac:dyDescent="0.2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x14ac:dyDescent="0.2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x14ac:dyDescent="0.2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x14ac:dyDescent="0.2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x14ac:dyDescent="0.2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x14ac:dyDescent="0.2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x14ac:dyDescent="0.2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x14ac:dyDescent="0.2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x14ac:dyDescent="0.2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x14ac:dyDescent="0.2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x14ac:dyDescent="0.2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x14ac:dyDescent="0.2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x14ac:dyDescent="0.2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x14ac:dyDescent="0.2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x14ac:dyDescent="0.2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x14ac:dyDescent="0.2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x14ac:dyDescent="0.2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x14ac:dyDescent="0.2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x14ac:dyDescent="0.2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x14ac:dyDescent="0.2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x14ac:dyDescent="0.2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x14ac:dyDescent="0.2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x14ac:dyDescent="0.2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x14ac:dyDescent="0.2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x14ac:dyDescent="0.2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x14ac:dyDescent="0.2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x14ac:dyDescent="0.2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x14ac:dyDescent="0.2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x14ac:dyDescent="0.2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x14ac:dyDescent="0.2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x14ac:dyDescent="0.2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x14ac:dyDescent="0.2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x14ac:dyDescent="0.2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x14ac:dyDescent="0.2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x14ac:dyDescent="0.2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x14ac:dyDescent="0.2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x14ac:dyDescent="0.2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x14ac:dyDescent="0.2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x14ac:dyDescent="0.2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x14ac:dyDescent="0.25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106">
    <mergeCell ref="CD5:CJ5"/>
    <mergeCell ref="CK5:CQ5"/>
    <mergeCell ref="CD6:CJ6"/>
    <mergeCell ref="CK6:CQ6"/>
    <mergeCell ref="BP6:BV6"/>
    <mergeCell ref="BW6:CC6"/>
    <mergeCell ref="L5:R5"/>
    <mergeCell ref="S5:Y5"/>
    <mergeCell ref="Z5:AF5"/>
    <mergeCell ref="AG5:AM5"/>
    <mergeCell ref="AN5:AT5"/>
    <mergeCell ref="AU5:BA5"/>
    <mergeCell ref="BB5:BH5"/>
    <mergeCell ref="BI5:BO5"/>
    <mergeCell ref="BP5:BV5"/>
    <mergeCell ref="BW5:CC5"/>
    <mergeCell ref="AG6:AM6"/>
    <mergeCell ref="AN6:AT6"/>
    <mergeCell ref="AU6:BA6"/>
    <mergeCell ref="BB6:BH6"/>
    <mergeCell ref="BI6:BO6"/>
    <mergeCell ref="Z6:AF6"/>
    <mergeCell ref="A11:D11"/>
    <mergeCell ref="A12:K12"/>
    <mergeCell ref="A13:D13"/>
    <mergeCell ref="L6:R6"/>
    <mergeCell ref="S6:Y6"/>
    <mergeCell ref="A8:D8"/>
    <mergeCell ref="A9:K9"/>
    <mergeCell ref="A10:D10"/>
    <mergeCell ref="A23:K23"/>
    <mergeCell ref="A14:D14"/>
    <mergeCell ref="A15:D15"/>
    <mergeCell ref="A16:D16"/>
    <mergeCell ref="A17:K17"/>
    <mergeCell ref="A18:D18"/>
    <mergeCell ref="A20:D20"/>
    <mergeCell ref="A21:D21"/>
    <mergeCell ref="A22:D22"/>
    <mergeCell ref="A24:D24"/>
    <mergeCell ref="A25:D25"/>
    <mergeCell ref="A26:D26"/>
    <mergeCell ref="A27:K27"/>
    <mergeCell ref="A28:D28"/>
    <mergeCell ref="A29:D29"/>
    <mergeCell ref="A30:D30"/>
    <mergeCell ref="A31:D31"/>
    <mergeCell ref="A32:D32"/>
    <mergeCell ref="A43:D43"/>
    <mergeCell ref="A44:D44"/>
    <mergeCell ref="A45:D45"/>
    <mergeCell ref="A46:D46"/>
    <mergeCell ref="A47:D47"/>
    <mergeCell ref="A48:D48"/>
    <mergeCell ref="A49:D49"/>
    <mergeCell ref="A50:D50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8:D88"/>
    <mergeCell ref="A89:D89"/>
    <mergeCell ref="A78:K78"/>
    <mergeCell ref="A73:D73"/>
    <mergeCell ref="A74:D74"/>
    <mergeCell ref="A75:D75"/>
    <mergeCell ref="A76:D76"/>
    <mergeCell ref="A77:D77"/>
    <mergeCell ref="A83:D83"/>
    <mergeCell ref="A84:D84"/>
    <mergeCell ref="A85:D85"/>
    <mergeCell ref="A86:D86"/>
    <mergeCell ref="A87:D87"/>
    <mergeCell ref="A79:D79"/>
    <mergeCell ref="A80:D80"/>
    <mergeCell ref="A81:D81"/>
    <mergeCell ref="A82:D82"/>
    <mergeCell ref="A69:D69"/>
    <mergeCell ref="A70:D70"/>
    <mergeCell ref="A19:D19"/>
    <mergeCell ref="A71:D71"/>
    <mergeCell ref="A72:K72"/>
    <mergeCell ref="A64:D64"/>
    <mergeCell ref="A65:D65"/>
    <mergeCell ref="A66:D66"/>
    <mergeCell ref="A67:D67"/>
    <mergeCell ref="A68:D68"/>
    <mergeCell ref="A59:D59"/>
    <mergeCell ref="A51:D51"/>
    <mergeCell ref="A52:D52"/>
    <mergeCell ref="A53:D53"/>
    <mergeCell ref="A60:D60"/>
    <mergeCell ref="A61:D61"/>
    <mergeCell ref="A62:K62"/>
    <mergeCell ref="A63:D63"/>
    <mergeCell ref="A54:D54"/>
    <mergeCell ref="A55:D55"/>
    <mergeCell ref="A56:D56"/>
    <mergeCell ref="A57:D57"/>
    <mergeCell ref="A58:D58"/>
    <mergeCell ref="A42:K42"/>
  </mergeCells>
  <phoneticPr fontId="20" type="noConversion"/>
  <pageMargins left="0.7" right="0.7" top="0.75" bottom="0.75" header="0.3" footer="0.3"/>
  <pageSetup scale="34" orientation="landscape" r:id="rId1"/>
  <rowBreaks count="1" manualBreakCount="1">
    <brk id="89" max="16383" man="1"/>
  </rowBreaks>
  <colBreaks count="1" manualBreakCount="1">
    <brk id="9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Game Content</vt:lpstr>
      <vt:lpstr>Content - Art</vt:lpstr>
      <vt:lpstr>Content - Code</vt:lpstr>
      <vt:lpstr>Backlog</vt:lpstr>
      <vt:lpstr>Project Stats</vt:lpstr>
      <vt:lpstr>Gantt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Dallas Lau</dc:creator>
  <cp:lastModifiedBy>Dallas Lau</cp:lastModifiedBy>
  <cp:lastPrinted>2021-02-14T07:39:09Z</cp:lastPrinted>
  <dcterms:created xsi:type="dcterms:W3CDTF">2021-02-12T11:44:23Z</dcterms:created>
  <dcterms:modified xsi:type="dcterms:W3CDTF">2021-02-16T11:52:01Z</dcterms:modified>
</cp:coreProperties>
</file>