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7e522774eb8fe/orizon/"/>
    </mc:Choice>
  </mc:AlternateContent>
  <xr:revisionPtr revIDLastSave="0" documentId="8_{07EDD5D9-B69D-442B-8697-E1BA37BFACBB}" xr6:coauthVersionLast="47" xr6:coauthVersionMax="47" xr10:uidLastSave="{00000000-0000-0000-0000-000000000000}"/>
  <bookViews>
    <workbookView xWindow="-120" yWindow="-120" windowWidth="24240" windowHeight="13020" tabRatio="731" firstSheet="6" activeTab="6" xr2:uid="{3D63BE93-F865-47D8-B45F-65C5DE640561}"/>
  </bookViews>
  <sheets>
    <sheet name="Settings" sheetId="2" r:id="rId1"/>
    <sheet name="KW02" sheetId="47" r:id="rId2"/>
    <sheet name="KW03" sheetId="48" r:id="rId3"/>
    <sheet name="KW04" sheetId="49" r:id="rId4"/>
    <sheet name="KW05" sheetId="50" r:id="rId5"/>
    <sheet name="KW06" sheetId="51" r:id="rId6"/>
    <sheet name="KW07" sheetId="52" r:id="rId7"/>
    <sheet name="KWXX" sheetId="39" r:id="rId8"/>
  </sheets>
  <definedNames>
    <definedName name="day">Settings!$A$1</definedName>
    <definedName name="hourly_rate" localSheetId="0">Settings!$B$1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2" l="1"/>
  <c r="C7" i="52"/>
  <c r="C8" i="52"/>
  <c r="C9" i="52"/>
  <c r="C10" i="52"/>
  <c r="C11" i="52"/>
  <c r="D4" i="52"/>
  <c r="D7" i="52"/>
  <c r="D8" i="52"/>
  <c r="D9" i="52"/>
  <c r="D10" i="52"/>
  <c r="D11" i="52"/>
  <c r="E4" i="52"/>
  <c r="E7" i="52"/>
  <c r="E8" i="52"/>
  <c r="E9" i="52"/>
  <c r="E10" i="52"/>
  <c r="E11" i="52"/>
  <c r="F4" i="52"/>
  <c r="F7" i="52"/>
  <c r="F8" i="52"/>
  <c r="F9" i="52"/>
  <c r="F10" i="52"/>
  <c r="F11" i="52"/>
  <c r="G4" i="52"/>
  <c r="G7" i="52"/>
  <c r="G8" i="52"/>
  <c r="G9" i="52"/>
  <c r="G10" i="52"/>
  <c r="G11" i="52"/>
  <c r="H11" i="52"/>
  <c r="H10" i="52"/>
  <c r="H9" i="52"/>
  <c r="H8" i="52"/>
  <c r="H7" i="52"/>
  <c r="H4" i="52"/>
  <c r="C4" i="51"/>
  <c r="D4" i="51"/>
  <c r="E4" i="51"/>
  <c r="F4" i="51"/>
  <c r="G4" i="51"/>
  <c r="H4" i="51"/>
  <c r="C7" i="51"/>
  <c r="D7" i="51"/>
  <c r="E7" i="51"/>
  <c r="F7" i="51"/>
  <c r="G7" i="51"/>
  <c r="H7" i="51"/>
  <c r="C8" i="51"/>
  <c r="D8" i="51"/>
  <c r="E8" i="51"/>
  <c r="F8" i="51"/>
  <c r="G8" i="51"/>
  <c r="H8" i="51"/>
  <c r="C9" i="51"/>
  <c r="D9" i="51"/>
  <c r="E9" i="51"/>
  <c r="F9" i="51"/>
  <c r="G9" i="51"/>
  <c r="H9" i="51"/>
  <c r="C10" i="51"/>
  <c r="D10" i="51"/>
  <c r="E10" i="51"/>
  <c r="F10" i="51"/>
  <c r="G10" i="51"/>
  <c r="H10" i="51"/>
  <c r="C11" i="51"/>
  <c r="D11" i="51"/>
  <c r="E11" i="51"/>
  <c r="F11" i="51"/>
  <c r="G11" i="51"/>
  <c r="H11" i="51"/>
  <c r="G7" i="50"/>
  <c r="C4" i="50"/>
  <c r="C7" i="50"/>
  <c r="C8" i="50"/>
  <c r="C9" i="50"/>
  <c r="C10" i="50"/>
  <c r="C11" i="50"/>
  <c r="D4" i="50"/>
  <c r="D7" i="50"/>
  <c r="D8" i="50"/>
  <c r="D9" i="50"/>
  <c r="D10" i="50"/>
  <c r="D11" i="50"/>
  <c r="E4" i="50"/>
  <c r="E7" i="50"/>
  <c r="E8" i="50"/>
  <c r="E9" i="50"/>
  <c r="E10" i="50"/>
  <c r="E11" i="50"/>
  <c r="F4" i="50"/>
  <c r="F7" i="50"/>
  <c r="F8" i="50"/>
  <c r="F9" i="50"/>
  <c r="F10" i="50"/>
  <c r="F11" i="50"/>
  <c r="G4" i="50"/>
  <c r="G8" i="50"/>
  <c r="G9" i="50"/>
  <c r="G10" i="50"/>
  <c r="G11" i="50"/>
  <c r="H11" i="50"/>
  <c r="H10" i="50"/>
  <c r="H9" i="50"/>
  <c r="H8" i="50"/>
  <c r="H7" i="50"/>
  <c r="H4" i="50"/>
  <c r="C4" i="49"/>
  <c r="C7" i="49"/>
  <c r="C8" i="49"/>
  <c r="C9" i="49"/>
  <c r="G7" i="49"/>
  <c r="G4" i="49"/>
  <c r="G8" i="49"/>
  <c r="F7" i="49"/>
  <c r="E7" i="49"/>
  <c r="D7" i="49"/>
  <c r="H7" i="49"/>
  <c r="F4" i="49"/>
  <c r="F8" i="49"/>
  <c r="E4" i="49"/>
  <c r="E8" i="49"/>
  <c r="D4" i="49"/>
  <c r="D8" i="49"/>
  <c r="G7" i="48"/>
  <c r="C7" i="48"/>
  <c r="D7" i="48"/>
  <c r="E7" i="48"/>
  <c r="F7" i="48"/>
  <c r="H7" i="48"/>
  <c r="G4" i="48"/>
  <c r="G8" i="48"/>
  <c r="G9" i="48"/>
  <c r="G10" i="48"/>
  <c r="G11" i="48"/>
  <c r="F4" i="48"/>
  <c r="F8" i="48"/>
  <c r="E4" i="48"/>
  <c r="E8" i="48"/>
  <c r="E9" i="48"/>
  <c r="E10" i="48"/>
  <c r="E11" i="48"/>
  <c r="D4" i="48"/>
  <c r="D8" i="48"/>
  <c r="D9" i="48"/>
  <c r="C4" i="48"/>
  <c r="H4" i="48"/>
  <c r="C8" i="48"/>
  <c r="H8" i="48"/>
  <c r="C4" i="47"/>
  <c r="C7" i="47"/>
  <c r="C8" i="47"/>
  <c r="D7" i="47"/>
  <c r="E7" i="47"/>
  <c r="F7" i="47"/>
  <c r="G7" i="47"/>
  <c r="H7" i="47"/>
  <c r="D4" i="47"/>
  <c r="D8" i="47"/>
  <c r="E4" i="47"/>
  <c r="E8" i="47"/>
  <c r="E9" i="47"/>
  <c r="E10" i="47"/>
  <c r="E11" i="47"/>
  <c r="F4" i="47"/>
  <c r="F8" i="47"/>
  <c r="F9" i="47"/>
  <c r="F10" i="47"/>
  <c r="F11" i="47"/>
  <c r="G4" i="47"/>
  <c r="C4" i="39"/>
  <c r="D4" i="39"/>
  <c r="E4" i="39"/>
  <c r="F4" i="39"/>
  <c r="G4" i="39"/>
  <c r="H4" i="39"/>
  <c r="D7" i="39"/>
  <c r="D8" i="39"/>
  <c r="E7" i="39"/>
  <c r="E8" i="39"/>
  <c r="F7" i="39"/>
  <c r="F8" i="39"/>
  <c r="F9" i="39"/>
  <c r="F10" i="39"/>
  <c r="F11" i="39"/>
  <c r="G7" i="39"/>
  <c r="G8" i="39"/>
  <c r="C7" i="39"/>
  <c r="H7" i="39"/>
  <c r="G9" i="39"/>
  <c r="G10" i="39"/>
  <c r="G11" i="39"/>
  <c r="C9" i="48"/>
  <c r="F9" i="48"/>
  <c r="H9" i="48"/>
  <c r="F10" i="48"/>
  <c r="F11" i="48"/>
  <c r="G8" i="47"/>
  <c r="G9" i="47"/>
  <c r="H8" i="49"/>
  <c r="E9" i="39"/>
  <c r="E10" i="39"/>
  <c r="E11" i="39"/>
  <c r="D9" i="47"/>
  <c r="D10" i="47"/>
  <c r="D11" i="47"/>
  <c r="D9" i="49"/>
  <c r="D10" i="49"/>
  <c r="D11" i="49"/>
  <c r="D9" i="39"/>
  <c r="D10" i="39"/>
  <c r="D11" i="39"/>
  <c r="E9" i="49"/>
  <c r="E10" i="49"/>
  <c r="E11" i="49"/>
  <c r="H8" i="47"/>
  <c r="C9" i="47"/>
  <c r="C10" i="47"/>
  <c r="F9" i="49"/>
  <c r="F10" i="49"/>
  <c r="F11" i="49"/>
  <c r="G9" i="49"/>
  <c r="G10" i="49"/>
  <c r="G11" i="49"/>
  <c r="H4" i="47"/>
  <c r="C8" i="39"/>
  <c r="G10" i="47"/>
  <c r="G11" i="47"/>
  <c r="H4" i="49"/>
  <c r="C10" i="48"/>
  <c r="D10" i="48"/>
  <c r="D11" i="48"/>
  <c r="C9" i="39"/>
  <c r="H9" i="39"/>
  <c r="H8" i="39"/>
  <c r="C10" i="39"/>
  <c r="H10" i="48"/>
  <c r="C11" i="48"/>
  <c r="H11" i="48"/>
  <c r="H9" i="49"/>
  <c r="C10" i="49"/>
  <c r="C11" i="47"/>
  <c r="H11" i="47"/>
  <c r="H10" i="47"/>
  <c r="H9" i="47"/>
  <c r="C11" i="49"/>
  <c r="H11" i="49"/>
  <c r="H10" i="49"/>
  <c r="H10" i="39"/>
  <c r="C11" i="39"/>
  <c r="H11" i="39"/>
</calcChain>
</file>

<file path=xl/sharedStrings.xml><?xml version="1.0" encoding="utf-8"?>
<sst xmlns="http://schemas.openxmlformats.org/spreadsheetml/2006/main" count="140" uniqueCount="29">
  <si>
    <t>Full day Constant - Don't change</t>
  </si>
  <si>
    <t>Stundenlohn</t>
  </si>
  <si>
    <t>Mo.</t>
  </si>
  <si>
    <t>Di.</t>
  </si>
  <si>
    <t>Mi.</t>
  </si>
  <si>
    <t>Do.</t>
  </si>
  <si>
    <t>Fr.</t>
  </si>
  <si>
    <t>TOTALS</t>
  </si>
  <si>
    <t>Home Office</t>
  </si>
  <si>
    <t>Start</t>
  </si>
  <si>
    <t>End</t>
  </si>
  <si>
    <t>Total</t>
  </si>
  <si>
    <t>Büro</t>
  </si>
  <si>
    <t>Subtotal</t>
  </si>
  <si>
    <t>Break</t>
  </si>
  <si>
    <t>Billbable hours</t>
  </si>
  <si>
    <t>Gehalt</t>
  </si>
  <si>
    <t>Kalenderwoche 02: 08.01. - 12.01.</t>
  </si>
  <si>
    <t>Kalenderwoche 03: 15.01. - 19.01.</t>
  </si>
  <si>
    <t>Kalenderwoche 04: 22.01. - 26.01.</t>
  </si>
  <si>
    <t>Kalenderwoche 05: 29.01. - 02.02.</t>
  </si>
  <si>
    <t>Obacht: Eigentlich Stunde mehr!!!!</t>
  </si>
  <si>
    <t>LuL</t>
  </si>
  <si>
    <t>pause +20 mins</t>
  </si>
  <si>
    <t>Also -.75</t>
  </si>
  <si>
    <t>2:05 Guthaben</t>
  </si>
  <si>
    <t>Kalenderwoche 06: 05.02. - 09.02.</t>
  </si>
  <si>
    <t>Kalenderwoche 07: 12.02. - 16.02.</t>
  </si>
  <si>
    <t>Kalenderwoche XX: XX.XX. -  XX.XX.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</si>
</sst>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5A5A5"/>
      </patternFill>
    </fill>
  </fills>
  <borders count="5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7F7F7F"/>
      </left>
      <right style="double">
        <color rgb="FF7F7F7F"/>
      </right>
      <top style="double">
        <color rgb="FF7F7F7F"/>
      </top>
      <bottom/>
      <diagonal/>
    </border>
    <border>
      <left style="double">
        <color rgb="FF7F7F7F"/>
      </left>
      <right style="double">
        <color rgb="FF7F7F7F"/>
      </right>
      <top/>
      <bottom style="double">
        <color rgb="FF7F7F7F"/>
      </bottom>
      <diagonal/>
    </border>
    <border>
      <left style="double">
        <color rgb="FF7F7F7F"/>
      </left>
      <right style="double">
        <color rgb="FF7F7F7F"/>
      </right>
      <top style="double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medium">
        <color auto="1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rgb="FF7F7F7F"/>
      </bottom>
      <diagonal/>
    </border>
    <border>
      <left style="medium">
        <color auto="1"/>
      </left>
      <right style="thin">
        <color rgb="FF3F3F3F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 style="thin">
        <color rgb="FF7F7F7F"/>
      </top>
      <bottom/>
      <diagonal/>
    </border>
    <border>
      <left style="thin">
        <color auto="1"/>
      </left>
      <right style="thin">
        <color auto="1"/>
      </right>
      <top style="thin">
        <color rgb="FF7F7F7F"/>
      </top>
      <bottom/>
      <diagonal/>
    </border>
    <border>
      <left style="thin">
        <color auto="1"/>
      </left>
      <right style="medium">
        <color auto="1"/>
      </right>
      <top style="thin">
        <color rgb="FF7F7F7F"/>
      </top>
      <bottom/>
      <diagonal/>
    </border>
    <border>
      <left style="thin">
        <color rgb="FF3F3F3F"/>
      </left>
      <right/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9" borderId="0" applyNumberFormat="0" applyBorder="0" applyAlignment="0" applyProtection="0"/>
    <xf numFmtId="0" fontId="9" fillId="10" borderId="3" applyNumberFormat="0" applyAlignment="0" applyProtection="0"/>
  </cellStyleXfs>
  <cellXfs count="59">
    <xf numFmtId="0" fontId="0" fillId="0" borderId="0" xfId="0"/>
    <xf numFmtId="0" fontId="0" fillId="0" borderId="5" xfId="0" applyBorder="1"/>
    <xf numFmtId="0" fontId="0" fillId="0" borderId="4" xfId="0" applyBorder="1"/>
    <xf numFmtId="0" fontId="5" fillId="0" borderId="13" xfId="4" applyBorder="1" applyAlignment="1">
      <alignment wrapText="1"/>
    </xf>
    <xf numFmtId="0" fontId="5" fillId="0" borderId="13" xfId="4" applyBorder="1"/>
    <xf numFmtId="164" fontId="0" fillId="5" borderId="21" xfId="6" applyNumberFormat="1" applyFont="1" applyBorder="1" applyProtection="1">
      <protection locked="0"/>
    </xf>
    <xf numFmtId="46" fontId="4" fillId="3" borderId="12" xfId="3" applyNumberFormat="1" applyBorder="1" applyProtection="1"/>
    <xf numFmtId="0" fontId="2" fillId="2" borderId="14" xfId="1" applyBorder="1" applyProtection="1">
      <protection locked="0"/>
    </xf>
    <xf numFmtId="164" fontId="0" fillId="5" borderId="43" xfId="6" applyNumberFormat="1" applyFont="1" applyBorder="1" applyProtection="1">
      <protection locked="0"/>
    </xf>
    <xf numFmtId="0" fontId="9" fillId="10" borderId="3" xfId="11"/>
    <xf numFmtId="0" fontId="8" fillId="8" borderId="20" xfId="9" applyFont="1" applyBorder="1"/>
    <xf numFmtId="0" fontId="8" fillId="8" borderId="10" xfId="9" applyFont="1" applyBorder="1"/>
    <xf numFmtId="0" fontId="8" fillId="8" borderId="11" xfId="9" applyFont="1" applyBorder="1"/>
    <xf numFmtId="0" fontId="5" fillId="0" borderId="32" xfId="4" applyBorder="1"/>
    <xf numFmtId="164" fontId="0" fillId="5" borderId="40" xfId="6" applyNumberFormat="1" applyFont="1" applyBorder="1" applyProtection="1">
      <protection locked="0"/>
    </xf>
    <xf numFmtId="164" fontId="0" fillId="5" borderId="36" xfId="6" applyNumberFormat="1" applyFont="1" applyBorder="1" applyProtection="1">
      <protection locked="0"/>
    </xf>
    <xf numFmtId="164" fontId="0" fillId="5" borderId="41" xfId="6" applyNumberFormat="1" applyFont="1" applyBorder="1" applyProtection="1">
      <protection locked="0"/>
    </xf>
    <xf numFmtId="0" fontId="5" fillId="0" borderId="7" xfId="4" applyBorder="1"/>
    <xf numFmtId="164" fontId="0" fillId="5" borderId="37" xfId="6" applyNumberFormat="1" applyFont="1" applyBorder="1" applyProtection="1">
      <protection locked="0"/>
    </xf>
    <xf numFmtId="164" fontId="0" fillId="5" borderId="38" xfId="6" applyNumberFormat="1" applyFont="1" applyBorder="1" applyProtection="1">
      <protection locked="0"/>
    </xf>
    <xf numFmtId="164" fontId="0" fillId="5" borderId="39" xfId="6" applyNumberFormat="1" applyFont="1" applyBorder="1" applyProtection="1">
      <protection locked="0"/>
    </xf>
    <xf numFmtId="0" fontId="5" fillId="0" borderId="4" xfId="4" applyBorder="1"/>
    <xf numFmtId="164" fontId="0" fillId="9" borderId="35" xfId="10" applyNumberFormat="1" applyFont="1" applyBorder="1"/>
    <xf numFmtId="164" fontId="0" fillId="9" borderId="42" xfId="10" applyNumberFormat="1" applyFont="1" applyBorder="1"/>
    <xf numFmtId="165" fontId="0" fillId="9" borderId="47" xfId="10" applyNumberFormat="1" applyFont="1" applyBorder="1"/>
    <xf numFmtId="164" fontId="0" fillId="5" borderId="17" xfId="6" applyNumberFormat="1" applyFont="1" applyBorder="1" applyProtection="1">
      <protection locked="0"/>
    </xf>
    <xf numFmtId="164" fontId="0" fillId="5" borderId="18" xfId="6" applyNumberFormat="1" applyFont="1" applyBorder="1" applyProtection="1">
      <protection locked="0"/>
    </xf>
    <xf numFmtId="164" fontId="0" fillId="5" borderId="44" xfId="6" applyNumberFormat="1" applyFont="1" applyBorder="1" applyProtection="1">
      <protection locked="0"/>
    </xf>
    <xf numFmtId="164" fontId="0" fillId="5" borderId="45" xfId="6" applyNumberFormat="1" applyFont="1" applyBorder="1" applyProtection="1">
      <protection locked="0"/>
    </xf>
    <xf numFmtId="164" fontId="0" fillId="9" borderId="50" xfId="10" applyNumberFormat="1" applyFont="1" applyBorder="1"/>
    <xf numFmtId="164" fontId="0" fillId="9" borderId="51" xfId="10" applyNumberFormat="1" applyFont="1" applyBorder="1"/>
    <xf numFmtId="164" fontId="0" fillId="9" borderId="52" xfId="10" applyNumberFormat="1" applyFont="1" applyBorder="1"/>
    <xf numFmtId="2" fontId="0" fillId="6" borderId="29" xfId="7" applyNumberFormat="1" applyFont="1" applyBorder="1"/>
    <xf numFmtId="2" fontId="0" fillId="6" borderId="30" xfId="7" applyNumberFormat="1" applyFont="1" applyBorder="1"/>
    <xf numFmtId="2" fontId="0" fillId="6" borderId="31" xfId="7" applyNumberFormat="1" applyFont="1" applyBorder="1"/>
    <xf numFmtId="2" fontId="0" fillId="6" borderId="48" xfId="7" applyNumberFormat="1" applyFont="1" applyBorder="1"/>
    <xf numFmtId="164" fontId="0" fillId="4" borderId="26" xfId="5" applyNumberFormat="1" applyFont="1" applyBorder="1"/>
    <xf numFmtId="164" fontId="0" fillId="4" borderId="27" xfId="5" applyNumberFormat="1" applyFont="1" applyBorder="1"/>
    <xf numFmtId="164" fontId="0" fillId="4" borderId="28" xfId="5" applyNumberFormat="1" applyFont="1" applyBorder="1"/>
    <xf numFmtId="165" fontId="0" fillId="4" borderId="9" xfId="5" applyNumberFormat="1" applyFont="1" applyBorder="1"/>
    <xf numFmtId="2" fontId="0" fillId="7" borderId="23" xfId="8" applyNumberFormat="1" applyFont="1" applyBorder="1"/>
    <xf numFmtId="2" fontId="0" fillId="7" borderId="24" xfId="8" applyNumberFormat="1" applyFont="1" applyBorder="1"/>
    <xf numFmtId="2" fontId="0" fillId="7" borderId="25" xfId="8" applyNumberFormat="1" applyFont="1" applyBorder="1"/>
    <xf numFmtId="2" fontId="0" fillId="7" borderId="34" xfId="8" applyNumberFormat="1" applyFont="1" applyBorder="1"/>
    <xf numFmtId="0" fontId="7" fillId="3" borderId="22" xfId="2" applyFont="1" applyBorder="1"/>
    <xf numFmtId="0" fontId="7" fillId="3" borderId="19" xfId="2" applyFont="1" applyBorder="1"/>
    <xf numFmtId="0" fontId="7" fillId="3" borderId="46" xfId="2" applyFont="1" applyBorder="1"/>
    <xf numFmtId="0" fontId="0" fillId="4" borderId="3" xfId="5" applyFont="1" applyBorder="1" applyAlignment="1">
      <alignment horizontal="center"/>
    </xf>
    <xf numFmtId="0" fontId="5" fillId="0" borderId="6" xfId="4" applyBorder="1" applyAlignment="1">
      <alignment horizontal="center" vertical="center"/>
    </xf>
    <xf numFmtId="0" fontId="5" fillId="0" borderId="0" xfId="4" applyAlignment="1">
      <alignment horizontal="center" vertical="center"/>
    </xf>
    <xf numFmtId="0" fontId="5" fillId="0" borderId="5" xfId="4" applyBorder="1" applyAlignment="1">
      <alignment horizontal="center" vertical="center"/>
    </xf>
    <xf numFmtId="0" fontId="5" fillId="0" borderId="49" xfId="4" applyBorder="1" applyAlignment="1">
      <alignment horizontal="center"/>
    </xf>
    <xf numFmtId="0" fontId="5" fillId="0" borderId="48" xfId="4" applyBorder="1" applyAlignment="1">
      <alignment horizontal="center"/>
    </xf>
    <xf numFmtId="0" fontId="5" fillId="0" borderId="8" xfId="4" applyBorder="1" applyAlignment="1">
      <alignment horizontal="center"/>
    </xf>
    <xf numFmtId="0" fontId="5" fillId="0" borderId="9" xfId="4" applyBorder="1" applyAlignment="1">
      <alignment horizontal="center"/>
    </xf>
    <xf numFmtId="0" fontId="5" fillId="0" borderId="15" xfId="4" applyBorder="1" applyAlignment="1">
      <alignment horizontal="center"/>
    </xf>
    <xf numFmtId="0" fontId="5" fillId="0" borderId="16" xfId="4" applyBorder="1" applyAlignment="1">
      <alignment horizontal="center"/>
    </xf>
    <xf numFmtId="0" fontId="5" fillId="0" borderId="33" xfId="4" applyBorder="1" applyAlignment="1">
      <alignment horizontal="center"/>
    </xf>
    <xf numFmtId="0" fontId="5" fillId="0" borderId="34" xfId="4" applyBorder="1" applyAlignment="1">
      <alignment horizontal="center"/>
    </xf>
  </cellXfs>
  <cellStyles count="12">
    <cellStyle name="20% - Accent4" xfId="6" builtinId="42"/>
    <cellStyle name="40% - Accent4" xfId="7" builtinId="43"/>
    <cellStyle name="60% - Accent3" xfId="5" builtinId="40"/>
    <cellStyle name="60% - Accent4" xfId="8" builtinId="44"/>
    <cellStyle name="60% - Accent6" xfId="10" builtinId="52"/>
    <cellStyle name="Accent6" xfId="9" builtinId="49"/>
    <cellStyle name="Calculation" xfId="3" builtinId="22"/>
    <cellStyle name="Check Cell" xfId="11" builtinId="23"/>
    <cellStyle name="Explanatory Text" xfId="4" builtinId="5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19423-D602-46D9-84B3-FB663170BEBA}">
  <dimension ref="A1:B2"/>
  <sheetViews>
    <sheetView workbookViewId="0">
      <selection activeCell="A28" sqref="A28"/>
    </sheetView>
  </sheetViews>
  <sheetFormatPr defaultRowHeight="15"/>
  <cols>
    <col min="1" max="1" width="16.42578125" customWidth="1"/>
    <col min="2" max="2" width="12.42578125" bestFit="1" customWidth="1"/>
  </cols>
  <sheetData>
    <row r="1" spans="1:2">
      <c r="A1" s="6">
        <v>1</v>
      </c>
      <c r="B1" s="7">
        <v>28.05</v>
      </c>
    </row>
    <row r="2" spans="1:2" ht="34.5" customHeight="1">
      <c r="A2" s="3" t="s">
        <v>0</v>
      </c>
      <c r="B2" s="4" t="s">
        <v>1</v>
      </c>
    </row>
  </sheetData>
  <sheetProtection sheet="1" objects="1" scenarios="1"/>
  <protectedRanges>
    <protectedRange sqref="B1" name="Gehalt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4BA42-E953-CA4C-952B-CEA4B85F4C27}">
  <dimension ref="A1:H14"/>
  <sheetViews>
    <sheetView zoomScale="145" zoomScaleNormal="145" workbookViewId="0">
      <selection activeCell="G14" sqref="G14"/>
    </sheetView>
  </sheetViews>
  <sheetFormatPr defaultRowHeight="15"/>
  <cols>
    <col min="1" max="1" width="12.28515625" bestFit="1" customWidth="1"/>
    <col min="2" max="2" width="6" bestFit="1" customWidth="1"/>
    <col min="3" max="7" width="9.140625" customWidth="1"/>
    <col min="8" max="8" width="8.5703125" bestFit="1" customWidth="1"/>
  </cols>
  <sheetData>
    <row r="1" spans="1:8" ht="15.75" thickBot="1">
      <c r="A1" s="1"/>
      <c r="B1" s="2"/>
      <c r="C1" s="10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7</v>
      </c>
    </row>
    <row r="2" spans="1:8">
      <c r="A2" s="48" t="s">
        <v>8</v>
      </c>
      <c r="B2" s="13" t="s">
        <v>9</v>
      </c>
      <c r="C2" s="14">
        <v>0.34722222222222227</v>
      </c>
      <c r="D2" s="15"/>
      <c r="E2" s="15"/>
      <c r="F2" s="15"/>
      <c r="G2" s="16"/>
    </row>
    <row r="3" spans="1:8" ht="15.75" thickBot="1">
      <c r="A3" s="49"/>
      <c r="B3" s="17" t="s">
        <v>10</v>
      </c>
      <c r="C3" s="18">
        <v>0.69097222222222221</v>
      </c>
      <c r="D3" s="19"/>
      <c r="E3" s="19"/>
      <c r="F3" s="19"/>
      <c r="G3" s="20"/>
    </row>
    <row r="4" spans="1:8" ht="15.75" thickBot="1">
      <c r="A4" s="50"/>
      <c r="B4" s="21" t="s">
        <v>11</v>
      </c>
      <c r="C4" s="22">
        <f>IF(AND(ISNUMBER(C2), ISNUMBER(C3), C3 &gt; C2), C3-C2, IF(AND(ISNUMBER(C2), ISNUMBER(C3)), (C3+day) - C2, ""))</f>
        <v>0.34374999999999994</v>
      </c>
      <c r="D4" s="23" t="str">
        <f>IF(AND(ISNUMBER(D2), ISNUMBER(D3), D3 &gt; D2), D3-D2, IF(AND(ISNUMBER(D2), ISNUMBER(D3)), (D3+day) - D2, ""))</f>
        <v/>
      </c>
      <c r="E4" s="23" t="str">
        <f>IF(AND(ISNUMBER(E2), ISNUMBER(E3), E3 &gt; E2), E3-E2, IF(AND(ISNUMBER(E2), ISNUMBER(E3)), (E3+day) - E2, ""))</f>
        <v/>
      </c>
      <c r="F4" s="23" t="str">
        <f>IF(AND(ISNUMBER(F2), ISNUMBER(F3), F3 &gt; F2), F3-F2, IF(AND(ISNUMBER(F2), ISNUMBER(F3)), (F3+day) - F2, ""))</f>
        <v/>
      </c>
      <c r="G4" s="23" t="str">
        <f>IF(AND(ISNUMBER(G2), ISNUMBER(G3), G3 &gt; G2), G3-G2, IF(AND(ISNUMBER(G2), ISNUMBER(G3)), (G3+day) - G2, ""))</f>
        <v/>
      </c>
      <c r="H4" s="24">
        <f>IF(OR(ISNUMBER(C4), ISNUMBER(D4), ISNUMBER(E4), ISNUMBER(F4), ISNUMBER(G4)), SUM(C4:G4), "")</f>
        <v>0.34374999999999994</v>
      </c>
    </row>
    <row r="5" spans="1:8">
      <c r="A5" s="48" t="s">
        <v>12</v>
      </c>
      <c r="B5" s="13" t="s">
        <v>9</v>
      </c>
      <c r="C5" s="5"/>
      <c r="D5" s="25">
        <v>0.3611111111111111</v>
      </c>
      <c r="E5" s="25">
        <v>0.36458333333333331</v>
      </c>
      <c r="F5" s="25">
        <v>0.35069444444444442</v>
      </c>
      <c r="G5" s="26">
        <v>0.3611111111111111</v>
      </c>
    </row>
    <row r="6" spans="1:8" ht="15.75" thickBot="1">
      <c r="A6" s="49"/>
      <c r="B6" s="17" t="s">
        <v>10</v>
      </c>
      <c r="C6" s="8"/>
      <c r="D6" s="27">
        <v>0.70486111111111116</v>
      </c>
      <c r="E6" s="27">
        <v>0.72916666666666663</v>
      </c>
      <c r="F6" s="27">
        <v>0.66319444444444442</v>
      </c>
      <c r="G6" s="28">
        <v>0.73611111111111116</v>
      </c>
    </row>
    <row r="7" spans="1:8" ht="15.75" thickBot="1">
      <c r="A7" s="50"/>
      <c r="B7" s="21" t="s">
        <v>11</v>
      </c>
      <c r="C7" s="29" t="str">
        <f>IF(AND(ISNUMBER(C5), ISNUMBER(C6), C6 &gt; C5), C6-C5, IF(AND(ISNUMBER(C5), ISNUMBER(C6)), (C6+day) - C5, ""))</f>
        <v/>
      </c>
      <c r="D7" s="30">
        <f>IF(AND(ISNUMBER(D5), ISNUMBER(D6), D6 &gt; D5), D6-D5, IF(AND(ISNUMBER(D5), ISNUMBER(D6)), (D6+day) - D5, ""))</f>
        <v>0.34375000000000006</v>
      </c>
      <c r="E7" s="30">
        <f>IF(AND(ISNUMBER(E5), ISNUMBER(E6), E6 &gt; E5), E6-E5, IF(AND(ISNUMBER(E5), ISNUMBER(E6)), (E6+day) - E5, ""))</f>
        <v>0.36458333333333331</v>
      </c>
      <c r="F7" s="30">
        <f>IF(AND(ISNUMBER(F5), ISNUMBER(F6), F6 &gt; F5), F6-F5, IF(AND(ISNUMBER(F5), ISNUMBER(F6)), (F6+day) - F5, ""))</f>
        <v>0.3125</v>
      </c>
      <c r="G7" s="31">
        <f>IF(AND(ISNUMBER(G5), ISNUMBER(G6), G6 &gt; G5), G6-G5, IF(AND(ISNUMBER(G5), ISNUMBER(G6)), (G6+day) - G5, ""))</f>
        <v>0.37500000000000006</v>
      </c>
      <c r="H7" s="24">
        <f>IF(OR(ISNUMBER(C7), ISNUMBER(D7), ISNUMBER(E7), ISNUMBER(F7), ISNUMBER(G7)), SUM(C7:G7), "")</f>
        <v>1.3958333333333335</v>
      </c>
    </row>
    <row r="8" spans="1:8" ht="15.75" thickBot="1">
      <c r="A8" s="51" t="s">
        <v>13</v>
      </c>
      <c r="B8" s="52"/>
      <c r="C8" s="32">
        <f>IF(SUM(C4,C7) &gt; 0, SUM(C4,C7)*24, "")</f>
        <v>8.2499999999999982</v>
      </c>
      <c r="D8" s="33">
        <f>IF(SUM(D4,D7) &gt; 0, SUM(D4,D7)*24, "")</f>
        <v>8.2500000000000018</v>
      </c>
      <c r="E8" s="33">
        <f>IF(SUM(E4,E7) &gt; 0, SUM(E4,E7)*24, "")</f>
        <v>8.75</v>
      </c>
      <c r="F8" s="33">
        <f>IF(SUM(F4,F7) &gt; 0, SUM(F4,F7)*24, "")</f>
        <v>7.5</v>
      </c>
      <c r="G8" s="34">
        <f>IF(SUM(G4,G7) &gt; 0, SUM(G4,G7)*24, "")</f>
        <v>9.0000000000000018</v>
      </c>
      <c r="H8" s="35">
        <f>IF(OR(ISNUMBER(C8), ISNUMBER(D8), ISNUMBER(E8), ISNUMBER(F8)), SUM(C8:G8), "")</f>
        <v>41.75</v>
      </c>
    </row>
    <row r="9" spans="1:8">
      <c r="A9" s="53" t="s">
        <v>14</v>
      </c>
      <c r="B9" s="54"/>
      <c r="C9" s="36">
        <f>IF(ISNUMBER(C8),IF(C8 &gt;= 9, TIME(0,45,0), IF(C8 &gt;= 6, TIME(0,30,0), TIME(0,0,0))), "")</f>
        <v>2.0833333333333332E-2</v>
      </c>
      <c r="D9" s="37">
        <f>IF(ISNUMBER(D8),IF(D8 &gt;= 9, TIME(0,45,0), IF(D8 &gt;= 6, TIME(0,30,0), TIME(0,0,0))), "")</f>
        <v>2.0833333333333332E-2</v>
      </c>
      <c r="E9" s="37">
        <f>IF(ISNUMBER(E8),IF(E8 &gt;= 9, TIME(0,45,0), IF(E8 &gt;= 6, TIME(0,30,0), TIME(0,0,0))), "")</f>
        <v>2.0833333333333332E-2</v>
      </c>
      <c r="F9" s="37">
        <f>IF(ISNUMBER(F8),IF(F8 &gt;= 9, TIME(0,45,0), IF(F8 &gt;= 6, TIME(0,30,0), TIME(0,0,0))), "")</f>
        <v>2.0833333333333332E-2</v>
      </c>
      <c r="G9" s="38">
        <f>IF(ISNUMBER(G8),IF(G8 &gt;= 9, TIME(0,45,0), IF(G8 &gt;= 6, TIME(0,30,0), TIME(0,0,0))), "")</f>
        <v>3.125E-2</v>
      </c>
      <c r="H9" s="39">
        <f>IF(OR(ISNUMBER(C9), ISNUMBER(D9), ISNUMBER(E9), ISNUMBER(F9)), SUM(C9:G9), "")</f>
        <v>0.11458333333333333</v>
      </c>
    </row>
    <row r="10" spans="1:8" ht="15.75" thickBot="1">
      <c r="A10" s="55" t="s">
        <v>15</v>
      </c>
      <c r="B10" s="56"/>
      <c r="C10" s="40">
        <f>IF(AND(ISNUMBER(C8),ISNUMBER(C9)), (C8-(C9*24)), "")</f>
        <v>7.7499999999999982</v>
      </c>
      <c r="D10" s="41">
        <f>IF(AND(ISNUMBER(D8),ISNUMBER(D9)), (D8-(D9*24)), "")</f>
        <v>7.7500000000000018</v>
      </c>
      <c r="E10" s="41">
        <f>IF(AND(ISNUMBER(E8),ISNUMBER(E9)), (E8-(E9*24)), "")</f>
        <v>8.25</v>
      </c>
      <c r="F10" s="41">
        <f>IF(AND(ISNUMBER(F8),ISNUMBER(F9)), (F8-(F9*24)), "")</f>
        <v>7</v>
      </c>
      <c r="G10" s="42">
        <f>IF(AND(ISNUMBER(G8),ISNUMBER(G9)), (G8-(G9*24)), "")</f>
        <v>8.2500000000000018</v>
      </c>
      <c r="H10" s="43">
        <f>IF(OR(ISNUMBER(C10), ISNUMBER(D10), ISNUMBER(E10), ISNUMBER(F10)), SUM(C10:G10), "")</f>
        <v>39</v>
      </c>
    </row>
    <row r="11" spans="1:8" ht="16.5" thickTop="1" thickBot="1">
      <c r="A11" s="57" t="s">
        <v>16</v>
      </c>
      <c r="B11" s="58"/>
      <c r="C11" s="44">
        <f>IF(ISNUMBER(C10),Settings!hourly_rate*C10,"")</f>
        <v>217.38749999999996</v>
      </c>
      <c r="D11" s="45">
        <f>IF(ISNUMBER(D10),Settings!hourly_rate*D10,"")</f>
        <v>217.38750000000005</v>
      </c>
      <c r="E11" s="45">
        <f>IF(ISNUMBER(E10),Settings!hourly_rate*E10,"")</f>
        <v>231.41249999999999</v>
      </c>
      <c r="F11" s="45">
        <f>IF(ISNUMBER(F10),Settings!hourly_rate*F10,"")</f>
        <v>196.35</v>
      </c>
      <c r="G11" s="46">
        <f>IF(ISNUMBER(G10),Settings!hourly_rate*G10,"")</f>
        <v>231.41250000000005</v>
      </c>
      <c r="H11" s="9">
        <f>IF(OR(ISNUMBER(C11), ISNUMBER(D11), ISNUMBER(E11), ISNUMBER(F11)), SUM(C11:G11), "")</f>
        <v>1093.95</v>
      </c>
    </row>
    <row r="12" spans="1:8" ht="16.5" thickTop="1" thickBot="1"/>
    <row r="13" spans="1:8" ht="16.5" thickTop="1" thickBot="1">
      <c r="C13" s="47" t="s">
        <v>17</v>
      </c>
      <c r="D13" s="47"/>
      <c r="E13" s="47"/>
      <c r="F13" s="47"/>
      <c r="G13" s="47"/>
    </row>
    <row r="14" spans="1:8" ht="15.75" thickTop="1"/>
  </sheetData>
  <protectedRanges>
    <protectedRange sqref="C2:G3" name="Home Office Zeiten" securityDescriptor="O:WDG:WDD:(A;;CC;;;WD)"/>
    <protectedRange sqref="C5:G6" name="Büro Zeiten" securityDescriptor="O:WDG:WDD:(A;;CC;;;WD)"/>
  </protectedRanges>
  <mergeCells count="7">
    <mergeCell ref="C13:G13"/>
    <mergeCell ref="A2:A4"/>
    <mergeCell ref="A5:A7"/>
    <mergeCell ref="A8:B8"/>
    <mergeCell ref="A9:B9"/>
    <mergeCell ref="A10:B10"/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EB2F-DC65-4128-AF8D-91712B0C3808}">
  <dimension ref="A1:H14"/>
  <sheetViews>
    <sheetView zoomScale="145" zoomScaleNormal="145" workbookViewId="0">
      <selection activeCell="H11" sqref="H11"/>
    </sheetView>
  </sheetViews>
  <sheetFormatPr defaultRowHeight="15"/>
  <cols>
    <col min="1" max="1" width="12.28515625" bestFit="1" customWidth="1"/>
    <col min="2" max="2" width="6" bestFit="1" customWidth="1"/>
    <col min="3" max="7" width="9.140625" customWidth="1"/>
    <col min="8" max="8" width="8.5703125" bestFit="1" customWidth="1"/>
  </cols>
  <sheetData>
    <row r="1" spans="1:8" ht="15.75" thickBot="1">
      <c r="A1" s="1"/>
      <c r="B1" s="2"/>
      <c r="C1" s="10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7</v>
      </c>
    </row>
    <row r="2" spans="1:8">
      <c r="A2" s="48" t="s">
        <v>8</v>
      </c>
      <c r="B2" s="13" t="s">
        <v>9</v>
      </c>
      <c r="C2" s="14">
        <v>0.3576388888888889</v>
      </c>
      <c r="D2" s="15">
        <v>0.34722222222222227</v>
      </c>
      <c r="E2" s="15">
        <v>0.35069444444444442</v>
      </c>
      <c r="F2" s="15">
        <v>0.41666666666666669</v>
      </c>
      <c r="G2" s="16"/>
    </row>
    <row r="3" spans="1:8" ht="15.75" thickBot="1">
      <c r="A3" s="49"/>
      <c r="B3" s="17" t="s">
        <v>10</v>
      </c>
      <c r="C3" s="18">
        <v>0.65972222222222221</v>
      </c>
      <c r="D3" s="19">
        <v>0.70138888888888884</v>
      </c>
      <c r="E3" s="19">
        <v>0.65277777777777779</v>
      </c>
      <c r="F3" s="19">
        <v>0.75</v>
      </c>
      <c r="G3" s="20"/>
    </row>
    <row r="4" spans="1:8" ht="15.75" thickBot="1">
      <c r="A4" s="50"/>
      <c r="B4" s="21" t="s">
        <v>11</v>
      </c>
      <c r="C4" s="22">
        <f>IF(AND(ISNUMBER(C2), ISNUMBER(C3), C3 &gt; C2), C3-C2, IF(AND(ISNUMBER(C2), ISNUMBER(C3)), (C3+day) - C2, ""))</f>
        <v>0.30208333333333331</v>
      </c>
      <c r="D4" s="23">
        <f>IF(AND(ISNUMBER(D2), ISNUMBER(D3), D3 &gt; D2), D3-D2, IF(AND(ISNUMBER(D2), ISNUMBER(D3)), (D3+day) - D2, ""))</f>
        <v>0.35416666666666657</v>
      </c>
      <c r="E4" s="23">
        <f>IF(AND(ISNUMBER(E2), ISNUMBER(E3), E3 &gt; E2), E3-E2, IF(AND(ISNUMBER(E2), ISNUMBER(E3)), (E3+day) - E2, ""))</f>
        <v>0.30208333333333337</v>
      </c>
      <c r="F4" s="23">
        <f>IF(AND(ISNUMBER(F2), ISNUMBER(F3), F3 &gt; F2), F3-F2, IF(AND(ISNUMBER(F2), ISNUMBER(F3)), (F3+day) - F2, ""))</f>
        <v>0.33333333333333331</v>
      </c>
      <c r="G4" s="23" t="str">
        <f>IF(AND(ISNUMBER(G2), ISNUMBER(G3), G3 &gt; G2), G3-G2, IF(AND(ISNUMBER(G2), ISNUMBER(G3)), (G3+day) - G2, ""))</f>
        <v/>
      </c>
      <c r="H4" s="24">
        <f>IF(OR(ISNUMBER(C4), ISNUMBER(D4), ISNUMBER(E4), ISNUMBER(F4), ISNUMBER(G4)), SUM(C4:G4), "")</f>
        <v>1.2916666666666665</v>
      </c>
    </row>
    <row r="5" spans="1:8">
      <c r="A5" s="48" t="s">
        <v>12</v>
      </c>
      <c r="B5" s="13" t="s">
        <v>9</v>
      </c>
      <c r="C5" s="5"/>
      <c r="D5" s="25"/>
      <c r="E5" s="25"/>
      <c r="F5" s="25"/>
      <c r="G5" s="26">
        <v>0.3611111111111111</v>
      </c>
    </row>
    <row r="6" spans="1:8" ht="15.75" thickBot="1">
      <c r="A6" s="49"/>
      <c r="B6" s="17" t="s">
        <v>10</v>
      </c>
      <c r="C6" s="8"/>
      <c r="D6" s="27"/>
      <c r="E6" s="27"/>
      <c r="F6" s="27"/>
      <c r="G6" s="28">
        <v>0.67361111111111116</v>
      </c>
    </row>
    <row r="7" spans="1:8" ht="15.75" thickBot="1">
      <c r="A7" s="50"/>
      <c r="B7" s="21" t="s">
        <v>11</v>
      </c>
      <c r="C7" s="29" t="str">
        <f>IF(AND(ISNUMBER(C5), ISNUMBER(C6), C6 &gt; C5), C6-C5, IF(AND(ISNUMBER(C5), ISNUMBER(C6)), (C6+day) - C5, ""))</f>
        <v/>
      </c>
      <c r="D7" s="30" t="str">
        <f>IF(AND(ISNUMBER(D5), ISNUMBER(D6), D6 &gt; D5), D6-D5, IF(AND(ISNUMBER(D5), ISNUMBER(D6)), (D6+day) - D5, ""))</f>
        <v/>
      </c>
      <c r="E7" s="30" t="str">
        <f>IF(AND(ISNUMBER(E5), ISNUMBER(E6), E6 &gt; E5), E6-E5, IF(AND(ISNUMBER(E5), ISNUMBER(E6)), (E6+day) - E5, ""))</f>
        <v/>
      </c>
      <c r="F7" s="30" t="str">
        <f>IF(AND(ISNUMBER(F5), ISNUMBER(F6), F6 &gt; F5), F6-F5, IF(AND(ISNUMBER(F5), ISNUMBER(F6)), (F6+day) - F5, ""))</f>
        <v/>
      </c>
      <c r="G7" s="31">
        <f>IF(AND(ISNUMBER(G5), ISNUMBER(G6), G6 &gt; G5), G6-G5, IF(AND(ISNUMBER(G5), ISNUMBER(G6)), (G6+day) - G5, ""))</f>
        <v>0.31250000000000006</v>
      </c>
      <c r="H7" s="24">
        <f>IF(OR(ISNUMBER(C7), ISNUMBER(D7), ISNUMBER(E7), ISNUMBER(F7), ISNUMBER(G7)), SUM(C7:G7), "")</f>
        <v>0.31250000000000006</v>
      </c>
    </row>
    <row r="8" spans="1:8" ht="15.75" thickBot="1">
      <c r="A8" s="51" t="s">
        <v>13</v>
      </c>
      <c r="B8" s="52"/>
      <c r="C8" s="32">
        <f>IF(SUM(C4,C7) &gt; 0, SUM(C4,C7)*24, "")</f>
        <v>7.25</v>
      </c>
      <c r="D8" s="33">
        <f>IF(SUM(D4,D7) &gt; 0, SUM(D4,D7)*24, "")</f>
        <v>8.4999999999999982</v>
      </c>
      <c r="E8" s="33">
        <f>IF(SUM(E4,E7) &gt; 0, SUM(E4,E7)*24, "")</f>
        <v>7.2500000000000009</v>
      </c>
      <c r="F8" s="33">
        <f>IF(SUM(F4,F7) &gt; 0, SUM(F4,F7)*24, "")</f>
        <v>8</v>
      </c>
      <c r="G8" s="34">
        <f>IF(SUM(G4,G7) &gt; 0, SUM(G4,G7)*24, "")</f>
        <v>7.5000000000000018</v>
      </c>
      <c r="H8" s="35">
        <f>IF(OR(ISNUMBER(C8), ISNUMBER(D8), ISNUMBER(E8), ISNUMBER(F8)), SUM(C8:G8), "")</f>
        <v>38.5</v>
      </c>
    </row>
    <row r="9" spans="1:8">
      <c r="A9" s="53" t="s">
        <v>14</v>
      </c>
      <c r="B9" s="54"/>
      <c r="C9" s="36">
        <f>IF(ISNUMBER(C8),IF(C8 &gt;= 9, TIME(0,45,0), IF(C8 &gt;= 6, TIME(0,30,0), TIME(0,0,0))), "")</f>
        <v>2.0833333333333332E-2</v>
      </c>
      <c r="D9" s="37">
        <f>IF(ISNUMBER(D8),IF(D8 &gt;= 9, TIME(0,45,0), IF(D8 &gt;= 6, TIME(0,30,0), TIME(0,0,0))), "")</f>
        <v>2.0833333333333332E-2</v>
      </c>
      <c r="E9" s="37">
        <f>IF(ISNUMBER(E8),IF(E8 &gt;= 9, TIME(0,45,0), IF(E8 &gt;= 6, TIME(0,30,0), TIME(0,0,0))), "")</f>
        <v>2.0833333333333332E-2</v>
      </c>
      <c r="F9" s="37">
        <f>IF(ISNUMBER(F8),IF(F8 &gt;= 9, TIME(0,45,0), IF(F8 &gt;= 6, TIME(0,30,0), TIME(0,0,0))), "")</f>
        <v>2.0833333333333332E-2</v>
      </c>
      <c r="G9" s="38">
        <f>IF(ISNUMBER(G8),IF(G8 &gt;= 9, TIME(0,45,0), IF(G8 &gt;= 6, TIME(0,30,0), TIME(0,0,0))), "")</f>
        <v>2.0833333333333332E-2</v>
      </c>
      <c r="H9" s="39">
        <f>IF(OR(ISNUMBER(C9), ISNUMBER(D9), ISNUMBER(E9), ISNUMBER(F9)), SUM(C9:G9), "")</f>
        <v>0.10416666666666666</v>
      </c>
    </row>
    <row r="10" spans="1:8" ht="15.75" thickBot="1">
      <c r="A10" s="55" t="s">
        <v>15</v>
      </c>
      <c r="B10" s="56"/>
      <c r="C10" s="40">
        <f>IF(AND(ISNUMBER(C8),ISNUMBER(C9)), (C8-(C9*24)), "")</f>
        <v>6.75</v>
      </c>
      <c r="D10" s="41">
        <f>IF(AND(ISNUMBER(D8),ISNUMBER(D9)), (D8-(D9*24)), "")</f>
        <v>7.9999999999999982</v>
      </c>
      <c r="E10" s="41">
        <f>IF(AND(ISNUMBER(E8),ISNUMBER(E9)), (E8-(E9*24)), "")</f>
        <v>6.7500000000000009</v>
      </c>
      <c r="F10" s="41">
        <f>IF(AND(ISNUMBER(F8),ISNUMBER(F9)), (F8-(F9*24)), "")</f>
        <v>7.5</v>
      </c>
      <c r="G10" s="42">
        <f>IF(AND(ISNUMBER(G8),ISNUMBER(G9)), (G8-(G9*24)), "")</f>
        <v>7.0000000000000018</v>
      </c>
      <c r="H10" s="43">
        <f>IF(OR(ISNUMBER(C10), ISNUMBER(D10), ISNUMBER(E10), ISNUMBER(F10)), SUM(C10:G10), "")</f>
        <v>36</v>
      </c>
    </row>
    <row r="11" spans="1:8" ht="16.5" thickTop="1" thickBot="1">
      <c r="A11" s="57" t="s">
        <v>16</v>
      </c>
      <c r="B11" s="58"/>
      <c r="C11" s="44">
        <f>IF(ISNUMBER(C10),Settings!hourly_rate*C10,"")</f>
        <v>189.33750000000001</v>
      </c>
      <c r="D11" s="45">
        <f>IF(ISNUMBER(D10),Settings!hourly_rate*D10,"")</f>
        <v>224.39999999999995</v>
      </c>
      <c r="E11" s="45">
        <f>IF(ISNUMBER(E10),Settings!hourly_rate*E10,"")</f>
        <v>189.33750000000003</v>
      </c>
      <c r="F11" s="45">
        <f>IF(ISNUMBER(F10),Settings!hourly_rate*F10,"")</f>
        <v>210.375</v>
      </c>
      <c r="G11" s="46">
        <f>IF(ISNUMBER(G10),Settings!hourly_rate*G10,"")</f>
        <v>196.35000000000005</v>
      </c>
      <c r="H11" s="9">
        <f>IF(OR(ISNUMBER(C11), ISNUMBER(D11), ISNUMBER(E11), ISNUMBER(F11)), SUM(C11:G11), "")</f>
        <v>1009.8000000000001</v>
      </c>
    </row>
    <row r="12" spans="1:8" ht="16.5" thickTop="1" thickBot="1"/>
    <row r="13" spans="1:8" ht="16.5" thickTop="1" thickBot="1">
      <c r="C13" s="47" t="s">
        <v>18</v>
      </c>
      <c r="D13" s="47"/>
      <c r="E13" s="47"/>
      <c r="F13" s="47"/>
      <c r="G13" s="47"/>
    </row>
    <row r="14" spans="1:8" ht="15.75" thickTop="1"/>
  </sheetData>
  <protectedRanges>
    <protectedRange sqref="C2:G3" name="Home Office Zeiten" securityDescriptor="O:WDG:WDD:(A;;CC;;;WD)"/>
    <protectedRange sqref="C5:G6" name="Büro Zeiten" securityDescriptor="O:WDG:WDD:(A;;CC;;;WD)"/>
  </protectedRanges>
  <mergeCells count="7">
    <mergeCell ref="C13:G13"/>
    <mergeCell ref="A2:A4"/>
    <mergeCell ref="A5:A7"/>
    <mergeCell ref="A8:B8"/>
    <mergeCell ref="A9:B9"/>
    <mergeCell ref="A10:B10"/>
    <mergeCell ref="A11:B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78D08-75E7-421F-AE0F-5CE5C6167BA8}">
  <dimension ref="A1:H14"/>
  <sheetViews>
    <sheetView topLeftCell="B1" zoomScale="145" zoomScaleNormal="145" workbookViewId="0">
      <selection activeCell="G11" sqref="G11"/>
    </sheetView>
  </sheetViews>
  <sheetFormatPr defaultRowHeight="15"/>
  <cols>
    <col min="1" max="1" width="12.28515625" bestFit="1" customWidth="1"/>
    <col min="2" max="2" width="6" bestFit="1" customWidth="1"/>
    <col min="3" max="7" width="9.140625" customWidth="1"/>
    <col min="8" max="8" width="8.5703125" bestFit="1" customWidth="1"/>
  </cols>
  <sheetData>
    <row r="1" spans="1:8" ht="15.75" thickBot="1">
      <c r="A1" s="1"/>
      <c r="B1" s="2"/>
      <c r="C1" s="10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7</v>
      </c>
    </row>
    <row r="2" spans="1:8">
      <c r="A2" s="48" t="s">
        <v>8</v>
      </c>
      <c r="B2" s="13" t="s">
        <v>9</v>
      </c>
      <c r="C2" s="14">
        <v>0.35416666666666669</v>
      </c>
      <c r="D2" s="15"/>
      <c r="E2" s="15"/>
      <c r="F2" s="15"/>
      <c r="G2" s="16"/>
    </row>
    <row r="3" spans="1:8" ht="15.75" thickBot="1">
      <c r="A3" s="49"/>
      <c r="B3" s="17" t="s">
        <v>10</v>
      </c>
      <c r="C3" s="18">
        <v>0.60416666666666663</v>
      </c>
      <c r="D3" s="19"/>
      <c r="E3" s="19"/>
      <c r="F3" s="19"/>
      <c r="G3" s="20"/>
    </row>
    <row r="4" spans="1:8" ht="15.75" thickBot="1">
      <c r="A4" s="50"/>
      <c r="B4" s="21" t="s">
        <v>11</v>
      </c>
      <c r="C4" s="22">
        <f>IF(AND(ISNUMBER(C2), ISNUMBER(C3), C3 &gt; C2), C3-C2, IF(AND(ISNUMBER(C2), ISNUMBER(C3)), (C3+day) - C2, ""))</f>
        <v>0.24999999999999994</v>
      </c>
      <c r="D4" s="23" t="str">
        <f>IF(AND(ISNUMBER(D2), ISNUMBER(D3), D3 &gt; D2), D3-D2, IF(AND(ISNUMBER(D2), ISNUMBER(D3)), (D3+day) - D2, ""))</f>
        <v/>
      </c>
      <c r="E4" s="23" t="str">
        <f>IF(AND(ISNUMBER(E2), ISNUMBER(E3), E3 &gt; E2), E3-E2, IF(AND(ISNUMBER(E2), ISNUMBER(E3)), (E3+day) - E2, ""))</f>
        <v/>
      </c>
      <c r="F4" s="23" t="str">
        <f>IF(AND(ISNUMBER(F2), ISNUMBER(F3), F3 &gt; F2), F3-F2, IF(AND(ISNUMBER(F2), ISNUMBER(F3)), (F3+day) - F2, ""))</f>
        <v/>
      </c>
      <c r="G4" s="23" t="str">
        <f>IF(AND(ISNUMBER(G2), ISNUMBER(G3), G3 &gt; G2), G3-G2, IF(AND(ISNUMBER(G2), ISNUMBER(G3)), (G3+day) - G2, ""))</f>
        <v/>
      </c>
      <c r="H4" s="24">
        <f>IF(OR(ISNUMBER(C4), ISNUMBER(D4), ISNUMBER(E4), ISNUMBER(F4), ISNUMBER(G4)), SUM(C4:G4), "")</f>
        <v>0.24999999999999994</v>
      </c>
    </row>
    <row r="5" spans="1:8">
      <c r="A5" s="48" t="s">
        <v>12</v>
      </c>
      <c r="B5" s="13" t="s">
        <v>9</v>
      </c>
      <c r="C5" s="5"/>
      <c r="D5" s="25">
        <v>0.3611111111111111</v>
      </c>
      <c r="E5" s="25">
        <v>0.40625</v>
      </c>
      <c r="F5" s="25">
        <v>0.44097222222222227</v>
      </c>
      <c r="G5" s="26">
        <v>0.33333333333333331</v>
      </c>
    </row>
    <row r="6" spans="1:8" ht="15.75" thickBot="1">
      <c r="A6" s="49"/>
      <c r="B6" s="17" t="s">
        <v>10</v>
      </c>
      <c r="C6" s="8"/>
      <c r="D6" s="27">
        <v>0.75694444444444453</v>
      </c>
      <c r="E6" s="27">
        <v>0.71875</v>
      </c>
      <c r="F6" s="27">
        <v>0.72222222222222221</v>
      </c>
      <c r="G6" s="28">
        <v>0.65625</v>
      </c>
    </row>
    <row r="7" spans="1:8" ht="15.75" thickBot="1">
      <c r="A7" s="50"/>
      <c r="B7" s="21" t="s">
        <v>11</v>
      </c>
      <c r="C7" s="29" t="str">
        <f>IF(AND(ISNUMBER(C5), ISNUMBER(C6), C6 &gt; C5), C6-C5, IF(AND(ISNUMBER(C5), ISNUMBER(C6)), (C6+day) - C5, ""))</f>
        <v/>
      </c>
      <c r="D7" s="30">
        <f>IF(AND(ISNUMBER(D5), ISNUMBER(D6), D6 &gt; D5), D6-D5, IF(AND(ISNUMBER(D5), ISNUMBER(D6)), (D6+day) - D5, ""))</f>
        <v>0.39583333333333343</v>
      </c>
      <c r="E7" s="30">
        <f>IF(AND(ISNUMBER(E5), ISNUMBER(E6), E6 &gt; E5), E6-E5, IF(AND(ISNUMBER(E5), ISNUMBER(E6)), (E6+day) - E5, ""))</f>
        <v>0.3125</v>
      </c>
      <c r="F7" s="30">
        <f>IF(AND(ISNUMBER(F5), ISNUMBER(F6), F6 &gt; F5), F6-F5, IF(AND(ISNUMBER(F5), ISNUMBER(F6)), (F6+day) - F5, ""))</f>
        <v>0.28124999999999994</v>
      </c>
      <c r="G7" s="31">
        <f>IF(AND(ISNUMBER(G5), ISNUMBER(G6), G6 &gt; G5), G6-G5, IF(AND(ISNUMBER(G5), ISNUMBER(G6)), (G6+day) - G5, ""))</f>
        <v>0.32291666666666669</v>
      </c>
      <c r="H7" s="24">
        <f>IF(OR(ISNUMBER(C7), ISNUMBER(D7), ISNUMBER(E7), ISNUMBER(F7), ISNUMBER(G7)), SUM(C7:G7), "")</f>
        <v>1.3125000000000002</v>
      </c>
    </row>
    <row r="8" spans="1:8" ht="15.75" thickBot="1">
      <c r="A8" s="51" t="s">
        <v>13</v>
      </c>
      <c r="B8" s="52"/>
      <c r="C8" s="32">
        <f>IF(SUM(C4,C7) &gt; 0, SUM(C4,C7)*24, "")</f>
        <v>5.9999999999999982</v>
      </c>
      <c r="D8" s="33">
        <f>IF(SUM(D4,D7) &gt; 0, SUM(D4,D7)*24, "")</f>
        <v>9.5000000000000018</v>
      </c>
      <c r="E8" s="33">
        <f>IF(SUM(E4,E7) &gt; 0, SUM(E4,E7)*24, "")</f>
        <v>7.5</v>
      </c>
      <c r="F8" s="33">
        <f>IF(SUM(F4,F7) &gt; 0, SUM(F4,F7)*24, "")</f>
        <v>6.7499999999999982</v>
      </c>
      <c r="G8" s="34">
        <f>IF(SUM(G4,G7) &gt; 0, SUM(G4,G7)*24, "")</f>
        <v>7.75</v>
      </c>
      <c r="H8" s="35">
        <f>IF(OR(ISNUMBER(C8), ISNUMBER(D8), ISNUMBER(E8), ISNUMBER(F8)), SUM(C8:G8), "")</f>
        <v>37.5</v>
      </c>
    </row>
    <row r="9" spans="1:8">
      <c r="A9" s="53" t="s">
        <v>14</v>
      </c>
      <c r="B9" s="54"/>
      <c r="C9" s="36">
        <f>IF(ISNUMBER(C8),IF(C8 &gt;= 9, TIME(0,45,0), IF(C8 &gt;= 6, TIME(0,30,0), TIME(0,0,0))), "")</f>
        <v>2.0833333333333332E-2</v>
      </c>
      <c r="D9" s="37">
        <f>IF(ISNUMBER(D8),IF(D8 &gt;= 9, TIME(0,45,0), IF(D8 &gt;= 6, TIME(0,30,0), TIME(0,0,0))), "")</f>
        <v>3.125E-2</v>
      </c>
      <c r="E9" s="37">
        <f>IF(ISNUMBER(E8),IF(E8 &gt;= 9, TIME(0,45,0), IF(E8 &gt;= 6, TIME(0,30,0), TIME(0,0,0))), "")</f>
        <v>2.0833333333333332E-2</v>
      </c>
      <c r="F9" s="37">
        <f>IF(ISNUMBER(F8),IF(F8 &gt;= 9, TIME(0,45,0), IF(F8 &gt;= 6, TIME(0,30,0), TIME(0,0,0))), "")</f>
        <v>2.0833333333333332E-2</v>
      </c>
      <c r="G9" s="38">
        <f>IF(ISNUMBER(G8),IF(G8 &gt;= 9, TIME(0,45,0), IF(G8 &gt;= 6, TIME(0,30,0), TIME(0,0,0))), "")</f>
        <v>2.0833333333333332E-2</v>
      </c>
      <c r="H9" s="39">
        <f>IF(OR(ISNUMBER(C9), ISNUMBER(D9), ISNUMBER(E9), ISNUMBER(F9)), SUM(C9:G9), "")</f>
        <v>0.11458333333333331</v>
      </c>
    </row>
    <row r="10" spans="1:8" ht="15.75" thickBot="1">
      <c r="A10" s="55" t="s">
        <v>15</v>
      </c>
      <c r="B10" s="56"/>
      <c r="C10" s="40">
        <f>IF(AND(ISNUMBER(C8),ISNUMBER(C9)), (C8-(C9*24)), "")</f>
        <v>5.4999999999999982</v>
      </c>
      <c r="D10" s="41">
        <f>IF(AND(ISNUMBER(D8),ISNUMBER(D9)), (D8-(D9*24)), "")</f>
        <v>8.7500000000000018</v>
      </c>
      <c r="E10" s="41">
        <f>IF(AND(ISNUMBER(E8),ISNUMBER(E9)), (E8-(E9*24)), "")</f>
        <v>7</v>
      </c>
      <c r="F10" s="41">
        <f>IF(AND(ISNUMBER(F8),ISNUMBER(F9)), (F8-(F9*24)), "")</f>
        <v>6.2499999999999982</v>
      </c>
      <c r="G10" s="42">
        <f>IF(AND(ISNUMBER(G8),ISNUMBER(G9)), (G8-(G9*24)), "")</f>
        <v>7.25</v>
      </c>
      <c r="H10" s="43">
        <f>IF(OR(ISNUMBER(C10), ISNUMBER(D10), ISNUMBER(E10), ISNUMBER(F10)), SUM(C10:G10), "")</f>
        <v>34.75</v>
      </c>
    </row>
    <row r="11" spans="1:8" ht="16.5" thickTop="1" thickBot="1">
      <c r="A11" s="57" t="s">
        <v>16</v>
      </c>
      <c r="B11" s="58"/>
      <c r="C11" s="44">
        <f>IF(ISNUMBER(C10),Settings!hourly_rate*C10,"")</f>
        <v>154.27499999999995</v>
      </c>
      <c r="D11" s="45">
        <f>IF(ISNUMBER(D10),Settings!hourly_rate*D10,"")</f>
        <v>245.43750000000006</v>
      </c>
      <c r="E11" s="45">
        <f>IF(ISNUMBER(E10),Settings!hourly_rate*E10,"")</f>
        <v>196.35</v>
      </c>
      <c r="F11" s="45">
        <f>IF(ISNUMBER(F10),Settings!hourly_rate*F10,"")</f>
        <v>175.31249999999994</v>
      </c>
      <c r="G11" s="46">
        <f>IF(ISNUMBER(G10),Settings!hourly_rate*G10,"")</f>
        <v>203.36250000000001</v>
      </c>
      <c r="H11" s="9">
        <f>IF(OR(ISNUMBER(C11), ISNUMBER(D11), ISNUMBER(E11), ISNUMBER(F11)), SUM(C11:G11), "")</f>
        <v>974.73749999999995</v>
      </c>
    </row>
    <row r="12" spans="1:8" ht="16.5" thickTop="1" thickBot="1"/>
    <row r="13" spans="1:8" ht="16.5" thickTop="1" thickBot="1">
      <c r="C13" s="47" t="s">
        <v>19</v>
      </c>
      <c r="D13" s="47"/>
      <c r="E13" s="47"/>
      <c r="F13" s="47"/>
      <c r="G13" s="47"/>
    </row>
    <row r="14" spans="1:8" ht="15.75" thickTop="1"/>
  </sheetData>
  <protectedRanges>
    <protectedRange sqref="C2:G3" name="Home Office Zeiten" securityDescriptor="O:WDG:WDD:(A;;CC;;;WD)"/>
    <protectedRange sqref="C5:G6" name="Büro Zeiten" securityDescriptor="O:WDG:WDD:(A;;CC;;;WD)"/>
  </protectedRanges>
  <mergeCells count="7">
    <mergeCell ref="C13:G13"/>
    <mergeCell ref="A2:A4"/>
    <mergeCell ref="A5:A7"/>
    <mergeCell ref="A8:B8"/>
    <mergeCell ref="A9:B9"/>
    <mergeCell ref="A10:B10"/>
    <mergeCell ref="A11:B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AC0-42FF-A54B-8B38-F7226E76BE48}">
  <dimension ref="A1:H16"/>
  <sheetViews>
    <sheetView zoomScale="145" zoomScaleNormal="145" workbookViewId="0">
      <selection activeCell="D15" sqref="D15"/>
    </sheetView>
  </sheetViews>
  <sheetFormatPr defaultRowHeight="15"/>
  <cols>
    <col min="1" max="1" width="12.28515625" bestFit="1" customWidth="1"/>
    <col min="2" max="2" width="6" bestFit="1" customWidth="1"/>
    <col min="3" max="7" width="9.140625" customWidth="1"/>
    <col min="8" max="8" width="8.5703125" bestFit="1" customWidth="1"/>
  </cols>
  <sheetData>
    <row r="1" spans="1:8" ht="15.75" thickBot="1">
      <c r="A1" s="1"/>
      <c r="B1" s="2"/>
      <c r="C1" s="10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7</v>
      </c>
    </row>
    <row r="2" spans="1:8">
      <c r="A2" s="48" t="s">
        <v>8</v>
      </c>
      <c r="B2" s="13" t="s">
        <v>9</v>
      </c>
      <c r="C2" s="14">
        <v>0.375</v>
      </c>
      <c r="D2" s="15"/>
      <c r="E2" s="15"/>
      <c r="F2" s="15">
        <v>0.33333333333333331</v>
      </c>
      <c r="G2" s="16">
        <v>0.71527777777777779</v>
      </c>
    </row>
    <row r="3" spans="1:8" ht="15.75" thickBot="1">
      <c r="A3" s="49"/>
      <c r="B3" s="17" t="s">
        <v>10</v>
      </c>
      <c r="C3" s="18">
        <v>0.77083333333333337</v>
      </c>
      <c r="D3" s="19"/>
      <c r="E3" s="19"/>
      <c r="F3" s="19">
        <v>0.6875</v>
      </c>
      <c r="G3" s="20">
        <v>0.77777777777777779</v>
      </c>
    </row>
    <row r="4" spans="1:8" ht="15.75" thickBot="1">
      <c r="A4" s="50"/>
      <c r="B4" s="21" t="s">
        <v>11</v>
      </c>
      <c r="C4" s="22">
        <f>IF(AND(ISNUMBER(C2), ISNUMBER(C3), C3 &gt; C2), C3-C2, IF(AND(ISNUMBER(C2), ISNUMBER(C3)), (C3+day) - C2, ""))</f>
        <v>0.39583333333333337</v>
      </c>
      <c r="D4" s="23" t="str">
        <f>IF(AND(ISNUMBER(D2), ISNUMBER(D3), D3 &gt; D2), D3-D2, IF(AND(ISNUMBER(D2), ISNUMBER(D3)), (D3+day) - D2, ""))</f>
        <v/>
      </c>
      <c r="E4" s="23" t="str">
        <f>IF(AND(ISNUMBER(E2), ISNUMBER(E3), E3 &gt; E2), E3-E2, IF(AND(ISNUMBER(E2), ISNUMBER(E3)), (E3+day) - E2, ""))</f>
        <v/>
      </c>
      <c r="F4" s="23">
        <f>IF(AND(ISNUMBER(F2), ISNUMBER(F3), F3 &gt; F2), F3-F2, IF(AND(ISNUMBER(F2), ISNUMBER(F3)), (F3+day) - F2, ""))</f>
        <v>0.35416666666666669</v>
      </c>
      <c r="G4" s="23">
        <f>IF(AND(ISNUMBER(G2), ISNUMBER(G3), G3 &gt; G2), G3-G2, IF(AND(ISNUMBER(G2), ISNUMBER(G3)), (G3+day) - G2, ""))</f>
        <v>6.25E-2</v>
      </c>
      <c r="H4" s="24">
        <f>IF(OR(ISNUMBER(C4), ISNUMBER(D4), ISNUMBER(E4), ISNUMBER(F4), ISNUMBER(G4)), SUM(C4:G4), "")</f>
        <v>0.8125</v>
      </c>
    </row>
    <row r="5" spans="1:8">
      <c r="A5" s="48" t="s">
        <v>12</v>
      </c>
      <c r="B5" s="13" t="s">
        <v>9</v>
      </c>
      <c r="C5" s="5"/>
      <c r="D5" s="25">
        <v>0.36458333333333331</v>
      </c>
      <c r="E5" s="25">
        <v>0.36458333333333331</v>
      </c>
      <c r="F5" s="25"/>
      <c r="G5" s="26">
        <v>0.36458333333333331</v>
      </c>
    </row>
    <row r="6" spans="1:8" ht="15.75" thickBot="1">
      <c r="A6" s="49"/>
      <c r="B6" s="17" t="s">
        <v>10</v>
      </c>
      <c r="C6" s="8"/>
      <c r="D6" s="27">
        <v>0.69791666666666663</v>
      </c>
      <c r="E6" s="27">
        <v>0.70833333333333337</v>
      </c>
      <c r="F6" s="27"/>
      <c r="G6" s="28">
        <v>0.67708333333333337</v>
      </c>
    </row>
    <row r="7" spans="1:8" ht="15.75" thickBot="1">
      <c r="A7" s="50"/>
      <c r="B7" s="21" t="s">
        <v>11</v>
      </c>
      <c r="C7" s="29" t="str">
        <f>IF(AND(ISNUMBER(C5), ISNUMBER(C6), C6 &gt; C5), C6-C5, IF(AND(ISNUMBER(C5), ISNUMBER(C6)), (C6+day) - C5, ""))</f>
        <v/>
      </c>
      <c r="D7" s="30">
        <f>IF(AND(ISNUMBER(D5), ISNUMBER(D6), D6 &gt; D5), D6-D5, IF(AND(ISNUMBER(D5), ISNUMBER(D6)), (D6+day) - D5, ""))</f>
        <v>0.33333333333333331</v>
      </c>
      <c r="E7" s="30">
        <f>IF(AND(ISNUMBER(E5), ISNUMBER(E6), E6 &gt; E5), E6-E5, IF(AND(ISNUMBER(E5), ISNUMBER(E6)), (E6+day) - E5, ""))</f>
        <v>0.34375000000000006</v>
      </c>
      <c r="F7" s="30" t="str">
        <f>IF(AND(ISNUMBER(F5), ISNUMBER(F6), F6 &gt; F5), F6-F5, IF(AND(ISNUMBER(F5), ISNUMBER(F6)), (F6+day) - F5, ""))</f>
        <v/>
      </c>
      <c r="G7" s="31">
        <f>IF(AND(ISNUMBER(G5), ISNUMBER(G6), G6 &gt; G5), G6-G5, IF(AND(ISNUMBER(G5), ISNUMBER(G6)), (G6+day) - G5, ""))</f>
        <v>0.31250000000000006</v>
      </c>
      <c r="H7" s="24">
        <f>IF(OR(ISNUMBER(C7), ISNUMBER(D7), ISNUMBER(E7), ISNUMBER(F7), ISNUMBER(G7)), SUM(C7:G7), "")</f>
        <v>0.98958333333333348</v>
      </c>
    </row>
    <row r="8" spans="1:8" ht="15.75" thickBot="1">
      <c r="A8" s="51" t="s">
        <v>13</v>
      </c>
      <c r="B8" s="52"/>
      <c r="C8" s="32">
        <f>IF(SUM(C4,C7) &gt; 0, SUM(C4,C7)*24, "")</f>
        <v>9.5</v>
      </c>
      <c r="D8" s="33">
        <f>IF(SUM(D4,D7) &gt; 0, SUM(D4,D7)*24, "")</f>
        <v>8</v>
      </c>
      <c r="E8" s="33">
        <f>IF(SUM(E4,E7) &gt; 0, SUM(E4,E7)*24, "")</f>
        <v>8.2500000000000018</v>
      </c>
      <c r="F8" s="33">
        <f>IF(SUM(F4,F7) &gt; 0, SUM(F4,F7)*24, "")</f>
        <v>8.5</v>
      </c>
      <c r="G8" s="34">
        <f>IF(SUM(G4,G7) &gt; 0, SUM(G4,G7)*24, "")</f>
        <v>9.0000000000000018</v>
      </c>
      <c r="H8" s="35">
        <f>IF(OR(ISNUMBER(C8), ISNUMBER(D8), ISNUMBER(E8), ISNUMBER(F8)), SUM(C8:G8), "")</f>
        <v>43.25</v>
      </c>
    </row>
    <row r="9" spans="1:8">
      <c r="A9" s="53" t="s">
        <v>14</v>
      </c>
      <c r="B9" s="54"/>
      <c r="C9" s="36">
        <f>IF(ISNUMBER(C8),IF(C8 &gt;= 9, TIME(0,45,0), IF(C8 &gt;= 6, TIME(0,30,0), TIME(0,0,0))), "")</f>
        <v>3.125E-2</v>
      </c>
      <c r="D9" s="37">
        <f>IF(ISNUMBER(D8),IF(D8 &gt;= 9, TIME(0,45,0), IF(D8 &gt;= 6, TIME(0,30,0), TIME(0,0,0))), "")</f>
        <v>2.0833333333333332E-2</v>
      </c>
      <c r="E9" s="37">
        <f>IF(ISNUMBER(E8),IF(E8 &gt;= 9, TIME(0,45,0), IF(E8 &gt;= 6, TIME(0,30,0), TIME(0,0,0))), "")</f>
        <v>2.0833333333333332E-2</v>
      </c>
      <c r="F9" s="37">
        <f>IF(ISNUMBER(F8),IF(F8 &gt;= 9, TIME(0,45,0), IF(F8 &gt;= 6, TIME(0,30,0), TIME(0,0,0))), "")</f>
        <v>2.0833333333333332E-2</v>
      </c>
      <c r="G9" s="38">
        <f>IF(ISNUMBER(G8),IF(G8 &gt;= 9, TIME(0,45,0), IF(G8 &gt;= 6, TIME(0,30,0), TIME(0,0,0))), "")</f>
        <v>3.125E-2</v>
      </c>
      <c r="H9" s="39">
        <f>IF(OR(ISNUMBER(C9), ISNUMBER(D9), ISNUMBER(E9), ISNUMBER(F9)), SUM(C9:G9), "")</f>
        <v>0.12499999999999999</v>
      </c>
    </row>
    <row r="10" spans="1:8" ht="15.75" thickBot="1">
      <c r="A10" s="55" t="s">
        <v>15</v>
      </c>
      <c r="B10" s="56"/>
      <c r="C10" s="40">
        <f>IF(AND(ISNUMBER(C8),ISNUMBER(C9)), (C8-(C9*24)), "")</f>
        <v>8.75</v>
      </c>
      <c r="D10" s="41">
        <f>IF(AND(ISNUMBER(D8),ISNUMBER(D9)), (D8-(D9*24)), "")</f>
        <v>7.5</v>
      </c>
      <c r="E10" s="41">
        <f>IF(AND(ISNUMBER(E8),ISNUMBER(E9)), (E8-(E9*24)), "")</f>
        <v>7.7500000000000018</v>
      </c>
      <c r="F10" s="41">
        <f>IF(AND(ISNUMBER(F8),ISNUMBER(F9)), (F8-(F9*24)), "")</f>
        <v>8</v>
      </c>
      <c r="G10" s="42">
        <f>IF(AND(ISNUMBER(G8),ISNUMBER(G9)), (G8-(G9*24)), "")</f>
        <v>8.2500000000000018</v>
      </c>
      <c r="H10" s="43">
        <f>IF(OR(ISNUMBER(C10), ISNUMBER(D10), ISNUMBER(E10), ISNUMBER(F10)), SUM(C10:G10), "")</f>
        <v>40.25</v>
      </c>
    </row>
    <row r="11" spans="1:8" ht="16.5" thickTop="1" thickBot="1">
      <c r="A11" s="57" t="s">
        <v>16</v>
      </c>
      <c r="B11" s="58"/>
      <c r="C11" s="44">
        <f>IF(ISNUMBER(C10),Settings!hourly_rate*C10,"")</f>
        <v>245.4375</v>
      </c>
      <c r="D11" s="45">
        <f>IF(ISNUMBER(D10),Settings!hourly_rate*D10,"")</f>
        <v>210.375</v>
      </c>
      <c r="E11" s="45">
        <f>IF(ISNUMBER(E10),Settings!hourly_rate*E10,"")</f>
        <v>217.38750000000005</v>
      </c>
      <c r="F11" s="45">
        <f>IF(ISNUMBER(F10),Settings!hourly_rate*F10,"")</f>
        <v>224.4</v>
      </c>
      <c r="G11" s="46">
        <f>IF(ISNUMBER(G10),Settings!hourly_rate*G10,"")</f>
        <v>231.41250000000005</v>
      </c>
      <c r="H11" s="9">
        <f>IF(OR(ISNUMBER(C11), ISNUMBER(D11), ISNUMBER(E11), ISNUMBER(F11)), SUM(C11:G11), "")</f>
        <v>1129.0125</v>
      </c>
    </row>
    <row r="12" spans="1:8" ht="16.5" thickTop="1" thickBot="1"/>
    <row r="13" spans="1:8" ht="16.5" thickTop="1" thickBot="1">
      <c r="C13" s="47" t="s">
        <v>20</v>
      </c>
      <c r="D13" s="47"/>
      <c r="E13" s="47"/>
      <c r="F13" s="47"/>
      <c r="G13" s="47"/>
    </row>
    <row r="14" spans="1:8" ht="15.75" thickTop="1">
      <c r="C14" t="s">
        <v>21</v>
      </c>
    </row>
    <row r="15" spans="1:8">
      <c r="E15" t="s">
        <v>22</v>
      </c>
      <c r="F15" t="s">
        <v>23</v>
      </c>
    </row>
    <row r="16" spans="1:8">
      <c r="E16" t="s">
        <v>24</v>
      </c>
    </row>
  </sheetData>
  <protectedRanges>
    <protectedRange sqref="C2:G3" name="Home Office Zeiten" securityDescriptor="O:WDG:WDD:(A;;CC;;;WD)"/>
    <protectedRange sqref="C5:G6" name="Büro Zeiten" securityDescriptor="O:WDG:WDD:(A;;CC;;;WD)"/>
  </protectedRanges>
  <mergeCells count="7">
    <mergeCell ref="C13:G13"/>
    <mergeCell ref="A2:A4"/>
    <mergeCell ref="A5:A7"/>
    <mergeCell ref="A8:B8"/>
    <mergeCell ref="A9:B9"/>
    <mergeCell ref="A10:B10"/>
    <mergeCell ref="A11:B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3E2B-26F8-4645-AD56-510E2D99BFFC}">
  <dimension ref="A1:H14"/>
  <sheetViews>
    <sheetView topLeftCell="C1" zoomScale="145" zoomScaleNormal="145" workbookViewId="0">
      <selection activeCell="H21" sqref="H21"/>
    </sheetView>
  </sheetViews>
  <sheetFormatPr defaultRowHeight="15"/>
  <cols>
    <col min="1" max="1" width="12.28515625" bestFit="1" customWidth="1"/>
    <col min="2" max="2" width="6" bestFit="1" customWidth="1"/>
    <col min="3" max="7" width="9.140625" customWidth="1"/>
    <col min="8" max="8" width="8.5703125" bestFit="1" customWidth="1"/>
  </cols>
  <sheetData>
    <row r="1" spans="1:8" ht="15.75" thickBot="1">
      <c r="A1" s="1"/>
      <c r="B1" s="2"/>
      <c r="C1" s="10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7</v>
      </c>
    </row>
    <row r="2" spans="1:8">
      <c r="A2" s="48" t="s">
        <v>8</v>
      </c>
      <c r="B2" s="13" t="s">
        <v>9</v>
      </c>
      <c r="C2" s="14">
        <v>0.39930555555555558</v>
      </c>
      <c r="D2" s="15"/>
      <c r="E2" s="15"/>
      <c r="F2" s="15">
        <v>0.34027777777777779</v>
      </c>
      <c r="G2" s="16">
        <v>0.38194444444444442</v>
      </c>
    </row>
    <row r="3" spans="1:8" ht="15.75" thickBot="1">
      <c r="A3" s="49"/>
      <c r="B3" s="17" t="s">
        <v>10</v>
      </c>
      <c r="C3" s="18">
        <v>0.70138888888888884</v>
      </c>
      <c r="D3" s="19"/>
      <c r="E3" s="19"/>
      <c r="F3" s="19">
        <v>0.65277777777777779</v>
      </c>
      <c r="G3" s="20">
        <v>0.73611111111111116</v>
      </c>
    </row>
    <row r="4" spans="1:8" ht="15.75" thickBot="1">
      <c r="A4" s="50"/>
      <c r="B4" s="21" t="s">
        <v>11</v>
      </c>
      <c r="C4" s="22">
        <f>IF(AND(ISNUMBER(C2), ISNUMBER(C3), C3 &gt; C2), C3-C2, IF(AND(ISNUMBER(C2), ISNUMBER(C3)), (C3+day) - C2, ""))</f>
        <v>0.30208333333333326</v>
      </c>
      <c r="D4" s="23" t="str">
        <f>IF(AND(ISNUMBER(D2), ISNUMBER(D3), D3 &gt; D2), D3-D2, IF(AND(ISNUMBER(D2), ISNUMBER(D3)), (D3+day) - D2, ""))</f>
        <v/>
      </c>
      <c r="E4" s="23" t="str">
        <f>IF(AND(ISNUMBER(E2), ISNUMBER(E3), E3 &gt; E2), E3-E2, IF(AND(ISNUMBER(E2), ISNUMBER(E3)), (E3+day) - E2, ""))</f>
        <v/>
      </c>
      <c r="F4" s="23">
        <f>IF(AND(ISNUMBER(F2), ISNUMBER(F3), F3 &gt; F2), F3-F2, IF(AND(ISNUMBER(F2), ISNUMBER(F3)), (F3+day) - F2, ""))</f>
        <v>0.3125</v>
      </c>
      <c r="G4" s="23">
        <f>IF(AND(ISNUMBER(G2), ISNUMBER(G3), G3 &gt; G2), G3-G2, IF(AND(ISNUMBER(G2), ISNUMBER(G3)), (G3+day) - G2, ""))</f>
        <v>0.35416666666666674</v>
      </c>
      <c r="H4" s="24">
        <f>IF(OR(ISNUMBER(C4), ISNUMBER(D4), ISNUMBER(E4), ISNUMBER(F4), ISNUMBER(G4)), SUM(C4:G4), "")</f>
        <v>0.96875</v>
      </c>
    </row>
    <row r="5" spans="1:8">
      <c r="A5" s="48" t="s">
        <v>12</v>
      </c>
      <c r="B5" s="13" t="s">
        <v>9</v>
      </c>
      <c r="C5" s="5"/>
      <c r="D5" s="25">
        <v>0.35416666666666669</v>
      </c>
      <c r="E5" s="25">
        <v>0.33333333333333331</v>
      </c>
      <c r="F5" s="25"/>
      <c r="G5" s="26"/>
    </row>
    <row r="6" spans="1:8" ht="15.75" thickBot="1">
      <c r="A6" s="49"/>
      <c r="B6" s="17" t="s">
        <v>10</v>
      </c>
      <c r="C6" s="8"/>
      <c r="D6" s="27">
        <v>0.625</v>
      </c>
      <c r="E6" s="27">
        <v>0.67708333333333337</v>
      </c>
      <c r="F6" s="27"/>
      <c r="G6" s="28"/>
    </row>
    <row r="7" spans="1:8" ht="15.75" thickBot="1">
      <c r="A7" s="50"/>
      <c r="B7" s="21" t="s">
        <v>11</v>
      </c>
      <c r="C7" s="29" t="str">
        <f>IF(AND(ISNUMBER(C5), ISNUMBER(C6), C6 &gt; C5), C6-C5, IF(AND(ISNUMBER(C5), ISNUMBER(C6)), (C6+day) - C5, ""))</f>
        <v/>
      </c>
      <c r="D7" s="30">
        <f>IF(AND(ISNUMBER(D5), ISNUMBER(D6), D6 &gt; D5), D6-D5, IF(AND(ISNUMBER(D5), ISNUMBER(D6)), (D6+day) - D5, ""))</f>
        <v>0.27083333333333331</v>
      </c>
      <c r="E7" s="30">
        <f>IF(AND(ISNUMBER(E5), ISNUMBER(E6), E6 &gt; E5), E6-E5, IF(AND(ISNUMBER(E5), ISNUMBER(E6)), (E6+day) - E5, ""))</f>
        <v>0.34375000000000006</v>
      </c>
      <c r="F7" s="30" t="str">
        <f>IF(AND(ISNUMBER(F5), ISNUMBER(F6), F6 &gt; F5), F6-F5, IF(AND(ISNUMBER(F5), ISNUMBER(F6)), (F6+day) - F5, ""))</f>
        <v/>
      </c>
      <c r="G7" s="31" t="str">
        <f>IF(AND(ISNUMBER(G5), ISNUMBER(G6), G6 &gt; G5), G6-G5, IF(AND(ISNUMBER(G5), ISNUMBER(G6)), (G6+day) - G5, ""))</f>
        <v/>
      </c>
      <c r="H7" s="24">
        <f>IF(OR(ISNUMBER(C7), ISNUMBER(D7), ISNUMBER(E7), ISNUMBER(F7), ISNUMBER(G7)), SUM(C7:G7), "")</f>
        <v>0.61458333333333337</v>
      </c>
    </row>
    <row r="8" spans="1:8" ht="15.75" thickBot="1">
      <c r="A8" s="51" t="s">
        <v>13</v>
      </c>
      <c r="B8" s="52"/>
      <c r="C8" s="32">
        <f>IF(SUM(C4,C7) &gt; 0, SUM(C4,C7)*24, "")</f>
        <v>7.2499999999999982</v>
      </c>
      <c r="D8" s="33">
        <f>IF(SUM(D4,D7) &gt; 0, SUM(D4,D7)*24, "")</f>
        <v>6.5</v>
      </c>
      <c r="E8" s="33">
        <f>IF(SUM(E4,E7) &gt; 0, SUM(E4,E7)*24, "")</f>
        <v>8.2500000000000018</v>
      </c>
      <c r="F8" s="33">
        <f>IF(SUM(F4,F7) &gt; 0, SUM(F4,F7)*24, "")</f>
        <v>7.5</v>
      </c>
      <c r="G8" s="34">
        <f>IF(SUM(G4,G7) &gt; 0, SUM(G4,G7)*24, "")</f>
        <v>8.5000000000000018</v>
      </c>
      <c r="H8" s="35">
        <f>IF(OR(ISNUMBER(C8), ISNUMBER(D8), ISNUMBER(E8), ISNUMBER(F8)), SUM(C8:G8), "")</f>
        <v>38</v>
      </c>
    </row>
    <row r="9" spans="1:8">
      <c r="A9" s="53" t="s">
        <v>14</v>
      </c>
      <c r="B9" s="54"/>
      <c r="C9" s="36">
        <f>IF(ISNUMBER(C8),IF(C8 &gt;= 9, TIME(0,45,0), IF(C8 &gt;= 6, TIME(0,30,0), TIME(0,0,0))), "")</f>
        <v>2.0833333333333332E-2</v>
      </c>
      <c r="D9" s="37">
        <f>IF(ISNUMBER(D8),IF(D8 &gt;= 9, TIME(0,45,0), IF(D8 &gt;= 6, TIME(0,30,0), TIME(0,0,0))), "")</f>
        <v>2.0833333333333332E-2</v>
      </c>
      <c r="E9" s="37">
        <f>IF(ISNUMBER(E8),IF(E8 &gt;= 9, TIME(0,45,0), IF(E8 &gt;= 6, TIME(0,30,0), TIME(0,0,0))), "")</f>
        <v>2.0833333333333332E-2</v>
      </c>
      <c r="F9" s="37">
        <f>IF(ISNUMBER(F8),IF(F8 &gt;= 9, TIME(0,45,0), IF(F8 &gt;= 6, TIME(0,30,0), TIME(0,0,0))), "")</f>
        <v>2.0833333333333332E-2</v>
      </c>
      <c r="G9" s="38">
        <f>IF(ISNUMBER(G8),IF(G8 &gt;= 9, TIME(0,45,0), IF(G8 &gt;= 6, TIME(0,30,0), TIME(0,0,0))), "")</f>
        <v>2.0833333333333332E-2</v>
      </c>
      <c r="H9" s="39">
        <f>IF(OR(ISNUMBER(C9), ISNUMBER(D9), ISNUMBER(E9), ISNUMBER(F9)), SUM(C9:G9), "")</f>
        <v>0.10416666666666666</v>
      </c>
    </row>
    <row r="10" spans="1:8" ht="15.75" thickBot="1">
      <c r="A10" s="55" t="s">
        <v>15</v>
      </c>
      <c r="B10" s="56"/>
      <c r="C10" s="40">
        <f>IF(AND(ISNUMBER(C8),ISNUMBER(C9)), (C8-(C9*24)), "")</f>
        <v>6.7499999999999982</v>
      </c>
      <c r="D10" s="41">
        <f>IF(AND(ISNUMBER(D8),ISNUMBER(D9)), (D8-(D9*24)), "")</f>
        <v>6</v>
      </c>
      <c r="E10" s="41">
        <f>IF(AND(ISNUMBER(E8),ISNUMBER(E9)), (E8-(E9*24)), "")</f>
        <v>7.7500000000000018</v>
      </c>
      <c r="F10" s="41">
        <f>IF(AND(ISNUMBER(F8),ISNUMBER(F9)), (F8-(F9*24)), "")</f>
        <v>7</v>
      </c>
      <c r="G10" s="42">
        <f>IF(AND(ISNUMBER(G8),ISNUMBER(G9)), (G8-(G9*24)), "")</f>
        <v>8.0000000000000018</v>
      </c>
      <c r="H10" s="43">
        <f>IF(OR(ISNUMBER(C10), ISNUMBER(D10), ISNUMBER(E10), ISNUMBER(F10)), SUM(C10:G10), "")</f>
        <v>35.5</v>
      </c>
    </row>
    <row r="11" spans="1:8" ht="16.5" thickTop="1" thickBot="1">
      <c r="A11" s="57" t="s">
        <v>16</v>
      </c>
      <c r="B11" s="58"/>
      <c r="C11" s="44">
        <f>IF(ISNUMBER(C10),Settings!hourly_rate*C10,"")</f>
        <v>189.33749999999995</v>
      </c>
      <c r="D11" s="45">
        <f>IF(ISNUMBER(D10),Settings!hourly_rate*D10,"")</f>
        <v>168.3</v>
      </c>
      <c r="E11" s="45">
        <f>IF(ISNUMBER(E10),Settings!hourly_rate*E10,"")</f>
        <v>217.38750000000005</v>
      </c>
      <c r="F11" s="45">
        <f>IF(ISNUMBER(F10),Settings!hourly_rate*F10,"")</f>
        <v>196.35</v>
      </c>
      <c r="G11" s="46">
        <f>IF(ISNUMBER(G10),Settings!hourly_rate*G10,"")</f>
        <v>224.40000000000006</v>
      </c>
      <c r="H11" s="9">
        <f>IF(OR(ISNUMBER(C11), ISNUMBER(D11), ISNUMBER(E11), ISNUMBER(F11)), SUM(C11:G11), "")</f>
        <v>995.77500000000009</v>
      </c>
    </row>
    <row r="12" spans="1:8" ht="16.5" thickTop="1" thickBot="1">
      <c r="G12" t="s">
        <v>25</v>
      </c>
    </row>
    <row r="13" spans="1:8" ht="16.5" thickTop="1" thickBot="1">
      <c r="C13" s="47" t="s">
        <v>26</v>
      </c>
      <c r="D13" s="47"/>
      <c r="E13" s="47"/>
      <c r="F13" s="47"/>
      <c r="G13" s="47"/>
    </row>
    <row r="14" spans="1:8" ht="15.75" thickTop="1"/>
  </sheetData>
  <protectedRanges>
    <protectedRange sqref="C2:G3" name="Home Office Zeiten" securityDescriptor="O:WDG:WDD:(A;;CC;;;WD)"/>
    <protectedRange sqref="C5:G6" name="Büro Zeiten" securityDescriptor="O:WDG:WDD:(A;;CC;;;WD)"/>
  </protectedRanges>
  <mergeCells count="7">
    <mergeCell ref="C13:G13"/>
    <mergeCell ref="A2:A4"/>
    <mergeCell ref="A5:A7"/>
    <mergeCell ref="A8:B8"/>
    <mergeCell ref="A9:B9"/>
    <mergeCell ref="A10:B10"/>
    <mergeCell ref="A11:B1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B339-CDE7-0F40-A0A4-B16E73D683F7}">
  <dimension ref="A1:H14"/>
  <sheetViews>
    <sheetView tabSelected="1" topLeftCell="B1" zoomScale="145" zoomScaleNormal="145" workbookViewId="0">
      <selection activeCell="F8" sqref="F8"/>
    </sheetView>
  </sheetViews>
  <sheetFormatPr defaultRowHeight="15"/>
  <cols>
    <col min="1" max="1" width="12.28515625" bestFit="1" customWidth="1"/>
    <col min="2" max="2" width="6" bestFit="1" customWidth="1"/>
    <col min="3" max="7" width="9.140625" customWidth="1"/>
    <col min="8" max="8" width="8.5703125" bestFit="1" customWidth="1"/>
  </cols>
  <sheetData>
    <row r="1" spans="1:8" ht="15.75" thickBot="1">
      <c r="A1" s="1"/>
      <c r="B1" s="2"/>
      <c r="C1" s="10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7</v>
      </c>
    </row>
    <row r="2" spans="1:8">
      <c r="A2" s="48" t="s">
        <v>8</v>
      </c>
      <c r="B2" s="13" t="s">
        <v>9</v>
      </c>
      <c r="C2" s="14">
        <v>0.32291666666666669</v>
      </c>
      <c r="D2" s="15"/>
      <c r="E2" s="15"/>
      <c r="F2" s="15">
        <v>0.31944444444444442</v>
      </c>
      <c r="G2" s="16"/>
    </row>
    <row r="3" spans="1:8" ht="15.75" thickBot="1">
      <c r="A3" s="49"/>
      <c r="B3" s="17" t="s">
        <v>10</v>
      </c>
      <c r="C3" s="18">
        <v>0.41666666666666669</v>
      </c>
      <c r="D3" s="19"/>
      <c r="E3" s="19"/>
      <c r="F3" s="19">
        <v>0.64236111111111116</v>
      </c>
      <c r="G3" s="20"/>
    </row>
    <row r="4" spans="1:8" ht="15.75" thickBot="1">
      <c r="A4" s="50"/>
      <c r="B4" s="21" t="s">
        <v>11</v>
      </c>
      <c r="C4" s="22">
        <f>IF(AND(ISNUMBER(C2), ISNUMBER(C3), C3 &gt; C2), C3-C2, IF(AND(ISNUMBER(C2), ISNUMBER(C3)), (C3+day) - C2, ""))</f>
        <v>9.375E-2</v>
      </c>
      <c r="D4" s="23" t="str">
        <f>IF(AND(ISNUMBER(D2), ISNUMBER(D3), D3 &gt; D2), D3-D2, IF(AND(ISNUMBER(D2), ISNUMBER(D3)), (D3+day) - D2, ""))</f>
        <v/>
      </c>
      <c r="E4" s="23" t="str">
        <f>IF(AND(ISNUMBER(E2), ISNUMBER(E3), E3 &gt; E2), E3-E2, IF(AND(ISNUMBER(E2), ISNUMBER(E3)), (E3+day) - E2, ""))</f>
        <v/>
      </c>
      <c r="F4" s="23">
        <f>IF(AND(ISNUMBER(F2), ISNUMBER(F3), F3 &gt; F2), F3-F2, IF(AND(ISNUMBER(F2), ISNUMBER(F3)), (F3+day) - F2, ""))</f>
        <v>0.32291666666666674</v>
      </c>
      <c r="G4" s="23" t="str">
        <f>IF(AND(ISNUMBER(G2), ISNUMBER(G3), G3 &gt; G2), G3-G2, IF(AND(ISNUMBER(G2), ISNUMBER(G3)), (G3+day) - G2, ""))</f>
        <v/>
      </c>
      <c r="H4" s="24">
        <f>IF(OR(ISNUMBER(C4), ISNUMBER(D4), ISNUMBER(E4), ISNUMBER(F4), ISNUMBER(G4)), SUM(C4:G4), "")</f>
        <v>0.41666666666666674</v>
      </c>
    </row>
    <row r="5" spans="1:8">
      <c r="A5" s="48" t="s">
        <v>12</v>
      </c>
      <c r="B5" s="13" t="s">
        <v>9</v>
      </c>
      <c r="C5" s="5">
        <v>0.48958333333333331</v>
      </c>
      <c r="D5" s="25">
        <v>0.34722222222222221</v>
      </c>
      <c r="E5" s="25">
        <v>0.33333333333333331</v>
      </c>
      <c r="F5" s="25"/>
      <c r="G5" s="26">
        <v>0.35416666666666669</v>
      </c>
    </row>
    <row r="6" spans="1:8" ht="15.75" thickBot="1">
      <c r="A6" s="49"/>
      <c r="B6" s="17" t="s">
        <v>10</v>
      </c>
      <c r="C6" s="8">
        <v>0.78125</v>
      </c>
      <c r="D6" s="27">
        <v>0.70138888888888884</v>
      </c>
      <c r="E6" s="27">
        <v>0.70833333333333337</v>
      </c>
      <c r="F6" s="27"/>
      <c r="G6" s="28">
        <v>0.72916666666666663</v>
      </c>
    </row>
    <row r="7" spans="1:8" ht="15.75" thickBot="1">
      <c r="A7" s="50"/>
      <c r="B7" s="21" t="s">
        <v>11</v>
      </c>
      <c r="C7" s="29">
        <f>IF(AND(ISNUMBER(C5), ISNUMBER(C6), C6 &gt; C5), C6-C5, IF(AND(ISNUMBER(C5), ISNUMBER(C6)), (C6+day) - C5, ""))</f>
        <v>0.29166666666666669</v>
      </c>
      <c r="D7" s="30">
        <f>IF(AND(ISNUMBER(D5), ISNUMBER(D6), D6 &gt; D5), D6-D5, IF(AND(ISNUMBER(D5), ISNUMBER(D6)), (D6+day) - D5, ""))</f>
        <v>0.35416666666666663</v>
      </c>
      <c r="E7" s="30">
        <f>IF(AND(ISNUMBER(E5), ISNUMBER(E6), E6 &gt; E5), E6-E5, IF(AND(ISNUMBER(E5), ISNUMBER(E6)), (E6+day) - E5, ""))</f>
        <v>0.37500000000000006</v>
      </c>
      <c r="F7" s="30" t="str">
        <f>IF(AND(ISNUMBER(F5), ISNUMBER(F6), F6 &gt; F5), F6-F5, IF(AND(ISNUMBER(F5), ISNUMBER(F6)), (F6+day) - F5, ""))</f>
        <v/>
      </c>
      <c r="G7" s="31">
        <f>IF(AND(ISNUMBER(G5), ISNUMBER(G6), G6 &gt; G5), G6-G5, IF(AND(ISNUMBER(G5), ISNUMBER(G6)), (G6+day) - G5, ""))</f>
        <v>0.37499999999999994</v>
      </c>
      <c r="H7" s="24">
        <f>IF(OR(ISNUMBER(C7), ISNUMBER(D7), ISNUMBER(E7), ISNUMBER(F7), ISNUMBER(G7)), SUM(C7:G7), "")</f>
        <v>1.3958333333333333</v>
      </c>
    </row>
    <row r="8" spans="1:8" ht="15.75" thickBot="1">
      <c r="A8" s="51" t="s">
        <v>13</v>
      </c>
      <c r="B8" s="52"/>
      <c r="C8" s="32">
        <f>IF(SUM(C4,C7) &gt; 0, SUM(C4,C7)*24, "")</f>
        <v>9.25</v>
      </c>
      <c r="D8" s="33">
        <f>IF(SUM(D4,D7) &gt; 0, SUM(D4,D7)*24, "")</f>
        <v>8.5</v>
      </c>
      <c r="E8" s="33">
        <f>IF(SUM(E4,E7) &gt; 0, SUM(E4,E7)*24, "")</f>
        <v>9.0000000000000018</v>
      </c>
      <c r="F8" s="33">
        <f>IF(SUM(F4,F7) &gt; 0, SUM(F4,F7)*24, "")</f>
        <v>7.7500000000000018</v>
      </c>
      <c r="G8" s="34">
        <f>IF(SUM(G4,G7) &gt; 0, SUM(G4,G7)*24, "")</f>
        <v>8.9999999999999982</v>
      </c>
      <c r="H8" s="35">
        <f>IF(OR(ISNUMBER(C8), ISNUMBER(D8), ISNUMBER(E8), ISNUMBER(F8)), SUM(C8:G8), "")</f>
        <v>43.5</v>
      </c>
    </row>
    <row r="9" spans="1:8">
      <c r="A9" s="53" t="s">
        <v>14</v>
      </c>
      <c r="B9" s="54"/>
      <c r="C9" s="36">
        <f>IF(ISNUMBER(C8),IF(C8 &gt;= 9, TIME(0,45,0), IF(C8 &gt;= 6, TIME(0,30,0), TIME(0,0,0))), "")</f>
        <v>3.125E-2</v>
      </c>
      <c r="D9" s="37">
        <f>IF(ISNUMBER(D8),IF(D8 &gt;= 9, TIME(0,45,0), IF(D8 &gt;= 6, TIME(0,30,0), TIME(0,0,0))), "")</f>
        <v>2.0833333333333332E-2</v>
      </c>
      <c r="E9" s="37">
        <f>IF(ISNUMBER(E8),IF(E8 &gt;= 9, TIME(0,45,0), IF(E8 &gt;= 6, TIME(0,30,0), TIME(0,0,0))), "")</f>
        <v>3.125E-2</v>
      </c>
      <c r="F9" s="37">
        <f>IF(ISNUMBER(F8),IF(F8 &gt;= 9, TIME(0,45,0), IF(F8 &gt;= 6, TIME(0,30,0), TIME(0,0,0))), "")</f>
        <v>2.0833333333333332E-2</v>
      </c>
      <c r="G9" s="38">
        <f>IF(ISNUMBER(G8),IF(G8 &gt;= 9, TIME(0,45,0), IF(G8 &gt;= 6, TIME(0,30,0), TIME(0,0,0))), "")</f>
        <v>3.125E-2</v>
      </c>
      <c r="H9" s="39">
        <f>IF(OR(ISNUMBER(C9), ISNUMBER(D9), ISNUMBER(E9), ISNUMBER(F9)), SUM(C9:G9), "")</f>
        <v>0.13541666666666666</v>
      </c>
    </row>
    <row r="10" spans="1:8" ht="15.75" thickBot="1">
      <c r="A10" s="55" t="s">
        <v>15</v>
      </c>
      <c r="B10" s="56"/>
      <c r="C10" s="40">
        <f>IF(AND(ISNUMBER(C8),ISNUMBER(C9)), (C8-(C9*24)), "")</f>
        <v>8.5</v>
      </c>
      <c r="D10" s="41">
        <f>IF(AND(ISNUMBER(D8),ISNUMBER(D9)), (D8-(D9*24)), "")</f>
        <v>8</v>
      </c>
      <c r="E10" s="41">
        <f>IF(AND(ISNUMBER(E8),ISNUMBER(E9)), (E8-(E9*24)), "")</f>
        <v>8.2500000000000018</v>
      </c>
      <c r="F10" s="41">
        <f>IF(AND(ISNUMBER(F8),ISNUMBER(F9)), (F8-(F9*24)), "")</f>
        <v>7.2500000000000018</v>
      </c>
      <c r="G10" s="42">
        <f>IF(AND(ISNUMBER(G8),ISNUMBER(G9)), (G8-(G9*24)), "")</f>
        <v>8.2499999999999982</v>
      </c>
      <c r="H10" s="43">
        <f>IF(OR(ISNUMBER(C10), ISNUMBER(D10), ISNUMBER(E10), ISNUMBER(F10)), SUM(C10:G10), "")</f>
        <v>40.25</v>
      </c>
    </row>
    <row r="11" spans="1:8" ht="16.5" thickTop="1" thickBot="1">
      <c r="A11" s="57" t="s">
        <v>16</v>
      </c>
      <c r="B11" s="58"/>
      <c r="C11" s="44">
        <f>IF(ISNUMBER(C10),Settings!hourly_rate*C10,"")</f>
        <v>238.42500000000001</v>
      </c>
      <c r="D11" s="45">
        <f>IF(ISNUMBER(D10),Settings!hourly_rate*D10,"")</f>
        <v>224.4</v>
      </c>
      <c r="E11" s="45">
        <f>IF(ISNUMBER(E10),Settings!hourly_rate*E10,"")</f>
        <v>231.41250000000005</v>
      </c>
      <c r="F11" s="45">
        <f>IF(ISNUMBER(F10),Settings!hourly_rate*F10,"")</f>
        <v>203.36250000000007</v>
      </c>
      <c r="G11" s="46">
        <f>IF(ISNUMBER(G10),Settings!hourly_rate*G10,"")</f>
        <v>231.41249999999997</v>
      </c>
      <c r="H11" s="9">
        <f>IF(OR(ISNUMBER(C11), ISNUMBER(D11), ISNUMBER(E11), ISNUMBER(F11)), SUM(C11:G11), "")</f>
        <v>1129.0125</v>
      </c>
    </row>
    <row r="12" spans="1:8" ht="16.5" thickTop="1" thickBot="1"/>
    <row r="13" spans="1:8" ht="16.5" thickTop="1" thickBot="1">
      <c r="C13" s="47" t="s">
        <v>27</v>
      </c>
      <c r="D13" s="47"/>
      <c r="E13" s="47"/>
      <c r="F13" s="47"/>
      <c r="G13" s="47"/>
    </row>
    <row r="14" spans="1:8" ht="15.75" thickTop="1"/>
  </sheetData>
  <protectedRanges>
    <protectedRange sqref="C2:G3" name="Home Office Zeiten" securityDescriptor="O:WDG:WDD:(A;;CC;;;WD)"/>
    <protectedRange sqref="C5:G6" name="Büro Zeiten" securityDescriptor="O:WDG:WDD:(A;;CC;;;WD)"/>
  </protectedRanges>
  <mergeCells count="7">
    <mergeCell ref="C13:G13"/>
    <mergeCell ref="A2:A4"/>
    <mergeCell ref="A5:A7"/>
    <mergeCell ref="A8:B8"/>
    <mergeCell ref="A9:B9"/>
    <mergeCell ref="A10:B10"/>
    <mergeCell ref="A11:B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2463-BC4A-4CEF-87D0-6D9C2FF3F1D4}">
  <dimension ref="A1:H14"/>
  <sheetViews>
    <sheetView topLeftCell="B1" zoomScale="145" zoomScaleNormal="145" workbookViewId="0">
      <selection activeCell="C14" sqref="C14"/>
    </sheetView>
  </sheetViews>
  <sheetFormatPr defaultRowHeight="15"/>
  <cols>
    <col min="1" max="1" width="12.28515625" bestFit="1" customWidth="1"/>
    <col min="2" max="2" width="6" bestFit="1" customWidth="1"/>
    <col min="3" max="7" width="9.140625" customWidth="1"/>
    <col min="8" max="8" width="8.5703125" bestFit="1" customWidth="1"/>
  </cols>
  <sheetData>
    <row r="1" spans="1:8" ht="15.75" thickBot="1">
      <c r="A1" s="1"/>
      <c r="B1" s="2"/>
      <c r="C1" s="10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7</v>
      </c>
    </row>
    <row r="2" spans="1:8">
      <c r="A2" s="48" t="s">
        <v>8</v>
      </c>
      <c r="B2" s="13" t="s">
        <v>9</v>
      </c>
      <c r="C2" s="14"/>
      <c r="D2" s="15"/>
      <c r="E2" s="15"/>
      <c r="F2" s="15"/>
      <c r="G2" s="16"/>
    </row>
    <row r="3" spans="1:8" ht="15.75" thickBot="1">
      <c r="A3" s="49"/>
      <c r="B3" s="17" t="s">
        <v>10</v>
      </c>
      <c r="C3" s="18"/>
      <c r="D3" s="19"/>
      <c r="E3" s="19"/>
      <c r="F3" s="19"/>
      <c r="G3" s="20"/>
    </row>
    <row r="4" spans="1:8" ht="15.75" thickBot="1">
      <c r="A4" s="50"/>
      <c r="B4" s="21" t="s">
        <v>11</v>
      </c>
      <c r="C4" s="22" t="str">
        <f>IF(AND(ISNUMBER(C2), ISNUMBER(C3), C3 &gt; C2), C3-C2, IF(AND(ISNUMBER(C2), ISNUMBER(C3)), (C3+day) - C2, ""))</f>
        <v/>
      </c>
      <c r="D4" s="23" t="str">
        <f>IF(AND(ISNUMBER(D2), ISNUMBER(D3), D3 &gt; D2), D3-D2, IF(AND(ISNUMBER(D2), ISNUMBER(D3)), (D3+day) - D2, ""))</f>
        <v/>
      </c>
      <c r="E4" s="23" t="str">
        <f>IF(AND(ISNUMBER(E2), ISNUMBER(E3), E3 &gt; E2), E3-E2, IF(AND(ISNUMBER(E2), ISNUMBER(E3)), (E3+day) - E2, ""))</f>
        <v/>
      </c>
      <c r="F4" s="23" t="str">
        <f>IF(AND(ISNUMBER(F2), ISNUMBER(F3), F3 &gt; F2), F3-F2, IF(AND(ISNUMBER(F2), ISNUMBER(F3)), (F3+day) - F2, ""))</f>
        <v/>
      </c>
      <c r="G4" s="23" t="str">
        <f>IF(AND(ISNUMBER(G2), ISNUMBER(G3), G3 &gt; G2), G3-G2, IF(AND(ISNUMBER(G2), ISNUMBER(G3)), (G3+day) - G2, ""))</f>
        <v/>
      </c>
      <c r="H4" s="24" t="str">
        <f>IF(OR(ISNUMBER(C4), ISNUMBER(D4), ISNUMBER(E4), ISNUMBER(F4), ISNUMBER(G4)), SUM(C4:G4), "")</f>
        <v/>
      </c>
    </row>
    <row r="5" spans="1:8">
      <c r="A5" s="48" t="s">
        <v>12</v>
      </c>
      <c r="B5" s="13" t="s">
        <v>9</v>
      </c>
      <c r="C5" s="5"/>
      <c r="D5" s="25"/>
      <c r="E5" s="25"/>
      <c r="F5" s="25"/>
      <c r="G5" s="26"/>
    </row>
    <row r="6" spans="1:8" ht="15.75" thickBot="1">
      <c r="A6" s="49"/>
      <c r="B6" s="17" t="s">
        <v>10</v>
      </c>
      <c r="C6" s="8"/>
      <c r="D6" s="27"/>
      <c r="E6" s="27"/>
      <c r="F6" s="27"/>
      <c r="G6" s="28"/>
    </row>
    <row r="7" spans="1:8" ht="15.75" thickBot="1">
      <c r="A7" s="50"/>
      <c r="B7" s="21" t="s">
        <v>11</v>
      </c>
      <c r="C7" s="29" t="str">
        <f>IF(AND(ISNUMBER(C5), ISNUMBER(C6), C6 &gt; C5), C6-C5, IF(AND(ISNUMBER(C5), ISNUMBER(C6)), (C6+day) - C5, ""))</f>
        <v/>
      </c>
      <c r="D7" s="30" t="str">
        <f>IF(AND(ISNUMBER(D5), ISNUMBER(D6), D6 &gt; D5), D6-D5, IF(AND(ISNUMBER(D5), ISNUMBER(D6)), (D6+day) - D5, ""))</f>
        <v/>
      </c>
      <c r="E7" s="30" t="str">
        <f>IF(AND(ISNUMBER(E5), ISNUMBER(E6), E6 &gt; E5), E6-E5, IF(AND(ISNUMBER(E5), ISNUMBER(E6)), (E6+day) - E5, ""))</f>
        <v/>
      </c>
      <c r="F7" s="30" t="str">
        <f>IF(AND(ISNUMBER(F5), ISNUMBER(F6), F6 &gt; F5), F6-F5, IF(AND(ISNUMBER(F5), ISNUMBER(F6)), (F6+day) - F5, ""))</f>
        <v/>
      </c>
      <c r="G7" s="31" t="str">
        <f>IF(AND(ISNUMBER(G5), ISNUMBER(G6), G6 &gt; G5), G6-G5, IF(AND(ISNUMBER(G5), ISNUMBER(G6)), (G6+day) - G5, ""))</f>
        <v/>
      </c>
      <c r="H7" s="24" t="str">
        <f>IF(OR(ISNUMBER(C7), ISNUMBER(D7), ISNUMBER(E7), ISNUMBER(F7), ISNUMBER(G7)), SUM(C7:G7), "")</f>
        <v/>
      </c>
    </row>
    <row r="8" spans="1:8" ht="15.75" thickBot="1">
      <c r="A8" s="51" t="s">
        <v>13</v>
      </c>
      <c r="B8" s="52"/>
      <c r="C8" s="32" t="str">
        <f>IF(SUM(C4,C7) &gt; 0, SUM(C4,C7)*24, "")</f>
        <v/>
      </c>
      <c r="D8" s="33" t="str">
        <f>IF(SUM(D4,D7) &gt; 0, SUM(D4,D7)*24, "")</f>
        <v/>
      </c>
      <c r="E8" s="33" t="str">
        <f>IF(SUM(E4,E7) &gt; 0, SUM(E4,E7)*24, "")</f>
        <v/>
      </c>
      <c r="F8" s="33" t="str">
        <f>IF(SUM(F4,F7) &gt; 0, SUM(F4,F7)*24, "")</f>
        <v/>
      </c>
      <c r="G8" s="34" t="str">
        <f>IF(SUM(G4,G7) &gt; 0, SUM(G4,G7)*24, "")</f>
        <v/>
      </c>
      <c r="H8" s="35" t="str">
        <f>IF(OR(ISNUMBER(C8), ISNUMBER(D8), ISNUMBER(E8), ISNUMBER(F8)), SUM(C8:G8), "")</f>
        <v/>
      </c>
    </row>
    <row r="9" spans="1:8">
      <c r="A9" s="53" t="s">
        <v>14</v>
      </c>
      <c r="B9" s="54"/>
      <c r="C9" s="36" t="str">
        <f>IF(ISNUMBER(C8),IF(C8 &gt;= 9, TIME(0,45,0), IF(C8 &gt;= 6, TIME(0,30,0), TIME(0,0,0))), "")</f>
        <v/>
      </c>
      <c r="D9" s="37" t="str">
        <f>IF(ISNUMBER(D8),IF(D8 &gt;= 9, TIME(0,45,0), IF(D8 &gt;= 6, TIME(0,30,0), TIME(0,0,0))), "")</f>
        <v/>
      </c>
      <c r="E9" s="37" t="str">
        <f>IF(ISNUMBER(E8),IF(E8 &gt;= 9, TIME(0,45,0), IF(E8 &gt;= 6, TIME(0,30,0), TIME(0,0,0))), "")</f>
        <v/>
      </c>
      <c r="F9" s="37" t="str">
        <f>IF(ISNUMBER(F8),IF(F8 &gt;= 9, TIME(0,45,0), IF(F8 &gt;= 6, TIME(0,30,0), TIME(0,0,0))), "")</f>
        <v/>
      </c>
      <c r="G9" s="38" t="str">
        <f>IF(ISNUMBER(G8),IF(G8 &gt;= 9, TIME(0,45,0), IF(G8 &gt;= 6, TIME(0,30,0), TIME(0,0,0))), "")</f>
        <v/>
      </c>
      <c r="H9" s="39" t="str">
        <f>IF(OR(ISNUMBER(C9), ISNUMBER(D9), ISNUMBER(E9), ISNUMBER(F9)), SUM(C9:G9), "")</f>
        <v/>
      </c>
    </row>
    <row r="10" spans="1:8" ht="15.75" thickBot="1">
      <c r="A10" s="55" t="s">
        <v>15</v>
      </c>
      <c r="B10" s="56"/>
      <c r="C10" s="40" t="str">
        <f>IF(AND(ISNUMBER(C8),ISNUMBER(C9)), (C8-(C9*24)), "")</f>
        <v/>
      </c>
      <c r="D10" s="41" t="str">
        <f>IF(AND(ISNUMBER(D8),ISNUMBER(D9)), (D8-(D9*24)), "")</f>
        <v/>
      </c>
      <c r="E10" s="41" t="str">
        <f>IF(AND(ISNUMBER(E8),ISNUMBER(E9)), (E8-(E9*24)), "")</f>
        <v/>
      </c>
      <c r="F10" s="41" t="str">
        <f>IF(AND(ISNUMBER(F8),ISNUMBER(F9)), (F8-(F9*24)), "")</f>
        <v/>
      </c>
      <c r="G10" s="42" t="str">
        <f>IF(AND(ISNUMBER(G8),ISNUMBER(G9)), (G8-(G9*24)), "")</f>
        <v/>
      </c>
      <c r="H10" s="43" t="str">
        <f>IF(OR(ISNUMBER(C10), ISNUMBER(D10), ISNUMBER(E10), ISNUMBER(F10)), SUM(C10:G10), "")</f>
        <v/>
      </c>
    </row>
    <row r="11" spans="1:8" ht="16.5" thickTop="1" thickBot="1">
      <c r="A11" s="57" t="s">
        <v>16</v>
      </c>
      <c r="B11" s="58"/>
      <c r="C11" s="44" t="str">
        <f>IF(ISNUMBER(C10),Settings!hourly_rate*C10,"")</f>
        <v/>
      </c>
      <c r="D11" s="45" t="str">
        <f>IF(ISNUMBER(D10),Settings!hourly_rate*D10,"")</f>
        <v/>
      </c>
      <c r="E11" s="45" t="str">
        <f>IF(ISNUMBER(E10),Settings!hourly_rate*E10,"")</f>
        <v/>
      </c>
      <c r="F11" s="45" t="str">
        <f>IF(ISNUMBER(F10),Settings!hourly_rate*F10,"")</f>
        <v/>
      </c>
      <c r="G11" s="46" t="str">
        <f>IF(ISNUMBER(G10),Settings!hourly_rate*G10,"")</f>
        <v/>
      </c>
      <c r="H11" s="9" t="str">
        <f>IF(OR(ISNUMBER(C11), ISNUMBER(D11), ISNUMBER(E11), ISNUMBER(F11)), SUM(C11:G11), "")</f>
        <v/>
      </c>
    </row>
    <row r="12" spans="1:8" ht="16.5" thickTop="1" thickBot="1"/>
    <row r="13" spans="1:8" ht="16.5" thickTop="1" thickBot="1">
      <c r="C13" s="47" t="s">
        <v>28</v>
      </c>
      <c r="D13" s="47"/>
      <c r="E13" s="47"/>
      <c r="F13" s="47"/>
      <c r="G13" s="47"/>
    </row>
    <row r="14" spans="1:8" ht="15.75" thickTop="1"/>
  </sheetData>
  <protectedRanges>
    <protectedRange sqref="C2:G3" name="Home Office Zeiten" securityDescriptor="O:WDG:WDD:(A;;CC;;;WD)"/>
    <protectedRange sqref="C5:G6" name="Büro Zeiten" securityDescriptor="O:WDG:WDD:(A;;CC;;;WD)"/>
  </protectedRanges>
  <mergeCells count="7">
    <mergeCell ref="C13:G13"/>
    <mergeCell ref="A2:A4"/>
    <mergeCell ref="A5:A7"/>
    <mergeCell ref="A8:B8"/>
    <mergeCell ref="A9:B9"/>
    <mergeCell ref="A10:B10"/>
    <mergeCell ref="A11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Julien</dc:creator>
  <cp:keywords/>
  <dc:description/>
  <cp:lastModifiedBy/>
  <cp:revision/>
  <dcterms:created xsi:type="dcterms:W3CDTF">2023-05-08T16:40:55Z</dcterms:created>
  <dcterms:modified xsi:type="dcterms:W3CDTF">2024-02-16T23:28:37Z</dcterms:modified>
  <cp:category/>
  <cp:contentStatus/>
</cp:coreProperties>
</file>