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G83" i="1" l="1"/>
  <c r="AG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G83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G82" i="1"/>
  <c r="AG85" i="1"/>
  <c r="Y85" i="1"/>
  <c r="BB85" i="1" s="1"/>
  <c r="AG71" i="1"/>
  <c r="AG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G71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G70" i="1"/>
  <c r="AG73" i="1"/>
  <c r="Y73" i="1"/>
  <c r="AG23" i="1"/>
  <c r="AG62" i="1"/>
  <c r="AG61" i="1"/>
  <c r="AB66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Y64" i="1" s="1"/>
  <c r="BB64" i="1" s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G61" i="1"/>
  <c r="AG64" i="1"/>
  <c r="K50" i="1"/>
  <c r="P50" i="1"/>
  <c r="U50" i="1"/>
  <c r="K49" i="1"/>
  <c r="P49" i="1"/>
  <c r="U49" i="1"/>
  <c r="K42" i="1"/>
  <c r="P42" i="1"/>
  <c r="U42" i="1"/>
  <c r="K41" i="1"/>
  <c r="P41" i="1"/>
  <c r="U41" i="1"/>
  <c r="K29" i="1"/>
  <c r="P29" i="1"/>
  <c r="U29" i="1"/>
  <c r="K28" i="1"/>
  <c r="P28" i="1"/>
  <c r="U28" i="1"/>
  <c r="K21" i="1"/>
  <c r="P21" i="1"/>
  <c r="U21" i="1"/>
  <c r="K20" i="1"/>
  <c r="P20" i="1"/>
  <c r="U20" i="1"/>
  <c r="C8" i="1"/>
  <c r="I8" i="1" s="1"/>
  <c r="C7" i="1"/>
  <c r="I7" i="1" s="1"/>
  <c r="C6" i="1"/>
  <c r="I6" i="1" s="1"/>
  <c r="I29" i="1" s="1"/>
  <c r="C5" i="1"/>
  <c r="I5" i="1" s="1"/>
  <c r="I21" i="1" s="1"/>
  <c r="C4" i="1"/>
  <c r="J4" i="1" s="1"/>
  <c r="J20" i="1" s="1"/>
  <c r="BB84" i="1" l="1"/>
  <c r="BA84" i="1" s="1"/>
  <c r="Y76" i="1"/>
  <c r="Y77" i="1" s="1"/>
  <c r="BB77" i="1" s="1"/>
  <c r="BB75" i="1"/>
  <c r="BB73" i="1"/>
  <c r="BB72" i="1"/>
  <c r="BA72" i="1" s="1"/>
  <c r="BB63" i="1"/>
  <c r="X64" i="1" s="1"/>
  <c r="BA64" i="1" s="1"/>
  <c r="AG28" i="1"/>
  <c r="AG41" i="1"/>
  <c r="I41" i="1"/>
  <c r="AG20" i="1"/>
  <c r="I28" i="1"/>
  <c r="AG29" i="1"/>
  <c r="AG31" i="1" s="1"/>
  <c r="AG21" i="1"/>
  <c r="V4" i="1"/>
  <c r="V20" i="1" s="1"/>
  <c r="L4" i="1"/>
  <c r="L20" i="1" s="1"/>
  <c r="G4" i="1"/>
  <c r="G20" i="1" s="1"/>
  <c r="S4" i="1"/>
  <c r="I4" i="1"/>
  <c r="I20" i="1" s="1"/>
  <c r="C10" i="1"/>
  <c r="R4" i="1"/>
  <c r="H4" i="1"/>
  <c r="H20" i="1" s="1"/>
  <c r="Q4" i="1"/>
  <c r="Y4" i="1"/>
  <c r="O4" i="1"/>
  <c r="O20" i="1" s="1"/>
  <c r="X4" i="1"/>
  <c r="N4" i="1"/>
  <c r="N20" i="1" s="1"/>
  <c r="W4" i="1"/>
  <c r="M4" i="1"/>
  <c r="M20" i="1" s="1"/>
  <c r="T4" i="1"/>
  <c r="L8" i="1"/>
  <c r="V7" i="1"/>
  <c r="L7" i="1"/>
  <c r="V6" i="1"/>
  <c r="V29" i="1" s="1"/>
  <c r="L6" i="1"/>
  <c r="L29" i="1" s="1"/>
  <c r="V5" i="1"/>
  <c r="V41" i="1" s="1"/>
  <c r="L5" i="1"/>
  <c r="L41" i="1" s="1"/>
  <c r="V8" i="1"/>
  <c r="C12" i="1"/>
  <c r="R8" i="1"/>
  <c r="H8" i="1"/>
  <c r="R7" i="1"/>
  <c r="H7" i="1"/>
  <c r="R6" i="1"/>
  <c r="R29" i="1" s="1"/>
  <c r="H6" i="1"/>
  <c r="H29" i="1" s="1"/>
  <c r="R5" i="1"/>
  <c r="R41" i="1" s="1"/>
  <c r="H5" i="1"/>
  <c r="H41" i="1" s="1"/>
  <c r="C11" i="1"/>
  <c r="AG50" i="1" s="1"/>
  <c r="Q8" i="1"/>
  <c r="G8" i="1"/>
  <c r="Q7" i="1"/>
  <c r="G7" i="1"/>
  <c r="Q6" i="1"/>
  <c r="Q29" i="1" s="1"/>
  <c r="G6" i="1"/>
  <c r="G29" i="1" s="1"/>
  <c r="Q5" i="1"/>
  <c r="Q41" i="1" s="1"/>
  <c r="G5" i="1"/>
  <c r="G41" i="1" s="1"/>
  <c r="Y8" i="1"/>
  <c r="O8" i="1"/>
  <c r="Y7" i="1"/>
  <c r="O7" i="1"/>
  <c r="Y6" i="1"/>
  <c r="Y29" i="1" s="1"/>
  <c r="O6" i="1"/>
  <c r="O29" i="1" s="1"/>
  <c r="Y5" i="1"/>
  <c r="Y41" i="1" s="1"/>
  <c r="O5" i="1"/>
  <c r="O41" i="1" s="1"/>
  <c r="X8" i="1"/>
  <c r="N8" i="1"/>
  <c r="X7" i="1"/>
  <c r="N7" i="1"/>
  <c r="X6" i="1"/>
  <c r="X29" i="1" s="1"/>
  <c r="N6" i="1"/>
  <c r="N29" i="1" s="1"/>
  <c r="X5" i="1"/>
  <c r="X41" i="1" s="1"/>
  <c r="N5" i="1"/>
  <c r="N41" i="1" s="1"/>
  <c r="C9" i="1"/>
  <c r="W8" i="1"/>
  <c r="M8" i="1"/>
  <c r="W7" i="1"/>
  <c r="M7" i="1"/>
  <c r="W6" i="1"/>
  <c r="W29" i="1" s="1"/>
  <c r="M6" i="1"/>
  <c r="M29" i="1" s="1"/>
  <c r="W5" i="1"/>
  <c r="W41" i="1" s="1"/>
  <c r="M5" i="1"/>
  <c r="M41" i="1" s="1"/>
  <c r="C14" i="1"/>
  <c r="T8" i="1"/>
  <c r="J8" i="1"/>
  <c r="T7" i="1"/>
  <c r="J7" i="1"/>
  <c r="T6" i="1"/>
  <c r="T29" i="1" s="1"/>
  <c r="J6" i="1"/>
  <c r="J29" i="1" s="1"/>
  <c r="T5" i="1"/>
  <c r="T41" i="1" s="1"/>
  <c r="J5" i="1"/>
  <c r="J41" i="1" s="1"/>
  <c r="C13" i="1"/>
  <c r="S8" i="1"/>
  <c r="S7" i="1"/>
  <c r="S6" i="1"/>
  <c r="S29" i="1" s="1"/>
  <c r="S5" i="1"/>
  <c r="S41" i="1" s="1"/>
  <c r="AZ84" i="1" l="1"/>
  <c r="W85" i="1"/>
  <c r="AZ85" i="1" s="1"/>
  <c r="X85" i="1"/>
  <c r="BA85" i="1" s="1"/>
  <c r="W73" i="1"/>
  <c r="AZ72" i="1"/>
  <c r="X73" i="1"/>
  <c r="BA63" i="1"/>
  <c r="AG49" i="1"/>
  <c r="AG52" i="1" s="1"/>
  <c r="AG42" i="1"/>
  <c r="AG44" i="1"/>
  <c r="L21" i="1"/>
  <c r="L28" i="1"/>
  <c r="S21" i="1"/>
  <c r="S28" i="1"/>
  <c r="X21" i="1"/>
  <c r="X28" i="1"/>
  <c r="Y21" i="1"/>
  <c r="Y28" i="1"/>
  <c r="Q21" i="1"/>
  <c r="Q28" i="1"/>
  <c r="H21" i="1"/>
  <c r="H28" i="1"/>
  <c r="R21" i="1"/>
  <c r="R28" i="1"/>
  <c r="V21" i="1"/>
  <c r="V28" i="1"/>
  <c r="J21" i="1"/>
  <c r="J28" i="1"/>
  <c r="T21" i="1"/>
  <c r="T28" i="1"/>
  <c r="M21" i="1"/>
  <c r="M28" i="1"/>
  <c r="W21" i="1"/>
  <c r="W28" i="1"/>
  <c r="N21" i="1"/>
  <c r="N28" i="1"/>
  <c r="O21" i="1"/>
  <c r="O28" i="1"/>
  <c r="G21" i="1"/>
  <c r="G28" i="1"/>
  <c r="BB10" i="1"/>
  <c r="BA10" i="1" s="1"/>
  <c r="AZ10" i="1" s="1"/>
  <c r="Y10" i="1"/>
  <c r="Y20" i="1"/>
  <c r="Q20" i="1"/>
  <c r="T20" i="1"/>
  <c r="R20" i="1"/>
  <c r="W20" i="1"/>
  <c r="X20" i="1"/>
  <c r="S20" i="1"/>
  <c r="BB12" i="1"/>
  <c r="BA12" i="1" s="1"/>
  <c r="AZ12" i="1" s="1"/>
  <c r="AY12" i="1" s="1"/>
  <c r="AW12" i="1" s="1"/>
  <c r="AV12" i="1" s="1"/>
  <c r="Y12" i="1"/>
  <c r="BB13" i="1"/>
  <c r="BA13" i="1" s="1"/>
  <c r="AZ13" i="1" s="1"/>
  <c r="AY13" i="1" s="1"/>
  <c r="AW13" i="1" s="1"/>
  <c r="AV13" i="1" s="1"/>
  <c r="Y13" i="1"/>
  <c r="BB14" i="1"/>
  <c r="BA14" i="1" s="1"/>
  <c r="AZ14" i="1" s="1"/>
  <c r="AY14" i="1" s="1"/>
  <c r="AW14" i="1" s="1"/>
  <c r="AV14" i="1" s="1"/>
  <c r="Y14" i="1"/>
  <c r="BB11" i="1"/>
  <c r="BA11" i="1" s="1"/>
  <c r="AZ11" i="1" s="1"/>
  <c r="AY11" i="1" s="1"/>
  <c r="AW11" i="1" s="1"/>
  <c r="AV11" i="1" s="1"/>
  <c r="Y11" i="1"/>
  <c r="Y50" i="1" s="1"/>
  <c r="I9" i="1"/>
  <c r="S9" i="1"/>
  <c r="J9" i="1"/>
  <c r="T9" i="1"/>
  <c r="M9" i="1"/>
  <c r="W9" i="1"/>
  <c r="X9" i="1"/>
  <c r="C15" i="1"/>
  <c r="N9" i="1"/>
  <c r="V9" i="1"/>
  <c r="O9" i="1"/>
  <c r="Y9" i="1"/>
  <c r="L9" i="1"/>
  <c r="G9" i="1"/>
  <c r="Q9" i="1"/>
  <c r="H9" i="1"/>
  <c r="R9" i="1"/>
  <c r="V85" i="1" l="1"/>
  <c r="AY84" i="1"/>
  <c r="AY72" i="1"/>
  <c r="V73" i="1"/>
  <c r="X76" i="1"/>
  <c r="X77" i="1" s="1"/>
  <c r="BA77" i="1" s="1"/>
  <c r="BA75" i="1"/>
  <c r="BA73" i="1"/>
  <c r="W76" i="1"/>
  <c r="W77" i="1" s="1"/>
  <c r="AZ77" i="1" s="1"/>
  <c r="AZ75" i="1"/>
  <c r="AZ73" i="1"/>
  <c r="AZ63" i="1"/>
  <c r="W64" i="1"/>
  <c r="AZ64" i="1" s="1"/>
  <c r="Y49" i="1"/>
  <c r="Y42" i="1"/>
  <c r="Y31" i="1"/>
  <c r="BB30" i="1"/>
  <c r="X10" i="1"/>
  <c r="V10" i="1"/>
  <c r="AY10" i="1"/>
  <c r="W10" i="1"/>
  <c r="BB22" i="1"/>
  <c r="X23" i="1" s="1"/>
  <c r="BA23" i="1" s="1"/>
  <c r="Y23" i="1"/>
  <c r="BB23" i="1" s="1"/>
  <c r="T12" i="1"/>
  <c r="W11" i="1"/>
  <c r="W50" i="1" s="1"/>
  <c r="S11" i="1"/>
  <c r="S50" i="1" s="1"/>
  <c r="W12" i="1"/>
  <c r="V11" i="1"/>
  <c r="V50" i="1" s="1"/>
  <c r="T11" i="1"/>
  <c r="T50" i="1" s="1"/>
  <c r="AU12" i="1"/>
  <c r="AT12" i="1" s="1"/>
  <c r="R12" i="1"/>
  <c r="AU11" i="1"/>
  <c r="AT11" i="1" s="1"/>
  <c r="X12" i="1"/>
  <c r="S12" i="1"/>
  <c r="AU14" i="1"/>
  <c r="AT14" i="1" s="1"/>
  <c r="S13" i="1"/>
  <c r="T13" i="1"/>
  <c r="AU13" i="1"/>
  <c r="AT13" i="1" s="1"/>
  <c r="AR13" i="1" s="1"/>
  <c r="AQ13" i="1" s="1"/>
  <c r="AP13" i="1" s="1"/>
  <c r="AO13" i="1" s="1"/>
  <c r="AM13" i="1" s="1"/>
  <c r="I13" i="1" s="1"/>
  <c r="R14" i="1"/>
  <c r="V13" i="1"/>
  <c r="X11" i="1"/>
  <c r="X50" i="1" s="1"/>
  <c r="X14" i="1"/>
  <c r="X13" i="1"/>
  <c r="V14" i="1"/>
  <c r="BB15" i="1"/>
  <c r="BA15" i="1" s="1"/>
  <c r="AZ15" i="1" s="1"/>
  <c r="AY15" i="1" s="1"/>
  <c r="AW15" i="1" s="1"/>
  <c r="AV15" i="1" s="1"/>
  <c r="Y15" i="1"/>
  <c r="R13" i="1"/>
  <c r="T14" i="1"/>
  <c r="V12" i="1"/>
  <c r="R11" i="1"/>
  <c r="R50" i="1" s="1"/>
  <c r="W13" i="1"/>
  <c r="W14" i="1"/>
  <c r="S14" i="1"/>
  <c r="T87" i="1" l="1"/>
  <c r="T85" i="1"/>
  <c r="AW85" i="1" s="1"/>
  <c r="AW84" i="1"/>
  <c r="AY85" i="1"/>
  <c r="V76" i="1"/>
  <c r="V77" i="1" s="1"/>
  <c r="AY77" i="1" s="1"/>
  <c r="AY75" i="1"/>
  <c r="AY73" i="1"/>
  <c r="T79" i="1"/>
  <c r="T73" i="1"/>
  <c r="AW72" i="1"/>
  <c r="V64" i="1"/>
  <c r="AY63" i="1"/>
  <c r="W49" i="1"/>
  <c r="W42" i="1"/>
  <c r="V49" i="1"/>
  <c r="V42" i="1"/>
  <c r="X49" i="1"/>
  <c r="X42" i="1"/>
  <c r="Y44" i="1"/>
  <c r="BB44" i="1" s="1"/>
  <c r="BB43" i="1"/>
  <c r="BB31" i="1"/>
  <c r="BB33" i="1"/>
  <c r="Y34" i="1"/>
  <c r="Y35" i="1" s="1"/>
  <c r="BB35" i="1" s="1"/>
  <c r="Y52" i="1"/>
  <c r="BB51" i="1"/>
  <c r="X52" i="1" s="1"/>
  <c r="X31" i="1"/>
  <c r="BA30" i="1"/>
  <c r="BA22" i="1"/>
  <c r="T10" i="1"/>
  <c r="AW10" i="1"/>
  <c r="Q12" i="1"/>
  <c r="Q13" i="1"/>
  <c r="X15" i="1"/>
  <c r="AR14" i="1"/>
  <c r="O14" i="1"/>
  <c r="AR11" i="1"/>
  <c r="O11" i="1"/>
  <c r="O50" i="1" s="1"/>
  <c r="AR12" i="1"/>
  <c r="O12" i="1"/>
  <c r="O13" i="1"/>
  <c r="AL13" i="1"/>
  <c r="AK13" i="1" s="1"/>
  <c r="J13" i="1"/>
  <c r="Q11" i="1"/>
  <c r="Q50" i="1" s="1"/>
  <c r="M13" i="1"/>
  <c r="L13" i="1"/>
  <c r="Q14" i="1"/>
  <c r="N13" i="1"/>
  <c r="AU15" i="1"/>
  <c r="AT15" i="1" s="1"/>
  <c r="R15" i="1"/>
  <c r="W15" i="1"/>
  <c r="V15" i="1"/>
  <c r="S15" i="1"/>
  <c r="T15" i="1"/>
  <c r="S85" i="1" l="1"/>
  <c r="AV85" i="1" s="1"/>
  <c r="AV84" i="1"/>
  <c r="AV72" i="1"/>
  <c r="S73" i="1"/>
  <c r="T76" i="1"/>
  <c r="T77" i="1" s="1"/>
  <c r="AW77" i="1" s="1"/>
  <c r="AW75" i="1"/>
  <c r="AW73" i="1"/>
  <c r="T67" i="1"/>
  <c r="AW63" i="1"/>
  <c r="T64" i="1"/>
  <c r="AW64" i="1" s="1"/>
  <c r="AY64" i="1"/>
  <c r="BA31" i="1"/>
  <c r="BA33" i="1"/>
  <c r="BA52" i="1"/>
  <c r="BA51" i="1"/>
  <c r="AZ51" i="1" s="1"/>
  <c r="Y55" i="1"/>
  <c r="Y56" i="1" s="1"/>
  <c r="BB56" i="1" s="1"/>
  <c r="BB54" i="1"/>
  <c r="X55" i="1" s="1"/>
  <c r="X56" i="1" s="1"/>
  <c r="BA56" i="1" s="1"/>
  <c r="BB52" i="1"/>
  <c r="T49" i="1"/>
  <c r="T42" i="1"/>
  <c r="X34" i="1"/>
  <c r="X35" i="1" s="1"/>
  <c r="BA35" i="1" s="1"/>
  <c r="X44" i="1"/>
  <c r="BA44" i="1" s="1"/>
  <c r="BA43" i="1"/>
  <c r="W44" i="1" s="1"/>
  <c r="AZ44" i="1" s="1"/>
  <c r="W52" i="1"/>
  <c r="W31" i="1"/>
  <c r="AZ30" i="1"/>
  <c r="AV10" i="1"/>
  <c r="S10" i="1"/>
  <c r="AZ22" i="1"/>
  <c r="W23" i="1"/>
  <c r="AZ23" i="1" s="1"/>
  <c r="AR15" i="1"/>
  <c r="O15" i="1"/>
  <c r="H13" i="1"/>
  <c r="Q15" i="1"/>
  <c r="AQ11" i="1"/>
  <c r="N11" i="1"/>
  <c r="N50" i="1" s="1"/>
  <c r="AQ12" i="1"/>
  <c r="N12" i="1"/>
  <c r="AQ14" i="1"/>
  <c r="N14" i="1"/>
  <c r="AJ13" i="1"/>
  <c r="G13" i="1"/>
  <c r="R85" i="1" l="1"/>
  <c r="AU85" i="1" s="1"/>
  <c r="AU84" i="1"/>
  <c r="S76" i="1"/>
  <c r="S77" i="1" s="1"/>
  <c r="AV77" i="1" s="1"/>
  <c r="AV75" i="1"/>
  <c r="AV73" i="1"/>
  <c r="AU72" i="1"/>
  <c r="R73" i="1"/>
  <c r="AV63" i="1"/>
  <c r="S64" i="1"/>
  <c r="AV64" i="1" s="1"/>
  <c r="AY51" i="1"/>
  <c r="V52" i="1"/>
  <c r="AZ31" i="1"/>
  <c r="W34" i="1"/>
  <c r="W35" i="1" s="1"/>
  <c r="AZ35" i="1" s="1"/>
  <c r="AZ43" i="1"/>
  <c r="BA54" i="1"/>
  <c r="W55" i="1" s="1"/>
  <c r="W56" i="1" s="1"/>
  <c r="AZ56" i="1" s="1"/>
  <c r="S49" i="1"/>
  <c r="S42" i="1"/>
  <c r="AZ52" i="1"/>
  <c r="AZ33" i="1"/>
  <c r="AY33" i="1" s="1"/>
  <c r="AY30" i="1"/>
  <c r="V31" i="1"/>
  <c r="AY22" i="1"/>
  <c r="T25" i="1" s="1"/>
  <c r="V23" i="1"/>
  <c r="AU10" i="1"/>
  <c r="R10" i="1"/>
  <c r="AP12" i="1"/>
  <c r="M12" i="1"/>
  <c r="AP11" i="1"/>
  <c r="M11" i="1"/>
  <c r="M50" i="1" s="1"/>
  <c r="AP14" i="1"/>
  <c r="M14" i="1"/>
  <c r="AQ15" i="1"/>
  <c r="N15" i="1"/>
  <c r="AT84" i="1" l="1"/>
  <c r="Q85" i="1"/>
  <c r="R76" i="1"/>
  <c r="R77" i="1" s="1"/>
  <c r="AU77" i="1" s="1"/>
  <c r="AU75" i="1"/>
  <c r="AU73" i="1"/>
  <c r="Q73" i="1"/>
  <c r="AT72" i="1"/>
  <c r="R64" i="1"/>
  <c r="AU64" i="1" s="1"/>
  <c r="AU63" i="1"/>
  <c r="AY31" i="1"/>
  <c r="V34" i="1"/>
  <c r="V35" i="1" s="1"/>
  <c r="AY35" i="1" s="1"/>
  <c r="AY43" i="1"/>
  <c r="V44" i="1"/>
  <c r="AY44" i="1" s="1"/>
  <c r="AW33" i="1"/>
  <c r="R49" i="1"/>
  <c r="R42" i="1"/>
  <c r="AZ54" i="1"/>
  <c r="AY52" i="1"/>
  <c r="V55" i="1"/>
  <c r="V56" i="1" s="1"/>
  <c r="AY56" i="1" s="1"/>
  <c r="AY54" i="1"/>
  <c r="AW51" i="1"/>
  <c r="S52" i="1" s="1"/>
  <c r="AV52" i="1" s="1"/>
  <c r="T58" i="1"/>
  <c r="T52" i="1"/>
  <c r="AY23" i="1"/>
  <c r="T38" i="1"/>
  <c r="T31" i="1"/>
  <c r="AW30" i="1"/>
  <c r="AT10" i="1"/>
  <c r="Q10" i="1"/>
  <c r="AW22" i="1"/>
  <c r="T23" i="1"/>
  <c r="AW23" i="1" s="1"/>
  <c r="AO14" i="1"/>
  <c r="L14" i="1"/>
  <c r="AP15" i="1"/>
  <c r="M15" i="1"/>
  <c r="AO11" i="1"/>
  <c r="L11" i="1"/>
  <c r="L50" i="1" s="1"/>
  <c r="AO12" i="1"/>
  <c r="L12" i="1"/>
  <c r="AT85" i="1" l="1"/>
  <c r="O87" i="1"/>
  <c r="O85" i="1"/>
  <c r="AR85" i="1" s="1"/>
  <c r="AR84" i="1"/>
  <c r="AR72" i="1"/>
  <c r="O73" i="1"/>
  <c r="Q76" i="1"/>
  <c r="Q77" i="1" s="1"/>
  <c r="AT77" i="1" s="1"/>
  <c r="AT75" i="1"/>
  <c r="AT73" i="1"/>
  <c r="O79" i="1"/>
  <c r="Q64" i="1"/>
  <c r="AT63" i="1"/>
  <c r="T46" i="1"/>
  <c r="T44" i="1"/>
  <c r="AW44" i="1" s="1"/>
  <c r="AW43" i="1"/>
  <c r="Q49" i="1"/>
  <c r="Q42" i="1"/>
  <c r="R52" i="1"/>
  <c r="R55" i="1" s="1"/>
  <c r="R56" i="1" s="1"/>
  <c r="AU56" i="1" s="1"/>
  <c r="S55" i="1"/>
  <c r="S56" i="1" s="1"/>
  <c r="AV56" i="1" s="1"/>
  <c r="AV51" i="1"/>
  <c r="AU51" i="1" s="1"/>
  <c r="AT51" i="1" s="1"/>
  <c r="AW31" i="1"/>
  <c r="T34" i="1"/>
  <c r="T35" i="1" s="1"/>
  <c r="AW35" i="1" s="1"/>
  <c r="AV54" i="1"/>
  <c r="AW52" i="1"/>
  <c r="AW54" i="1"/>
  <c r="T55" i="1"/>
  <c r="T56" i="1" s="1"/>
  <c r="AW56" i="1" s="1"/>
  <c r="AV30" i="1"/>
  <c r="S31" i="1"/>
  <c r="S23" i="1"/>
  <c r="AV23" i="1" s="1"/>
  <c r="AV22" i="1"/>
  <c r="AR10" i="1"/>
  <c r="O10" i="1"/>
  <c r="AM12" i="1"/>
  <c r="J12" i="1"/>
  <c r="AM11" i="1"/>
  <c r="J11" i="1"/>
  <c r="J50" i="1" s="1"/>
  <c r="AO15" i="1"/>
  <c r="L15" i="1"/>
  <c r="AM14" i="1"/>
  <c r="J14" i="1"/>
  <c r="AQ84" i="1" l="1"/>
  <c r="N85" i="1"/>
  <c r="AQ85" i="1" s="1"/>
  <c r="O76" i="1"/>
  <c r="O77" i="1" s="1"/>
  <c r="AR77" i="1" s="1"/>
  <c r="AR75" i="1"/>
  <c r="AR73" i="1"/>
  <c r="N73" i="1"/>
  <c r="AQ72" i="1"/>
  <c r="AT64" i="1"/>
  <c r="O67" i="1"/>
  <c r="O64" i="1"/>
  <c r="AR64" i="1" s="1"/>
  <c r="AR63" i="1"/>
  <c r="Q52" i="1"/>
  <c r="O49" i="1"/>
  <c r="O42" i="1"/>
  <c r="AV43" i="1"/>
  <c r="S44" i="1"/>
  <c r="AV44" i="1" s="1"/>
  <c r="AU54" i="1"/>
  <c r="AT54" i="1" s="1"/>
  <c r="AU52" i="1"/>
  <c r="AV31" i="1"/>
  <c r="AV33" i="1"/>
  <c r="S34" i="1"/>
  <c r="S35" i="1" s="1"/>
  <c r="AV35" i="1" s="1"/>
  <c r="Q55" i="1"/>
  <c r="Q56" i="1" s="1"/>
  <c r="AT56" i="1" s="1"/>
  <c r="AT52" i="1"/>
  <c r="O58" i="1"/>
  <c r="O52" i="1"/>
  <c r="AR51" i="1"/>
  <c r="R31" i="1"/>
  <c r="AU30" i="1"/>
  <c r="AQ10" i="1"/>
  <c r="N10" i="1"/>
  <c r="AU22" i="1"/>
  <c r="R23" i="1"/>
  <c r="AU23" i="1" s="1"/>
  <c r="AL14" i="1"/>
  <c r="I14" i="1"/>
  <c r="AM15" i="1"/>
  <c r="J15" i="1"/>
  <c r="I11" i="1"/>
  <c r="I50" i="1" s="1"/>
  <c r="AL11" i="1"/>
  <c r="AL12" i="1"/>
  <c r="I12" i="1"/>
  <c r="AP84" i="1" l="1"/>
  <c r="M85" i="1"/>
  <c r="AP85" i="1" s="1"/>
  <c r="M73" i="1"/>
  <c r="AP72" i="1"/>
  <c r="N76" i="1"/>
  <c r="N77" i="1" s="1"/>
  <c r="AQ77" i="1" s="1"/>
  <c r="AQ75" i="1"/>
  <c r="AQ73" i="1"/>
  <c r="AQ63" i="1"/>
  <c r="N64" i="1"/>
  <c r="AQ64" i="1" s="1"/>
  <c r="AU31" i="1"/>
  <c r="AU33" i="1"/>
  <c r="R34" i="1"/>
  <c r="R35" i="1" s="1"/>
  <c r="AU35" i="1" s="1"/>
  <c r="R44" i="1"/>
  <c r="AU44" i="1" s="1"/>
  <c r="AU43" i="1"/>
  <c r="N49" i="1"/>
  <c r="N52" i="1" s="1"/>
  <c r="N42" i="1"/>
  <c r="O55" i="1"/>
  <c r="O56" i="1" s="1"/>
  <c r="AR56" i="1" s="1"/>
  <c r="AR54" i="1"/>
  <c r="AR52" i="1"/>
  <c r="Q31" i="1"/>
  <c r="AT30" i="1"/>
  <c r="AT22" i="1"/>
  <c r="Q23" i="1"/>
  <c r="AP10" i="1"/>
  <c r="M10" i="1"/>
  <c r="H12" i="1"/>
  <c r="AK12" i="1"/>
  <c r="AL15" i="1"/>
  <c r="I15" i="1"/>
  <c r="AK11" i="1"/>
  <c r="H11" i="1"/>
  <c r="H50" i="1" s="1"/>
  <c r="AK14" i="1"/>
  <c r="H14" i="1"/>
  <c r="L85" i="1" l="1"/>
  <c r="AO85" i="1" s="1"/>
  <c r="AO84" i="1"/>
  <c r="AO72" i="1"/>
  <c r="L73" i="1"/>
  <c r="M76" i="1"/>
  <c r="M77" i="1" s="1"/>
  <c r="AP77" i="1" s="1"/>
  <c r="AP75" i="1"/>
  <c r="AP73" i="1"/>
  <c r="M64" i="1"/>
  <c r="AP64" i="1" s="1"/>
  <c r="AP63" i="1"/>
  <c r="Q44" i="1"/>
  <c r="AT43" i="1"/>
  <c r="M42" i="1"/>
  <c r="M49" i="1"/>
  <c r="M52" i="1" s="1"/>
  <c r="AQ51" i="1"/>
  <c r="AP51" i="1" s="1"/>
  <c r="Q34" i="1"/>
  <c r="Q35" i="1" s="1"/>
  <c r="AT35" i="1" s="1"/>
  <c r="AT33" i="1"/>
  <c r="N55" i="1"/>
  <c r="N56" i="1" s="1"/>
  <c r="AQ56" i="1" s="1"/>
  <c r="AQ54" i="1"/>
  <c r="AQ52" i="1"/>
  <c r="AT23" i="1"/>
  <c r="O25" i="1"/>
  <c r="AR30" i="1"/>
  <c r="O31" i="1"/>
  <c r="O38" i="1"/>
  <c r="AT31" i="1"/>
  <c r="AO10" i="1"/>
  <c r="L10" i="1"/>
  <c r="AR22" i="1"/>
  <c r="O23" i="1"/>
  <c r="AR23" i="1" s="1"/>
  <c r="AJ11" i="1"/>
  <c r="G11" i="1"/>
  <c r="G50" i="1" s="1"/>
  <c r="AK15" i="1"/>
  <c r="H15" i="1"/>
  <c r="G12" i="1"/>
  <c r="AJ12" i="1"/>
  <c r="AJ14" i="1"/>
  <c r="G14" i="1"/>
  <c r="AM84" i="1" l="1"/>
  <c r="J85" i="1"/>
  <c r="AM85" i="1" s="1"/>
  <c r="L76" i="1"/>
  <c r="L77" i="1" s="1"/>
  <c r="AO77" i="1" s="1"/>
  <c r="AO75" i="1"/>
  <c r="AO73" i="1"/>
  <c r="AM72" i="1"/>
  <c r="J73" i="1"/>
  <c r="AO63" i="1"/>
  <c r="L64" i="1"/>
  <c r="AO64" i="1" s="1"/>
  <c r="L49" i="1"/>
  <c r="L42" i="1"/>
  <c r="AR31" i="1"/>
  <c r="O34" i="1"/>
  <c r="O35" i="1" s="1"/>
  <c r="AR35" i="1" s="1"/>
  <c r="AR33" i="1"/>
  <c r="AR43" i="1"/>
  <c r="O44" i="1"/>
  <c r="AR44" i="1" s="1"/>
  <c r="AT44" i="1"/>
  <c r="O46" i="1"/>
  <c r="M55" i="1"/>
  <c r="M56" i="1" s="1"/>
  <c r="AP56" i="1" s="1"/>
  <c r="AP54" i="1"/>
  <c r="AP52" i="1"/>
  <c r="AO51" i="1"/>
  <c r="L52" i="1"/>
  <c r="AQ30" i="1"/>
  <c r="N31" i="1"/>
  <c r="AQ22" i="1"/>
  <c r="N23" i="1"/>
  <c r="AQ23" i="1" s="1"/>
  <c r="AM10" i="1"/>
  <c r="J10" i="1"/>
  <c r="AJ15" i="1"/>
  <c r="G15" i="1"/>
  <c r="AL84" i="1" l="1"/>
  <c r="I85" i="1"/>
  <c r="AL85" i="1" s="1"/>
  <c r="I73" i="1"/>
  <c r="AL72" i="1"/>
  <c r="J76" i="1"/>
  <c r="J77" i="1" s="1"/>
  <c r="AM77" i="1" s="1"/>
  <c r="AM75" i="1"/>
  <c r="AM73" i="1"/>
  <c r="AM63" i="1"/>
  <c r="J64" i="1"/>
  <c r="AM64" i="1" s="1"/>
  <c r="J49" i="1"/>
  <c r="J42" i="1"/>
  <c r="AQ43" i="1"/>
  <c r="N44" i="1"/>
  <c r="AQ44" i="1" s="1"/>
  <c r="AQ31" i="1"/>
  <c r="AQ33" i="1"/>
  <c r="N34" i="1"/>
  <c r="N35" i="1" s="1"/>
  <c r="AQ35" i="1" s="1"/>
  <c r="L55" i="1"/>
  <c r="L56" i="1" s="1"/>
  <c r="AO56" i="1" s="1"/>
  <c r="AO54" i="1"/>
  <c r="AO52" i="1"/>
  <c r="AM51" i="1"/>
  <c r="J52" i="1"/>
  <c r="M31" i="1"/>
  <c r="AP30" i="1"/>
  <c r="AL10" i="1"/>
  <c r="I10" i="1"/>
  <c r="AP22" i="1"/>
  <c r="M23" i="1"/>
  <c r="AP23" i="1" s="1"/>
  <c r="AK84" i="1" l="1"/>
  <c r="H85" i="1"/>
  <c r="AK85" i="1" s="1"/>
  <c r="AK72" i="1"/>
  <c r="H73" i="1"/>
  <c r="I76" i="1"/>
  <c r="I77" i="1" s="1"/>
  <c r="AL77" i="1" s="1"/>
  <c r="AL75" i="1"/>
  <c r="AL73" i="1"/>
  <c r="I64" i="1"/>
  <c r="AL64" i="1" s="1"/>
  <c r="AL63" i="1"/>
  <c r="I49" i="1"/>
  <c r="I42" i="1"/>
  <c r="AP31" i="1"/>
  <c r="AP33" i="1"/>
  <c r="M34" i="1"/>
  <c r="M35" i="1" s="1"/>
  <c r="AP35" i="1" s="1"/>
  <c r="M44" i="1"/>
  <c r="AP44" i="1" s="1"/>
  <c r="AP43" i="1"/>
  <c r="AM54" i="1"/>
  <c r="J55" i="1"/>
  <c r="J56" i="1" s="1"/>
  <c r="AM56" i="1" s="1"/>
  <c r="AM52" i="1"/>
  <c r="AL51" i="1"/>
  <c r="I52" i="1"/>
  <c r="L31" i="1"/>
  <c r="AO30" i="1"/>
  <c r="AO22" i="1"/>
  <c r="L23" i="1"/>
  <c r="AO23" i="1" s="1"/>
  <c r="AK10" i="1"/>
  <c r="H10" i="1"/>
  <c r="G85" i="1" l="1"/>
  <c r="AJ84" i="1"/>
  <c r="H76" i="1"/>
  <c r="H77" i="1" s="1"/>
  <c r="AK77" i="1" s="1"/>
  <c r="AK75" i="1"/>
  <c r="AK73" i="1"/>
  <c r="AJ72" i="1"/>
  <c r="G73" i="1"/>
  <c r="H64" i="1"/>
  <c r="AK64" i="1" s="1"/>
  <c r="AK63" i="1"/>
  <c r="AO31" i="1"/>
  <c r="AO33" i="1"/>
  <c r="L34" i="1"/>
  <c r="L35" i="1" s="1"/>
  <c r="AO35" i="1" s="1"/>
  <c r="AO43" i="1"/>
  <c r="L44" i="1"/>
  <c r="AO44" i="1" s="1"/>
  <c r="H49" i="1"/>
  <c r="AK51" i="1" s="1"/>
  <c r="H42" i="1"/>
  <c r="AL52" i="1"/>
  <c r="AL54" i="1"/>
  <c r="I55" i="1"/>
  <c r="I56" i="1" s="1"/>
  <c r="AL56" i="1" s="1"/>
  <c r="H52" i="1"/>
  <c r="J31" i="1"/>
  <c r="AM30" i="1"/>
  <c r="AJ10" i="1"/>
  <c r="G10" i="1"/>
  <c r="AM22" i="1"/>
  <c r="J23" i="1"/>
  <c r="AM23" i="1" s="1"/>
  <c r="AF87" i="1" l="1"/>
  <c r="J87" i="1"/>
  <c r="AC87" i="1"/>
  <c r="AJ85" i="1"/>
  <c r="AB85" i="1" s="1"/>
  <c r="Y87" i="1" s="1"/>
  <c r="AC79" i="1"/>
  <c r="G76" i="1"/>
  <c r="G77" i="1" s="1"/>
  <c r="AJ77" i="1" s="1"/>
  <c r="AB77" i="1" s="1"/>
  <c r="AJ75" i="1"/>
  <c r="AJ73" i="1"/>
  <c r="AB73" i="1" s="1"/>
  <c r="Y79" i="1" s="1"/>
  <c r="AF79" i="1"/>
  <c r="J79" i="1"/>
  <c r="G64" i="1"/>
  <c r="AJ63" i="1"/>
  <c r="AM31" i="1"/>
  <c r="AM33" i="1"/>
  <c r="J34" i="1"/>
  <c r="J35" i="1" s="1"/>
  <c r="AM35" i="1" s="1"/>
  <c r="J44" i="1"/>
  <c r="AM44" i="1" s="1"/>
  <c r="AM43" i="1"/>
  <c r="G49" i="1"/>
  <c r="AJ51" i="1" s="1"/>
  <c r="G42" i="1"/>
  <c r="H55" i="1"/>
  <c r="H56" i="1" s="1"/>
  <c r="AK56" i="1" s="1"/>
  <c r="AK54" i="1"/>
  <c r="AK52" i="1"/>
  <c r="I31" i="1"/>
  <c r="AL30" i="1"/>
  <c r="AL22" i="1"/>
  <c r="I23" i="1"/>
  <c r="AL23" i="1" s="1"/>
  <c r="AF67" i="1" l="1"/>
  <c r="J67" i="1"/>
  <c r="AC67" i="1"/>
  <c r="AJ64" i="1"/>
  <c r="AB64" i="1" s="1"/>
  <c r="Y67" i="1" s="1"/>
  <c r="AL43" i="1"/>
  <c r="I44" i="1"/>
  <c r="AL44" i="1" s="1"/>
  <c r="G52" i="1"/>
  <c r="AC58" i="1" s="1"/>
  <c r="AL31" i="1"/>
  <c r="AL33" i="1"/>
  <c r="I34" i="1"/>
  <c r="I35" i="1" s="1"/>
  <c r="AL35" i="1" s="1"/>
  <c r="AF58" i="1"/>
  <c r="J58" i="1"/>
  <c r="AJ54" i="1"/>
  <c r="AJ52" i="1"/>
  <c r="AB52" i="1" s="1"/>
  <c r="Y58" i="1" s="1"/>
  <c r="H31" i="1"/>
  <c r="AK30" i="1"/>
  <c r="AK22" i="1"/>
  <c r="H23" i="1"/>
  <c r="AK23" i="1" s="1"/>
  <c r="G55" i="1" l="1"/>
  <c r="G56" i="1" s="1"/>
  <c r="AJ56" i="1" s="1"/>
  <c r="AB56" i="1" s="1"/>
  <c r="AK31" i="1"/>
  <c r="H34" i="1"/>
  <c r="H35" i="1" s="1"/>
  <c r="AK35" i="1" s="1"/>
  <c r="AK33" i="1"/>
  <c r="H44" i="1"/>
  <c r="AK44" i="1" s="1"/>
  <c r="AK43" i="1"/>
  <c r="G31" i="1"/>
  <c r="AJ30" i="1"/>
  <c r="AJ22" i="1"/>
  <c r="G23" i="1"/>
  <c r="G34" i="1" l="1"/>
  <c r="G35" i="1" s="1"/>
  <c r="AJ35" i="1" s="1"/>
  <c r="AJ33" i="1"/>
  <c r="G44" i="1"/>
  <c r="AJ43" i="1"/>
  <c r="AB35" i="1"/>
  <c r="AB37" i="1" s="1"/>
  <c r="AJ23" i="1"/>
  <c r="AB23" i="1" s="1"/>
  <c r="Y25" i="1" s="1"/>
  <c r="AC25" i="1"/>
  <c r="J25" i="1"/>
  <c r="AF25" i="1"/>
  <c r="AF38" i="1"/>
  <c r="J38" i="1"/>
  <c r="AC38" i="1"/>
  <c r="AJ31" i="1"/>
  <c r="AB31" i="1" s="1"/>
  <c r="Y38" i="1" s="1"/>
  <c r="J46" i="1" l="1"/>
  <c r="AF46" i="1"/>
  <c r="AJ44" i="1"/>
  <c r="AB44" i="1" s="1"/>
  <c r="Y46" i="1" s="1"/>
  <c r="AC46" i="1"/>
</calcChain>
</file>

<file path=xl/sharedStrings.xml><?xml version="1.0" encoding="utf-8"?>
<sst xmlns="http://schemas.openxmlformats.org/spreadsheetml/2006/main" count="524" uniqueCount="96">
  <si>
    <t>A=</t>
  </si>
  <si>
    <t>C=</t>
  </si>
  <si>
    <t>X1=</t>
  </si>
  <si>
    <t>X2=</t>
  </si>
  <si>
    <t>X3=</t>
  </si>
  <si>
    <t>A+C=</t>
  </si>
  <si>
    <t>X4=</t>
  </si>
  <si>
    <t>A+C+C=</t>
  </si>
  <si>
    <t>X5=</t>
  </si>
  <si>
    <t>C-A=</t>
  </si>
  <si>
    <t>X6=</t>
  </si>
  <si>
    <t>65536-X4=</t>
  </si>
  <si>
    <t>X7=</t>
  </si>
  <si>
    <t>-X1=</t>
  </si>
  <si>
    <t>X8=</t>
  </si>
  <si>
    <t>-X2=</t>
  </si>
  <si>
    <t>X9=</t>
  </si>
  <si>
    <t>-X3=</t>
  </si>
  <si>
    <t>X10=</t>
  </si>
  <si>
    <t>X11=</t>
  </si>
  <si>
    <t>X12=</t>
  </si>
  <si>
    <t>-X4=</t>
  </si>
  <si>
    <t>-X5=</t>
  </si>
  <si>
    <t>-X6=</t>
  </si>
  <si>
    <t>B1=</t>
  </si>
  <si>
    <t>B2=</t>
  </si>
  <si>
    <t>B3=</t>
  </si>
  <si>
    <t>B4=</t>
  </si>
  <si>
    <t>B5=</t>
  </si>
  <si>
    <t>B6=</t>
  </si>
  <si>
    <t>B7=</t>
  </si>
  <si>
    <t>B8=</t>
  </si>
  <si>
    <t>B9=</t>
  </si>
  <si>
    <t>B10=</t>
  </si>
  <si>
    <t>B11=</t>
  </si>
  <si>
    <t>B12=</t>
  </si>
  <si>
    <t>.</t>
  </si>
  <si>
    <t>-B1=</t>
  </si>
  <si>
    <t>-B2=</t>
  </si>
  <si>
    <t>-B3=</t>
  </si>
  <si>
    <t>-B4=</t>
  </si>
  <si>
    <t>-B5=</t>
  </si>
  <si>
    <t>-B6=</t>
  </si>
  <si>
    <t>B1</t>
  </si>
  <si>
    <t>+</t>
  </si>
  <si>
    <t>B2</t>
  </si>
  <si>
    <t>-</t>
  </si>
  <si>
    <t>----</t>
  </si>
  <si>
    <t>---------</t>
  </si>
  <si>
    <t>(2)</t>
  </si>
  <si>
    <t>=</t>
  </si>
  <si>
    <t>(10)</t>
  </si>
  <si>
    <t>CF=</t>
  </si>
  <si>
    <t>PF=</t>
  </si>
  <si>
    <t>X1</t>
  </si>
  <si>
    <t>X2</t>
  </si>
  <si>
    <t>--------</t>
  </si>
  <si>
    <t>---</t>
  </si>
  <si>
    <t>AF=</t>
  </si>
  <si>
    <t>ZF=</t>
  </si>
  <si>
    <t>SF=</t>
  </si>
  <si>
    <t>OF=</t>
  </si>
  <si>
    <t>При сложении двух положительных</t>
  </si>
  <si>
    <t>чисел получилось положительное число.</t>
  </si>
  <si>
    <t>Результат верный и совпадает с</t>
  </si>
  <si>
    <t>результатом в десятичной системе</t>
  </si>
  <si>
    <t>счисления.</t>
  </si>
  <si>
    <t>B3</t>
  </si>
  <si>
    <t>X3</t>
  </si>
  <si>
    <t>(доп. код)</t>
  </si>
  <si>
    <t>(прям.код)</t>
  </si>
  <si>
    <t>Результат НЕ верный и НЕ совпадает с</t>
  </si>
  <si>
    <t>+65536</t>
  </si>
  <si>
    <t>Для получения верного результата</t>
  </si>
  <si>
    <t>нужно учесть флаг OF и прибавить</t>
  </si>
  <si>
    <t>счисления из-за переполнения.</t>
  </si>
  <si>
    <t>к результату 65536 (2^16)</t>
  </si>
  <si>
    <t>B7</t>
  </si>
  <si>
    <t>X7</t>
  </si>
  <si>
    <t>B8</t>
  </si>
  <si>
    <t>X8</t>
  </si>
  <si>
    <t>При сложении двух отрицательных</t>
  </si>
  <si>
    <t>чисел получилось отрицательное число.</t>
  </si>
  <si>
    <t>Верный результат, совпадающий с</t>
  </si>
  <si>
    <t>После перевода в прямой код получаем</t>
  </si>
  <si>
    <t>результатом в десятичной системе счисления</t>
  </si>
  <si>
    <t>!=</t>
  </si>
  <si>
    <t>B9</t>
  </si>
  <si>
    <t>-65536</t>
  </si>
  <si>
    <t>нужно учесть флаг OF и вычесть из</t>
  </si>
  <si>
    <t>результата 65536 (2^16)</t>
  </si>
  <si>
    <t>X9</t>
  </si>
  <si>
    <t>При сложении отрицательного и положительного</t>
  </si>
  <si>
    <t>B11</t>
  </si>
  <si>
    <t>X11</t>
  </si>
  <si>
    <t>При сложенииотрицательного и положительного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</si>
</sst>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0" fillId="0" borderId="0" xfId="0" quotePrefix="1" applyFont="1"/>
    <xf numFmtId="0" fontId="0" fillId="0" borderId="0" xfId="0" applyBorder="1"/>
    <xf numFmtId="0" fontId="0" fillId="0" borderId="0" xfId="0" quotePrefix="1" applyBorder="1"/>
    <xf numFmtId="0" fontId="0" fillId="0" borderId="0" xfId="0" quotePrefix="1" applyFont="1" applyBorder="1"/>
    <xf numFmtId="0" fontId="0" fillId="0" borderId="0" xfId="0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quotePrefix="1" applyFont="1" applyBorder="1"/>
    <xf numFmtId="0" fontId="0" fillId="0" borderId="2" xfId="0" applyBorder="1"/>
    <xf numFmtId="0" fontId="0" fillId="0" borderId="2" xfId="0" quotePrefix="1" applyBorder="1"/>
    <xf numFmtId="0" fontId="1" fillId="0" borderId="2" xfId="0" quotePrefix="1" applyFont="1" applyBorder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Лист1!$C$4:$C$15</c:f>
              <c:numCache>
                <c:formatCode>General</c:formatCode>
                <c:ptCount val="12"/>
                <c:pt idx="0">
                  <c:v>6305</c:v>
                </c:pt>
                <c:pt idx="1">
                  <c:v>21226</c:v>
                </c:pt>
                <c:pt idx="2">
                  <c:v>27531</c:v>
                </c:pt>
                <c:pt idx="3">
                  <c:v>48757</c:v>
                </c:pt>
                <c:pt idx="4">
                  <c:v>14921</c:v>
                </c:pt>
                <c:pt idx="5">
                  <c:v>16779</c:v>
                </c:pt>
                <c:pt idx="6">
                  <c:v>-6305</c:v>
                </c:pt>
                <c:pt idx="7">
                  <c:v>-21226</c:v>
                </c:pt>
                <c:pt idx="8">
                  <c:v>-27531</c:v>
                </c:pt>
                <c:pt idx="9">
                  <c:v>-48757</c:v>
                </c:pt>
                <c:pt idx="10">
                  <c:v>-14921</c:v>
                </c:pt>
                <c:pt idx="11">
                  <c:v>-16779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72390</xdr:rowOff>
    </xdr:from>
    <xdr:to>
      <xdr:col>11</xdr:col>
      <xdr:colOff>228600</xdr:colOff>
      <xdr:row>21</xdr:row>
      <xdr:rowOff>106680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7"/>
  <sheetViews>
    <sheetView tabSelected="1" zoomScaleNormal="100" workbookViewId="0">
      <selection activeCell="AB16" sqref="AB16"/>
    </sheetView>
  </sheetViews>
  <sheetFormatPr defaultRowHeight="14.4" x14ac:dyDescent="0.3"/>
  <cols>
    <col min="4" max="4" width="3.33203125" customWidth="1"/>
    <col min="6" max="6" width="4.44140625" customWidth="1"/>
    <col min="7" max="25" width="2.109375" customWidth="1"/>
    <col min="26" max="26" width="3.77734375" customWidth="1"/>
    <col min="27" max="27" width="1.77734375" customWidth="1"/>
    <col min="28" max="28" width="8.88671875" customWidth="1"/>
    <col min="29" max="32" width="3.77734375" customWidth="1"/>
    <col min="33" max="33" width="8.88671875" customWidth="1"/>
    <col min="34" max="34" width="3.77734375" customWidth="1"/>
    <col min="35" max="35" width="45.77734375" customWidth="1"/>
    <col min="36" max="54" width="1.77734375" customWidth="1"/>
  </cols>
  <sheetData>
    <row r="1" spans="1:54" x14ac:dyDescent="0.3">
      <c r="B1" t="s">
        <v>0</v>
      </c>
      <c r="C1">
        <v>6305</v>
      </c>
    </row>
    <row r="2" spans="1:54" x14ac:dyDescent="0.3">
      <c r="B2" t="s">
        <v>1</v>
      </c>
      <c r="C2">
        <v>21226</v>
      </c>
    </row>
    <row r="4" spans="1:54" x14ac:dyDescent="0.3">
      <c r="A4" t="s">
        <v>2</v>
      </c>
      <c r="B4" t="s">
        <v>0</v>
      </c>
      <c r="C4">
        <f>C1</f>
        <v>6305</v>
      </c>
      <c r="E4" t="s">
        <v>24</v>
      </c>
      <c r="G4" s="14">
        <f>IF(C4&gt;0, 0, 1)</f>
        <v>0</v>
      </c>
      <c r="H4" s="14">
        <f>MOD(QUOTIENT(C4, 16384), 2)</f>
        <v>0</v>
      </c>
      <c r="I4" s="14">
        <f>MOD(QUOTIENT(C4, 8192), 2)</f>
        <v>0</v>
      </c>
      <c r="J4" s="14">
        <f>MOD(QUOTIENT(C4, 4096), 2)</f>
        <v>1</v>
      </c>
      <c r="K4" s="14" t="s">
        <v>36</v>
      </c>
      <c r="L4" s="14">
        <f>MOD(QUOTIENT(C4, 2048), 2)</f>
        <v>1</v>
      </c>
      <c r="M4" s="14">
        <f>MOD(QUOTIENT(C4, 1024), 2)</f>
        <v>0</v>
      </c>
      <c r="N4" s="14">
        <f>MOD(QUOTIENT(C4, 512), 2)</f>
        <v>0</v>
      </c>
      <c r="O4" s="14">
        <f>MOD(QUOTIENT(C4, 256), 2)</f>
        <v>0</v>
      </c>
      <c r="P4" s="14" t="s">
        <v>36</v>
      </c>
      <c r="Q4" s="14">
        <f>MOD(QUOTIENT(C4, 128), 2)</f>
        <v>1</v>
      </c>
      <c r="R4" s="14">
        <f>MOD(QUOTIENT(C4, 64), 2)</f>
        <v>0</v>
      </c>
      <c r="S4" s="14">
        <f>MOD(QUOTIENT(C4, 32), 2)</f>
        <v>1</v>
      </c>
      <c r="T4" s="14">
        <f>MOD(QUOTIENT(C4, 16), 2)</f>
        <v>0</v>
      </c>
      <c r="U4" s="14" t="s">
        <v>36</v>
      </c>
      <c r="V4" s="14">
        <f>MOD(QUOTIENT(C4, 8), 2)</f>
        <v>0</v>
      </c>
      <c r="W4" s="14">
        <f>MOD(QUOTIENT(C4, 4), 2)</f>
        <v>0</v>
      </c>
      <c r="X4" s="14">
        <f>MOD(QUOTIENT(C4, 2), 2)</f>
        <v>0</v>
      </c>
      <c r="Y4" s="14">
        <f>MOD(C4, 2)</f>
        <v>1</v>
      </c>
    </row>
    <row r="5" spans="1:54" x14ac:dyDescent="0.3">
      <c r="A5" t="s">
        <v>3</v>
      </c>
      <c r="B5" t="s">
        <v>1</v>
      </c>
      <c r="C5">
        <f>C2</f>
        <v>21226</v>
      </c>
      <c r="E5" t="s">
        <v>25</v>
      </c>
      <c r="G5" s="14">
        <f t="shared" ref="G5:G9" si="0">IF(C5&gt;0, 0, 1)</f>
        <v>0</v>
      </c>
      <c r="H5" s="14">
        <f t="shared" ref="H5:H9" si="1">MOD(QUOTIENT(C5, 16384), 2)</f>
        <v>1</v>
      </c>
      <c r="I5" s="14">
        <f t="shared" ref="I5:I9" si="2">MOD(QUOTIENT(C5, 8192), 2)</f>
        <v>0</v>
      </c>
      <c r="J5" s="14">
        <f t="shared" ref="J5:J9" si="3">MOD(QUOTIENT(C5, 4096), 2)</f>
        <v>1</v>
      </c>
      <c r="K5" s="14" t="s">
        <v>36</v>
      </c>
      <c r="L5" s="14">
        <f t="shared" ref="L5:L9" si="4">MOD(QUOTIENT(C5, 2048), 2)</f>
        <v>0</v>
      </c>
      <c r="M5" s="14">
        <f t="shared" ref="M5:M9" si="5">MOD(QUOTIENT(C5, 1024), 2)</f>
        <v>0</v>
      </c>
      <c r="N5" s="14">
        <f t="shared" ref="N5:N9" si="6">MOD(QUOTIENT(C5, 512), 2)</f>
        <v>1</v>
      </c>
      <c r="O5" s="14">
        <f t="shared" ref="O5:O9" si="7">MOD(QUOTIENT(C5, 256), 2)</f>
        <v>0</v>
      </c>
      <c r="P5" s="14" t="s">
        <v>36</v>
      </c>
      <c r="Q5" s="14">
        <f t="shared" ref="Q5:Q9" si="8">MOD(QUOTIENT(C5, 128), 2)</f>
        <v>1</v>
      </c>
      <c r="R5" s="14">
        <f t="shared" ref="R5:R9" si="9">MOD(QUOTIENT(C5, 64), 2)</f>
        <v>1</v>
      </c>
      <c r="S5" s="14">
        <f t="shared" ref="S5:S9" si="10">MOD(QUOTIENT(C5, 32), 2)</f>
        <v>1</v>
      </c>
      <c r="T5" s="14">
        <f t="shared" ref="T5:T9" si="11">MOD(QUOTIENT(C5, 16), 2)</f>
        <v>0</v>
      </c>
      <c r="U5" s="14" t="s">
        <v>36</v>
      </c>
      <c r="V5" s="14">
        <f t="shared" ref="V5:V9" si="12">MOD(QUOTIENT(C5, 8), 2)</f>
        <v>1</v>
      </c>
      <c r="W5" s="14">
        <f t="shared" ref="W5:W9" si="13">MOD(QUOTIENT(C5, 4), 2)</f>
        <v>0</v>
      </c>
      <c r="X5" s="14">
        <f t="shared" ref="X5:X9" si="14">MOD(QUOTIENT(C5, 2), 2)</f>
        <v>1</v>
      </c>
      <c r="Y5" s="14">
        <f t="shared" ref="Y5:Y9" si="15">MOD(C5, 2)</f>
        <v>0</v>
      </c>
    </row>
    <row r="6" spans="1:54" x14ac:dyDescent="0.3">
      <c r="A6" t="s">
        <v>4</v>
      </c>
      <c r="B6" t="s">
        <v>5</v>
      </c>
      <c r="C6">
        <f>C1+C2</f>
        <v>27531</v>
      </c>
      <c r="E6" t="s">
        <v>26</v>
      </c>
      <c r="G6" s="14">
        <f t="shared" si="0"/>
        <v>0</v>
      </c>
      <c r="H6" s="14">
        <f t="shared" si="1"/>
        <v>1</v>
      </c>
      <c r="I6" s="14">
        <f t="shared" si="2"/>
        <v>1</v>
      </c>
      <c r="J6" s="14">
        <f t="shared" si="3"/>
        <v>0</v>
      </c>
      <c r="K6" s="14" t="s">
        <v>36</v>
      </c>
      <c r="L6" s="14">
        <f t="shared" si="4"/>
        <v>1</v>
      </c>
      <c r="M6" s="14">
        <f t="shared" si="5"/>
        <v>0</v>
      </c>
      <c r="N6" s="14">
        <f t="shared" si="6"/>
        <v>1</v>
      </c>
      <c r="O6" s="14">
        <f t="shared" si="7"/>
        <v>1</v>
      </c>
      <c r="P6" s="14" t="s">
        <v>36</v>
      </c>
      <c r="Q6" s="14">
        <f t="shared" si="8"/>
        <v>1</v>
      </c>
      <c r="R6" s="14">
        <f t="shared" si="9"/>
        <v>0</v>
      </c>
      <c r="S6" s="14">
        <f t="shared" si="10"/>
        <v>0</v>
      </c>
      <c r="T6" s="14">
        <f t="shared" si="11"/>
        <v>0</v>
      </c>
      <c r="U6" s="14" t="s">
        <v>36</v>
      </c>
      <c r="V6" s="14">
        <f t="shared" si="12"/>
        <v>1</v>
      </c>
      <c r="W6" s="14">
        <f t="shared" si="13"/>
        <v>0</v>
      </c>
      <c r="X6" s="14">
        <f t="shared" si="14"/>
        <v>1</v>
      </c>
      <c r="Y6" s="14">
        <f t="shared" si="15"/>
        <v>1</v>
      </c>
    </row>
    <row r="7" spans="1:54" x14ac:dyDescent="0.3">
      <c r="A7" t="s">
        <v>6</v>
      </c>
      <c r="B7" t="s">
        <v>7</v>
      </c>
      <c r="C7">
        <f>C1+C2+C2</f>
        <v>48757</v>
      </c>
      <c r="E7" t="s">
        <v>27</v>
      </c>
      <c r="G7" s="14">
        <f t="shared" si="0"/>
        <v>0</v>
      </c>
      <c r="H7" s="14">
        <f t="shared" si="1"/>
        <v>0</v>
      </c>
      <c r="I7" s="14">
        <f t="shared" si="2"/>
        <v>1</v>
      </c>
      <c r="J7" s="14">
        <f t="shared" si="3"/>
        <v>1</v>
      </c>
      <c r="K7" s="14" t="s">
        <v>36</v>
      </c>
      <c r="L7" s="14">
        <f t="shared" si="4"/>
        <v>1</v>
      </c>
      <c r="M7" s="14">
        <f t="shared" si="5"/>
        <v>1</v>
      </c>
      <c r="N7" s="14">
        <f t="shared" si="6"/>
        <v>1</v>
      </c>
      <c r="O7" s="14">
        <f t="shared" si="7"/>
        <v>0</v>
      </c>
      <c r="P7" s="14" t="s">
        <v>36</v>
      </c>
      <c r="Q7" s="14">
        <f t="shared" si="8"/>
        <v>0</v>
      </c>
      <c r="R7" s="14">
        <f t="shared" si="9"/>
        <v>1</v>
      </c>
      <c r="S7" s="14">
        <f t="shared" si="10"/>
        <v>1</v>
      </c>
      <c r="T7" s="14">
        <f t="shared" si="11"/>
        <v>1</v>
      </c>
      <c r="U7" s="14" t="s">
        <v>36</v>
      </c>
      <c r="V7" s="14">
        <f t="shared" si="12"/>
        <v>0</v>
      </c>
      <c r="W7" s="14">
        <f t="shared" si="13"/>
        <v>1</v>
      </c>
      <c r="X7" s="14">
        <f t="shared" si="14"/>
        <v>0</v>
      </c>
      <c r="Y7" s="14">
        <f t="shared" si="15"/>
        <v>1</v>
      </c>
    </row>
    <row r="8" spans="1:54" x14ac:dyDescent="0.3">
      <c r="A8" t="s">
        <v>8</v>
      </c>
      <c r="B8" t="s">
        <v>9</v>
      </c>
      <c r="C8">
        <f>C2-C1</f>
        <v>14921</v>
      </c>
      <c r="E8" t="s">
        <v>28</v>
      </c>
      <c r="G8">
        <f t="shared" si="0"/>
        <v>0</v>
      </c>
      <c r="H8">
        <f t="shared" si="1"/>
        <v>0</v>
      </c>
      <c r="I8">
        <f t="shared" si="2"/>
        <v>1</v>
      </c>
      <c r="J8">
        <f t="shared" si="3"/>
        <v>1</v>
      </c>
      <c r="K8" t="s">
        <v>36</v>
      </c>
      <c r="L8">
        <f t="shared" si="4"/>
        <v>1</v>
      </c>
      <c r="M8">
        <f t="shared" si="5"/>
        <v>0</v>
      </c>
      <c r="N8">
        <f t="shared" si="6"/>
        <v>1</v>
      </c>
      <c r="O8">
        <f t="shared" si="7"/>
        <v>0</v>
      </c>
      <c r="P8" t="s">
        <v>36</v>
      </c>
      <c r="Q8">
        <f t="shared" si="8"/>
        <v>0</v>
      </c>
      <c r="R8">
        <f t="shared" si="9"/>
        <v>1</v>
      </c>
      <c r="S8">
        <f t="shared" si="10"/>
        <v>0</v>
      </c>
      <c r="T8">
        <f t="shared" si="11"/>
        <v>0</v>
      </c>
      <c r="U8" t="s">
        <v>36</v>
      </c>
      <c r="V8">
        <f t="shared" si="12"/>
        <v>1</v>
      </c>
      <c r="W8">
        <f t="shared" si="13"/>
        <v>0</v>
      </c>
      <c r="X8">
        <f t="shared" si="14"/>
        <v>0</v>
      </c>
      <c r="Y8">
        <f t="shared" si="15"/>
        <v>1</v>
      </c>
    </row>
    <row r="9" spans="1:54" x14ac:dyDescent="0.3">
      <c r="A9" t="s">
        <v>10</v>
      </c>
      <c r="B9" t="s">
        <v>11</v>
      </c>
      <c r="C9">
        <f>65536-C7</f>
        <v>16779</v>
      </c>
      <c r="E9" t="s">
        <v>29</v>
      </c>
      <c r="G9">
        <f t="shared" si="0"/>
        <v>0</v>
      </c>
      <c r="H9">
        <f t="shared" si="1"/>
        <v>1</v>
      </c>
      <c r="I9">
        <f t="shared" si="2"/>
        <v>0</v>
      </c>
      <c r="J9">
        <f t="shared" si="3"/>
        <v>0</v>
      </c>
      <c r="K9" t="s">
        <v>36</v>
      </c>
      <c r="L9">
        <f t="shared" si="4"/>
        <v>0</v>
      </c>
      <c r="M9">
        <f t="shared" si="5"/>
        <v>0</v>
      </c>
      <c r="N9">
        <f t="shared" si="6"/>
        <v>0</v>
      </c>
      <c r="O9">
        <f t="shared" si="7"/>
        <v>1</v>
      </c>
      <c r="P9" t="s">
        <v>36</v>
      </c>
      <c r="Q9">
        <f t="shared" si="8"/>
        <v>1</v>
      </c>
      <c r="R9">
        <f t="shared" si="9"/>
        <v>0</v>
      </c>
      <c r="S9">
        <f t="shared" si="10"/>
        <v>0</v>
      </c>
      <c r="T9">
        <f t="shared" si="11"/>
        <v>0</v>
      </c>
      <c r="U9" t="s">
        <v>36</v>
      </c>
      <c r="V9">
        <f t="shared" si="12"/>
        <v>1</v>
      </c>
      <c r="W9">
        <f t="shared" si="13"/>
        <v>0</v>
      </c>
      <c r="X9">
        <f t="shared" si="14"/>
        <v>1</v>
      </c>
      <c r="Y9">
        <f t="shared" si="15"/>
        <v>1</v>
      </c>
    </row>
    <row r="10" spans="1:54" x14ac:dyDescent="0.3">
      <c r="A10" t="s">
        <v>12</v>
      </c>
      <c r="B10" s="1" t="s">
        <v>13</v>
      </c>
      <c r="C10">
        <f>-C4</f>
        <v>-6305</v>
      </c>
      <c r="E10" t="s">
        <v>30</v>
      </c>
      <c r="F10" s="1" t="s">
        <v>37</v>
      </c>
      <c r="G10">
        <f>IF(IF(G4=0, 1, 0)+AK10=2, 0, IF(G4=0, 1, 0)+AK10)</f>
        <v>1</v>
      </c>
      <c r="H10">
        <f>IF(IF(H4=0, 1, 0)+AL10=2, 0, IF(H4=0, 1, 0)+AL10)</f>
        <v>1</v>
      </c>
      <c r="I10">
        <f>IF(IF(I4=0, 1, 0)+AM10=2, 0, IF(I4=0, 1, 0)+AM10)</f>
        <v>1</v>
      </c>
      <c r="J10">
        <f>IF(IF(J4=0, 1, 0)+AO10=2, 0, IF(J4=0, 1, 0)+AO10)</f>
        <v>0</v>
      </c>
      <c r="K10" t="s">
        <v>36</v>
      </c>
      <c r="L10">
        <f>IF(IF(L4=0, 1, 0)+AP10=2, 0, IF(L4=0, 1, 0)+AP10)</f>
        <v>0</v>
      </c>
      <c r="M10">
        <f>IF(IF(M4=0, 1, 0)+AQ10=2, 0, IF(M4=0, 1, 0)+AQ10)</f>
        <v>1</v>
      </c>
      <c r="N10">
        <f>IF(IF(N4=0, 1, 0)+AR10=2, 0, IF(N4=0, 1, 0)+AR10)</f>
        <v>1</v>
      </c>
      <c r="O10">
        <f>IF(IF(O4=0, 1, 0)+AT10=2, 0, IF(O4=0, 1, 0)+AT10)</f>
        <v>1</v>
      </c>
      <c r="P10" t="s">
        <v>36</v>
      </c>
      <c r="Q10">
        <f>IF(IF(Q4=0, 1, 0)+AU10=2, 0, IF(Q4=0, 1, 0)+AU10)</f>
        <v>0</v>
      </c>
      <c r="R10">
        <f>IF(IF(R4=0, 1, 0)+AV10=2, 0, IF(R4=0, 1, 0)+AV10)</f>
        <v>1</v>
      </c>
      <c r="S10">
        <f>IF(IF(S4=0, 1, 0)+AW10=2, 0, IF(S4=0, 1, 0)+AW10)</f>
        <v>0</v>
      </c>
      <c r="T10">
        <f>IF(IF(T4=0, 1, 0)+AY10=2, 0, IF(T4=0, 1, 0)+AY10)</f>
        <v>1</v>
      </c>
      <c r="U10" t="s">
        <v>36</v>
      </c>
      <c r="V10">
        <f>IF(IF(V4=0, 1, 0)+AZ10=2, 0, IF(V4=0, 1, 0)+AZ10)</f>
        <v>1</v>
      </c>
      <c r="W10">
        <f>IF(IF(W4=0, 1, 0)+BA10=2, 0, IF(W4=0, 1, 0)+BA10)</f>
        <v>1</v>
      </c>
      <c r="X10">
        <f>IF(IF(X4=0, 1, 0)+BB10=2, 0, IF(X4=0, 1, 0)+BB10)</f>
        <v>1</v>
      </c>
      <c r="Y10">
        <f>IF(IF(Y4=0, 1, 0)+1=2, 0, IF(Y4=0, 1, 0)+1)</f>
        <v>1</v>
      </c>
      <c r="AJ10">
        <f>IF(IF(G4=0, 1, 0)+AK10=2,1,0)</f>
        <v>0</v>
      </c>
      <c r="AK10">
        <f>IF(IF(H4=0, 1, 0)+AL10=2, 1,0)</f>
        <v>0</v>
      </c>
      <c r="AL10">
        <f>IF(IF(I4=0, 1, 0)+AM10=2, 1,0)</f>
        <v>0</v>
      </c>
      <c r="AM10">
        <f>IF(IF(J4=0, 1, 0)+AO10=2, 1,0)</f>
        <v>0</v>
      </c>
      <c r="AN10" t="s">
        <v>36</v>
      </c>
      <c r="AO10">
        <f>IF(IF(L4=0, 1, 0)+AP10=2, 1,0)</f>
        <v>0</v>
      </c>
      <c r="AP10">
        <f>IF(IF(M4=0, 1, 0)+AQ10=2, 1,0)</f>
        <v>0</v>
      </c>
      <c r="AQ10">
        <f>IF(IF(N4=0, 1, 0)+AR10=2, 1,0)</f>
        <v>0</v>
      </c>
      <c r="AR10">
        <f>IF(IF(O4=0, 1, 0)+AT10=2, 1,0)</f>
        <v>0</v>
      </c>
      <c r="AS10" t="s">
        <v>36</v>
      </c>
      <c r="AT10">
        <f>IF(IF(Q4=0, 1, 0)+AU10=2, 1,0)</f>
        <v>0</v>
      </c>
      <c r="AU10">
        <f>IF(IF(R4=0, 1, 0)+AV10=2, 1,0)</f>
        <v>0</v>
      </c>
      <c r="AV10">
        <f>IF(IF(S4=0, 1, 0)+AW10=2, 1,0)</f>
        <v>0</v>
      </c>
      <c r="AW10">
        <f>IF(IF(T4=0, 1, 0)+AY10=2, 1,0)</f>
        <v>0</v>
      </c>
      <c r="AX10" t="s">
        <v>36</v>
      </c>
      <c r="AY10">
        <f>IF(IF(V4=0, 1, 0)+AZ10=2, 1,0)</f>
        <v>0</v>
      </c>
      <c r="AZ10">
        <f>IF(IF(W4=0, 1, 0)+BA10=2, 1,0)</f>
        <v>0</v>
      </c>
      <c r="BA10">
        <f>IF(IF(X4=0, 1, 0)+BB10=2, 1,0)</f>
        <v>0</v>
      </c>
      <c r="BB10">
        <f>IF(IF(Y4=0, 1, 0)+1=2, 1,0)</f>
        <v>0</v>
      </c>
    </row>
    <row r="11" spans="1:54" x14ac:dyDescent="0.3">
      <c r="A11" t="s">
        <v>14</v>
      </c>
      <c r="B11" s="1" t="s">
        <v>15</v>
      </c>
      <c r="C11">
        <f t="shared" ref="C11:C15" si="16">-C5</f>
        <v>-21226</v>
      </c>
      <c r="E11" t="s">
        <v>31</v>
      </c>
      <c r="F11" s="1" t="s">
        <v>38</v>
      </c>
      <c r="G11">
        <f>IF(IF(G5=0, 1, 0)+AK11=2, 0, IF(G5=0, 1, 0)+AK11)</f>
        <v>1</v>
      </c>
      <c r="H11">
        <f>IF(IF(H5=0, 1, 0)+AL11=2, 0, IF(H5=0, 1, 0)+AL11)</f>
        <v>0</v>
      </c>
      <c r="I11">
        <f>IF(IF(I5=0, 1, 0)+AM11=2, 0, IF(I5=0, 1, 0)+AM11)</f>
        <v>1</v>
      </c>
      <c r="J11">
        <f>IF(IF(J5=0, 1, 0)+AO11=2, 0, IF(J5=0, 1, 0)+AO11)</f>
        <v>0</v>
      </c>
      <c r="K11" t="s">
        <v>36</v>
      </c>
      <c r="L11">
        <f>IF(IF(L5=0, 1, 0)+AP11=2, 0, IF(L5=0, 1, 0)+AP11)</f>
        <v>1</v>
      </c>
      <c r="M11">
        <f>IF(IF(M5=0, 1, 0)+AQ11=2, 0, IF(M5=0, 1, 0)+AQ11)</f>
        <v>1</v>
      </c>
      <c r="N11">
        <f>IF(IF(N5=0, 1, 0)+AR11=2, 0, IF(N5=0, 1, 0)+AR11)</f>
        <v>0</v>
      </c>
      <c r="O11">
        <f>IF(IF(O5=0, 1, 0)+AT11=2, 0, IF(O5=0, 1, 0)+AT11)</f>
        <v>1</v>
      </c>
      <c r="P11" t="s">
        <v>36</v>
      </c>
      <c r="Q11">
        <f>IF(IF(Q5=0, 1, 0)+AU11=2, 0, IF(Q5=0, 1, 0)+AU11)</f>
        <v>0</v>
      </c>
      <c r="R11">
        <f>IF(IF(R5=0, 1, 0)+AV11=2, 0, IF(R5=0, 1, 0)+AV11)</f>
        <v>0</v>
      </c>
      <c r="S11">
        <f>IF(IF(S5=0, 1, 0)+AW11=2, 0, IF(S5=0, 1, 0)+AW11)</f>
        <v>0</v>
      </c>
      <c r="T11">
        <f>IF(IF(T5=0, 1, 0)+AY11=2, 0, IF(T5=0, 1, 0)+AY11)</f>
        <v>1</v>
      </c>
      <c r="U11" t="s">
        <v>36</v>
      </c>
      <c r="V11">
        <f>IF(IF(V5=0, 1, 0)+AZ11=2, 0, IF(V5=0, 1, 0)+AZ11)</f>
        <v>0</v>
      </c>
      <c r="W11">
        <f>IF(IF(W5=0, 1, 0)+BA11=2, 0, IF(W5=0, 1, 0)+BA11)</f>
        <v>1</v>
      </c>
      <c r="X11">
        <f>IF(IF(X5=0, 1, 0)+BB11=2, 0, IF(X5=0, 1, 0)+BB11)</f>
        <v>1</v>
      </c>
      <c r="Y11">
        <f t="shared" ref="Y11:Y15" si="17">IF(IF(Y5=0, 1, 0)+1=2, 0, IF(Y5=0, 1, 0)+1)</f>
        <v>0</v>
      </c>
      <c r="AJ11">
        <f>IF(IF(G5=0, 1, 0)+AK11=2,1,0)</f>
        <v>0</v>
      </c>
      <c r="AK11">
        <f>IF(IF(H5=0, 1, 0)+AL11=2, 1,0)</f>
        <v>0</v>
      </c>
      <c r="AL11">
        <f>IF(IF(I5=0, 1, 0)+AM11=2, 1,0)</f>
        <v>0</v>
      </c>
      <c r="AM11">
        <f>IF(IF(J5=0, 1, 0)+AO11=2, 1,0)</f>
        <v>0</v>
      </c>
      <c r="AN11" t="s">
        <v>36</v>
      </c>
      <c r="AO11">
        <f>IF(IF(L5=0, 1, 0)+AP11=2, 1,0)</f>
        <v>0</v>
      </c>
      <c r="AP11">
        <f>IF(IF(M5=0, 1, 0)+AQ11=2, 1,0)</f>
        <v>0</v>
      </c>
      <c r="AQ11">
        <f>IF(IF(N5=0, 1, 0)+AR11=2, 1,0)</f>
        <v>0</v>
      </c>
      <c r="AR11">
        <f>IF(IF(O5=0, 1, 0)+AT11=2, 1,0)</f>
        <v>0</v>
      </c>
      <c r="AS11" t="s">
        <v>36</v>
      </c>
      <c r="AT11">
        <f>IF(IF(Q5=0, 1, 0)+AU11=2, 1,0)</f>
        <v>0</v>
      </c>
      <c r="AU11">
        <f>IF(IF(R5=0, 1, 0)+AV11=2, 1,0)</f>
        <v>0</v>
      </c>
      <c r="AV11">
        <f>IF(IF(S5=0, 1, 0)+AW11=2, 1,0)</f>
        <v>0</v>
      </c>
      <c r="AW11">
        <f>IF(IF(T5=0, 1, 0)+AY11=2, 1,0)</f>
        <v>0</v>
      </c>
      <c r="AX11" t="s">
        <v>36</v>
      </c>
      <c r="AY11">
        <f>IF(IF(V5=0, 1, 0)+AZ11=2, 1,0)</f>
        <v>0</v>
      </c>
      <c r="AZ11">
        <f>IF(IF(W5=0, 1, 0)+BA11=2, 1,0)</f>
        <v>0</v>
      </c>
      <c r="BA11">
        <f>IF(IF(X5=0, 1, 0)+BB11=2, 1,0)</f>
        <v>0</v>
      </c>
      <c r="BB11">
        <f>IF(IF(Y5=0, 1, 0)+1=2, 1,0)</f>
        <v>1</v>
      </c>
    </row>
    <row r="12" spans="1:54" x14ac:dyDescent="0.3">
      <c r="A12" t="s">
        <v>16</v>
      </c>
      <c r="B12" s="1" t="s">
        <v>17</v>
      </c>
      <c r="C12">
        <f t="shared" si="16"/>
        <v>-27531</v>
      </c>
      <c r="E12" t="s">
        <v>32</v>
      </c>
      <c r="F12" s="1" t="s">
        <v>39</v>
      </c>
      <c r="G12">
        <f>IF(IF(G6=0, 1, 0)+AK12=2, 0, IF(G6=0, 1, 0)+AK12)</f>
        <v>1</v>
      </c>
      <c r="H12">
        <f>IF(IF(H6=0, 1, 0)+AL12=2, 0, IF(H6=0, 1, 0)+AL12)</f>
        <v>0</v>
      </c>
      <c r="I12">
        <f>IF(IF(I6=0, 1, 0)+AM12=2, 0, IF(I6=0, 1, 0)+AM12)</f>
        <v>0</v>
      </c>
      <c r="J12">
        <f>IF(IF(J6=0, 1, 0)+AO12=2, 0, IF(J6=0, 1, 0)+AO12)</f>
        <v>1</v>
      </c>
      <c r="K12" t="s">
        <v>36</v>
      </c>
      <c r="L12">
        <f>IF(IF(L6=0, 1, 0)+AP12=2, 0, IF(L6=0, 1, 0)+AP12)</f>
        <v>0</v>
      </c>
      <c r="M12">
        <f>IF(IF(M6=0, 1, 0)+AQ12=2, 0, IF(M6=0, 1, 0)+AQ12)</f>
        <v>1</v>
      </c>
      <c r="N12">
        <f>IF(IF(N6=0, 1, 0)+AR12=2, 0, IF(N6=0, 1, 0)+AR12)</f>
        <v>0</v>
      </c>
      <c r="O12">
        <f>IF(IF(O6=0, 1, 0)+AT12=2, 0, IF(O6=0, 1, 0)+AT12)</f>
        <v>0</v>
      </c>
      <c r="P12" t="s">
        <v>36</v>
      </c>
      <c r="Q12">
        <f>IF(IF(Q6=0, 1, 0)+AU12=2, 0, IF(Q6=0, 1, 0)+AU12)</f>
        <v>0</v>
      </c>
      <c r="R12">
        <f>IF(IF(R6=0, 1, 0)+AV12=2, 0, IF(R6=0, 1, 0)+AV12)</f>
        <v>1</v>
      </c>
      <c r="S12">
        <f>IF(IF(S6=0, 1, 0)+AW12=2, 0, IF(S6=0, 1, 0)+AW12)</f>
        <v>1</v>
      </c>
      <c r="T12">
        <f>IF(IF(T6=0, 1, 0)+AY12=2, 0, IF(T6=0, 1, 0)+AY12)</f>
        <v>1</v>
      </c>
      <c r="U12" t="s">
        <v>36</v>
      </c>
      <c r="V12">
        <f>IF(IF(V6=0, 1, 0)+AZ12=2, 0, IF(V6=0, 1, 0)+AZ12)</f>
        <v>0</v>
      </c>
      <c r="W12">
        <f>IF(IF(W6=0, 1, 0)+BA12=2, 0, IF(W6=0, 1, 0)+BA12)</f>
        <v>1</v>
      </c>
      <c r="X12">
        <f>IF(IF(X6=0, 1, 0)+BB12=2, 0, IF(X6=0, 1, 0)+BB12)</f>
        <v>0</v>
      </c>
      <c r="Y12">
        <f t="shared" si="17"/>
        <v>1</v>
      </c>
      <c r="AJ12">
        <f>IF(IF(G6=0, 1, 0)+AK12=2,1,0)</f>
        <v>0</v>
      </c>
      <c r="AK12">
        <f>IF(IF(H6=0, 1, 0)+AL12=2, 1,0)</f>
        <v>0</v>
      </c>
      <c r="AL12">
        <f>IF(IF(I6=0, 1, 0)+AM12=2, 1,0)</f>
        <v>0</v>
      </c>
      <c r="AM12">
        <f>IF(IF(J6=0, 1, 0)+AO12=2, 1,0)</f>
        <v>0</v>
      </c>
      <c r="AN12" t="s">
        <v>36</v>
      </c>
      <c r="AO12">
        <f>IF(IF(L6=0, 1, 0)+AP12=2, 1,0)</f>
        <v>0</v>
      </c>
      <c r="AP12">
        <f>IF(IF(M6=0, 1, 0)+AQ12=2, 1,0)</f>
        <v>0</v>
      </c>
      <c r="AQ12">
        <f>IF(IF(N6=0, 1, 0)+AR12=2, 1,0)</f>
        <v>0</v>
      </c>
      <c r="AR12">
        <f>IF(IF(O6=0, 1, 0)+AT12=2, 1,0)</f>
        <v>0</v>
      </c>
      <c r="AS12" t="s">
        <v>36</v>
      </c>
      <c r="AT12">
        <f>IF(IF(Q6=0, 1, 0)+AU12=2, 1,0)</f>
        <v>0</v>
      </c>
      <c r="AU12">
        <f>IF(IF(R6=0, 1, 0)+AV12=2, 1,0)</f>
        <v>0</v>
      </c>
      <c r="AV12">
        <f>IF(IF(S6=0, 1, 0)+AW12=2, 1,0)</f>
        <v>0</v>
      </c>
      <c r="AW12">
        <f>IF(IF(T6=0, 1, 0)+AY12=2, 1,0)</f>
        <v>0</v>
      </c>
      <c r="AX12" t="s">
        <v>36</v>
      </c>
      <c r="AY12">
        <f>IF(IF(V6=0, 1, 0)+AZ12=2, 1,0)</f>
        <v>0</v>
      </c>
      <c r="AZ12">
        <f>IF(IF(W6=0, 1, 0)+BA12=2, 1,0)</f>
        <v>0</v>
      </c>
      <c r="BA12">
        <f>IF(IF(X6=0, 1, 0)+BB12=2, 1,0)</f>
        <v>0</v>
      </c>
      <c r="BB12">
        <f>IF(IF(Y6=0, 1, 0)+1=2, 1,0)</f>
        <v>0</v>
      </c>
    </row>
    <row r="13" spans="1:54" x14ac:dyDescent="0.3">
      <c r="A13" t="s">
        <v>18</v>
      </c>
      <c r="B13" s="1" t="s">
        <v>21</v>
      </c>
      <c r="C13">
        <f t="shared" si="16"/>
        <v>-48757</v>
      </c>
      <c r="E13" t="s">
        <v>33</v>
      </c>
      <c r="F13" s="1" t="s">
        <v>40</v>
      </c>
      <c r="G13">
        <f>IF(IF(G7=0, 1, 0)+AK13=2, 0, IF(G7=0, 1, 0)+AK13)</f>
        <v>1</v>
      </c>
      <c r="H13">
        <f>IF(IF(H7=0, 1, 0)+AL13=2, 0, IF(H7=0, 1, 0)+AL13)</f>
        <v>1</v>
      </c>
      <c r="I13">
        <f>IF(IF(I7=0, 1, 0)+AM13=2, 0, IF(I7=0, 1, 0)+AM13)</f>
        <v>0</v>
      </c>
      <c r="J13">
        <f>IF(IF(J7=0, 1, 0)+AO13=2, 0, IF(J7=0, 1, 0)+AO13)</f>
        <v>0</v>
      </c>
      <c r="K13" t="s">
        <v>36</v>
      </c>
      <c r="L13">
        <f>IF(IF(L7=0, 1, 0)+AP13=2, 0, IF(L7=0, 1, 0)+AP13)</f>
        <v>0</v>
      </c>
      <c r="M13">
        <f>IF(IF(M7=0, 1, 0)+AQ13=2, 0, IF(M7=0, 1, 0)+AQ13)</f>
        <v>0</v>
      </c>
      <c r="N13">
        <f>IF(IF(N7=0, 1, 0)+AR13=2, 0, IF(N7=0, 1, 0)+AR13)</f>
        <v>0</v>
      </c>
      <c r="O13">
        <f>IF(IF(O7=0, 1, 0)+AT13=2, 0, IF(O7=0, 1, 0)+AT13)</f>
        <v>1</v>
      </c>
      <c r="P13" t="s">
        <v>36</v>
      </c>
      <c r="Q13">
        <f>IF(IF(Q7=0, 1, 0)+AU13=2, 0, IF(Q7=0, 1, 0)+AU13)</f>
        <v>1</v>
      </c>
      <c r="R13">
        <f>IF(IF(R7=0, 1, 0)+AV13=2, 0, IF(R7=0, 1, 0)+AV13)</f>
        <v>0</v>
      </c>
      <c r="S13">
        <f>IF(IF(S7=0, 1, 0)+AW13=2, 0, IF(S7=0, 1, 0)+AW13)</f>
        <v>0</v>
      </c>
      <c r="T13">
        <f>IF(IF(T7=0, 1, 0)+AY13=2, 0, IF(T7=0, 1, 0)+AY13)</f>
        <v>0</v>
      </c>
      <c r="U13" t="s">
        <v>36</v>
      </c>
      <c r="V13">
        <f>IF(IF(V7=0, 1, 0)+AZ13=2, 0, IF(V7=0, 1, 0)+AZ13)</f>
        <v>1</v>
      </c>
      <c r="W13">
        <f>IF(IF(W7=0, 1, 0)+BA13=2, 0, IF(W7=0, 1, 0)+BA13)</f>
        <v>0</v>
      </c>
      <c r="X13">
        <f>IF(IF(X7=0, 1, 0)+BB13=2, 0, IF(X7=0, 1, 0)+BB13)</f>
        <v>1</v>
      </c>
      <c r="Y13">
        <f t="shared" si="17"/>
        <v>1</v>
      </c>
      <c r="AJ13">
        <f>IF(IF(G7=0, 1, 0)+AK13=2,1,0)</f>
        <v>0</v>
      </c>
      <c r="AK13">
        <f>IF(IF(H7=0, 1, 0)+AL13=2, 1,0)</f>
        <v>0</v>
      </c>
      <c r="AL13">
        <f>IF(IF(I7=0, 1, 0)+AM13=2, 1,0)</f>
        <v>0</v>
      </c>
      <c r="AM13">
        <f>IF(IF(J7=0, 1, 0)+AO13=2, 1,0)</f>
        <v>0</v>
      </c>
      <c r="AN13" t="s">
        <v>36</v>
      </c>
      <c r="AO13">
        <f>IF(IF(L7=0, 1, 0)+AP13=2, 1,0)</f>
        <v>0</v>
      </c>
      <c r="AP13">
        <f>IF(IF(M7=0, 1, 0)+AQ13=2, 1,0)</f>
        <v>0</v>
      </c>
      <c r="AQ13">
        <f>IF(IF(N7=0, 1, 0)+AR13=2, 1,0)</f>
        <v>0</v>
      </c>
      <c r="AR13">
        <f>IF(IF(O7=0, 1, 0)+AT13=2, 1,0)</f>
        <v>0</v>
      </c>
      <c r="AS13" t="s">
        <v>36</v>
      </c>
      <c r="AT13">
        <f>IF(IF(Q7=0, 1, 0)+AU13=2, 1,0)</f>
        <v>0</v>
      </c>
      <c r="AU13">
        <f>IF(IF(R7=0, 1, 0)+AV13=2, 1,0)</f>
        <v>0</v>
      </c>
      <c r="AV13">
        <f>IF(IF(S7=0, 1, 0)+AW13=2, 1,0)</f>
        <v>0</v>
      </c>
      <c r="AW13">
        <f>IF(IF(T7=0, 1, 0)+AY13=2, 1,0)</f>
        <v>0</v>
      </c>
      <c r="AX13" t="s">
        <v>36</v>
      </c>
      <c r="AY13">
        <f>IF(IF(V7=0, 1, 0)+AZ13=2, 1,0)</f>
        <v>0</v>
      </c>
      <c r="AZ13">
        <f>IF(IF(W7=0, 1, 0)+BA13=2, 1,0)</f>
        <v>0</v>
      </c>
      <c r="BA13">
        <f>IF(IF(X7=0, 1, 0)+BB13=2, 1,0)</f>
        <v>0</v>
      </c>
      <c r="BB13">
        <f>IF(IF(Y7=0, 1, 0)+1=2, 1,0)</f>
        <v>0</v>
      </c>
    </row>
    <row r="14" spans="1:54" x14ac:dyDescent="0.3">
      <c r="A14" t="s">
        <v>19</v>
      </c>
      <c r="B14" s="1" t="s">
        <v>22</v>
      </c>
      <c r="C14">
        <f t="shared" si="16"/>
        <v>-14921</v>
      </c>
      <c r="E14" t="s">
        <v>34</v>
      </c>
      <c r="F14" s="1" t="s">
        <v>41</v>
      </c>
      <c r="G14">
        <f>IF(IF(G8=0, 1, 0)+AK14=2, 0, IF(G8=0, 1, 0)+AK14)</f>
        <v>1</v>
      </c>
      <c r="H14">
        <f>IF(IF(H8=0, 1, 0)+AL14=2, 0, IF(H8=0, 1, 0)+AL14)</f>
        <v>1</v>
      </c>
      <c r="I14">
        <f>IF(IF(I8=0, 1, 0)+AM14=2, 0, IF(I8=0, 1, 0)+AM14)</f>
        <v>0</v>
      </c>
      <c r="J14">
        <f>IF(IF(J8=0, 1, 0)+AO14=2, 0, IF(J8=0, 1, 0)+AO14)</f>
        <v>0</v>
      </c>
      <c r="K14" t="s">
        <v>36</v>
      </c>
      <c r="L14">
        <f>IF(IF(L8=0, 1, 0)+AP14=2, 0, IF(L8=0, 1, 0)+AP14)</f>
        <v>0</v>
      </c>
      <c r="M14">
        <f>IF(IF(M8=0, 1, 0)+AQ14=2, 0, IF(M8=0, 1, 0)+AQ14)</f>
        <v>1</v>
      </c>
      <c r="N14">
        <f>IF(IF(N8=0, 1, 0)+AR14=2, 0, IF(N8=0, 1, 0)+AR14)</f>
        <v>0</v>
      </c>
      <c r="O14">
        <f>IF(IF(O8=0, 1, 0)+AT14=2, 0, IF(O8=0, 1, 0)+AT14)</f>
        <v>1</v>
      </c>
      <c r="P14" t="s">
        <v>36</v>
      </c>
      <c r="Q14">
        <f>IF(IF(Q8=0, 1, 0)+AU14=2, 0, IF(Q8=0, 1, 0)+AU14)</f>
        <v>1</v>
      </c>
      <c r="R14">
        <f>IF(IF(R8=0, 1, 0)+AV14=2, 0, IF(R8=0, 1, 0)+AV14)</f>
        <v>0</v>
      </c>
      <c r="S14">
        <f>IF(IF(S8=0, 1, 0)+AW14=2, 0, IF(S8=0, 1, 0)+AW14)</f>
        <v>1</v>
      </c>
      <c r="T14">
        <f>IF(IF(T8=0, 1, 0)+AY14=2, 0, IF(T8=0, 1, 0)+AY14)</f>
        <v>1</v>
      </c>
      <c r="U14" t="s">
        <v>36</v>
      </c>
      <c r="V14">
        <f>IF(IF(V8=0, 1, 0)+AZ14=2, 0, IF(V8=0, 1, 0)+AZ14)</f>
        <v>0</v>
      </c>
      <c r="W14">
        <f>IF(IF(W8=0, 1, 0)+BA14=2, 0, IF(W8=0, 1, 0)+BA14)</f>
        <v>1</v>
      </c>
      <c r="X14">
        <f>IF(IF(X8=0, 1, 0)+BB14=2, 0, IF(X8=0, 1, 0)+BB14)</f>
        <v>1</v>
      </c>
      <c r="Y14">
        <f t="shared" si="17"/>
        <v>1</v>
      </c>
      <c r="AJ14">
        <f>IF(IF(G8=0, 1, 0)+AK14=2,1,0)</f>
        <v>0</v>
      </c>
      <c r="AK14">
        <f>IF(IF(H8=0, 1, 0)+AL14=2, 1,0)</f>
        <v>0</v>
      </c>
      <c r="AL14">
        <f>IF(IF(I8=0, 1, 0)+AM14=2, 1,0)</f>
        <v>0</v>
      </c>
      <c r="AM14">
        <f>IF(IF(J8=0, 1, 0)+AO14=2, 1,0)</f>
        <v>0</v>
      </c>
      <c r="AN14" t="s">
        <v>36</v>
      </c>
      <c r="AO14">
        <f>IF(IF(L8=0, 1, 0)+AP14=2, 1,0)</f>
        <v>0</v>
      </c>
      <c r="AP14">
        <f>IF(IF(M8=0, 1, 0)+AQ14=2, 1,0)</f>
        <v>0</v>
      </c>
      <c r="AQ14">
        <f>IF(IF(N8=0, 1, 0)+AR14=2, 1,0)</f>
        <v>0</v>
      </c>
      <c r="AR14">
        <f>IF(IF(O8=0, 1, 0)+AT14=2, 1,0)</f>
        <v>0</v>
      </c>
      <c r="AS14" t="s">
        <v>36</v>
      </c>
      <c r="AT14">
        <f>IF(IF(Q8=0, 1, 0)+AU14=2, 1,0)</f>
        <v>0</v>
      </c>
      <c r="AU14">
        <f>IF(IF(R8=0, 1, 0)+AV14=2, 1,0)</f>
        <v>0</v>
      </c>
      <c r="AV14">
        <f>IF(IF(S8=0, 1, 0)+AW14=2, 1,0)</f>
        <v>0</v>
      </c>
      <c r="AW14">
        <f>IF(IF(T8=0, 1, 0)+AY14=2, 1,0)</f>
        <v>0</v>
      </c>
      <c r="AX14" t="s">
        <v>36</v>
      </c>
      <c r="AY14">
        <f>IF(IF(V8=0, 1, 0)+AZ14=2, 1,0)</f>
        <v>0</v>
      </c>
      <c r="AZ14">
        <f>IF(IF(W8=0, 1, 0)+BA14=2, 1,0)</f>
        <v>0</v>
      </c>
      <c r="BA14">
        <f>IF(IF(X8=0, 1, 0)+BB14=2, 1,0)</f>
        <v>0</v>
      </c>
      <c r="BB14">
        <f>IF(IF(Y8=0, 1, 0)+1=2, 1,0)</f>
        <v>0</v>
      </c>
    </row>
    <row r="15" spans="1:54" x14ac:dyDescent="0.3">
      <c r="A15" t="s">
        <v>20</v>
      </c>
      <c r="B15" s="1" t="s">
        <v>23</v>
      </c>
      <c r="C15">
        <f t="shared" si="16"/>
        <v>-16779</v>
      </c>
      <c r="E15" t="s">
        <v>35</v>
      </c>
      <c r="F15" s="1" t="s">
        <v>42</v>
      </c>
      <c r="G15">
        <f>IF(IF(G9=0, 1, 0)+AK15=2, 0, IF(G9=0, 1, 0)+AK15)</f>
        <v>1</v>
      </c>
      <c r="H15">
        <f>IF(IF(H9=0, 1, 0)+AL15=2, 0, IF(H9=0, 1, 0)+AL15)</f>
        <v>0</v>
      </c>
      <c r="I15">
        <f>IF(IF(I9=0, 1, 0)+AM15=2, 0, IF(I9=0, 1, 0)+AM15)</f>
        <v>1</v>
      </c>
      <c r="J15">
        <f>IF(IF(J9=0, 1, 0)+AO15=2, 0, IF(J9=0, 1, 0)+AO15)</f>
        <v>1</v>
      </c>
      <c r="K15" t="s">
        <v>36</v>
      </c>
      <c r="L15">
        <f>IF(IF(L9=0, 1, 0)+AP15=2, 0, IF(L9=0, 1, 0)+AP15)</f>
        <v>1</v>
      </c>
      <c r="M15">
        <f>IF(IF(M9=0, 1, 0)+AQ15=2, 0, IF(M9=0, 1, 0)+AQ15)</f>
        <v>1</v>
      </c>
      <c r="N15">
        <f>IF(IF(N9=0, 1, 0)+AR15=2, 0, IF(N9=0, 1, 0)+AR15)</f>
        <v>1</v>
      </c>
      <c r="O15">
        <f>IF(IF(O9=0, 1, 0)+AT15=2, 0, IF(O9=0, 1, 0)+AT15)</f>
        <v>0</v>
      </c>
      <c r="P15" t="s">
        <v>36</v>
      </c>
      <c r="Q15">
        <f>IF(IF(Q9=0, 1, 0)+AU15=2, 0, IF(Q9=0, 1, 0)+AU15)</f>
        <v>0</v>
      </c>
      <c r="R15">
        <f>IF(IF(R9=0, 1, 0)+AV15=2, 0, IF(R9=0, 1, 0)+AV15)</f>
        <v>1</v>
      </c>
      <c r="S15">
        <f>IF(IF(S9=0, 1, 0)+AW15=2, 0, IF(S9=0, 1, 0)+AW15)</f>
        <v>1</v>
      </c>
      <c r="T15">
        <f>IF(IF(T9=0, 1, 0)+AY15=2, 0, IF(T9=0, 1, 0)+AY15)</f>
        <v>1</v>
      </c>
      <c r="U15" t="s">
        <v>36</v>
      </c>
      <c r="V15">
        <f>IF(IF(V9=0, 1, 0)+AZ15=2, 0, IF(V9=0, 1, 0)+AZ15)</f>
        <v>0</v>
      </c>
      <c r="W15">
        <f>IF(IF(W9=0, 1, 0)+BA15=2, 0, IF(W9=0, 1, 0)+BA15)</f>
        <v>1</v>
      </c>
      <c r="X15">
        <f>IF(IF(X9=0, 1, 0)+BB15=2, 0, IF(X9=0, 1, 0)+BB15)</f>
        <v>0</v>
      </c>
      <c r="Y15">
        <f t="shared" si="17"/>
        <v>1</v>
      </c>
      <c r="AJ15">
        <f>IF(IF(G9=0, 1, 0)+AK15=2,1,0)</f>
        <v>0</v>
      </c>
      <c r="AK15">
        <f>IF(IF(H9=0, 1, 0)+AL15=2, 1,0)</f>
        <v>0</v>
      </c>
      <c r="AL15">
        <f>IF(IF(I9=0, 1, 0)+AM15=2, 1,0)</f>
        <v>0</v>
      </c>
      <c r="AM15">
        <f>IF(IF(J9=0, 1, 0)+AO15=2, 1,0)</f>
        <v>0</v>
      </c>
      <c r="AN15" t="s">
        <v>36</v>
      </c>
      <c r="AO15">
        <f>IF(IF(L9=0, 1, 0)+AP15=2, 1,0)</f>
        <v>0</v>
      </c>
      <c r="AP15">
        <f>IF(IF(M9=0, 1, 0)+AQ15=2, 1,0)</f>
        <v>0</v>
      </c>
      <c r="AQ15">
        <f>IF(IF(N9=0, 1, 0)+AR15=2, 1,0)</f>
        <v>0</v>
      </c>
      <c r="AR15">
        <f>IF(IF(O9=0, 1, 0)+AT15=2, 1,0)</f>
        <v>0</v>
      </c>
      <c r="AS15" t="s">
        <v>36</v>
      </c>
      <c r="AT15">
        <f>IF(IF(Q9=0, 1, 0)+AU15=2, 1,0)</f>
        <v>0</v>
      </c>
      <c r="AU15">
        <f>IF(IF(R9=0, 1, 0)+AV15=2, 1,0)</f>
        <v>0</v>
      </c>
      <c r="AV15">
        <f>IF(IF(S9=0, 1, 0)+AW15=2, 1,0)</f>
        <v>0</v>
      </c>
      <c r="AW15">
        <f>IF(IF(T9=0, 1, 0)+AY15=2, 1,0)</f>
        <v>0</v>
      </c>
      <c r="AX15" t="s">
        <v>36</v>
      </c>
      <c r="AY15">
        <f>IF(IF(V9=0, 1, 0)+AZ15=2, 1,0)</f>
        <v>0</v>
      </c>
      <c r="AZ15">
        <f>IF(IF(W9=0, 1, 0)+BA15=2, 1,0)</f>
        <v>0</v>
      </c>
      <c r="BA15">
        <f>IF(IF(X9=0, 1, 0)+BB15=2, 1,0)</f>
        <v>0</v>
      </c>
      <c r="BB15">
        <f>IF(IF(Y9=0, 1, 0)+1=2, 1,0)</f>
        <v>0</v>
      </c>
    </row>
    <row r="20" spans="2:54" x14ac:dyDescent="0.3">
      <c r="E20" t="s">
        <v>43</v>
      </c>
      <c r="G20">
        <f>G4</f>
        <v>0</v>
      </c>
      <c r="H20">
        <f t="shared" ref="H20:Y20" si="18">H4</f>
        <v>0</v>
      </c>
      <c r="I20">
        <f t="shared" si="18"/>
        <v>0</v>
      </c>
      <c r="J20">
        <f t="shared" si="18"/>
        <v>1</v>
      </c>
      <c r="K20" t="str">
        <f t="shared" si="18"/>
        <v>.</v>
      </c>
      <c r="L20">
        <f t="shared" si="18"/>
        <v>1</v>
      </c>
      <c r="M20">
        <f t="shared" si="18"/>
        <v>0</v>
      </c>
      <c r="N20">
        <f t="shared" si="18"/>
        <v>0</v>
      </c>
      <c r="O20">
        <f t="shared" si="18"/>
        <v>0</v>
      </c>
      <c r="P20" t="str">
        <f t="shared" si="18"/>
        <v>.</v>
      </c>
      <c r="Q20">
        <f t="shared" si="18"/>
        <v>1</v>
      </c>
      <c r="R20">
        <f t="shared" si="18"/>
        <v>0</v>
      </c>
      <c r="S20">
        <f t="shared" si="18"/>
        <v>1</v>
      </c>
      <c r="T20">
        <f t="shared" si="18"/>
        <v>0</v>
      </c>
      <c r="U20" t="str">
        <f t="shared" si="18"/>
        <v>.</v>
      </c>
      <c r="V20">
        <f t="shared" si="18"/>
        <v>0</v>
      </c>
      <c r="W20">
        <f t="shared" si="18"/>
        <v>0</v>
      </c>
      <c r="X20">
        <f t="shared" si="18"/>
        <v>0</v>
      </c>
      <c r="Y20">
        <f t="shared" si="18"/>
        <v>1</v>
      </c>
      <c r="AD20" s="8"/>
      <c r="AE20" t="s">
        <v>54</v>
      </c>
      <c r="AG20">
        <f>C4</f>
        <v>6305</v>
      </c>
      <c r="AH20" s="11"/>
      <c r="AI20" s="4" t="s">
        <v>62</v>
      </c>
    </row>
    <row r="21" spans="2:54" x14ac:dyDescent="0.3">
      <c r="D21" s="1" t="s">
        <v>44</v>
      </c>
      <c r="E21" s="1" t="s">
        <v>45</v>
      </c>
      <c r="G21">
        <f>G5</f>
        <v>0</v>
      </c>
      <c r="H21">
        <f t="shared" ref="H21:Y21" si="19">H5</f>
        <v>1</v>
      </c>
      <c r="I21">
        <f t="shared" si="19"/>
        <v>0</v>
      </c>
      <c r="J21">
        <f t="shared" si="19"/>
        <v>1</v>
      </c>
      <c r="K21" t="str">
        <f t="shared" si="19"/>
        <v>.</v>
      </c>
      <c r="L21">
        <f t="shared" si="19"/>
        <v>0</v>
      </c>
      <c r="M21">
        <f t="shared" si="19"/>
        <v>0</v>
      </c>
      <c r="N21">
        <f t="shared" si="19"/>
        <v>1</v>
      </c>
      <c r="O21">
        <f t="shared" si="19"/>
        <v>0</v>
      </c>
      <c r="P21" t="str">
        <f t="shared" si="19"/>
        <v>.</v>
      </c>
      <c r="Q21">
        <f t="shared" si="19"/>
        <v>1</v>
      </c>
      <c r="R21">
        <f t="shared" si="19"/>
        <v>1</v>
      </c>
      <c r="S21">
        <f t="shared" si="19"/>
        <v>1</v>
      </c>
      <c r="T21">
        <f t="shared" si="19"/>
        <v>0</v>
      </c>
      <c r="U21" t="str">
        <f t="shared" si="19"/>
        <v>.</v>
      </c>
      <c r="V21">
        <f t="shared" si="19"/>
        <v>1</v>
      </c>
      <c r="W21">
        <f t="shared" si="19"/>
        <v>0</v>
      </c>
      <c r="X21">
        <f t="shared" si="19"/>
        <v>1</v>
      </c>
      <c r="Y21">
        <f t="shared" si="19"/>
        <v>0</v>
      </c>
      <c r="AD21" s="9" t="s">
        <v>44</v>
      </c>
      <c r="AE21" t="s">
        <v>55</v>
      </c>
      <c r="AG21">
        <f>C5</f>
        <v>21226</v>
      </c>
      <c r="AH21" s="11"/>
      <c r="AI21" s="4" t="s">
        <v>63</v>
      </c>
    </row>
    <row r="22" spans="2:54" x14ac:dyDescent="0.3">
      <c r="E22" s="1" t="s">
        <v>48</v>
      </c>
      <c r="F22" s="1" t="s">
        <v>47</v>
      </c>
      <c r="G22" s="1" t="s">
        <v>46</v>
      </c>
      <c r="H22" s="1" t="s">
        <v>46</v>
      </c>
      <c r="I22" s="1" t="s">
        <v>46</v>
      </c>
      <c r="J22" s="1" t="s">
        <v>46</v>
      </c>
      <c r="K22" s="1" t="s">
        <v>46</v>
      </c>
      <c r="L22" s="1" t="s">
        <v>46</v>
      </c>
      <c r="M22" s="1" t="s">
        <v>46</v>
      </c>
      <c r="N22" s="1" t="s">
        <v>46</v>
      </c>
      <c r="O22" s="1" t="s">
        <v>46</v>
      </c>
      <c r="P22" s="1" t="s">
        <v>46</v>
      </c>
      <c r="Q22" s="1" t="s">
        <v>46</v>
      </c>
      <c r="R22" s="1" t="s">
        <v>46</v>
      </c>
      <c r="S22" s="1" t="s">
        <v>46</v>
      </c>
      <c r="T22" s="1" t="s">
        <v>46</v>
      </c>
      <c r="U22" s="1" t="s">
        <v>46</v>
      </c>
      <c r="V22" s="1" t="s">
        <v>46</v>
      </c>
      <c r="W22" s="1" t="s">
        <v>46</v>
      </c>
      <c r="X22" s="1" t="s">
        <v>46</v>
      </c>
      <c r="Y22" s="1" t="s">
        <v>46</v>
      </c>
      <c r="Z22" s="1"/>
      <c r="AA22" s="1"/>
      <c r="AB22" s="1"/>
      <c r="AC22" s="1"/>
      <c r="AD22" s="8"/>
      <c r="AE22" s="1" t="s">
        <v>57</v>
      </c>
      <c r="AF22" s="1" t="s">
        <v>57</v>
      </c>
      <c r="AG22" s="1" t="s">
        <v>56</v>
      </c>
      <c r="AH22" s="12"/>
      <c r="AI22" s="5" t="s">
        <v>64</v>
      </c>
      <c r="AJ22">
        <f>QUOTIENT(G20+G21+AK22, 2)</f>
        <v>0</v>
      </c>
      <c r="AK22">
        <f>QUOTIENT(H20+H21+AL22, 2)</f>
        <v>0</v>
      </c>
      <c r="AL22">
        <f>QUOTIENT(I20+I21+AM22, 2)</f>
        <v>0</v>
      </c>
      <c r="AM22">
        <f>QUOTIENT(J20+J21+AO22, 2)</f>
        <v>1</v>
      </c>
      <c r="AN22" t="s">
        <v>36</v>
      </c>
      <c r="AO22">
        <f>QUOTIENT(L20+L21+AP22, 2)</f>
        <v>0</v>
      </c>
      <c r="AP22">
        <f>QUOTIENT(M20+M21+AQ22, 2)</f>
        <v>0</v>
      </c>
      <c r="AQ22">
        <f>QUOTIENT(N20+N21+AR22, 2)</f>
        <v>0</v>
      </c>
      <c r="AR22">
        <f>QUOTIENT(O20+O21+AT22, 2)</f>
        <v>0</v>
      </c>
      <c r="AS22" t="s">
        <v>36</v>
      </c>
      <c r="AT22">
        <f>QUOTIENT(Q20+Q21+AU22, 2)</f>
        <v>1</v>
      </c>
      <c r="AU22">
        <f>QUOTIENT(R20+R21+AV22, 2)</f>
        <v>1</v>
      </c>
      <c r="AV22">
        <f>QUOTIENT(S20+S21+AW22, 2)</f>
        <v>1</v>
      </c>
      <c r="AW22">
        <f>QUOTIENT(T20+T21+AY22, 2)</f>
        <v>0</v>
      </c>
      <c r="AX22" t="s">
        <v>36</v>
      </c>
      <c r="AY22">
        <f>QUOTIENT(V20+V21+AZ22, 2)</f>
        <v>0</v>
      </c>
      <c r="AZ22">
        <f>QUOTIENT(W20+W21+BA22, 2)</f>
        <v>0</v>
      </c>
      <c r="BA22">
        <f>QUOTIENT(X20+X21+BB22, 2)</f>
        <v>0</v>
      </c>
      <c r="BB22">
        <f>QUOTIENT(Y20+Y21, 2)</f>
        <v>0</v>
      </c>
    </row>
    <row r="23" spans="2:54" x14ac:dyDescent="0.3">
      <c r="G23">
        <f>MOD(G20+G21+AK22, 2)</f>
        <v>0</v>
      </c>
      <c r="H23">
        <f>MOD(H20+H21+AL22, 2)</f>
        <v>1</v>
      </c>
      <c r="I23">
        <f>MOD(I20+I21+AM22, 2)</f>
        <v>1</v>
      </c>
      <c r="J23">
        <f>MOD(J20+J21+AO22, 2)</f>
        <v>0</v>
      </c>
      <c r="K23" t="s">
        <v>36</v>
      </c>
      <c r="L23">
        <f>MOD(L20+L21+AP22, 2)</f>
        <v>1</v>
      </c>
      <c r="M23">
        <f>MOD(M20+M21+AQ22, 2)</f>
        <v>0</v>
      </c>
      <c r="N23">
        <f>MOD(N20+N21+AR22, 2)</f>
        <v>1</v>
      </c>
      <c r="O23">
        <f>MOD(O20+O21+AT22, 2)</f>
        <v>1</v>
      </c>
      <c r="P23" t="s">
        <v>36</v>
      </c>
      <c r="Q23">
        <f>MOD(Q20+Q21+AU22, 2)</f>
        <v>1</v>
      </c>
      <c r="R23">
        <f>MOD(R20+R21+AV22, 2)</f>
        <v>0</v>
      </c>
      <c r="S23">
        <f>MOD(S20+S21+AW22, 2)</f>
        <v>0</v>
      </c>
      <c r="T23">
        <f>MOD(T20+T21+AY22, 2)</f>
        <v>0</v>
      </c>
      <c r="U23" t="s">
        <v>36</v>
      </c>
      <c r="V23">
        <f>MOD(V20+V21+AZ22, 2)</f>
        <v>1</v>
      </c>
      <c r="W23">
        <f>MOD(W20+W21+BA22, 2)</f>
        <v>0</v>
      </c>
      <c r="X23">
        <f>MOD(X20+X21+BB22, 2)</f>
        <v>1</v>
      </c>
      <c r="Y23">
        <f>MOD(Y20+Y21, 2)</f>
        <v>1</v>
      </c>
      <c r="Z23" s="2" t="s">
        <v>49</v>
      </c>
      <c r="AA23" s="1" t="s">
        <v>50</v>
      </c>
      <c r="AB23" s="1">
        <f>SUM(AK23:BB23)*AJ23</f>
        <v>27531</v>
      </c>
      <c r="AC23" s="2" t="s">
        <v>51</v>
      </c>
      <c r="AD23" s="10" t="s">
        <v>50</v>
      </c>
      <c r="AE23" s="2"/>
      <c r="AF23" s="2"/>
      <c r="AG23" s="3">
        <f>AG20+AG21</f>
        <v>27531</v>
      </c>
      <c r="AH23" s="13" t="s">
        <v>51</v>
      </c>
      <c r="AI23" s="6" t="s">
        <v>65</v>
      </c>
      <c r="AJ23">
        <f>IF(G23=0, 1, -1)</f>
        <v>1</v>
      </c>
      <c r="AK23">
        <f>H23*16384</f>
        <v>16384</v>
      </c>
      <c r="AL23">
        <f>I23*8192</f>
        <v>8192</v>
      </c>
      <c r="AM23">
        <f>J23*4096</f>
        <v>0</v>
      </c>
      <c r="AO23">
        <f>L23*2048</f>
        <v>2048</v>
      </c>
      <c r="AP23">
        <f>M23*1024</f>
        <v>0</v>
      </c>
      <c r="AQ23">
        <f>N23*512</f>
        <v>512</v>
      </c>
      <c r="AR23">
        <f>O23*256</f>
        <v>256</v>
      </c>
      <c r="AT23">
        <f>Q23*128</f>
        <v>128</v>
      </c>
      <c r="AU23">
        <f>R23*64</f>
        <v>0</v>
      </c>
      <c r="AV23">
        <f>S23*32</f>
        <v>0</v>
      </c>
      <c r="AW23">
        <f>T23*16</f>
        <v>0</v>
      </c>
      <c r="AY23">
        <f>V23*8</f>
        <v>8</v>
      </c>
      <c r="AZ23">
        <f>W23*4</f>
        <v>0</v>
      </c>
      <c r="BA23">
        <f>X23*2</f>
        <v>2</v>
      </c>
      <c r="BB23">
        <f>Y23</f>
        <v>1</v>
      </c>
    </row>
    <row r="24" spans="2:54" x14ac:dyDescent="0.3">
      <c r="AH24" s="11"/>
      <c r="AI24" s="4" t="s">
        <v>66</v>
      </c>
    </row>
    <row r="25" spans="2:54" x14ac:dyDescent="0.3">
      <c r="B25" s="4"/>
      <c r="C25" s="4"/>
      <c r="G25" t="s">
        <v>52</v>
      </c>
      <c r="J25">
        <f>AJ22</f>
        <v>0</v>
      </c>
      <c r="L25" t="s">
        <v>53</v>
      </c>
      <c r="O25">
        <f>MOD(SUM(V23:Y23,Q23:T23, 1), 2)</f>
        <v>1</v>
      </c>
      <c r="Q25" t="s">
        <v>58</v>
      </c>
      <c r="T25">
        <f>AY22</f>
        <v>0</v>
      </c>
      <c r="V25" t="s">
        <v>59</v>
      </c>
      <c r="Y25">
        <f>IF(AB23=0, 1, 0)</f>
        <v>0</v>
      </c>
      <c r="AB25" t="s">
        <v>60</v>
      </c>
      <c r="AC25">
        <f>G23</f>
        <v>0</v>
      </c>
      <c r="AE25" t="s">
        <v>61</v>
      </c>
      <c r="AF25">
        <f>IF(AJ22=AK22, 0, 1)</f>
        <v>0</v>
      </c>
    </row>
    <row r="28" spans="2:54" x14ac:dyDescent="0.3">
      <c r="E28" t="s">
        <v>45</v>
      </c>
      <c r="G28">
        <f>G5</f>
        <v>0</v>
      </c>
      <c r="H28">
        <f t="shared" ref="H28:Y29" si="20">H5</f>
        <v>1</v>
      </c>
      <c r="I28">
        <f t="shared" si="20"/>
        <v>0</v>
      </c>
      <c r="J28">
        <f t="shared" si="20"/>
        <v>1</v>
      </c>
      <c r="K28" t="str">
        <f t="shared" si="20"/>
        <v>.</v>
      </c>
      <c r="L28">
        <f t="shared" si="20"/>
        <v>0</v>
      </c>
      <c r="M28">
        <f t="shared" si="20"/>
        <v>0</v>
      </c>
      <c r="N28">
        <f t="shared" si="20"/>
        <v>1</v>
      </c>
      <c r="O28">
        <f t="shared" si="20"/>
        <v>0</v>
      </c>
      <c r="P28" t="str">
        <f t="shared" si="20"/>
        <v>.</v>
      </c>
      <c r="Q28">
        <f t="shared" si="20"/>
        <v>1</v>
      </c>
      <c r="R28">
        <f t="shared" si="20"/>
        <v>1</v>
      </c>
      <c r="S28">
        <f t="shared" si="20"/>
        <v>1</v>
      </c>
      <c r="T28">
        <f t="shared" si="20"/>
        <v>0</v>
      </c>
      <c r="U28" t="str">
        <f t="shared" si="20"/>
        <v>.</v>
      </c>
      <c r="V28">
        <f t="shared" si="20"/>
        <v>1</v>
      </c>
      <c r="W28">
        <f t="shared" si="20"/>
        <v>0</v>
      </c>
      <c r="X28">
        <f t="shared" si="20"/>
        <v>1</v>
      </c>
      <c r="Y28">
        <f t="shared" si="20"/>
        <v>0</v>
      </c>
      <c r="AD28" s="8"/>
      <c r="AE28" t="s">
        <v>55</v>
      </c>
      <c r="AG28">
        <f>C5</f>
        <v>21226</v>
      </c>
      <c r="AH28" s="11"/>
      <c r="AI28" s="4" t="s">
        <v>62</v>
      </c>
    </row>
    <row r="29" spans="2:54" x14ac:dyDescent="0.3">
      <c r="D29" s="1" t="s">
        <v>44</v>
      </c>
      <c r="E29" s="1" t="s">
        <v>67</v>
      </c>
      <c r="G29">
        <f>G6</f>
        <v>0</v>
      </c>
      <c r="H29">
        <f t="shared" si="20"/>
        <v>1</v>
      </c>
      <c r="I29">
        <f t="shared" si="20"/>
        <v>1</v>
      </c>
      <c r="J29">
        <f t="shared" si="20"/>
        <v>0</v>
      </c>
      <c r="K29" t="str">
        <f t="shared" si="20"/>
        <v>.</v>
      </c>
      <c r="L29">
        <f t="shared" si="20"/>
        <v>1</v>
      </c>
      <c r="M29">
        <f t="shared" si="20"/>
        <v>0</v>
      </c>
      <c r="N29">
        <f t="shared" si="20"/>
        <v>1</v>
      </c>
      <c r="O29">
        <f t="shared" si="20"/>
        <v>1</v>
      </c>
      <c r="P29" t="str">
        <f t="shared" si="20"/>
        <v>.</v>
      </c>
      <c r="Q29">
        <f t="shared" si="20"/>
        <v>1</v>
      </c>
      <c r="R29">
        <f t="shared" si="20"/>
        <v>0</v>
      </c>
      <c r="S29">
        <f t="shared" si="20"/>
        <v>0</v>
      </c>
      <c r="T29">
        <f t="shared" si="20"/>
        <v>0</v>
      </c>
      <c r="U29" t="str">
        <f t="shared" si="20"/>
        <v>.</v>
      </c>
      <c r="V29">
        <f t="shared" si="20"/>
        <v>1</v>
      </c>
      <c r="W29">
        <f t="shared" si="20"/>
        <v>0</v>
      </c>
      <c r="X29">
        <f t="shared" si="20"/>
        <v>1</v>
      </c>
      <c r="Y29">
        <f t="shared" si="20"/>
        <v>1</v>
      </c>
      <c r="AD29" s="9" t="s">
        <v>44</v>
      </c>
      <c r="AE29" t="s">
        <v>68</v>
      </c>
      <c r="AG29">
        <f>C6</f>
        <v>27531</v>
      </c>
      <c r="AH29" s="11"/>
      <c r="AI29" s="4" t="s">
        <v>63</v>
      </c>
    </row>
    <row r="30" spans="2:54" x14ac:dyDescent="0.3">
      <c r="E30" s="1" t="s">
        <v>48</v>
      </c>
      <c r="F30" s="1" t="s">
        <v>47</v>
      </c>
      <c r="G30" s="1" t="s">
        <v>46</v>
      </c>
      <c r="H30" s="1" t="s">
        <v>46</v>
      </c>
      <c r="I30" s="1" t="s">
        <v>46</v>
      </c>
      <c r="J30" s="1" t="s">
        <v>46</v>
      </c>
      <c r="K30" s="1" t="s">
        <v>46</v>
      </c>
      <c r="L30" s="1" t="s">
        <v>46</v>
      </c>
      <c r="M30" s="1" t="s">
        <v>46</v>
      </c>
      <c r="N30" s="1" t="s">
        <v>46</v>
      </c>
      <c r="O30" s="1" t="s">
        <v>46</v>
      </c>
      <c r="P30" s="1" t="s">
        <v>46</v>
      </c>
      <c r="Q30" s="1" t="s">
        <v>46</v>
      </c>
      <c r="R30" s="1" t="s">
        <v>46</v>
      </c>
      <c r="S30" s="1" t="s">
        <v>46</v>
      </c>
      <c r="T30" s="1" t="s">
        <v>46</v>
      </c>
      <c r="U30" s="1" t="s">
        <v>46</v>
      </c>
      <c r="V30" s="1" t="s">
        <v>46</v>
      </c>
      <c r="W30" s="1" t="s">
        <v>46</v>
      </c>
      <c r="X30" s="1" t="s">
        <v>46</v>
      </c>
      <c r="Y30" s="1" t="s">
        <v>46</v>
      </c>
      <c r="Z30" s="1"/>
      <c r="AA30" s="1"/>
      <c r="AB30" s="1"/>
      <c r="AC30" s="1"/>
      <c r="AD30" s="8"/>
      <c r="AE30" s="1" t="s">
        <v>57</v>
      </c>
      <c r="AF30" s="1" t="s">
        <v>57</v>
      </c>
      <c r="AG30" s="1" t="s">
        <v>56</v>
      </c>
      <c r="AH30" s="12"/>
      <c r="AI30" s="5" t="s">
        <v>71</v>
      </c>
      <c r="AJ30">
        <f>QUOTIENT(G28+G29+AK30, 2)</f>
        <v>0</v>
      </c>
      <c r="AK30">
        <f>QUOTIENT(H28+H29+AL30, 2)</f>
        <v>1</v>
      </c>
      <c r="AL30">
        <f>QUOTIENT(I28+I29+AM30, 2)</f>
        <v>0</v>
      </c>
      <c r="AM30">
        <f>QUOTIENT(J28+J29+AO30, 2)</f>
        <v>0</v>
      </c>
      <c r="AN30" t="s">
        <v>36</v>
      </c>
      <c r="AO30">
        <f>QUOTIENT(L28+L29+AP30, 2)</f>
        <v>0</v>
      </c>
      <c r="AP30">
        <f>QUOTIENT(M28+M29+AQ30, 2)</f>
        <v>0</v>
      </c>
      <c r="AQ30">
        <f>QUOTIENT(N28+N29+AR30, 2)</f>
        <v>1</v>
      </c>
      <c r="AR30">
        <f>QUOTIENT(O28+O29+AT30, 2)</f>
        <v>1</v>
      </c>
      <c r="AS30" t="s">
        <v>36</v>
      </c>
      <c r="AT30">
        <f>QUOTIENT(Q28+Q29+AU30, 2)</f>
        <v>1</v>
      </c>
      <c r="AU30">
        <f>QUOTIENT(R28+R29+AV30, 2)</f>
        <v>0</v>
      </c>
      <c r="AV30">
        <f>QUOTIENT(S28+S29+AW30, 2)</f>
        <v>0</v>
      </c>
      <c r="AW30">
        <f>QUOTIENT(T28+T29+AY30, 2)</f>
        <v>0</v>
      </c>
      <c r="AX30" t="s">
        <v>36</v>
      </c>
      <c r="AY30">
        <f>QUOTIENT(V28+V29+AZ30, 2)</f>
        <v>1</v>
      </c>
      <c r="AZ30">
        <f>QUOTIENT(W28+W29+BA30, 2)</f>
        <v>0</v>
      </c>
      <c r="BA30">
        <f>QUOTIENT(X28+X29+BB30, 2)</f>
        <v>1</v>
      </c>
      <c r="BB30">
        <f>QUOTIENT(Y28+Y29, 2)</f>
        <v>0</v>
      </c>
    </row>
    <row r="31" spans="2:54" x14ac:dyDescent="0.3">
      <c r="E31" t="s">
        <v>69</v>
      </c>
      <c r="G31">
        <f>MOD(G28+G29+AK30, 2)</f>
        <v>1</v>
      </c>
      <c r="H31">
        <f>MOD(H28+H29+AL30, 2)</f>
        <v>0</v>
      </c>
      <c r="I31">
        <f>MOD(I28+I29+AM30, 2)</f>
        <v>1</v>
      </c>
      <c r="J31">
        <f>MOD(J28+J29+AO30, 2)</f>
        <v>1</v>
      </c>
      <c r="K31" t="s">
        <v>36</v>
      </c>
      <c r="L31">
        <f>MOD(L28+L29+AP30, 2)</f>
        <v>1</v>
      </c>
      <c r="M31">
        <f>MOD(M28+M29+AQ30, 2)</f>
        <v>1</v>
      </c>
      <c r="N31">
        <f>MOD(N28+N29+AR30, 2)</f>
        <v>1</v>
      </c>
      <c r="O31">
        <f>MOD(O28+O29+AT30, 2)</f>
        <v>0</v>
      </c>
      <c r="P31" t="s">
        <v>36</v>
      </c>
      <c r="Q31">
        <f>MOD(Q28+Q29+AU30, 2)</f>
        <v>0</v>
      </c>
      <c r="R31">
        <f>MOD(R28+R29+AV30, 2)</f>
        <v>1</v>
      </c>
      <c r="S31">
        <f>MOD(S28+S29+AW30, 2)</f>
        <v>1</v>
      </c>
      <c r="T31">
        <f>MOD(T28+T29+AY30, 2)</f>
        <v>1</v>
      </c>
      <c r="U31" t="s">
        <v>36</v>
      </c>
      <c r="V31">
        <f>MOD(V28+V29+AZ30, 2)</f>
        <v>0</v>
      </c>
      <c r="W31">
        <f>MOD(W28+W29+BA30, 2)</f>
        <v>1</v>
      </c>
      <c r="X31">
        <f>MOD(X28+X29+BB30, 2)</f>
        <v>0</v>
      </c>
      <c r="Y31">
        <f>MOD(Y28+Y29, 2)</f>
        <v>1</v>
      </c>
      <c r="Z31" s="2" t="s">
        <v>49</v>
      </c>
      <c r="AA31" s="1" t="s">
        <v>50</v>
      </c>
      <c r="AB31" s="1">
        <f>SUM(AK31:BB31)*AJ31</f>
        <v>-15989</v>
      </c>
      <c r="AC31" s="2" t="s">
        <v>51</v>
      </c>
      <c r="AD31" s="10" t="s">
        <v>86</v>
      </c>
      <c r="AE31" s="2"/>
      <c r="AF31" s="2"/>
      <c r="AG31" s="3">
        <f>AG28+AG29</f>
        <v>48757</v>
      </c>
      <c r="AH31" s="13" t="s">
        <v>51</v>
      </c>
      <c r="AI31" s="6" t="s">
        <v>65</v>
      </c>
      <c r="AJ31">
        <f>IF(G31=0, 1, -1)</f>
        <v>-1</v>
      </c>
      <c r="AK31">
        <f>H31*16384</f>
        <v>0</v>
      </c>
      <c r="AL31">
        <f>I31*8192</f>
        <v>8192</v>
      </c>
      <c r="AM31">
        <f>J31*4096</f>
        <v>4096</v>
      </c>
      <c r="AO31">
        <f>L31*2048</f>
        <v>2048</v>
      </c>
      <c r="AP31">
        <f>M31*1024</f>
        <v>1024</v>
      </c>
      <c r="AQ31">
        <f>N31*512</f>
        <v>512</v>
      </c>
      <c r="AR31">
        <f>O31*256</f>
        <v>0</v>
      </c>
      <c r="AT31">
        <f>Q31*128</f>
        <v>0</v>
      </c>
      <c r="AU31">
        <f>R31*64</f>
        <v>64</v>
      </c>
      <c r="AV31">
        <f>S31*32</f>
        <v>32</v>
      </c>
      <c r="AW31">
        <f>T31*16</f>
        <v>16</v>
      </c>
      <c r="AY31">
        <f>V31*8</f>
        <v>0</v>
      </c>
      <c r="AZ31">
        <f>W31*4</f>
        <v>4</v>
      </c>
      <c r="BA31">
        <f>X31*2</f>
        <v>0</v>
      </c>
      <c r="BB31">
        <f>Y31</f>
        <v>1</v>
      </c>
    </row>
    <row r="32" spans="2:54" x14ac:dyDescent="0.3">
      <c r="AH32" s="11"/>
      <c r="AI32" s="4" t="s">
        <v>75</v>
      </c>
    </row>
    <row r="33" spans="4:54" x14ac:dyDescent="0.3">
      <c r="G33">
        <v>1</v>
      </c>
      <c r="H33">
        <v>1</v>
      </c>
      <c r="I33">
        <v>1</v>
      </c>
      <c r="J33">
        <v>1</v>
      </c>
      <c r="K33" t="s">
        <v>36</v>
      </c>
      <c r="L33">
        <v>1</v>
      </c>
      <c r="M33">
        <v>1</v>
      </c>
      <c r="N33">
        <v>1</v>
      </c>
      <c r="O33">
        <v>1</v>
      </c>
      <c r="P33" t="s">
        <v>36</v>
      </c>
      <c r="Q33">
        <v>1</v>
      </c>
      <c r="R33">
        <v>1</v>
      </c>
      <c r="S33">
        <v>1</v>
      </c>
      <c r="T33">
        <v>1</v>
      </c>
      <c r="U33" t="s">
        <v>36</v>
      </c>
      <c r="V33">
        <v>1</v>
      </c>
      <c r="W33">
        <v>1</v>
      </c>
      <c r="X33">
        <v>1</v>
      </c>
      <c r="Y33">
        <v>1</v>
      </c>
      <c r="AI33" s="4"/>
      <c r="AJ33">
        <f>QUOTIENT(G31+G33+AK33, 2)</f>
        <v>1</v>
      </c>
      <c r="AK33">
        <f>QUOTIENT(H31+H33+AL33, 2)</f>
        <v>1</v>
      </c>
      <c r="AL33">
        <f>QUOTIENT(I31+I33+AM33, 2)</f>
        <v>1</v>
      </c>
      <c r="AM33">
        <f>QUOTIENT(J31+J33+AO33, 2)</f>
        <v>1</v>
      </c>
      <c r="AN33" t="s">
        <v>36</v>
      </c>
      <c r="AO33">
        <f>QUOTIENT(L31+L33+AP33, 2)</f>
        <v>1</v>
      </c>
      <c r="AP33">
        <f>QUOTIENT(M31+M33+AQ33, 2)</f>
        <v>1</v>
      </c>
      <c r="AQ33">
        <f>QUOTIENT(N31+N33+AR33, 2)</f>
        <v>1</v>
      </c>
      <c r="AR33">
        <f>QUOTIENT(O31+O33+AT33, 2)</f>
        <v>1</v>
      </c>
      <c r="AS33" t="s">
        <v>36</v>
      </c>
      <c r="AT33">
        <f>QUOTIENT(Q31+Q33+AU33, 2)</f>
        <v>1</v>
      </c>
      <c r="AU33">
        <f>QUOTIENT(R31+R33+AV33, 2)</f>
        <v>1</v>
      </c>
      <c r="AV33">
        <f>QUOTIENT(S31+S33+AW33, 2)</f>
        <v>1</v>
      </c>
      <c r="AW33">
        <f>QUOTIENT(T31+T33+AY33, 2)</f>
        <v>1</v>
      </c>
      <c r="AX33" t="s">
        <v>36</v>
      </c>
      <c r="AY33">
        <f>QUOTIENT(V31+V33+AZ33, 2)</f>
        <v>1</v>
      </c>
      <c r="AZ33">
        <f>QUOTIENT(W31+W33+BA33, 2)</f>
        <v>1</v>
      </c>
      <c r="BA33">
        <f>QUOTIENT(X31+X33+BB33, 2)</f>
        <v>1</v>
      </c>
      <c r="BB33">
        <f>QUOTIENT(Y31+Y33, 2)</f>
        <v>1</v>
      </c>
    </row>
    <row r="34" spans="4:54" x14ac:dyDescent="0.3">
      <c r="G34">
        <f t="shared" ref="G34" si="21">MOD(G31+G33+AK33, 2)</f>
        <v>1</v>
      </c>
      <c r="H34">
        <f t="shared" ref="H34" si="22">MOD(H31+H33+AL33, 2)</f>
        <v>0</v>
      </c>
      <c r="I34">
        <f t="shared" ref="I34" si="23">MOD(I31+I33+AM33, 2)</f>
        <v>1</v>
      </c>
      <c r="J34">
        <f>MOD(J31+J33+AO33, 2)</f>
        <v>1</v>
      </c>
      <c r="K34" t="s">
        <v>36</v>
      </c>
      <c r="L34">
        <f t="shared" ref="L34" si="24">MOD(L31+L33+AP33, 2)</f>
        <v>1</v>
      </c>
      <c r="M34">
        <f t="shared" ref="M34" si="25">MOD(M31+M33+AQ33, 2)</f>
        <v>1</v>
      </c>
      <c r="N34">
        <f t="shared" ref="N34" si="26">MOD(N31+N33+AR33, 2)</f>
        <v>1</v>
      </c>
      <c r="O34">
        <f>MOD(O31+O33+AT33, 2)</f>
        <v>0</v>
      </c>
      <c r="P34" t="s">
        <v>36</v>
      </c>
      <c r="Q34">
        <f t="shared" ref="Q34" si="27">MOD(Q31+Q33+AU33, 2)</f>
        <v>0</v>
      </c>
      <c r="R34">
        <f t="shared" ref="R34" si="28">MOD(R31+R33+AV33, 2)</f>
        <v>1</v>
      </c>
      <c r="S34">
        <f t="shared" ref="S34" si="29">MOD(S31+S33+AW33, 2)</f>
        <v>1</v>
      </c>
      <c r="T34">
        <f>MOD(T31+T33+AY33, 2)</f>
        <v>1</v>
      </c>
      <c r="U34" t="s">
        <v>36</v>
      </c>
      <c r="V34">
        <f t="shared" ref="V34:W34" si="30">MOD(V31+V33+AZ33, 2)</f>
        <v>0</v>
      </c>
      <c r="W34">
        <f t="shared" si="30"/>
        <v>1</v>
      </c>
      <c r="X34">
        <f>MOD(X31+X33+BB33, 2)</f>
        <v>0</v>
      </c>
      <c r="Y34">
        <f>MOD(Y31+Y33+BC33, 2)</f>
        <v>0</v>
      </c>
      <c r="AI34" s="4"/>
    </row>
    <row r="35" spans="4:54" x14ac:dyDescent="0.3">
      <c r="E35" t="s">
        <v>70</v>
      </c>
      <c r="G35">
        <f>G34</f>
        <v>1</v>
      </c>
      <c r="H35">
        <f>IF(H34=0, 1, 0)</f>
        <v>1</v>
      </c>
      <c r="I35">
        <f t="shared" ref="I35:Y35" si="31">IF(I34=0, 1, 0)</f>
        <v>0</v>
      </c>
      <c r="J35">
        <f t="shared" si="31"/>
        <v>0</v>
      </c>
      <c r="K35" t="s">
        <v>36</v>
      </c>
      <c r="L35">
        <f t="shared" si="31"/>
        <v>0</v>
      </c>
      <c r="M35">
        <f t="shared" si="31"/>
        <v>0</v>
      </c>
      <c r="N35">
        <f t="shared" si="31"/>
        <v>0</v>
      </c>
      <c r="O35">
        <f t="shared" si="31"/>
        <v>1</v>
      </c>
      <c r="P35" t="s">
        <v>36</v>
      </c>
      <c r="Q35">
        <f t="shared" si="31"/>
        <v>1</v>
      </c>
      <c r="R35">
        <f t="shared" si="31"/>
        <v>0</v>
      </c>
      <c r="S35">
        <f t="shared" si="31"/>
        <v>0</v>
      </c>
      <c r="T35">
        <f t="shared" si="31"/>
        <v>0</v>
      </c>
      <c r="U35" t="s">
        <v>36</v>
      </c>
      <c r="V35">
        <f t="shared" si="31"/>
        <v>1</v>
      </c>
      <c r="W35">
        <f t="shared" si="31"/>
        <v>0</v>
      </c>
      <c r="X35">
        <f t="shared" si="31"/>
        <v>1</v>
      </c>
      <c r="Y35">
        <f t="shared" si="31"/>
        <v>1</v>
      </c>
      <c r="Z35" s="2" t="s">
        <v>49</v>
      </c>
      <c r="AA35" s="1" t="s">
        <v>50</v>
      </c>
      <c r="AB35" s="1">
        <f>SUM(AK35:BB35)*AJ35</f>
        <v>-16779</v>
      </c>
      <c r="AC35" s="2" t="s">
        <v>51</v>
      </c>
      <c r="AH35" s="11"/>
      <c r="AI35" s="7" t="s">
        <v>73</v>
      </c>
      <c r="AJ35">
        <f>IF(G35=0, 1, -1)</f>
        <v>-1</v>
      </c>
      <c r="AK35">
        <f>H35*16384</f>
        <v>16384</v>
      </c>
      <c r="AL35">
        <f>I35*8192</f>
        <v>0</v>
      </c>
      <c r="AM35">
        <f>J35*4096</f>
        <v>0</v>
      </c>
      <c r="AO35">
        <f>L35*2048</f>
        <v>0</v>
      </c>
      <c r="AP35">
        <f>M35*1024</f>
        <v>0</v>
      </c>
      <c r="AQ35">
        <f>N35*512</f>
        <v>0</v>
      </c>
      <c r="AR35">
        <f>O35*256</f>
        <v>256</v>
      </c>
      <c r="AT35">
        <f>Q35*128</f>
        <v>128</v>
      </c>
      <c r="AU35">
        <f>R35*64</f>
        <v>0</v>
      </c>
      <c r="AV35">
        <f>S35*32</f>
        <v>0</v>
      </c>
      <c r="AW35">
        <f>T35*16</f>
        <v>0</v>
      </c>
      <c r="AY35">
        <f>V35*8</f>
        <v>8</v>
      </c>
      <c r="AZ35">
        <f>W35*4</f>
        <v>0</v>
      </c>
      <c r="BA35">
        <f>X35*2</f>
        <v>2</v>
      </c>
      <c r="BB35">
        <f>Y35</f>
        <v>1</v>
      </c>
    </row>
    <row r="36" spans="4:54" x14ac:dyDescent="0.3">
      <c r="AB36" s="1" t="s">
        <v>72</v>
      </c>
      <c r="AH36" s="11"/>
      <c r="AI36" s="7" t="s">
        <v>74</v>
      </c>
    </row>
    <row r="37" spans="4:54" x14ac:dyDescent="0.3">
      <c r="AA37" s="1" t="s">
        <v>50</v>
      </c>
      <c r="AB37">
        <f>AB35+65536</f>
        <v>48757</v>
      </c>
      <c r="AD37" s="1"/>
      <c r="AG37" s="3"/>
      <c r="AH37" s="13"/>
      <c r="AI37" s="7" t="s">
        <v>76</v>
      </c>
    </row>
    <row r="38" spans="4:54" x14ac:dyDescent="0.3">
      <c r="G38" t="s">
        <v>52</v>
      </c>
      <c r="J38">
        <f>AJ30</f>
        <v>0</v>
      </c>
      <c r="L38" t="s">
        <v>53</v>
      </c>
      <c r="O38">
        <f>MOD(SUM(V31:Y31,Q31:T31, 1), 2)</f>
        <v>0</v>
      </c>
      <c r="Q38" t="s">
        <v>58</v>
      </c>
      <c r="T38">
        <f>AY30</f>
        <v>1</v>
      </c>
      <c r="V38" t="s">
        <v>59</v>
      </c>
      <c r="Y38">
        <f>IF(AB31=0, 1, 0)</f>
        <v>0</v>
      </c>
      <c r="AB38" t="s">
        <v>60</v>
      </c>
      <c r="AC38">
        <f>G31</f>
        <v>1</v>
      </c>
      <c r="AE38" t="s">
        <v>61</v>
      </c>
      <c r="AF38">
        <f>IF(AJ30=AK30, 0, 1)</f>
        <v>1</v>
      </c>
    </row>
    <row r="41" spans="4:54" x14ac:dyDescent="0.3">
      <c r="E41" t="s">
        <v>45</v>
      </c>
      <c r="G41">
        <f>G5</f>
        <v>0</v>
      </c>
      <c r="H41">
        <f t="shared" ref="H41:Y41" si="32">H5</f>
        <v>1</v>
      </c>
      <c r="I41">
        <f t="shared" si="32"/>
        <v>0</v>
      </c>
      <c r="J41">
        <f t="shared" si="32"/>
        <v>1</v>
      </c>
      <c r="K41" t="str">
        <f t="shared" si="32"/>
        <v>.</v>
      </c>
      <c r="L41">
        <f t="shared" si="32"/>
        <v>0</v>
      </c>
      <c r="M41">
        <f t="shared" si="32"/>
        <v>0</v>
      </c>
      <c r="N41">
        <f t="shared" si="32"/>
        <v>1</v>
      </c>
      <c r="O41">
        <f t="shared" si="32"/>
        <v>0</v>
      </c>
      <c r="P41" t="str">
        <f t="shared" si="32"/>
        <v>.</v>
      </c>
      <c r="Q41">
        <f t="shared" si="32"/>
        <v>1</v>
      </c>
      <c r="R41">
        <f t="shared" si="32"/>
        <v>1</v>
      </c>
      <c r="S41">
        <f t="shared" si="32"/>
        <v>1</v>
      </c>
      <c r="T41">
        <f t="shared" si="32"/>
        <v>0</v>
      </c>
      <c r="U41" t="str">
        <f t="shared" si="32"/>
        <v>.</v>
      </c>
      <c r="V41">
        <f t="shared" si="32"/>
        <v>1</v>
      </c>
      <c r="W41">
        <f t="shared" si="32"/>
        <v>0</v>
      </c>
      <c r="X41">
        <f t="shared" si="32"/>
        <v>1</v>
      </c>
      <c r="Y41">
        <f t="shared" si="32"/>
        <v>0</v>
      </c>
      <c r="AD41" s="8"/>
      <c r="AE41" t="s">
        <v>55</v>
      </c>
      <c r="AG41">
        <f>C5</f>
        <v>21226</v>
      </c>
      <c r="AH41" s="11"/>
      <c r="AI41" s="4" t="s">
        <v>62</v>
      </c>
    </row>
    <row r="42" spans="4:54" x14ac:dyDescent="0.3">
      <c r="D42" s="1" t="s">
        <v>44</v>
      </c>
      <c r="E42" s="1" t="s">
        <v>77</v>
      </c>
      <c r="G42">
        <f>G10</f>
        <v>1</v>
      </c>
      <c r="H42">
        <f t="shared" ref="H42:Y42" si="33">H10</f>
        <v>1</v>
      </c>
      <c r="I42">
        <f t="shared" si="33"/>
        <v>1</v>
      </c>
      <c r="J42">
        <f t="shared" si="33"/>
        <v>0</v>
      </c>
      <c r="K42" t="str">
        <f t="shared" si="33"/>
        <v>.</v>
      </c>
      <c r="L42">
        <f t="shared" si="33"/>
        <v>0</v>
      </c>
      <c r="M42">
        <f t="shared" si="33"/>
        <v>1</v>
      </c>
      <c r="N42">
        <f t="shared" si="33"/>
        <v>1</v>
      </c>
      <c r="O42">
        <f t="shared" si="33"/>
        <v>1</v>
      </c>
      <c r="P42" t="str">
        <f t="shared" si="33"/>
        <v>.</v>
      </c>
      <c r="Q42">
        <f t="shared" si="33"/>
        <v>0</v>
      </c>
      <c r="R42">
        <f t="shared" si="33"/>
        <v>1</v>
      </c>
      <c r="S42">
        <f t="shared" si="33"/>
        <v>0</v>
      </c>
      <c r="T42">
        <f t="shared" si="33"/>
        <v>1</v>
      </c>
      <c r="U42" t="str">
        <f t="shared" si="33"/>
        <v>.</v>
      </c>
      <c r="V42">
        <f t="shared" si="33"/>
        <v>1</v>
      </c>
      <c r="W42">
        <f t="shared" si="33"/>
        <v>1</v>
      </c>
      <c r="X42">
        <f t="shared" si="33"/>
        <v>1</v>
      </c>
      <c r="Y42">
        <f t="shared" si="33"/>
        <v>1</v>
      </c>
      <c r="AD42" s="9" t="s">
        <v>44</v>
      </c>
      <c r="AE42" t="s">
        <v>78</v>
      </c>
      <c r="AG42">
        <f>C10</f>
        <v>-6305</v>
      </c>
      <c r="AH42" s="11"/>
      <c r="AI42" s="4" t="s">
        <v>63</v>
      </c>
    </row>
    <row r="43" spans="4:54" x14ac:dyDescent="0.3">
      <c r="E43" s="1" t="s">
        <v>48</v>
      </c>
      <c r="F43" s="1" t="s">
        <v>47</v>
      </c>
      <c r="G43" s="1" t="s">
        <v>46</v>
      </c>
      <c r="H43" s="1" t="s">
        <v>46</v>
      </c>
      <c r="I43" s="1" t="s">
        <v>46</v>
      </c>
      <c r="J43" s="1" t="s">
        <v>46</v>
      </c>
      <c r="K43" s="1" t="s">
        <v>46</v>
      </c>
      <c r="L43" s="1" t="s">
        <v>46</v>
      </c>
      <c r="M43" s="1" t="s">
        <v>46</v>
      </c>
      <c r="N43" s="1" t="s">
        <v>46</v>
      </c>
      <c r="O43" s="1" t="s">
        <v>46</v>
      </c>
      <c r="P43" s="1" t="s">
        <v>46</v>
      </c>
      <c r="Q43" s="1" t="s">
        <v>46</v>
      </c>
      <c r="R43" s="1" t="s">
        <v>46</v>
      </c>
      <c r="S43" s="1" t="s">
        <v>46</v>
      </c>
      <c r="T43" s="1" t="s">
        <v>46</v>
      </c>
      <c r="U43" s="1" t="s">
        <v>46</v>
      </c>
      <c r="V43" s="1" t="s">
        <v>46</v>
      </c>
      <c r="W43" s="1" t="s">
        <v>46</v>
      </c>
      <c r="X43" s="1" t="s">
        <v>46</v>
      </c>
      <c r="Y43" s="1" t="s">
        <v>46</v>
      </c>
      <c r="Z43" s="1"/>
      <c r="AA43" s="1"/>
      <c r="AB43" s="1"/>
      <c r="AC43" s="1"/>
      <c r="AD43" s="8"/>
      <c r="AE43" s="1" t="s">
        <v>57</v>
      </c>
      <c r="AF43" s="1" t="s">
        <v>57</v>
      </c>
      <c r="AG43" s="1" t="s">
        <v>56</v>
      </c>
      <c r="AH43" s="12"/>
      <c r="AI43" s="5" t="s">
        <v>64</v>
      </c>
      <c r="AJ43">
        <f>QUOTIENT(G41+G42+AK43, 2)</f>
        <v>1</v>
      </c>
      <c r="AK43">
        <f>QUOTIENT(H41+H42+AL43, 2)</f>
        <v>1</v>
      </c>
      <c r="AL43">
        <f>QUOTIENT(I41+I42+AM43, 2)</f>
        <v>0</v>
      </c>
      <c r="AM43">
        <f>QUOTIENT(J41+J42+AO43, 2)</f>
        <v>0</v>
      </c>
      <c r="AN43" t="s">
        <v>36</v>
      </c>
      <c r="AO43">
        <f>QUOTIENT(L41+L42+AP43, 2)</f>
        <v>0</v>
      </c>
      <c r="AP43">
        <f>QUOTIENT(M41+M42+AQ43, 2)</f>
        <v>1</v>
      </c>
      <c r="AQ43">
        <f>QUOTIENT(N41+N42+AR43, 2)</f>
        <v>1</v>
      </c>
      <c r="AR43">
        <f>QUOTIENT(O41+O42+AT43, 2)</f>
        <v>1</v>
      </c>
      <c r="AS43" t="s">
        <v>36</v>
      </c>
      <c r="AT43">
        <f>QUOTIENT(Q41+Q42+AU43, 2)</f>
        <v>1</v>
      </c>
      <c r="AU43">
        <f>QUOTIENT(R41+R42+AV43, 2)</f>
        <v>1</v>
      </c>
      <c r="AV43">
        <f>QUOTIENT(S41+S42+AW43, 2)</f>
        <v>1</v>
      </c>
      <c r="AW43">
        <f>QUOTIENT(T41+T42+AY43, 2)</f>
        <v>1</v>
      </c>
      <c r="AX43" t="s">
        <v>36</v>
      </c>
      <c r="AY43">
        <f>QUOTIENT(V41+V42+AZ43, 2)</f>
        <v>1</v>
      </c>
      <c r="AZ43">
        <f>QUOTIENT(W41+W42+BA43, 2)</f>
        <v>1</v>
      </c>
      <c r="BA43">
        <f>QUOTIENT(X41+X42+BB43, 2)</f>
        <v>1</v>
      </c>
      <c r="BB43">
        <f>QUOTIENT(Y41+Y42, 2)</f>
        <v>0</v>
      </c>
    </row>
    <row r="44" spans="4:54" x14ac:dyDescent="0.3">
      <c r="G44">
        <f>MOD(G41+G42+AK43, 2)</f>
        <v>0</v>
      </c>
      <c r="H44">
        <f>MOD(H41+H42+AL43, 2)</f>
        <v>0</v>
      </c>
      <c r="I44">
        <f>MOD(I41+I42+AM43, 2)</f>
        <v>1</v>
      </c>
      <c r="J44">
        <f>MOD(J41+J42+AO43, 2)</f>
        <v>1</v>
      </c>
      <c r="K44" t="s">
        <v>36</v>
      </c>
      <c r="L44">
        <f>MOD(L41+L42+AP43, 2)</f>
        <v>1</v>
      </c>
      <c r="M44">
        <f>MOD(M41+M42+AQ43, 2)</f>
        <v>0</v>
      </c>
      <c r="N44">
        <f>MOD(N41+N42+AR43, 2)</f>
        <v>1</v>
      </c>
      <c r="O44">
        <f>MOD(O41+O42+AT43, 2)</f>
        <v>0</v>
      </c>
      <c r="P44" t="s">
        <v>36</v>
      </c>
      <c r="Q44">
        <f>MOD(Q41+Q42+AU43, 2)</f>
        <v>0</v>
      </c>
      <c r="R44">
        <f>MOD(R41+R42+AV43, 2)</f>
        <v>1</v>
      </c>
      <c r="S44">
        <f>MOD(S41+S42+AW43, 2)</f>
        <v>0</v>
      </c>
      <c r="T44">
        <f>MOD(T41+T42+AY43, 2)</f>
        <v>0</v>
      </c>
      <c r="U44" t="s">
        <v>36</v>
      </c>
      <c r="V44">
        <f>MOD(V41+V42+AZ43, 2)</f>
        <v>1</v>
      </c>
      <c r="W44">
        <f>MOD(W41+W42+BA43, 2)</f>
        <v>0</v>
      </c>
      <c r="X44">
        <f>MOD(X41+X42+BB43, 2)</f>
        <v>0</v>
      </c>
      <c r="Y44">
        <f>MOD(Y41+Y42, 2)</f>
        <v>1</v>
      </c>
      <c r="Z44" s="2" t="s">
        <v>49</v>
      </c>
      <c r="AA44" s="1" t="s">
        <v>50</v>
      </c>
      <c r="AB44" s="1">
        <f>SUM(AK44:BB44)*AJ44</f>
        <v>14921</v>
      </c>
      <c r="AC44" s="2" t="s">
        <v>51</v>
      </c>
      <c r="AD44" s="1" t="s">
        <v>50</v>
      </c>
      <c r="AE44" s="2"/>
      <c r="AF44" s="2"/>
      <c r="AG44" s="3">
        <f>AG41+AG42</f>
        <v>14921</v>
      </c>
      <c r="AH44" s="13" t="s">
        <v>51</v>
      </c>
      <c r="AI44" s="6" t="s">
        <v>65</v>
      </c>
      <c r="AJ44">
        <f>IF(G44=0, 1, -1)</f>
        <v>1</v>
      </c>
      <c r="AK44">
        <f>H44*16384</f>
        <v>0</v>
      </c>
      <c r="AL44">
        <f>I44*8192</f>
        <v>8192</v>
      </c>
      <c r="AM44">
        <f>J44*4096</f>
        <v>4096</v>
      </c>
      <c r="AO44">
        <f>L44*2048</f>
        <v>2048</v>
      </c>
      <c r="AP44">
        <f>M44*1024</f>
        <v>0</v>
      </c>
      <c r="AQ44">
        <f>N44*512</f>
        <v>512</v>
      </c>
      <c r="AR44">
        <f>O44*256</f>
        <v>0</v>
      </c>
      <c r="AT44">
        <f>Q44*128</f>
        <v>0</v>
      </c>
      <c r="AU44">
        <f>R44*64</f>
        <v>64</v>
      </c>
      <c r="AV44">
        <f>S44*32</f>
        <v>0</v>
      </c>
      <c r="AW44">
        <f>T44*16</f>
        <v>0</v>
      </c>
      <c r="AY44">
        <f>V44*8</f>
        <v>8</v>
      </c>
      <c r="AZ44">
        <f>W44*4</f>
        <v>0</v>
      </c>
      <c r="BA44">
        <f>X44*2</f>
        <v>0</v>
      </c>
      <c r="BB44">
        <f>Y44</f>
        <v>1</v>
      </c>
    </row>
    <row r="45" spans="4:54" x14ac:dyDescent="0.3">
      <c r="AH45" s="11"/>
      <c r="AI45" s="4" t="s">
        <v>66</v>
      </c>
    </row>
    <row r="46" spans="4:54" x14ac:dyDescent="0.3">
      <c r="G46" t="s">
        <v>52</v>
      </c>
      <c r="J46">
        <f>AJ43</f>
        <v>1</v>
      </c>
      <c r="L46" t="s">
        <v>53</v>
      </c>
      <c r="O46">
        <f>MOD(SUM(V44:Y44,Q44:T44, 1), 2)</f>
        <v>0</v>
      </c>
      <c r="Q46" t="s">
        <v>58</v>
      </c>
      <c r="T46">
        <f>AY43</f>
        <v>1</v>
      </c>
      <c r="V46" t="s">
        <v>59</v>
      </c>
      <c r="Y46">
        <f>IF(AB44=0, 1, 0)</f>
        <v>0</v>
      </c>
      <c r="AB46" t="s">
        <v>60</v>
      </c>
      <c r="AC46">
        <f>G44</f>
        <v>0</v>
      </c>
      <c r="AE46" t="s">
        <v>61</v>
      </c>
      <c r="AF46">
        <f>IF(AJ43=AK43, 0, 1)</f>
        <v>0</v>
      </c>
    </row>
    <row r="49" spans="4:54" x14ac:dyDescent="0.3">
      <c r="E49" t="s">
        <v>77</v>
      </c>
      <c r="G49">
        <f>G10</f>
        <v>1</v>
      </c>
      <c r="H49">
        <f t="shared" ref="H49:Y50" si="34">H10</f>
        <v>1</v>
      </c>
      <c r="I49">
        <f t="shared" si="34"/>
        <v>1</v>
      </c>
      <c r="J49">
        <f t="shared" si="34"/>
        <v>0</v>
      </c>
      <c r="K49" t="str">
        <f t="shared" si="34"/>
        <v>.</v>
      </c>
      <c r="L49">
        <f t="shared" si="34"/>
        <v>0</v>
      </c>
      <c r="M49">
        <f t="shared" si="34"/>
        <v>1</v>
      </c>
      <c r="N49">
        <f t="shared" si="34"/>
        <v>1</v>
      </c>
      <c r="O49">
        <f t="shared" si="34"/>
        <v>1</v>
      </c>
      <c r="P49" t="str">
        <f t="shared" si="34"/>
        <v>.</v>
      </c>
      <c r="Q49">
        <f t="shared" si="34"/>
        <v>0</v>
      </c>
      <c r="R49">
        <f t="shared" si="34"/>
        <v>1</v>
      </c>
      <c r="S49">
        <f t="shared" si="34"/>
        <v>0</v>
      </c>
      <c r="T49">
        <f t="shared" si="34"/>
        <v>1</v>
      </c>
      <c r="U49" t="str">
        <f t="shared" si="34"/>
        <v>.</v>
      </c>
      <c r="V49">
        <f t="shared" si="34"/>
        <v>1</v>
      </c>
      <c r="W49">
        <f t="shared" si="34"/>
        <v>1</v>
      </c>
      <c r="X49">
        <f t="shared" si="34"/>
        <v>1</v>
      </c>
      <c r="Y49">
        <f t="shared" si="34"/>
        <v>1</v>
      </c>
      <c r="AD49" s="8"/>
      <c r="AE49" t="s">
        <v>78</v>
      </c>
      <c r="AG49">
        <f>C10</f>
        <v>-6305</v>
      </c>
      <c r="AH49" s="11"/>
      <c r="AI49" s="4" t="s">
        <v>81</v>
      </c>
    </row>
    <row r="50" spans="4:54" x14ac:dyDescent="0.3">
      <c r="D50" s="1" t="s">
        <v>44</v>
      </c>
      <c r="E50" s="1" t="s">
        <v>79</v>
      </c>
      <c r="G50">
        <f>G11</f>
        <v>1</v>
      </c>
      <c r="H50">
        <f t="shared" si="34"/>
        <v>0</v>
      </c>
      <c r="I50">
        <f t="shared" si="34"/>
        <v>1</v>
      </c>
      <c r="J50">
        <f t="shared" si="34"/>
        <v>0</v>
      </c>
      <c r="K50" t="str">
        <f t="shared" si="34"/>
        <v>.</v>
      </c>
      <c r="L50">
        <f t="shared" si="34"/>
        <v>1</v>
      </c>
      <c r="M50">
        <f t="shared" si="34"/>
        <v>1</v>
      </c>
      <c r="N50">
        <f t="shared" si="34"/>
        <v>0</v>
      </c>
      <c r="O50">
        <f t="shared" si="34"/>
        <v>1</v>
      </c>
      <c r="P50" t="str">
        <f t="shared" si="34"/>
        <v>.</v>
      </c>
      <c r="Q50">
        <f t="shared" si="34"/>
        <v>0</v>
      </c>
      <c r="R50">
        <f t="shared" si="34"/>
        <v>0</v>
      </c>
      <c r="S50">
        <f t="shared" si="34"/>
        <v>0</v>
      </c>
      <c r="T50">
        <f t="shared" si="34"/>
        <v>1</v>
      </c>
      <c r="U50" t="str">
        <f t="shared" si="34"/>
        <v>.</v>
      </c>
      <c r="V50">
        <f t="shared" si="34"/>
        <v>0</v>
      </c>
      <c r="W50">
        <f t="shared" si="34"/>
        <v>1</v>
      </c>
      <c r="X50">
        <f t="shared" si="34"/>
        <v>1</v>
      </c>
      <c r="Y50">
        <f t="shared" si="34"/>
        <v>0</v>
      </c>
      <c r="AD50" s="9" t="s">
        <v>44</v>
      </c>
      <c r="AE50" t="s">
        <v>80</v>
      </c>
      <c r="AG50">
        <f>C11</f>
        <v>-21226</v>
      </c>
      <c r="AH50" s="11"/>
      <c r="AI50" s="4" t="s">
        <v>82</v>
      </c>
    </row>
    <row r="51" spans="4:54" x14ac:dyDescent="0.3">
      <c r="E51" s="1" t="s">
        <v>48</v>
      </c>
      <c r="F51" s="1" t="s">
        <v>47</v>
      </c>
      <c r="G51" s="1" t="s">
        <v>46</v>
      </c>
      <c r="H51" s="1" t="s">
        <v>46</v>
      </c>
      <c r="I51" s="1" t="s">
        <v>46</v>
      </c>
      <c r="J51" s="1" t="s">
        <v>46</v>
      </c>
      <c r="K51" s="1" t="s">
        <v>46</v>
      </c>
      <c r="L51" s="1" t="s">
        <v>46</v>
      </c>
      <c r="M51" s="1" t="s">
        <v>46</v>
      </c>
      <c r="N51" s="1" t="s">
        <v>46</v>
      </c>
      <c r="O51" s="1" t="s">
        <v>46</v>
      </c>
      <c r="P51" s="1" t="s">
        <v>46</v>
      </c>
      <c r="Q51" s="1" t="s">
        <v>46</v>
      </c>
      <c r="R51" s="1" t="s">
        <v>46</v>
      </c>
      <c r="S51" s="1" t="s">
        <v>46</v>
      </c>
      <c r="T51" s="1" t="s">
        <v>46</v>
      </c>
      <c r="U51" s="1" t="s">
        <v>46</v>
      </c>
      <c r="V51" s="1" t="s">
        <v>46</v>
      </c>
      <c r="W51" s="1" t="s">
        <v>46</v>
      </c>
      <c r="X51" s="1" t="s">
        <v>46</v>
      </c>
      <c r="Y51" s="1" t="s">
        <v>46</v>
      </c>
      <c r="Z51" s="1"/>
      <c r="AA51" s="1"/>
      <c r="AB51" s="1"/>
      <c r="AC51" s="1"/>
      <c r="AD51" s="8"/>
      <c r="AE51" s="1" t="s">
        <v>57</v>
      </c>
      <c r="AF51" s="1" t="s">
        <v>57</v>
      </c>
      <c r="AG51" s="1" t="s">
        <v>56</v>
      </c>
      <c r="AH51" s="12"/>
      <c r="AI51" s="5" t="s">
        <v>84</v>
      </c>
      <c r="AJ51">
        <f>QUOTIENT(G49+G50+AK51, 2)</f>
        <v>1</v>
      </c>
      <c r="AK51">
        <f>QUOTIENT(H49+H50+AL51, 2)</f>
        <v>1</v>
      </c>
      <c r="AL51">
        <f>QUOTIENT(I49+I50+AM51, 2)</f>
        <v>1</v>
      </c>
      <c r="AM51">
        <f>QUOTIENT(J49+J50+AO51, 2)</f>
        <v>0</v>
      </c>
      <c r="AN51" t="s">
        <v>36</v>
      </c>
      <c r="AO51">
        <f>QUOTIENT(L49+L50+AP51, 2)</f>
        <v>1</v>
      </c>
      <c r="AP51">
        <f>QUOTIENT(M49+M50+AQ51, 2)</f>
        <v>1</v>
      </c>
      <c r="AQ51">
        <f>QUOTIENT(N49+N50+AR51, 2)</f>
        <v>1</v>
      </c>
      <c r="AR51">
        <f>QUOTIENT(O49+O50+AT51, 2)</f>
        <v>1</v>
      </c>
      <c r="AS51" t="s">
        <v>36</v>
      </c>
      <c r="AT51">
        <f>QUOTIENT(Q49+Q50+AU51, 2)</f>
        <v>0</v>
      </c>
      <c r="AU51">
        <f>QUOTIENT(R49+R50+AV51, 2)</f>
        <v>0</v>
      </c>
      <c r="AV51">
        <f>QUOTIENT(S49+S50+AW51, 2)</f>
        <v>0</v>
      </c>
      <c r="AW51">
        <f>QUOTIENT(T49+T50+AY51, 2)</f>
        <v>1</v>
      </c>
      <c r="AX51" t="s">
        <v>36</v>
      </c>
      <c r="AY51">
        <f>QUOTIENT(V49+V50+AZ51, 2)</f>
        <v>1</v>
      </c>
      <c r="AZ51">
        <f>QUOTIENT(W49+W50+BA51, 2)</f>
        <v>1</v>
      </c>
      <c r="BA51">
        <f>QUOTIENT(X49+X50+BB51, 2)</f>
        <v>1</v>
      </c>
      <c r="BB51">
        <f>QUOTIENT(Y49+Y50, 2)</f>
        <v>0</v>
      </c>
    </row>
    <row r="52" spans="4:54" x14ac:dyDescent="0.3">
      <c r="E52" t="s">
        <v>69</v>
      </c>
      <c r="G52">
        <f>MOD(G49+G50+AK51, 2)</f>
        <v>1</v>
      </c>
      <c r="H52">
        <f>MOD(H49+H50+AL51, 2)</f>
        <v>0</v>
      </c>
      <c r="I52">
        <f>MOD(I49+I50+AM51, 2)</f>
        <v>0</v>
      </c>
      <c r="J52">
        <f>MOD(J49+J50+AO51, 2)</f>
        <v>1</v>
      </c>
      <c r="K52" t="s">
        <v>36</v>
      </c>
      <c r="L52">
        <f>MOD(L49+L50+AP51, 2)</f>
        <v>0</v>
      </c>
      <c r="M52">
        <f>MOD(M49+M50+AQ51, 2)</f>
        <v>1</v>
      </c>
      <c r="N52">
        <f>MOD(N49+N50+AR51, 2)</f>
        <v>0</v>
      </c>
      <c r="O52">
        <f>MOD(O49+O50+AT51, 2)</f>
        <v>0</v>
      </c>
      <c r="P52" t="s">
        <v>36</v>
      </c>
      <c r="Q52">
        <f>MOD(Q49+Q50+AU51, 2)</f>
        <v>0</v>
      </c>
      <c r="R52">
        <f>MOD(R49+R50+AV51, 2)</f>
        <v>1</v>
      </c>
      <c r="S52">
        <f>MOD(S49+S50+AW51, 2)</f>
        <v>1</v>
      </c>
      <c r="T52">
        <f>MOD(T49+T50+AY51, 2)</f>
        <v>1</v>
      </c>
      <c r="U52" t="s">
        <v>36</v>
      </c>
      <c r="V52">
        <f>MOD(V49+V50+AZ51, 2)</f>
        <v>0</v>
      </c>
      <c r="W52">
        <f>MOD(W49+W50+BA51, 2)</f>
        <v>1</v>
      </c>
      <c r="X52">
        <f>MOD(X49+X50+BB51, 2)</f>
        <v>0</v>
      </c>
      <c r="Y52">
        <f>MOD(Y49+Y50, 2)</f>
        <v>1</v>
      </c>
      <c r="Z52" s="2" t="s">
        <v>49</v>
      </c>
      <c r="AA52" s="1" t="s">
        <v>50</v>
      </c>
      <c r="AB52" s="1">
        <f>SUM(AK52:BB52)*AJ52</f>
        <v>-5237</v>
      </c>
      <c r="AC52" s="2" t="s">
        <v>51</v>
      </c>
      <c r="AD52" s="10" t="s">
        <v>86</v>
      </c>
      <c r="AE52" s="2"/>
      <c r="AF52" s="2"/>
      <c r="AG52" s="3">
        <f>AG49+AG50</f>
        <v>-27531</v>
      </c>
      <c r="AH52" s="13" t="s">
        <v>51</v>
      </c>
      <c r="AI52" s="4" t="s">
        <v>83</v>
      </c>
      <c r="AJ52">
        <f>IF(G52=0, 1, -1)</f>
        <v>-1</v>
      </c>
      <c r="AK52">
        <f>H52*16384</f>
        <v>0</v>
      </c>
      <c r="AL52">
        <f>I52*8192</f>
        <v>0</v>
      </c>
      <c r="AM52">
        <f>J52*4096</f>
        <v>4096</v>
      </c>
      <c r="AO52">
        <f>L52*2048</f>
        <v>0</v>
      </c>
      <c r="AP52">
        <f>M52*1024</f>
        <v>1024</v>
      </c>
      <c r="AQ52">
        <f>N52*512</f>
        <v>0</v>
      </c>
      <c r="AR52">
        <f>O52*256</f>
        <v>0</v>
      </c>
      <c r="AT52">
        <f>Q52*128</f>
        <v>0</v>
      </c>
      <c r="AU52">
        <f>R52*64</f>
        <v>64</v>
      </c>
      <c r="AV52">
        <f>S52*32</f>
        <v>32</v>
      </c>
      <c r="AW52">
        <f>T52*16</f>
        <v>16</v>
      </c>
      <c r="AY52">
        <f>V52*8</f>
        <v>0</v>
      </c>
      <c r="AZ52">
        <f>W52*4</f>
        <v>4</v>
      </c>
      <c r="BA52">
        <f>X52*2</f>
        <v>0</v>
      </c>
      <c r="BB52">
        <f>Y52</f>
        <v>1</v>
      </c>
    </row>
    <row r="53" spans="4:54" x14ac:dyDescent="0.3">
      <c r="AH53" s="11"/>
      <c r="AI53" s="7" t="s">
        <v>85</v>
      </c>
    </row>
    <row r="54" spans="4:54" x14ac:dyDescent="0.3">
      <c r="G54">
        <v>1</v>
      </c>
      <c r="H54">
        <v>1</v>
      </c>
      <c r="I54">
        <v>1</v>
      </c>
      <c r="J54">
        <v>1</v>
      </c>
      <c r="K54" t="s">
        <v>36</v>
      </c>
      <c r="L54">
        <v>1</v>
      </c>
      <c r="M54">
        <v>1</v>
      </c>
      <c r="N54">
        <v>1</v>
      </c>
      <c r="O54">
        <v>1</v>
      </c>
      <c r="P54" t="s">
        <v>36</v>
      </c>
      <c r="Q54">
        <v>1</v>
      </c>
      <c r="R54">
        <v>1</v>
      </c>
      <c r="S54">
        <v>1</v>
      </c>
      <c r="T54">
        <v>1</v>
      </c>
      <c r="U54" t="s">
        <v>36</v>
      </c>
      <c r="V54">
        <v>1</v>
      </c>
      <c r="W54">
        <v>1</v>
      </c>
      <c r="X54">
        <v>1</v>
      </c>
      <c r="Y54">
        <v>1</v>
      </c>
      <c r="AI54" s="7"/>
      <c r="AJ54">
        <f>QUOTIENT(G52+G54+AK54, 2)</f>
        <v>1</v>
      </c>
      <c r="AK54">
        <f>QUOTIENT(H52+H54+AL54, 2)</f>
        <v>1</v>
      </c>
      <c r="AL54">
        <f>QUOTIENT(I52+I54+AM54, 2)</f>
        <v>1</v>
      </c>
      <c r="AM54">
        <f>QUOTIENT(J52+J54+AO54, 2)</f>
        <v>1</v>
      </c>
      <c r="AN54" t="s">
        <v>36</v>
      </c>
      <c r="AO54">
        <f>QUOTIENT(L52+L54+AP54, 2)</f>
        <v>1</v>
      </c>
      <c r="AP54">
        <f>QUOTIENT(M52+M54+AQ54, 2)</f>
        <v>1</v>
      </c>
      <c r="AQ54">
        <f>QUOTIENT(N52+N54+AR54, 2)</f>
        <v>1</v>
      </c>
      <c r="AR54">
        <f>QUOTIENT(O52+O54+AT54, 2)</f>
        <v>1</v>
      </c>
      <c r="AS54" t="s">
        <v>36</v>
      </c>
      <c r="AT54">
        <f>QUOTIENT(Q52+Q54+AU54, 2)</f>
        <v>1</v>
      </c>
      <c r="AU54">
        <f>QUOTIENT(R52+R54+AV54, 2)</f>
        <v>1</v>
      </c>
      <c r="AV54">
        <f>QUOTIENT(S52+S54+AW54, 2)</f>
        <v>1</v>
      </c>
      <c r="AW54">
        <f>QUOTIENT(T52+T54+AY54, 2)</f>
        <v>1</v>
      </c>
      <c r="AX54" t="s">
        <v>36</v>
      </c>
      <c r="AY54">
        <f>QUOTIENT(V52+V54+AZ54, 2)</f>
        <v>1</v>
      </c>
      <c r="AZ54">
        <f>QUOTIENT(W52+W54+BA54, 2)</f>
        <v>1</v>
      </c>
      <c r="BA54">
        <f>QUOTIENT(X52+X54+BB54, 2)</f>
        <v>1</v>
      </c>
      <c r="BB54">
        <f>QUOTIENT(Y52+Y54, 2)</f>
        <v>1</v>
      </c>
    </row>
    <row r="55" spans="4:54" x14ac:dyDescent="0.3">
      <c r="G55">
        <f t="shared" ref="G55" si="35">MOD(G52+G54+AK54, 2)</f>
        <v>1</v>
      </c>
      <c r="H55">
        <f t="shared" ref="H55" si="36">MOD(H52+H54+AL54, 2)</f>
        <v>0</v>
      </c>
      <c r="I55">
        <f t="shared" ref="I55" si="37">MOD(I52+I54+AM54, 2)</f>
        <v>0</v>
      </c>
      <c r="J55">
        <f>MOD(J52+J54+AO54, 2)</f>
        <v>1</v>
      </c>
      <c r="K55" t="s">
        <v>36</v>
      </c>
      <c r="L55">
        <f t="shared" ref="L55" si="38">MOD(L52+L54+AP54, 2)</f>
        <v>0</v>
      </c>
      <c r="M55">
        <f t="shared" ref="M55" si="39">MOD(M52+M54+AQ54, 2)</f>
        <v>1</v>
      </c>
      <c r="N55">
        <f t="shared" ref="N55" si="40">MOD(N52+N54+AR54, 2)</f>
        <v>0</v>
      </c>
      <c r="O55">
        <f>MOD(O52+O54+AT54, 2)</f>
        <v>0</v>
      </c>
      <c r="P55" t="s">
        <v>36</v>
      </c>
      <c r="Q55">
        <f t="shared" ref="Q55" si="41">MOD(Q52+Q54+AU54, 2)</f>
        <v>0</v>
      </c>
      <c r="R55">
        <f t="shared" ref="R55" si="42">MOD(R52+R54+AV54, 2)</f>
        <v>1</v>
      </c>
      <c r="S55">
        <f t="shared" ref="S55" si="43">MOD(S52+S54+AW54, 2)</f>
        <v>1</v>
      </c>
      <c r="T55">
        <f>MOD(T52+T54+AY54, 2)</f>
        <v>1</v>
      </c>
      <c r="U55" t="s">
        <v>36</v>
      </c>
      <c r="V55">
        <f t="shared" ref="V55" si="44">MOD(V52+V54+AZ54, 2)</f>
        <v>0</v>
      </c>
      <c r="W55">
        <f t="shared" ref="W55" si="45">MOD(W52+W54+BA54, 2)</f>
        <v>1</v>
      </c>
      <c r="X55">
        <f>MOD(X52+X54+BB54, 2)</f>
        <v>0</v>
      </c>
      <c r="Y55">
        <f>MOD(Y52+Y54+BC54, 2)</f>
        <v>0</v>
      </c>
      <c r="AI55" s="4"/>
    </row>
    <row r="56" spans="4:54" x14ac:dyDescent="0.3">
      <c r="E56" t="s">
        <v>70</v>
      </c>
      <c r="G56">
        <f>G55</f>
        <v>1</v>
      </c>
      <c r="H56">
        <f>IF(H55=0, 1, 0)</f>
        <v>1</v>
      </c>
      <c r="I56">
        <f t="shared" ref="I56" si="46">IF(I55=0, 1, 0)</f>
        <v>1</v>
      </c>
      <c r="J56">
        <f t="shared" ref="J56" si="47">IF(J55=0, 1, 0)</f>
        <v>0</v>
      </c>
      <c r="K56" t="s">
        <v>36</v>
      </c>
      <c r="L56">
        <f t="shared" ref="L56" si="48">IF(L55=0, 1, 0)</f>
        <v>1</v>
      </c>
      <c r="M56">
        <f t="shared" ref="M56" si="49">IF(M55=0, 1, 0)</f>
        <v>0</v>
      </c>
      <c r="N56">
        <f t="shared" ref="N56" si="50">IF(N55=0, 1, 0)</f>
        <v>1</v>
      </c>
      <c r="O56">
        <f t="shared" ref="O56" si="51">IF(O55=0, 1, 0)</f>
        <v>1</v>
      </c>
      <c r="P56" t="s">
        <v>36</v>
      </c>
      <c r="Q56">
        <f t="shared" ref="Q56" si="52">IF(Q55=0, 1, 0)</f>
        <v>1</v>
      </c>
      <c r="R56">
        <f t="shared" ref="R56" si="53">IF(R55=0, 1, 0)</f>
        <v>0</v>
      </c>
      <c r="S56">
        <f t="shared" ref="S56" si="54">IF(S55=0, 1, 0)</f>
        <v>0</v>
      </c>
      <c r="T56">
        <f t="shared" ref="T56" si="55">IF(T55=0, 1, 0)</f>
        <v>0</v>
      </c>
      <c r="U56" t="s">
        <v>36</v>
      </c>
      <c r="V56">
        <f t="shared" ref="V56" si="56">IF(V55=0, 1, 0)</f>
        <v>1</v>
      </c>
      <c r="W56">
        <f t="shared" ref="W56" si="57">IF(W55=0, 1, 0)</f>
        <v>0</v>
      </c>
      <c r="X56">
        <f t="shared" ref="X56" si="58">IF(X55=0, 1, 0)</f>
        <v>1</v>
      </c>
      <c r="Y56">
        <f t="shared" ref="Y56" si="59">IF(Y55=0, 1, 0)</f>
        <v>1</v>
      </c>
      <c r="Z56" s="2" t="s">
        <v>49</v>
      </c>
      <c r="AA56" s="1" t="s">
        <v>50</v>
      </c>
      <c r="AB56" s="1">
        <f>SUM(AK56:BB56)*AJ56</f>
        <v>-27531</v>
      </c>
      <c r="AC56" s="2" t="s">
        <v>51</v>
      </c>
      <c r="AD56" s="1"/>
      <c r="AG56" s="3"/>
      <c r="AH56" s="2"/>
      <c r="AI56" s="7"/>
      <c r="AJ56">
        <f>IF(G56=0, 1, -1)</f>
        <v>-1</v>
      </c>
      <c r="AK56">
        <f>H56*16384</f>
        <v>16384</v>
      </c>
      <c r="AL56">
        <f>I56*8192</f>
        <v>8192</v>
      </c>
      <c r="AM56">
        <f>J56*4096</f>
        <v>0</v>
      </c>
      <c r="AO56">
        <f>L56*2048</f>
        <v>2048</v>
      </c>
      <c r="AP56">
        <f>M56*1024</f>
        <v>0</v>
      </c>
      <c r="AQ56">
        <f>N56*512</f>
        <v>512</v>
      </c>
      <c r="AR56">
        <f>O56*256</f>
        <v>256</v>
      </c>
      <c r="AT56">
        <f>Q56*128</f>
        <v>128</v>
      </c>
      <c r="AU56">
        <f>R56*64</f>
        <v>0</v>
      </c>
      <c r="AV56">
        <f>S56*32</f>
        <v>0</v>
      </c>
      <c r="AW56">
        <f>T56*16</f>
        <v>0</v>
      </c>
      <c r="AY56">
        <f>V56*8</f>
        <v>8</v>
      </c>
      <c r="AZ56">
        <f>W56*4</f>
        <v>0</v>
      </c>
      <c r="BA56">
        <f>X56*2</f>
        <v>2</v>
      </c>
      <c r="BB56">
        <f>Y56</f>
        <v>1</v>
      </c>
    </row>
    <row r="57" spans="4:54" x14ac:dyDescent="0.3">
      <c r="AB57" s="1"/>
      <c r="AI57" s="7"/>
    </row>
    <row r="58" spans="4:54" x14ac:dyDescent="0.3">
      <c r="G58" t="s">
        <v>52</v>
      </c>
      <c r="J58">
        <f>AJ51</f>
        <v>1</v>
      </c>
      <c r="L58" t="s">
        <v>53</v>
      </c>
      <c r="O58">
        <f>MOD(SUM(V52:Y52,Q52:T52, 1), 2)</f>
        <v>0</v>
      </c>
      <c r="Q58" t="s">
        <v>58</v>
      </c>
      <c r="T58">
        <f>AY51</f>
        <v>1</v>
      </c>
      <c r="V58" t="s">
        <v>59</v>
      </c>
      <c r="Y58">
        <f>IF(AB52=0, 1, 0)</f>
        <v>0</v>
      </c>
      <c r="AB58" t="s">
        <v>60</v>
      </c>
      <c r="AC58">
        <f>G52</f>
        <v>1</v>
      </c>
      <c r="AE58" t="s">
        <v>61</v>
      </c>
      <c r="AF58">
        <f>IF(AJ51=AK51, 0, 1)</f>
        <v>0</v>
      </c>
    </row>
    <row r="61" spans="4:54" x14ac:dyDescent="0.3">
      <c r="E61" t="s">
        <v>79</v>
      </c>
      <c r="G61">
        <f>G11</f>
        <v>1</v>
      </c>
      <c r="H61">
        <f t="shared" ref="H61:Y62" si="60">H11</f>
        <v>0</v>
      </c>
      <c r="I61">
        <f t="shared" si="60"/>
        <v>1</v>
      </c>
      <c r="J61">
        <f t="shared" si="60"/>
        <v>0</v>
      </c>
      <c r="K61" t="str">
        <f t="shared" si="60"/>
        <v>.</v>
      </c>
      <c r="L61">
        <f t="shared" si="60"/>
        <v>1</v>
      </c>
      <c r="M61">
        <f t="shared" si="60"/>
        <v>1</v>
      </c>
      <c r="N61">
        <f t="shared" si="60"/>
        <v>0</v>
      </c>
      <c r="O61">
        <f t="shared" si="60"/>
        <v>1</v>
      </c>
      <c r="P61" t="str">
        <f t="shared" si="60"/>
        <v>.</v>
      </c>
      <c r="Q61">
        <f t="shared" si="60"/>
        <v>0</v>
      </c>
      <c r="R61">
        <f t="shared" si="60"/>
        <v>0</v>
      </c>
      <c r="S61">
        <f t="shared" si="60"/>
        <v>0</v>
      </c>
      <c r="T61">
        <f t="shared" si="60"/>
        <v>1</v>
      </c>
      <c r="U61" t="str">
        <f t="shared" si="60"/>
        <v>.</v>
      </c>
      <c r="V61">
        <f t="shared" si="60"/>
        <v>0</v>
      </c>
      <c r="W61">
        <f t="shared" si="60"/>
        <v>1</v>
      </c>
      <c r="X61">
        <f t="shared" si="60"/>
        <v>1</v>
      </c>
      <c r="Y61">
        <f t="shared" si="60"/>
        <v>0</v>
      </c>
      <c r="AD61" s="8"/>
      <c r="AE61" t="s">
        <v>80</v>
      </c>
      <c r="AG61">
        <f>C11</f>
        <v>-21226</v>
      </c>
      <c r="AH61" s="11"/>
      <c r="AI61" s="4" t="s">
        <v>81</v>
      </c>
    </row>
    <row r="62" spans="4:54" x14ac:dyDescent="0.3">
      <c r="D62" s="1" t="s">
        <v>44</v>
      </c>
      <c r="E62" s="1" t="s">
        <v>87</v>
      </c>
      <c r="G62">
        <f>G12</f>
        <v>1</v>
      </c>
      <c r="H62">
        <f t="shared" si="60"/>
        <v>0</v>
      </c>
      <c r="I62">
        <f t="shared" si="60"/>
        <v>0</v>
      </c>
      <c r="J62">
        <f t="shared" si="60"/>
        <v>1</v>
      </c>
      <c r="K62" t="str">
        <f t="shared" si="60"/>
        <v>.</v>
      </c>
      <c r="L62">
        <f t="shared" si="60"/>
        <v>0</v>
      </c>
      <c r="M62">
        <f t="shared" si="60"/>
        <v>1</v>
      </c>
      <c r="N62">
        <f t="shared" si="60"/>
        <v>0</v>
      </c>
      <c r="O62">
        <f t="shared" si="60"/>
        <v>0</v>
      </c>
      <c r="P62" t="str">
        <f t="shared" si="60"/>
        <v>.</v>
      </c>
      <c r="Q62">
        <f t="shared" si="60"/>
        <v>0</v>
      </c>
      <c r="R62">
        <f t="shared" si="60"/>
        <v>1</v>
      </c>
      <c r="S62">
        <f t="shared" si="60"/>
        <v>1</v>
      </c>
      <c r="T62">
        <f t="shared" si="60"/>
        <v>1</v>
      </c>
      <c r="U62" t="str">
        <f t="shared" si="60"/>
        <v>.</v>
      </c>
      <c r="V62">
        <f t="shared" si="60"/>
        <v>0</v>
      </c>
      <c r="W62">
        <f t="shared" si="60"/>
        <v>1</v>
      </c>
      <c r="X62">
        <f t="shared" si="60"/>
        <v>0</v>
      </c>
      <c r="Y62">
        <f t="shared" si="60"/>
        <v>1</v>
      </c>
      <c r="AD62" s="9" t="s">
        <v>44</v>
      </c>
      <c r="AE62" t="s">
        <v>91</v>
      </c>
      <c r="AG62">
        <f>C12</f>
        <v>-27531</v>
      </c>
      <c r="AH62" s="11"/>
      <c r="AI62" s="4" t="s">
        <v>63</v>
      </c>
    </row>
    <row r="63" spans="4:54" x14ac:dyDescent="0.3">
      <c r="E63" s="1" t="s">
        <v>48</v>
      </c>
      <c r="F63" s="1" t="s">
        <v>47</v>
      </c>
      <c r="G63" s="1" t="s">
        <v>46</v>
      </c>
      <c r="H63" s="1" t="s">
        <v>46</v>
      </c>
      <c r="I63" s="1" t="s">
        <v>46</v>
      </c>
      <c r="J63" s="1" t="s">
        <v>46</v>
      </c>
      <c r="K63" s="1" t="s">
        <v>46</v>
      </c>
      <c r="L63" s="1" t="s">
        <v>46</v>
      </c>
      <c r="M63" s="1" t="s">
        <v>46</v>
      </c>
      <c r="N63" s="1" t="s">
        <v>46</v>
      </c>
      <c r="O63" s="1" t="s">
        <v>46</v>
      </c>
      <c r="P63" s="1" t="s">
        <v>46</v>
      </c>
      <c r="Q63" s="1" t="s">
        <v>46</v>
      </c>
      <c r="R63" s="1" t="s">
        <v>46</v>
      </c>
      <c r="S63" s="1" t="s">
        <v>46</v>
      </c>
      <c r="T63" s="1" t="s">
        <v>46</v>
      </c>
      <c r="U63" s="1" t="s">
        <v>46</v>
      </c>
      <c r="V63" s="1" t="s">
        <v>46</v>
      </c>
      <c r="W63" s="1" t="s">
        <v>46</v>
      </c>
      <c r="X63" s="1" t="s">
        <v>46</v>
      </c>
      <c r="Y63" s="1" t="s">
        <v>46</v>
      </c>
      <c r="Z63" s="1"/>
      <c r="AA63" s="1"/>
      <c r="AB63" s="1"/>
      <c r="AC63" s="1"/>
      <c r="AD63" s="8"/>
      <c r="AE63" s="1" t="s">
        <v>57</v>
      </c>
      <c r="AF63" s="1" t="s">
        <v>57</v>
      </c>
      <c r="AG63" s="1" t="s">
        <v>56</v>
      </c>
      <c r="AH63" s="12"/>
      <c r="AI63" s="5" t="s">
        <v>71</v>
      </c>
      <c r="AJ63">
        <f>QUOTIENT(G61+G62+AK63, 2)</f>
        <v>1</v>
      </c>
      <c r="AK63">
        <f>QUOTIENT(H61+H62+AL63, 2)</f>
        <v>0</v>
      </c>
      <c r="AL63">
        <f>QUOTIENT(I61+I62+AM63, 2)</f>
        <v>1</v>
      </c>
      <c r="AM63">
        <f>QUOTIENT(J61+J62+AO63, 2)</f>
        <v>1</v>
      </c>
      <c r="AN63" t="s">
        <v>36</v>
      </c>
      <c r="AO63">
        <f>QUOTIENT(L61+L62+AP63, 2)</f>
        <v>1</v>
      </c>
      <c r="AP63">
        <f>QUOTIENT(M61+M62+AQ63, 2)</f>
        <v>1</v>
      </c>
      <c r="AQ63">
        <f>QUOTIENT(N61+N62+AR63, 2)</f>
        <v>0</v>
      </c>
      <c r="AR63">
        <f>QUOTIENT(O61+O62+AT63, 2)</f>
        <v>0</v>
      </c>
      <c r="AS63" t="s">
        <v>36</v>
      </c>
      <c r="AT63">
        <f>QUOTIENT(Q61+Q62+AU63, 2)</f>
        <v>0</v>
      </c>
      <c r="AU63">
        <f>QUOTIENT(R61+R62+AV63, 2)</f>
        <v>1</v>
      </c>
      <c r="AV63">
        <f>QUOTIENT(S61+S62+AW63, 2)</f>
        <v>1</v>
      </c>
      <c r="AW63">
        <f>QUOTIENT(T61+T62+AY63, 2)</f>
        <v>1</v>
      </c>
      <c r="AX63" t="s">
        <v>36</v>
      </c>
      <c r="AY63">
        <f>QUOTIENT(V61+V62+AZ63, 2)</f>
        <v>0</v>
      </c>
      <c r="AZ63">
        <f>QUOTIENT(W61+W62+BA63, 2)</f>
        <v>1</v>
      </c>
      <c r="BA63">
        <f>QUOTIENT(X61+X62+BB63, 2)</f>
        <v>0</v>
      </c>
      <c r="BB63">
        <f>QUOTIENT(Y61+Y62, 2)</f>
        <v>0</v>
      </c>
    </row>
    <row r="64" spans="4:54" x14ac:dyDescent="0.3">
      <c r="G64">
        <f>MOD(G61+G62+AK63, 2)</f>
        <v>0</v>
      </c>
      <c r="H64">
        <f>MOD(H61+H62+AL63, 2)</f>
        <v>1</v>
      </c>
      <c r="I64">
        <f>MOD(I61+I62+AM63, 2)</f>
        <v>0</v>
      </c>
      <c r="J64">
        <f>MOD(J61+J62+AO63, 2)</f>
        <v>0</v>
      </c>
      <c r="K64" t="s">
        <v>36</v>
      </c>
      <c r="L64">
        <f>MOD(L61+L62+AP63, 2)</f>
        <v>0</v>
      </c>
      <c r="M64">
        <f>MOD(M61+M62+AQ63, 2)</f>
        <v>0</v>
      </c>
      <c r="N64">
        <f>MOD(N61+N62+AR63, 2)</f>
        <v>0</v>
      </c>
      <c r="O64">
        <f>MOD(O61+O62+AT63, 2)</f>
        <v>1</v>
      </c>
      <c r="P64" t="s">
        <v>36</v>
      </c>
      <c r="Q64">
        <f>MOD(Q61+Q62+AU63, 2)</f>
        <v>1</v>
      </c>
      <c r="R64">
        <f>MOD(R61+R62+AV63, 2)</f>
        <v>0</v>
      </c>
      <c r="S64">
        <f>MOD(S61+S62+AW63, 2)</f>
        <v>0</v>
      </c>
      <c r="T64">
        <f>MOD(T61+T62+AY63, 2)</f>
        <v>0</v>
      </c>
      <c r="U64" t="s">
        <v>36</v>
      </c>
      <c r="V64">
        <f>MOD(V61+V62+AZ63, 2)</f>
        <v>1</v>
      </c>
      <c r="W64">
        <f>MOD(W61+W62+BA63, 2)</f>
        <v>0</v>
      </c>
      <c r="X64">
        <f>MOD(X61+X62+BB63, 2)</f>
        <v>1</v>
      </c>
      <c r="Y64">
        <f>MOD(Y61+Y62, 2)</f>
        <v>1</v>
      </c>
      <c r="Z64" s="2" t="s">
        <v>49</v>
      </c>
      <c r="AA64" s="1" t="s">
        <v>50</v>
      </c>
      <c r="AB64" s="1">
        <f>SUM(AK64:BB64)*AJ64</f>
        <v>16779</v>
      </c>
      <c r="AC64" s="2" t="s">
        <v>51</v>
      </c>
      <c r="AD64" s="1" t="s">
        <v>86</v>
      </c>
      <c r="AE64" s="2"/>
      <c r="AF64" s="2"/>
      <c r="AG64" s="3">
        <f>AG61+AG62</f>
        <v>-48757</v>
      </c>
      <c r="AH64" s="13" t="s">
        <v>51</v>
      </c>
      <c r="AI64" s="6" t="s">
        <v>65</v>
      </c>
      <c r="AJ64">
        <f>IF(G64=0, 1, -1)</f>
        <v>1</v>
      </c>
      <c r="AK64">
        <f>H64*16384</f>
        <v>16384</v>
      </c>
      <c r="AL64">
        <f>I64*8192</f>
        <v>0</v>
      </c>
      <c r="AM64">
        <f>J64*4096</f>
        <v>0</v>
      </c>
      <c r="AO64">
        <f>L64*2048</f>
        <v>0</v>
      </c>
      <c r="AP64">
        <f>M64*1024</f>
        <v>0</v>
      </c>
      <c r="AQ64">
        <f>N64*512</f>
        <v>0</v>
      </c>
      <c r="AR64">
        <f>O64*256</f>
        <v>256</v>
      </c>
      <c r="AT64">
        <f>Q64*128</f>
        <v>128</v>
      </c>
      <c r="AU64">
        <f>R64*64</f>
        <v>0</v>
      </c>
      <c r="AV64">
        <f>S64*32</f>
        <v>0</v>
      </c>
      <c r="AW64">
        <f>T64*16</f>
        <v>0</v>
      </c>
      <c r="AY64">
        <f>V64*8</f>
        <v>8</v>
      </c>
      <c r="AZ64">
        <f>W64*4</f>
        <v>0</v>
      </c>
      <c r="BA64">
        <f>X64*2</f>
        <v>2</v>
      </c>
      <c r="BB64">
        <f>Y64</f>
        <v>1</v>
      </c>
    </row>
    <row r="65" spans="4:54" x14ac:dyDescent="0.3">
      <c r="AB65" s="1" t="s">
        <v>88</v>
      </c>
      <c r="AH65" s="11"/>
      <c r="AI65" s="4" t="s">
        <v>75</v>
      </c>
    </row>
    <row r="66" spans="4:54" x14ac:dyDescent="0.3">
      <c r="AA66" s="1" t="s">
        <v>50</v>
      </c>
      <c r="AB66">
        <f>AB64-65536</f>
        <v>-48757</v>
      </c>
      <c r="AC66" s="2" t="s">
        <v>51</v>
      </c>
      <c r="AH66" s="11"/>
      <c r="AI66" s="7" t="s">
        <v>73</v>
      </c>
    </row>
    <row r="67" spans="4:54" x14ac:dyDescent="0.3">
      <c r="G67" t="s">
        <v>52</v>
      </c>
      <c r="J67">
        <f>AJ63</f>
        <v>1</v>
      </c>
      <c r="L67" t="s">
        <v>53</v>
      </c>
      <c r="O67">
        <f>MOD(SUM(V64:Y64,Q64:T64, 1), 2)</f>
        <v>1</v>
      </c>
      <c r="Q67" t="s">
        <v>58</v>
      </c>
      <c r="T67">
        <f>AY63</f>
        <v>0</v>
      </c>
      <c r="V67" t="s">
        <v>59</v>
      </c>
      <c r="Y67">
        <f>IF(AB64=0, 1, 0)</f>
        <v>0</v>
      </c>
      <c r="AB67" t="s">
        <v>60</v>
      </c>
      <c r="AC67">
        <f>G64</f>
        <v>0</v>
      </c>
      <c r="AE67" t="s">
        <v>61</v>
      </c>
      <c r="AF67">
        <f>IF(AJ63=AK63, 0, 1)</f>
        <v>1</v>
      </c>
      <c r="AH67" s="11"/>
      <c r="AI67" s="7" t="s">
        <v>89</v>
      </c>
    </row>
    <row r="68" spans="4:54" x14ac:dyDescent="0.3">
      <c r="AH68" s="11"/>
      <c r="AI68" s="7" t="s">
        <v>90</v>
      </c>
    </row>
    <row r="70" spans="4:54" x14ac:dyDescent="0.3">
      <c r="E70" t="s">
        <v>43</v>
      </c>
      <c r="G70">
        <f>G4</f>
        <v>0</v>
      </c>
      <c r="H70">
        <f t="shared" ref="H70:Y70" si="61">H4</f>
        <v>0</v>
      </c>
      <c r="I70">
        <f t="shared" si="61"/>
        <v>0</v>
      </c>
      <c r="J70">
        <f t="shared" si="61"/>
        <v>1</v>
      </c>
      <c r="K70" t="str">
        <f t="shared" si="61"/>
        <v>.</v>
      </c>
      <c r="L70">
        <f t="shared" si="61"/>
        <v>1</v>
      </c>
      <c r="M70">
        <f t="shared" si="61"/>
        <v>0</v>
      </c>
      <c r="N70">
        <f t="shared" si="61"/>
        <v>0</v>
      </c>
      <c r="O70">
        <f t="shared" si="61"/>
        <v>0</v>
      </c>
      <c r="P70" t="str">
        <f t="shared" si="61"/>
        <v>.</v>
      </c>
      <c r="Q70">
        <f t="shared" si="61"/>
        <v>1</v>
      </c>
      <c r="R70">
        <f t="shared" si="61"/>
        <v>0</v>
      </c>
      <c r="S70">
        <f t="shared" si="61"/>
        <v>1</v>
      </c>
      <c r="T70">
        <f t="shared" si="61"/>
        <v>0</v>
      </c>
      <c r="U70" t="str">
        <f t="shared" si="61"/>
        <v>.</v>
      </c>
      <c r="V70">
        <f t="shared" si="61"/>
        <v>0</v>
      </c>
      <c r="W70">
        <f t="shared" si="61"/>
        <v>0</v>
      </c>
      <c r="X70">
        <f t="shared" si="61"/>
        <v>0</v>
      </c>
      <c r="Y70">
        <f t="shared" si="61"/>
        <v>1</v>
      </c>
      <c r="AD70" s="8"/>
      <c r="AE70" t="s">
        <v>54</v>
      </c>
      <c r="AG70">
        <f>C4</f>
        <v>6305</v>
      </c>
      <c r="AH70" s="11"/>
      <c r="AI70" s="4" t="s">
        <v>92</v>
      </c>
    </row>
    <row r="71" spans="4:54" x14ac:dyDescent="0.3">
      <c r="D71" s="1" t="s">
        <v>44</v>
      </c>
      <c r="E71" s="1" t="s">
        <v>79</v>
      </c>
      <c r="G71">
        <f>G11</f>
        <v>1</v>
      </c>
      <c r="H71">
        <f t="shared" ref="H71:Y71" si="62">H11</f>
        <v>0</v>
      </c>
      <c r="I71">
        <f t="shared" si="62"/>
        <v>1</v>
      </c>
      <c r="J71">
        <f t="shared" si="62"/>
        <v>0</v>
      </c>
      <c r="K71" t="str">
        <f t="shared" si="62"/>
        <v>.</v>
      </c>
      <c r="L71">
        <f t="shared" si="62"/>
        <v>1</v>
      </c>
      <c r="M71">
        <f t="shared" si="62"/>
        <v>1</v>
      </c>
      <c r="N71">
        <f t="shared" si="62"/>
        <v>0</v>
      </c>
      <c r="O71">
        <f t="shared" si="62"/>
        <v>1</v>
      </c>
      <c r="P71" t="str">
        <f t="shared" si="62"/>
        <v>.</v>
      </c>
      <c r="Q71">
        <f t="shared" si="62"/>
        <v>0</v>
      </c>
      <c r="R71">
        <f t="shared" si="62"/>
        <v>0</v>
      </c>
      <c r="S71">
        <f t="shared" si="62"/>
        <v>0</v>
      </c>
      <c r="T71">
        <f t="shared" si="62"/>
        <v>1</v>
      </c>
      <c r="U71" t="str">
        <f t="shared" si="62"/>
        <v>.</v>
      </c>
      <c r="V71">
        <f t="shared" si="62"/>
        <v>0</v>
      </c>
      <c r="W71">
        <f t="shared" si="62"/>
        <v>1</v>
      </c>
      <c r="X71">
        <f t="shared" si="62"/>
        <v>1</v>
      </c>
      <c r="Y71">
        <f t="shared" si="62"/>
        <v>0</v>
      </c>
      <c r="AD71" s="9" t="s">
        <v>44</v>
      </c>
      <c r="AE71" t="s">
        <v>80</v>
      </c>
      <c r="AG71">
        <f>C11</f>
        <v>-21226</v>
      </c>
      <c r="AH71" s="11"/>
      <c r="AI71" s="4" t="s">
        <v>82</v>
      </c>
    </row>
    <row r="72" spans="4:54" x14ac:dyDescent="0.3">
      <c r="E72" s="1" t="s">
        <v>48</v>
      </c>
      <c r="F72" s="1" t="s">
        <v>47</v>
      </c>
      <c r="G72" s="1" t="s">
        <v>46</v>
      </c>
      <c r="H72" s="1" t="s">
        <v>46</v>
      </c>
      <c r="I72" s="1" t="s">
        <v>46</v>
      </c>
      <c r="J72" s="1" t="s">
        <v>46</v>
      </c>
      <c r="K72" s="1" t="s">
        <v>46</v>
      </c>
      <c r="L72" s="1" t="s">
        <v>46</v>
      </c>
      <c r="M72" s="1" t="s">
        <v>46</v>
      </c>
      <c r="N72" s="1" t="s">
        <v>46</v>
      </c>
      <c r="O72" s="1" t="s">
        <v>46</v>
      </c>
      <c r="P72" s="1" t="s">
        <v>46</v>
      </c>
      <c r="Q72" s="1" t="s">
        <v>46</v>
      </c>
      <c r="R72" s="1" t="s">
        <v>46</v>
      </c>
      <c r="S72" s="1" t="s">
        <v>46</v>
      </c>
      <c r="T72" s="1" t="s">
        <v>46</v>
      </c>
      <c r="U72" s="1" t="s">
        <v>46</v>
      </c>
      <c r="V72" s="1" t="s">
        <v>46</v>
      </c>
      <c r="W72" s="1" t="s">
        <v>46</v>
      </c>
      <c r="X72" s="1" t="s">
        <v>46</v>
      </c>
      <c r="Y72" s="1" t="s">
        <v>46</v>
      </c>
      <c r="Z72" s="1"/>
      <c r="AA72" s="1"/>
      <c r="AB72" s="1"/>
      <c r="AC72" s="1"/>
      <c r="AD72" s="8"/>
      <c r="AE72" s="1" t="s">
        <v>57</v>
      </c>
      <c r="AF72" s="1" t="s">
        <v>57</v>
      </c>
      <c r="AG72" s="1" t="s">
        <v>56</v>
      </c>
      <c r="AH72" s="12"/>
      <c r="AI72" s="5" t="s">
        <v>84</v>
      </c>
      <c r="AJ72">
        <f>QUOTIENT(G70+G71+AK72, 2)</f>
        <v>0</v>
      </c>
      <c r="AK72">
        <f>QUOTIENT(H70+H71+AL72, 2)</f>
        <v>0</v>
      </c>
      <c r="AL72">
        <f>QUOTIENT(I70+I71+AM72, 2)</f>
        <v>1</v>
      </c>
      <c r="AM72">
        <f>QUOTIENT(J70+J71+AO72, 2)</f>
        <v>1</v>
      </c>
      <c r="AN72" t="s">
        <v>36</v>
      </c>
      <c r="AO72">
        <f>QUOTIENT(L70+L71+AP72, 2)</f>
        <v>1</v>
      </c>
      <c r="AP72">
        <f>QUOTIENT(M70+M71+AQ72, 2)</f>
        <v>0</v>
      </c>
      <c r="AQ72">
        <f>QUOTIENT(N70+N71+AR72, 2)</f>
        <v>0</v>
      </c>
      <c r="AR72">
        <f>QUOTIENT(O70+O71+AT72, 2)</f>
        <v>0</v>
      </c>
      <c r="AS72" t="s">
        <v>36</v>
      </c>
      <c r="AT72">
        <f>QUOTIENT(Q70+Q71+AU72, 2)</f>
        <v>0</v>
      </c>
      <c r="AU72">
        <f>QUOTIENT(R70+R71+AV72, 2)</f>
        <v>0</v>
      </c>
      <c r="AV72">
        <f>QUOTIENT(S70+S71+AW72, 2)</f>
        <v>0</v>
      </c>
      <c r="AW72">
        <f>QUOTIENT(T70+T71+AY72, 2)</f>
        <v>0</v>
      </c>
      <c r="AX72" t="s">
        <v>36</v>
      </c>
      <c r="AY72">
        <f>QUOTIENT(V70+V71+AZ72, 2)</f>
        <v>0</v>
      </c>
      <c r="AZ72">
        <f>QUOTIENT(W70+W71+BA72, 2)</f>
        <v>0</v>
      </c>
      <c r="BA72">
        <f>QUOTIENT(X70+X71+BB72, 2)</f>
        <v>0</v>
      </c>
      <c r="BB72">
        <f>QUOTIENT(Y70+Y71, 2)</f>
        <v>0</v>
      </c>
    </row>
    <row r="73" spans="4:54" x14ac:dyDescent="0.3">
      <c r="E73" t="s">
        <v>69</v>
      </c>
      <c r="G73">
        <f>MOD(G70+G71+AK72, 2)</f>
        <v>1</v>
      </c>
      <c r="H73">
        <f>MOD(H70+H71+AL72, 2)</f>
        <v>1</v>
      </c>
      <c r="I73">
        <f>MOD(I70+I71+AM72, 2)</f>
        <v>0</v>
      </c>
      <c r="J73">
        <f>MOD(J70+J71+AO72, 2)</f>
        <v>0</v>
      </c>
      <c r="K73" t="s">
        <v>36</v>
      </c>
      <c r="L73">
        <f>MOD(L70+L71+AP72, 2)</f>
        <v>0</v>
      </c>
      <c r="M73">
        <f>MOD(M70+M71+AQ72, 2)</f>
        <v>1</v>
      </c>
      <c r="N73">
        <f>MOD(N70+N71+AR72, 2)</f>
        <v>0</v>
      </c>
      <c r="O73">
        <f>MOD(O70+O71+AT72, 2)</f>
        <v>1</v>
      </c>
      <c r="P73" t="s">
        <v>36</v>
      </c>
      <c r="Q73">
        <f>MOD(Q70+Q71+AU72, 2)</f>
        <v>1</v>
      </c>
      <c r="R73">
        <f>MOD(R70+R71+AV72, 2)</f>
        <v>0</v>
      </c>
      <c r="S73">
        <f>MOD(S70+S71+AW72, 2)</f>
        <v>1</v>
      </c>
      <c r="T73">
        <f>MOD(T70+T71+AY72, 2)</f>
        <v>1</v>
      </c>
      <c r="U73" t="s">
        <v>36</v>
      </c>
      <c r="V73">
        <f>MOD(V70+V71+AZ72, 2)</f>
        <v>0</v>
      </c>
      <c r="W73">
        <f>MOD(W70+W71+BA72, 2)</f>
        <v>1</v>
      </c>
      <c r="X73">
        <f>MOD(X70+X71+BB72, 2)</f>
        <v>1</v>
      </c>
      <c r="Y73">
        <f>MOD(Y70+Y71, 2)</f>
        <v>1</v>
      </c>
      <c r="Z73" s="2" t="s">
        <v>49</v>
      </c>
      <c r="AA73" s="1" t="s">
        <v>50</v>
      </c>
      <c r="AB73" s="1">
        <f>SUM(AK73:BB73)*AJ73</f>
        <v>-17847</v>
      </c>
      <c r="AC73" s="2" t="s">
        <v>51</v>
      </c>
      <c r="AD73" s="10" t="s">
        <v>86</v>
      </c>
      <c r="AE73" s="2"/>
      <c r="AF73" s="2"/>
      <c r="AG73" s="3">
        <f>AG70+AG71</f>
        <v>-14921</v>
      </c>
      <c r="AH73" s="13" t="s">
        <v>51</v>
      </c>
      <c r="AI73" s="4" t="s">
        <v>83</v>
      </c>
      <c r="AJ73">
        <f>IF(G73=0, 1, -1)</f>
        <v>-1</v>
      </c>
      <c r="AK73">
        <f>H73*16384</f>
        <v>16384</v>
      </c>
      <c r="AL73">
        <f>I73*8192</f>
        <v>0</v>
      </c>
      <c r="AM73">
        <f>J73*4096</f>
        <v>0</v>
      </c>
      <c r="AO73">
        <f>L73*2048</f>
        <v>0</v>
      </c>
      <c r="AP73">
        <f>M73*1024</f>
        <v>1024</v>
      </c>
      <c r="AQ73">
        <f>N73*512</f>
        <v>0</v>
      </c>
      <c r="AR73">
        <f>O73*256</f>
        <v>256</v>
      </c>
      <c r="AT73">
        <f>Q73*128</f>
        <v>128</v>
      </c>
      <c r="AU73">
        <f>R73*64</f>
        <v>0</v>
      </c>
      <c r="AV73">
        <f>S73*32</f>
        <v>32</v>
      </c>
      <c r="AW73">
        <f>T73*16</f>
        <v>16</v>
      </c>
      <c r="AY73">
        <f>V73*8</f>
        <v>0</v>
      </c>
      <c r="AZ73">
        <f>W73*4</f>
        <v>4</v>
      </c>
      <c r="BA73">
        <f>X73*2</f>
        <v>2</v>
      </c>
      <c r="BB73">
        <f>Y73</f>
        <v>1</v>
      </c>
    </row>
    <row r="74" spans="4:54" x14ac:dyDescent="0.3">
      <c r="AH74" s="11"/>
      <c r="AI74" s="7" t="s">
        <v>85</v>
      </c>
    </row>
    <row r="75" spans="4:54" x14ac:dyDescent="0.3">
      <c r="G75">
        <v>1</v>
      </c>
      <c r="H75">
        <v>1</v>
      </c>
      <c r="I75">
        <v>1</v>
      </c>
      <c r="J75">
        <v>1</v>
      </c>
      <c r="K75" t="s">
        <v>36</v>
      </c>
      <c r="L75">
        <v>1</v>
      </c>
      <c r="M75">
        <v>1</v>
      </c>
      <c r="N75">
        <v>1</v>
      </c>
      <c r="O75">
        <v>1</v>
      </c>
      <c r="P75" t="s">
        <v>36</v>
      </c>
      <c r="Q75">
        <v>1</v>
      </c>
      <c r="R75">
        <v>1</v>
      </c>
      <c r="S75">
        <v>1</v>
      </c>
      <c r="T75">
        <v>1</v>
      </c>
      <c r="U75" t="s">
        <v>36</v>
      </c>
      <c r="V75">
        <v>1</v>
      </c>
      <c r="W75">
        <v>1</v>
      </c>
      <c r="X75">
        <v>1</v>
      </c>
      <c r="Y75">
        <v>1</v>
      </c>
      <c r="AI75" s="7"/>
      <c r="AJ75">
        <f>QUOTIENT(G73+G75+AK75, 2)</f>
        <v>1</v>
      </c>
      <c r="AK75">
        <f>QUOTIENT(H73+H75+AL75, 2)</f>
        <v>1</v>
      </c>
      <c r="AL75">
        <f>QUOTIENT(I73+I75+AM75, 2)</f>
        <v>1</v>
      </c>
      <c r="AM75">
        <f>QUOTIENT(J73+J75+AO75, 2)</f>
        <v>1</v>
      </c>
      <c r="AN75" t="s">
        <v>36</v>
      </c>
      <c r="AO75">
        <f>QUOTIENT(L73+L75+AP75, 2)</f>
        <v>1</v>
      </c>
      <c r="AP75">
        <f>QUOTIENT(M73+M75+AQ75, 2)</f>
        <v>1</v>
      </c>
      <c r="AQ75">
        <f>QUOTIENT(N73+N75+AR75, 2)</f>
        <v>1</v>
      </c>
      <c r="AR75">
        <f>QUOTIENT(O73+O75+AT75, 2)</f>
        <v>1</v>
      </c>
      <c r="AS75" t="s">
        <v>36</v>
      </c>
      <c r="AT75">
        <f>QUOTIENT(Q73+Q75+AU75, 2)</f>
        <v>1</v>
      </c>
      <c r="AU75">
        <f>QUOTIENT(R73+R75+AV75, 2)</f>
        <v>1</v>
      </c>
      <c r="AV75">
        <f>QUOTIENT(S73+S75+AW75, 2)</f>
        <v>1</v>
      </c>
      <c r="AW75">
        <f>QUOTIENT(T73+T75+AY75, 2)</f>
        <v>1</v>
      </c>
      <c r="AX75" t="s">
        <v>36</v>
      </c>
      <c r="AY75">
        <f>QUOTIENT(V73+V75+AZ75, 2)</f>
        <v>1</v>
      </c>
      <c r="AZ75">
        <f>QUOTIENT(W73+W75+BA75, 2)</f>
        <v>1</v>
      </c>
      <c r="BA75">
        <f>QUOTIENT(X73+X75+BB75, 2)</f>
        <v>1</v>
      </c>
      <c r="BB75">
        <f>QUOTIENT(Y73+Y75, 2)</f>
        <v>1</v>
      </c>
    </row>
    <row r="76" spans="4:54" x14ac:dyDescent="0.3">
      <c r="G76">
        <f t="shared" ref="G76" si="63">MOD(G73+G75+AK75, 2)</f>
        <v>1</v>
      </c>
      <c r="H76">
        <f t="shared" ref="H76" si="64">MOD(H73+H75+AL75, 2)</f>
        <v>1</v>
      </c>
      <c r="I76">
        <f t="shared" ref="I76" si="65">MOD(I73+I75+AM75, 2)</f>
        <v>0</v>
      </c>
      <c r="J76">
        <f>MOD(J73+J75+AO75, 2)</f>
        <v>0</v>
      </c>
      <c r="K76" t="s">
        <v>36</v>
      </c>
      <c r="L76">
        <f t="shared" ref="L76" si="66">MOD(L73+L75+AP75, 2)</f>
        <v>0</v>
      </c>
      <c r="M76">
        <f t="shared" ref="M76" si="67">MOD(M73+M75+AQ75, 2)</f>
        <v>1</v>
      </c>
      <c r="N76">
        <f t="shared" ref="N76" si="68">MOD(N73+N75+AR75, 2)</f>
        <v>0</v>
      </c>
      <c r="O76">
        <f>MOD(O73+O75+AT75, 2)</f>
        <v>1</v>
      </c>
      <c r="P76" t="s">
        <v>36</v>
      </c>
      <c r="Q76">
        <f t="shared" ref="Q76" si="69">MOD(Q73+Q75+AU75, 2)</f>
        <v>1</v>
      </c>
      <c r="R76">
        <f t="shared" ref="R76" si="70">MOD(R73+R75+AV75, 2)</f>
        <v>0</v>
      </c>
      <c r="S76">
        <f t="shared" ref="S76" si="71">MOD(S73+S75+AW75, 2)</f>
        <v>1</v>
      </c>
      <c r="T76">
        <f>MOD(T73+T75+AY75, 2)</f>
        <v>1</v>
      </c>
      <c r="U76" t="s">
        <v>36</v>
      </c>
      <c r="V76">
        <f t="shared" ref="V76" si="72">MOD(V73+V75+AZ75, 2)</f>
        <v>0</v>
      </c>
      <c r="W76">
        <f t="shared" ref="W76" si="73">MOD(W73+W75+BA75, 2)</f>
        <v>1</v>
      </c>
      <c r="X76">
        <f>MOD(X73+X75+BB75, 2)</f>
        <v>1</v>
      </c>
      <c r="Y76">
        <f>MOD(Y73+Y75+BC75, 2)</f>
        <v>0</v>
      </c>
      <c r="AI76" s="4"/>
    </row>
    <row r="77" spans="4:54" x14ac:dyDescent="0.3">
      <c r="E77" t="s">
        <v>70</v>
      </c>
      <c r="G77">
        <f>G76</f>
        <v>1</v>
      </c>
      <c r="H77">
        <f>IF(H76=0, 1, 0)</f>
        <v>0</v>
      </c>
      <c r="I77">
        <f t="shared" ref="I77" si="74">IF(I76=0, 1, 0)</f>
        <v>1</v>
      </c>
      <c r="J77">
        <f t="shared" ref="J77" si="75">IF(J76=0, 1, 0)</f>
        <v>1</v>
      </c>
      <c r="K77" t="s">
        <v>36</v>
      </c>
      <c r="L77">
        <f t="shared" ref="L77" si="76">IF(L76=0, 1, 0)</f>
        <v>1</v>
      </c>
      <c r="M77">
        <f t="shared" ref="M77" si="77">IF(M76=0, 1, 0)</f>
        <v>0</v>
      </c>
      <c r="N77">
        <f t="shared" ref="N77" si="78">IF(N76=0, 1, 0)</f>
        <v>1</v>
      </c>
      <c r="O77">
        <f t="shared" ref="O77" si="79">IF(O76=0, 1, 0)</f>
        <v>0</v>
      </c>
      <c r="P77" t="s">
        <v>36</v>
      </c>
      <c r="Q77">
        <f t="shared" ref="Q77" si="80">IF(Q76=0, 1, 0)</f>
        <v>0</v>
      </c>
      <c r="R77">
        <f t="shared" ref="R77" si="81">IF(R76=0, 1, 0)</f>
        <v>1</v>
      </c>
      <c r="S77">
        <f t="shared" ref="S77" si="82">IF(S76=0, 1, 0)</f>
        <v>0</v>
      </c>
      <c r="T77">
        <f t="shared" ref="T77" si="83">IF(T76=0, 1, 0)</f>
        <v>0</v>
      </c>
      <c r="U77" t="s">
        <v>36</v>
      </c>
      <c r="V77">
        <f t="shared" ref="V77" si="84">IF(V76=0, 1, 0)</f>
        <v>1</v>
      </c>
      <c r="W77">
        <f t="shared" ref="W77" si="85">IF(W76=0, 1, 0)</f>
        <v>0</v>
      </c>
      <c r="X77">
        <f t="shared" ref="X77" si="86">IF(X76=0, 1, 0)</f>
        <v>0</v>
      </c>
      <c r="Y77">
        <f t="shared" ref="Y77" si="87">IF(Y76=0, 1, 0)</f>
        <v>1</v>
      </c>
      <c r="Z77" s="2" t="s">
        <v>49</v>
      </c>
      <c r="AA77" s="1" t="s">
        <v>50</v>
      </c>
      <c r="AB77" s="1">
        <f>SUM(AK77:BB77)*AJ77</f>
        <v>-14921</v>
      </c>
      <c r="AC77" s="2" t="s">
        <v>51</v>
      </c>
      <c r="AD77" s="1"/>
      <c r="AG77" s="3"/>
      <c r="AH77" s="2"/>
      <c r="AI77" s="7"/>
      <c r="AJ77">
        <f>IF(G77=0, 1, -1)</f>
        <v>-1</v>
      </c>
      <c r="AK77">
        <f>H77*16384</f>
        <v>0</v>
      </c>
      <c r="AL77">
        <f>I77*8192</f>
        <v>8192</v>
      </c>
      <c r="AM77">
        <f>J77*4096</f>
        <v>4096</v>
      </c>
      <c r="AO77">
        <f>L77*2048</f>
        <v>2048</v>
      </c>
      <c r="AP77">
        <f>M77*1024</f>
        <v>0</v>
      </c>
      <c r="AQ77">
        <f>N77*512</f>
        <v>512</v>
      </c>
      <c r="AR77">
        <f>O77*256</f>
        <v>0</v>
      </c>
      <c r="AT77">
        <f>Q77*128</f>
        <v>0</v>
      </c>
      <c r="AU77">
        <f>R77*64</f>
        <v>64</v>
      </c>
      <c r="AV77">
        <f>S77*32</f>
        <v>0</v>
      </c>
      <c r="AW77">
        <f>T77*16</f>
        <v>0</v>
      </c>
      <c r="AY77">
        <f>V77*8</f>
        <v>8</v>
      </c>
      <c r="AZ77">
        <f>W77*4</f>
        <v>0</v>
      </c>
      <c r="BA77">
        <f>X77*2</f>
        <v>0</v>
      </c>
      <c r="BB77">
        <f>Y77</f>
        <v>1</v>
      </c>
    </row>
    <row r="78" spans="4:54" x14ac:dyDescent="0.3">
      <c r="AB78" s="1"/>
      <c r="AI78" s="7"/>
    </row>
    <row r="79" spans="4:54" x14ac:dyDescent="0.3">
      <c r="G79" t="s">
        <v>52</v>
      </c>
      <c r="J79">
        <f>AJ72</f>
        <v>0</v>
      </c>
      <c r="L79" t="s">
        <v>53</v>
      </c>
      <c r="O79">
        <f>MOD(SUM(V73:Y73,Q73:T73, 1), 2)</f>
        <v>1</v>
      </c>
      <c r="Q79" t="s">
        <v>58</v>
      </c>
      <c r="T79">
        <f>AY72</f>
        <v>0</v>
      </c>
      <c r="V79" t="s">
        <v>59</v>
      </c>
      <c r="Y79">
        <f>IF(AB73=0, 1, 0)</f>
        <v>0</v>
      </c>
      <c r="AB79" t="s">
        <v>60</v>
      </c>
      <c r="AC79">
        <f>G73</f>
        <v>1</v>
      </c>
      <c r="AE79" t="s">
        <v>61</v>
      </c>
      <c r="AF79">
        <f>IF(AJ72=AK72, 0, 1)</f>
        <v>0</v>
      </c>
    </row>
    <row r="82" spans="4:54" x14ac:dyDescent="0.3">
      <c r="E82" t="s">
        <v>93</v>
      </c>
      <c r="G82">
        <f>G14</f>
        <v>1</v>
      </c>
      <c r="H82">
        <f t="shared" ref="H82:Y82" si="88">H14</f>
        <v>1</v>
      </c>
      <c r="I82">
        <f t="shared" si="88"/>
        <v>0</v>
      </c>
      <c r="J82">
        <f t="shared" si="88"/>
        <v>0</v>
      </c>
      <c r="K82" t="str">
        <f t="shared" si="88"/>
        <v>.</v>
      </c>
      <c r="L82">
        <f t="shared" si="88"/>
        <v>0</v>
      </c>
      <c r="M82">
        <f t="shared" si="88"/>
        <v>1</v>
      </c>
      <c r="N82">
        <f t="shared" si="88"/>
        <v>0</v>
      </c>
      <c r="O82">
        <f t="shared" si="88"/>
        <v>1</v>
      </c>
      <c r="P82" t="str">
        <f t="shared" si="88"/>
        <v>.</v>
      </c>
      <c r="Q82">
        <f t="shared" si="88"/>
        <v>1</v>
      </c>
      <c r="R82">
        <f t="shared" si="88"/>
        <v>0</v>
      </c>
      <c r="S82">
        <f t="shared" si="88"/>
        <v>1</v>
      </c>
      <c r="T82">
        <f t="shared" si="88"/>
        <v>1</v>
      </c>
      <c r="U82" t="str">
        <f t="shared" si="88"/>
        <v>.</v>
      </c>
      <c r="V82">
        <f t="shared" si="88"/>
        <v>0</v>
      </c>
      <c r="W82">
        <f t="shared" si="88"/>
        <v>1</v>
      </c>
      <c r="X82">
        <f t="shared" si="88"/>
        <v>1</v>
      </c>
      <c r="Y82">
        <f t="shared" si="88"/>
        <v>1</v>
      </c>
      <c r="AD82" s="8"/>
      <c r="AE82" t="s">
        <v>94</v>
      </c>
      <c r="AG82">
        <f>C14</f>
        <v>-14921</v>
      </c>
      <c r="AH82" s="11"/>
      <c r="AI82" s="4" t="s">
        <v>95</v>
      </c>
    </row>
    <row r="83" spans="4:54" x14ac:dyDescent="0.3">
      <c r="D83" s="1" t="s">
        <v>44</v>
      </c>
      <c r="E83" s="1" t="s">
        <v>67</v>
      </c>
      <c r="G83">
        <f>G6</f>
        <v>0</v>
      </c>
      <c r="H83">
        <f t="shared" ref="H83:Y83" si="89">H6</f>
        <v>1</v>
      </c>
      <c r="I83">
        <f t="shared" si="89"/>
        <v>1</v>
      </c>
      <c r="J83">
        <f t="shared" si="89"/>
        <v>0</v>
      </c>
      <c r="K83" t="str">
        <f t="shared" si="89"/>
        <v>.</v>
      </c>
      <c r="L83">
        <f t="shared" si="89"/>
        <v>1</v>
      </c>
      <c r="M83">
        <f t="shared" si="89"/>
        <v>0</v>
      </c>
      <c r="N83">
        <f t="shared" si="89"/>
        <v>1</v>
      </c>
      <c r="O83">
        <f t="shared" si="89"/>
        <v>1</v>
      </c>
      <c r="P83" t="str">
        <f t="shared" si="89"/>
        <v>.</v>
      </c>
      <c r="Q83">
        <f t="shared" si="89"/>
        <v>1</v>
      </c>
      <c r="R83">
        <f t="shared" si="89"/>
        <v>0</v>
      </c>
      <c r="S83">
        <f t="shared" si="89"/>
        <v>0</v>
      </c>
      <c r="T83">
        <f t="shared" si="89"/>
        <v>0</v>
      </c>
      <c r="U83" t="str">
        <f t="shared" si="89"/>
        <v>.</v>
      </c>
      <c r="V83">
        <f t="shared" si="89"/>
        <v>1</v>
      </c>
      <c r="W83">
        <f t="shared" si="89"/>
        <v>0</v>
      </c>
      <c r="X83">
        <f t="shared" si="89"/>
        <v>1</v>
      </c>
      <c r="Y83">
        <f t="shared" si="89"/>
        <v>1</v>
      </c>
      <c r="AD83" s="9" t="s">
        <v>44</v>
      </c>
      <c r="AE83" t="s">
        <v>68</v>
      </c>
      <c r="AG83">
        <f>C6</f>
        <v>27531</v>
      </c>
      <c r="AH83" s="11"/>
      <c r="AI83" s="4" t="s">
        <v>63</v>
      </c>
    </row>
    <row r="84" spans="4:54" x14ac:dyDescent="0.3">
      <c r="E84" s="1" t="s">
        <v>48</v>
      </c>
      <c r="F84" s="1" t="s">
        <v>47</v>
      </c>
      <c r="G84" s="1" t="s">
        <v>46</v>
      </c>
      <c r="H84" s="1" t="s">
        <v>46</v>
      </c>
      <c r="I84" s="1" t="s">
        <v>46</v>
      </c>
      <c r="J84" s="1" t="s">
        <v>46</v>
      </c>
      <c r="K84" s="1" t="s">
        <v>46</v>
      </c>
      <c r="L84" s="1" t="s">
        <v>46</v>
      </c>
      <c r="M84" s="1" t="s">
        <v>46</v>
      </c>
      <c r="N84" s="1" t="s">
        <v>46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s">
        <v>46</v>
      </c>
      <c r="W84" s="1" t="s">
        <v>46</v>
      </c>
      <c r="X84" s="1" t="s">
        <v>46</v>
      </c>
      <c r="Y84" s="1" t="s">
        <v>46</v>
      </c>
      <c r="Z84" s="1"/>
      <c r="AA84" s="1"/>
      <c r="AB84" s="1"/>
      <c r="AC84" s="1"/>
      <c r="AD84" s="8"/>
      <c r="AE84" s="1" t="s">
        <v>57</v>
      </c>
      <c r="AF84" s="1" t="s">
        <v>57</v>
      </c>
      <c r="AG84" s="1" t="s">
        <v>56</v>
      </c>
      <c r="AH84" s="12"/>
      <c r="AI84" s="5" t="s">
        <v>64</v>
      </c>
      <c r="AJ84">
        <f>QUOTIENT(G82+G83+AK84, 2)</f>
        <v>1</v>
      </c>
      <c r="AK84">
        <f>QUOTIENT(H82+H83+AL84, 2)</f>
        <v>1</v>
      </c>
      <c r="AL84">
        <f>QUOTIENT(I82+I83+AM84, 2)</f>
        <v>0</v>
      </c>
      <c r="AM84">
        <f>QUOTIENT(J82+J83+AO84, 2)</f>
        <v>0</v>
      </c>
      <c r="AN84" t="s">
        <v>36</v>
      </c>
      <c r="AO84">
        <f>QUOTIENT(L82+L83+AP84, 2)</f>
        <v>1</v>
      </c>
      <c r="AP84">
        <f>QUOTIENT(M82+M83+AQ84, 2)</f>
        <v>1</v>
      </c>
      <c r="AQ84">
        <f>QUOTIENT(N82+N83+AR84, 2)</f>
        <v>1</v>
      </c>
      <c r="AR84">
        <f>QUOTIENT(O82+O83+AT84, 2)</f>
        <v>1</v>
      </c>
      <c r="AS84" t="s">
        <v>36</v>
      </c>
      <c r="AT84">
        <f>QUOTIENT(Q82+Q83+AU84, 2)</f>
        <v>1</v>
      </c>
      <c r="AU84">
        <f>QUOTIENT(R82+R83+AV84, 2)</f>
        <v>0</v>
      </c>
      <c r="AV84">
        <f>QUOTIENT(S82+S83+AW84, 2)</f>
        <v>1</v>
      </c>
      <c r="AW84">
        <f>QUOTIENT(T82+T83+AY84, 2)</f>
        <v>1</v>
      </c>
      <c r="AX84" t="s">
        <v>36</v>
      </c>
      <c r="AY84">
        <f>QUOTIENT(V82+V83+AZ84, 2)</f>
        <v>1</v>
      </c>
      <c r="AZ84">
        <f>QUOTIENT(W82+W83+BA84, 2)</f>
        <v>1</v>
      </c>
      <c r="BA84">
        <f>QUOTIENT(X82+X83+BB84, 2)</f>
        <v>1</v>
      </c>
      <c r="BB84">
        <f>QUOTIENT(Y82+Y83, 2)</f>
        <v>1</v>
      </c>
    </row>
    <row r="85" spans="4:54" x14ac:dyDescent="0.3">
      <c r="G85">
        <f>MOD(G82+G83+AK84, 2)</f>
        <v>0</v>
      </c>
      <c r="H85">
        <f>MOD(H82+H83+AL84, 2)</f>
        <v>0</v>
      </c>
      <c r="I85">
        <f>MOD(I82+I83+AM84, 2)</f>
        <v>1</v>
      </c>
      <c r="J85">
        <f>MOD(J82+J83+AO84, 2)</f>
        <v>1</v>
      </c>
      <c r="K85" t="s">
        <v>36</v>
      </c>
      <c r="L85">
        <f>MOD(L82+L83+AP84, 2)</f>
        <v>0</v>
      </c>
      <c r="M85">
        <f>MOD(M82+M83+AQ84, 2)</f>
        <v>0</v>
      </c>
      <c r="N85">
        <f>MOD(N82+N83+AR84, 2)</f>
        <v>0</v>
      </c>
      <c r="O85">
        <f>MOD(O82+O83+AT84, 2)</f>
        <v>1</v>
      </c>
      <c r="P85" t="s">
        <v>36</v>
      </c>
      <c r="Q85">
        <f>MOD(Q82+Q83+AU84, 2)</f>
        <v>0</v>
      </c>
      <c r="R85">
        <f>MOD(R82+R83+AV84, 2)</f>
        <v>1</v>
      </c>
      <c r="S85">
        <f>MOD(S82+S83+AW84, 2)</f>
        <v>0</v>
      </c>
      <c r="T85">
        <f>MOD(T82+T83+AY84, 2)</f>
        <v>0</v>
      </c>
      <c r="U85" t="s">
        <v>36</v>
      </c>
      <c r="V85">
        <f>MOD(V82+V83+AZ84, 2)</f>
        <v>0</v>
      </c>
      <c r="W85">
        <f>MOD(W82+W83+BA84, 2)</f>
        <v>0</v>
      </c>
      <c r="X85">
        <f>MOD(X82+X83+BB84, 2)</f>
        <v>1</v>
      </c>
      <c r="Y85">
        <f>MOD(Y82+Y83, 2)</f>
        <v>0</v>
      </c>
      <c r="Z85" s="2" t="s">
        <v>49</v>
      </c>
      <c r="AA85" s="1" t="s">
        <v>50</v>
      </c>
      <c r="AB85" s="1">
        <f>SUM(AK85:BB85)*AJ85</f>
        <v>12610</v>
      </c>
      <c r="AC85" s="2" t="s">
        <v>51</v>
      </c>
      <c r="AD85" s="1" t="s">
        <v>50</v>
      </c>
      <c r="AE85" s="2"/>
      <c r="AF85" s="2"/>
      <c r="AG85" s="3">
        <f>AG82+AG83</f>
        <v>12610</v>
      </c>
      <c r="AH85" s="13" t="s">
        <v>51</v>
      </c>
      <c r="AI85" s="6" t="s">
        <v>65</v>
      </c>
      <c r="AJ85">
        <f>IF(G85=0, 1, -1)</f>
        <v>1</v>
      </c>
      <c r="AK85">
        <f>H85*16384</f>
        <v>0</v>
      </c>
      <c r="AL85">
        <f>I85*8192</f>
        <v>8192</v>
      </c>
      <c r="AM85">
        <f>J85*4096</f>
        <v>4096</v>
      </c>
      <c r="AO85">
        <f>L85*2048</f>
        <v>0</v>
      </c>
      <c r="AP85">
        <f>M85*1024</f>
        <v>0</v>
      </c>
      <c r="AQ85">
        <f>N85*512</f>
        <v>0</v>
      </c>
      <c r="AR85">
        <f>O85*256</f>
        <v>256</v>
      </c>
      <c r="AT85">
        <f>Q85*128</f>
        <v>0</v>
      </c>
      <c r="AU85">
        <f>R85*64</f>
        <v>64</v>
      </c>
      <c r="AV85">
        <f>S85*32</f>
        <v>0</v>
      </c>
      <c r="AW85">
        <f>T85*16</f>
        <v>0</v>
      </c>
      <c r="AY85">
        <f>V85*8</f>
        <v>0</v>
      </c>
      <c r="AZ85">
        <f>W85*4</f>
        <v>0</v>
      </c>
      <c r="BA85">
        <f>X85*2</f>
        <v>2</v>
      </c>
      <c r="BB85">
        <f>Y85</f>
        <v>0</v>
      </c>
    </row>
    <row r="86" spans="4:54" x14ac:dyDescent="0.3">
      <c r="AH86" s="11"/>
      <c r="AI86" s="4" t="s">
        <v>66</v>
      </c>
    </row>
    <row r="87" spans="4:54" x14ac:dyDescent="0.3">
      <c r="G87" t="s">
        <v>52</v>
      </c>
      <c r="J87">
        <f>AJ84</f>
        <v>1</v>
      </c>
      <c r="L87" t="s">
        <v>53</v>
      </c>
      <c r="O87">
        <f>MOD(SUM(V85:Y85,Q85:T85, 1), 2)</f>
        <v>1</v>
      </c>
      <c r="Q87" t="s">
        <v>58</v>
      </c>
      <c r="T87">
        <f>AY84</f>
        <v>1</v>
      </c>
      <c r="V87" t="s">
        <v>59</v>
      </c>
      <c r="Y87">
        <f>IF(AB85=0, 1, 0)</f>
        <v>0</v>
      </c>
      <c r="AB87" t="s">
        <v>60</v>
      </c>
      <c r="AC87">
        <f>G85</f>
        <v>0</v>
      </c>
      <c r="AE87" t="s">
        <v>61</v>
      </c>
      <c r="AF87">
        <f>IF(AJ84=AK84, 0, 1)</f>
        <v>0</v>
      </c>
    </row>
  </sheetData>
  <pageMargins left="0.7" right="0.7" top="0.75" bottom="0.75" header="0.3" footer="0.3"/>
  <pageSetup paperSize="9" orientation="portrait" verticalDpi="0" r:id="rId1"/>
  <headerFooter>
    <oddHeader xml:space="preserve">&amp;CХайкин Олег Игоревич, вариант 22, lab5
</oddHeader>
    <oddFooter>&amp;C20.11.2021 14:27:55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Oleg</cp:lastModifiedBy>
  <dcterms:created xsi:type="dcterms:W3CDTF">2021-11-20T09:47:06Z</dcterms:created>
  <dcterms:modified xsi:type="dcterms:W3CDTF">2021-11-20T12:22:13Z</dcterms:modified>
</cp:coreProperties>
</file>