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727"/>
  <workbookPr defaultThemeVersion="124226"/>
  <mc:AlternateContent xmlns:mc="http://schemas.openxmlformats.org/markup-compatibility/2006">
    <mc:Choice Requires="x15">
      <x15ac:absPath xmlns:x15ac="http://schemas.microsoft.com/office/spreadsheetml/2010/11/ac" url="E:\Users\any2cards\Documents\Origfls\Software Vault\Games\Descent 2\WSH\"/>
    </mc:Choice>
  </mc:AlternateContent>
  <xr:revisionPtr revIDLastSave="0" documentId="13_ncr:1_{73528308-DFD3-4904-B95B-DDA36C8C84E1}" xr6:coauthVersionLast="43" xr6:coauthVersionMax="43" xr10:uidLastSave="{00000000-0000-0000-0000-000000000000}"/>
  <bookViews>
    <workbookView xWindow="1800" yWindow="1260" windowWidth="26865" windowHeight="14190" xr2:uid="{00000000-000D-0000-FFFF-FFFF00000000}"/>
  </bookViews>
  <sheets>
    <sheet name="Summary" sheetId="1" r:id="rId1"/>
    <sheet name="Base Game" sheetId="2" r:id="rId2"/>
    <sheet name="Conversion Kit" sheetId="9" r:id="rId3"/>
    <sheet name="Dice Pack" sheetId="16" r:id="rId4"/>
    <sheet name="Lair of the Wyrm" sheetId="4" r:id="rId5"/>
    <sheet name="Labyrinth of Ruin" sheetId="5" r:id="rId6"/>
    <sheet name="The Trollfens" sheetId="6" r:id="rId7"/>
    <sheet name="Shadow of Nerekhall" sheetId="7" r:id="rId8"/>
    <sheet name="Manor of Ravens" sheetId="8" r:id="rId9"/>
    <sheet name="Mists of Bilehall" sheetId="14" r:id="rId10"/>
    <sheet name="The Chains that Rust" sheetId="17" r:id="rId11"/>
    <sheet name="Lieutenant Packs" sheetId="10" r:id="rId12"/>
    <sheet name="H&amp;M Packs" sheetId="11" r:id="rId13"/>
    <sheet name="Card Packs" sheetId="18" r:id="rId14"/>
    <sheet name="Co-Ops" sheetId="12" r:id="rId15"/>
    <sheet name="Campaign Books" sheetId="13" r:id="rId1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69" i="1" l="1"/>
  <c r="H268" i="1"/>
  <c r="H267" i="1"/>
  <c r="H266" i="1"/>
  <c r="H257" i="1"/>
  <c r="H256" i="1"/>
  <c r="H255" i="1"/>
  <c r="J255" i="1" s="1"/>
  <c r="H254" i="1"/>
  <c r="E255" i="1"/>
  <c r="E254" i="1"/>
  <c r="E250" i="1"/>
  <c r="H193" i="1"/>
  <c r="H192" i="1"/>
  <c r="H194" i="1" s="1"/>
  <c r="E192" i="1"/>
  <c r="H166" i="1"/>
  <c r="H165" i="1"/>
  <c r="H167" i="1" s="1"/>
  <c r="E165" i="1"/>
  <c r="H139" i="1"/>
  <c r="E138" i="1"/>
  <c r="H112" i="1"/>
  <c r="E111" i="1"/>
  <c r="H85" i="1"/>
  <c r="E84" i="1"/>
  <c r="H58" i="1"/>
  <c r="E57" i="1"/>
  <c r="H32" i="1"/>
  <c r="E31" i="1"/>
  <c r="H5" i="1"/>
  <c r="E4" i="1"/>
  <c r="H220" i="1"/>
  <c r="E219" i="1"/>
  <c r="J192" i="1" l="1"/>
  <c r="J165" i="1"/>
  <c r="E243" i="1"/>
  <c r="E216" i="1"/>
  <c r="E189" i="1"/>
  <c r="E162" i="1"/>
  <c r="E135" i="1"/>
  <c r="E108" i="1"/>
  <c r="E81" i="1"/>
  <c r="E28" i="1"/>
  <c r="H261" i="1"/>
  <c r="J261" i="1" s="1"/>
  <c r="H259" i="1"/>
  <c r="E262" i="1"/>
  <c r="E261" i="1"/>
  <c r="E260" i="1"/>
  <c r="E259" i="1"/>
  <c r="H252" i="1"/>
  <c r="H250" i="1"/>
  <c r="J250" i="1" s="1"/>
  <c r="H247" i="1"/>
  <c r="H245" i="1"/>
  <c r="J245" i="1" s="1"/>
  <c r="E253" i="1"/>
  <c r="E252" i="1"/>
  <c r="E251" i="1"/>
  <c r="E249" i="1"/>
  <c r="H249" i="1" s="1"/>
  <c r="E246" i="1"/>
  <c r="E245" i="1"/>
  <c r="E244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8" i="1"/>
  <c r="E217" i="1"/>
  <c r="H217" i="1" s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1" i="1"/>
  <c r="E190" i="1"/>
  <c r="H190" i="1" s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4" i="1"/>
  <c r="E163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7" i="1"/>
  <c r="E136" i="1"/>
  <c r="H136" i="1" s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0" i="1"/>
  <c r="E109" i="1"/>
  <c r="H109" i="1" s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3" i="1"/>
  <c r="E82" i="1"/>
  <c r="H82" i="1" s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6" i="1"/>
  <c r="E55" i="1"/>
  <c r="E54" i="1"/>
  <c r="E53" i="1"/>
  <c r="E52" i="1"/>
  <c r="E51" i="1"/>
  <c r="E50" i="1"/>
  <c r="E49" i="1"/>
  <c r="E26" i="1"/>
  <c r="E25" i="1"/>
  <c r="E24" i="1"/>
  <c r="E23" i="1"/>
  <c r="E22" i="1"/>
  <c r="E7" i="1"/>
  <c r="E6" i="1"/>
  <c r="E34" i="1"/>
  <c r="E33" i="1"/>
  <c r="E18" i="1"/>
  <c r="E17" i="1"/>
  <c r="E16" i="1"/>
  <c r="E45" i="1"/>
  <c r="E44" i="1"/>
  <c r="E43" i="1"/>
  <c r="E48" i="1"/>
  <c r="E47" i="1"/>
  <c r="E46" i="1"/>
  <c r="E42" i="1"/>
  <c r="E41" i="1"/>
  <c r="E40" i="1"/>
  <c r="E39" i="1"/>
  <c r="E38" i="1"/>
  <c r="E37" i="1"/>
  <c r="E32" i="1"/>
  <c r="E30" i="1"/>
  <c r="E12" i="1"/>
  <c r="E9" i="1"/>
  <c r="E36" i="1"/>
  <c r="E35" i="1"/>
  <c r="E29" i="1"/>
  <c r="H29" i="1" s="1"/>
  <c r="E27" i="1"/>
  <c r="E21" i="1"/>
  <c r="E20" i="1"/>
  <c r="E19" i="1"/>
  <c r="E15" i="1"/>
  <c r="E14" i="1"/>
  <c r="E13" i="1"/>
  <c r="E11" i="1"/>
  <c r="E10" i="1"/>
  <c r="E8" i="1"/>
  <c r="E5" i="1"/>
  <c r="E3" i="1"/>
  <c r="E2" i="1"/>
  <c r="H2" i="1" s="1"/>
  <c r="H138" i="1" l="1"/>
  <c r="H111" i="1"/>
  <c r="H31" i="1"/>
  <c r="J31" i="1" s="1"/>
  <c r="H84" i="1"/>
  <c r="H57" i="1"/>
  <c r="H4" i="1"/>
  <c r="H219" i="1"/>
  <c r="J256" i="1"/>
  <c r="H244" i="1"/>
  <c r="H260" i="1"/>
  <c r="J260" i="1" s="1"/>
  <c r="H246" i="1"/>
  <c r="J246" i="1" s="1"/>
  <c r="H262" i="1"/>
  <c r="H218" i="1"/>
  <c r="J218" i="1" s="1"/>
  <c r="H251" i="1"/>
  <c r="H191" i="1"/>
  <c r="J191" i="1" s="1"/>
  <c r="H164" i="1"/>
  <c r="J164" i="1" s="1"/>
  <c r="H163" i="1"/>
  <c r="H137" i="1"/>
  <c r="H110" i="1"/>
  <c r="H83" i="1"/>
  <c r="H56" i="1"/>
  <c r="H55" i="1"/>
  <c r="H30" i="1"/>
  <c r="J30" i="1" s="1"/>
  <c r="H3" i="1"/>
  <c r="H140" i="1" l="1"/>
  <c r="J138" i="1"/>
  <c r="H113" i="1"/>
  <c r="J111" i="1"/>
  <c r="H86" i="1"/>
  <c r="J84" i="1"/>
  <c r="H59" i="1"/>
  <c r="J57" i="1"/>
  <c r="H248" i="1"/>
  <c r="H33" i="1"/>
  <c r="H6" i="1"/>
  <c r="J4" i="1"/>
  <c r="H221" i="1"/>
  <c r="J219" i="1"/>
  <c r="H258" i="1"/>
  <c r="H263" i="1"/>
  <c r="J267" i="1"/>
  <c r="J268" i="1"/>
  <c r="J251" i="1"/>
  <c r="H253" i="1"/>
  <c r="J137" i="1"/>
  <c r="J110" i="1"/>
  <c r="J83" i="1"/>
  <c r="J56" i="1"/>
  <c r="J3" i="1"/>
  <c r="H270" i="1" l="1"/>
</calcChain>
</file>

<file path=xl/sharedStrings.xml><?xml version="1.0" encoding="utf-8"?>
<sst xmlns="http://schemas.openxmlformats.org/spreadsheetml/2006/main" count="2583" uniqueCount="1375">
  <si>
    <t>Count</t>
  </si>
  <si>
    <t>Card Type</t>
  </si>
  <si>
    <t>Expansion</t>
  </si>
  <si>
    <t>Base Game</t>
  </si>
  <si>
    <t>Heroes</t>
  </si>
  <si>
    <t>Avric Albright</t>
  </si>
  <si>
    <t>Tomble Burrowell</t>
  </si>
  <si>
    <t>Widow Tarha</t>
  </si>
  <si>
    <t>Grisban the Thirsty</t>
  </si>
  <si>
    <t>Ashrian</t>
  </si>
  <si>
    <t>Leroic of the Book</t>
  </si>
  <si>
    <t>Syndrael</t>
  </si>
  <si>
    <t>Jain Fairwood</t>
  </si>
  <si>
    <t>Lieutenants</t>
  </si>
  <si>
    <t>Sir Alric Farrow</t>
  </si>
  <si>
    <t>Lady Eliza Farrow</t>
  </si>
  <si>
    <t>Belthir</t>
  </si>
  <si>
    <t>Splig</t>
  </si>
  <si>
    <t>Baron Zachareth</t>
  </si>
  <si>
    <t>Lair of the Wyrm</t>
  </si>
  <si>
    <t>Reynhart the Worthy</t>
  </si>
  <si>
    <t>High Mage Quellen</t>
  </si>
  <si>
    <t>Labyrinth of Ruin</t>
  </si>
  <si>
    <t>Ulma Grimstone</t>
  </si>
  <si>
    <t>Logan Lashley</t>
  </si>
  <si>
    <t>Dezra the Vile</t>
  </si>
  <si>
    <t>Pathfinder Durik</t>
  </si>
  <si>
    <t>Ariad</t>
  </si>
  <si>
    <t>Alllies</t>
  </si>
  <si>
    <t>Serena</t>
  </si>
  <si>
    <t>Queen Ariad</t>
  </si>
  <si>
    <t>Raythen</t>
  </si>
  <si>
    <t>Augur Grisom</t>
  </si>
  <si>
    <t>Roganna the Shade</t>
  </si>
  <si>
    <t>Bol'Goreth</t>
  </si>
  <si>
    <t>Allies</t>
  </si>
  <si>
    <t>The Trollfens</t>
  </si>
  <si>
    <t>Shadow of Nerekhall</t>
  </si>
  <si>
    <t>Orkell the Swift</t>
  </si>
  <si>
    <t>Tinashi The Wanderer</t>
  </si>
  <si>
    <t>Ravaella Lightfoot</t>
  </si>
  <si>
    <t>Rendiel</t>
  </si>
  <si>
    <t>Rylan Olliven</t>
  </si>
  <si>
    <t>Tristayne Olliven</t>
  </si>
  <si>
    <t>Mirklace</t>
  </si>
  <si>
    <t>Verminous</t>
  </si>
  <si>
    <t>Manor of Ravens</t>
  </si>
  <si>
    <t>Alys Raine</t>
  </si>
  <si>
    <t>Thaiden Mistpeak</t>
  </si>
  <si>
    <t>Skarn</t>
  </si>
  <si>
    <t>Conversion Kit</t>
  </si>
  <si>
    <t>Mordrog</t>
  </si>
  <si>
    <t>One Fist</t>
  </si>
  <si>
    <t>Steelhorns</t>
  </si>
  <si>
    <t>Trenloe the Strong</t>
  </si>
  <si>
    <t>Varikas the Dead</t>
  </si>
  <si>
    <t>Nara the Fang</t>
  </si>
  <si>
    <t>Hugo the Glorious</t>
  </si>
  <si>
    <t>Krutzbeck</t>
  </si>
  <si>
    <t>Laughin Buldar</t>
  </si>
  <si>
    <t>Corbin</t>
  </si>
  <si>
    <t>Nanok of the Blade</t>
  </si>
  <si>
    <t>Karnon</t>
  </si>
  <si>
    <t>Tahlia</t>
  </si>
  <si>
    <t>Eliam</t>
  </si>
  <si>
    <t>Sir Valadir</t>
  </si>
  <si>
    <t>Silhouette</t>
  </si>
  <si>
    <t>Tobin Farslayer</t>
  </si>
  <si>
    <t>Laurel of Bloodwood</t>
  </si>
  <si>
    <t>Vyrah the Falconer</t>
  </si>
  <si>
    <t>Red Scorpion</t>
  </si>
  <si>
    <t>Tetherys</t>
  </si>
  <si>
    <t>Arvel Worldwalker</t>
  </si>
  <si>
    <t>Kirga</t>
  </si>
  <si>
    <t>Ronan of the Wild</t>
  </si>
  <si>
    <t>Tatianna</t>
  </si>
  <si>
    <t>Grey Ker</t>
  </si>
  <si>
    <t>Lindel</t>
  </si>
  <si>
    <t>Bogran the Shadow</t>
  </si>
  <si>
    <t>Brother Gherinn</t>
  </si>
  <si>
    <t>Okaluk and Rakash</t>
  </si>
  <si>
    <t>Jonas the Kind</t>
  </si>
  <si>
    <t>Sahla</t>
  </si>
  <si>
    <t>Ispher</t>
  </si>
  <si>
    <t>Andira Runehand</t>
  </si>
  <si>
    <t>Brother Glyr</t>
  </si>
  <si>
    <t>Elder Mok</t>
  </si>
  <si>
    <t>Aurim</t>
  </si>
  <si>
    <t>Landrec the Wise</t>
  </si>
  <si>
    <t>Challara</t>
  </si>
  <si>
    <t>Lyssa</t>
  </si>
  <si>
    <t>Zyla</t>
  </si>
  <si>
    <t>Astarra</t>
  </si>
  <si>
    <t>Jaes the Exile</t>
  </si>
  <si>
    <t>Truthseer Kel</t>
  </si>
  <si>
    <t>Shiver</t>
  </si>
  <si>
    <t>Mad Carthos</t>
  </si>
  <si>
    <t>Master Thorn</t>
  </si>
  <si>
    <t>Monster</t>
  </si>
  <si>
    <t>Width (Inches)</t>
  </si>
  <si>
    <t>Height (Inches)</t>
  </si>
  <si>
    <t>Monsters</t>
  </si>
  <si>
    <t>Flesh Moulder</t>
  </si>
  <si>
    <t>Elemental</t>
  </si>
  <si>
    <t>Zombie</t>
  </si>
  <si>
    <t>Goblin Archer</t>
  </si>
  <si>
    <t>Merriod</t>
  </si>
  <si>
    <t>Barghest</t>
  </si>
  <si>
    <t>Cave Spider</t>
  </si>
  <si>
    <t>Ettin</t>
  </si>
  <si>
    <t>Shadow Dragon</t>
  </si>
  <si>
    <t>Fire Imps</t>
  </si>
  <si>
    <t>Volucrix Reaver</t>
  </si>
  <si>
    <t>Goblin Witcher</t>
  </si>
  <si>
    <t>Arachyura</t>
  </si>
  <si>
    <t>Harpy</t>
  </si>
  <si>
    <t>Plague Worm</t>
  </si>
  <si>
    <t>Hybrid Sentinel</t>
  </si>
  <si>
    <t>Carrion Drake</t>
  </si>
  <si>
    <t>Changeling</t>
  </si>
  <si>
    <t>Ironbound</t>
  </si>
  <si>
    <t>Rat Swarm</t>
  </si>
  <si>
    <t>Ynfernael Hulk</t>
  </si>
  <si>
    <t>Bandit</t>
  </si>
  <si>
    <t>Wraith</t>
  </si>
  <si>
    <t>Bane Spider</t>
  </si>
  <si>
    <t>Beastman</t>
  </si>
  <si>
    <t>Blood Ape</t>
  </si>
  <si>
    <t>Chaos Beast</t>
  </si>
  <si>
    <t>Crypt Dragon</t>
  </si>
  <si>
    <t>Dark Priest</t>
  </si>
  <si>
    <t>Deep Elf</t>
  </si>
  <si>
    <t>Demon Lord</t>
  </si>
  <si>
    <t>Ferrox</t>
  </si>
  <si>
    <t>Giant</t>
  </si>
  <si>
    <t>Golem</t>
  </si>
  <si>
    <t>Hellhound</t>
  </si>
  <si>
    <t>Ice Wyrm</t>
  </si>
  <si>
    <t>Kobold</t>
  </si>
  <si>
    <t>Lava Beetle</t>
  </si>
  <si>
    <t>Manticore</t>
  </si>
  <si>
    <t>Medusa</t>
  </si>
  <si>
    <t>Naga</t>
  </si>
  <si>
    <t>Ogre</t>
  </si>
  <si>
    <t>Razorwing</t>
  </si>
  <si>
    <t>Shade</t>
  </si>
  <si>
    <t>Skeleton Archer</t>
  </si>
  <si>
    <t>Sorcerer</t>
  </si>
  <si>
    <t>Troll</t>
  </si>
  <si>
    <t>Wendigo</t>
  </si>
  <si>
    <t>Lieutenant</t>
  </si>
  <si>
    <t>Valyndra</t>
  </si>
  <si>
    <t>Corrupt Allies</t>
  </si>
  <si>
    <t>Overlord Deck</t>
  </si>
  <si>
    <t>Frenzy</t>
  </si>
  <si>
    <t>Tripwire</t>
  </si>
  <si>
    <t>Dark Charm</t>
  </si>
  <si>
    <t>Dash</t>
  </si>
  <si>
    <t>Dark Fortune</t>
  </si>
  <si>
    <t>Word of Misery</t>
  </si>
  <si>
    <t>Poison Dart</t>
  </si>
  <si>
    <t>Pit Trap</t>
  </si>
  <si>
    <t>Dark Might</t>
  </si>
  <si>
    <t>Critical Blow</t>
  </si>
  <si>
    <t>Mimic</t>
  </si>
  <si>
    <t>Dirty Fighting</t>
  </si>
  <si>
    <t>Uncontrolled Power</t>
  </si>
  <si>
    <t>Mental Error</t>
  </si>
  <si>
    <t>Befuddle</t>
  </si>
  <si>
    <t>Reflective Ward</t>
  </si>
  <si>
    <t>Blinding Speed</t>
  </si>
  <si>
    <t>Overwhelm</t>
  </si>
  <si>
    <t>Flurry</t>
  </si>
  <si>
    <t>Sign of Weakness</t>
  </si>
  <si>
    <t>Grease Trap</t>
  </si>
  <si>
    <t>Overlord XP</t>
  </si>
  <si>
    <t>Magus I - Word of Pain</t>
  </si>
  <si>
    <t>Magus I - Unholy Ritual</t>
  </si>
  <si>
    <t>Magus II - Rise Again</t>
  </si>
  <si>
    <t>Magus II - Word of Despair</t>
  </si>
  <si>
    <t>Magus III - Diabolic Power</t>
  </si>
  <si>
    <t>Saboteur I - Explosive Runes</t>
  </si>
  <si>
    <t>Saboteur I - Web Trap</t>
  </si>
  <si>
    <t>Saboteur II - Curse of the Monkey God</t>
  </si>
  <si>
    <t>Saboteur II - Wicked Laughter</t>
  </si>
  <si>
    <t>Saboteur III - Uthuk Demon Trap</t>
  </si>
  <si>
    <t>Warlord I - Blood Rage</t>
  </si>
  <si>
    <t>Warlord I - Dark Fortitude</t>
  </si>
  <si>
    <t>Warlord II - Expert Blow</t>
  </si>
  <si>
    <t>Warlord II - Bloodlust</t>
  </si>
  <si>
    <t>Warlord III - Reinforce</t>
  </si>
  <si>
    <t>Universal - Dark Resilience</t>
  </si>
  <si>
    <t>Universal - Plan Ahead</t>
  </si>
  <si>
    <t>Universal - Schemes</t>
  </si>
  <si>
    <t>Punisher I - No Rest for the Wicked</t>
  </si>
  <si>
    <t>Punisher I - Trading Pains</t>
  </si>
  <si>
    <t>Punisher II - Exploit Weakness</t>
  </si>
  <si>
    <t>Punisher II - Price of Prevention</t>
  </si>
  <si>
    <t>Punisher III - Blood Bargaining</t>
  </si>
  <si>
    <t>Infector I - Adaptive Contagion</t>
  </si>
  <si>
    <t>Infector I - Airborne</t>
  </si>
  <si>
    <t>Infector I - Contaminated</t>
  </si>
  <si>
    <t>Infector I - Virulent Infection</t>
  </si>
  <si>
    <t>Infector II - Outbreak</t>
  </si>
  <si>
    <t>Infector II - Tainted Blow</t>
  </si>
  <si>
    <t>Infector II - Dark Host</t>
  </si>
  <si>
    <t>Universal - Dark Remedy</t>
  </si>
  <si>
    <t>Shadowmancer I - Imploding Rift</t>
  </si>
  <si>
    <t>Shadowmancer I - Mistrust</t>
  </si>
  <si>
    <t>Shadowmancer I - Out of Darkness</t>
  </si>
  <si>
    <t>Shadowmancer I - Shadown of Doubt</t>
  </si>
  <si>
    <t>Shadowmancer II - Black Out</t>
  </si>
  <si>
    <t>Shadowmancer II - Shadow Walk</t>
  </si>
  <si>
    <t>Shadowmancer III - Treacherous Shadows</t>
  </si>
  <si>
    <t>Universal - Diverse Means</t>
  </si>
  <si>
    <t>Universal - Placebo</t>
  </si>
  <si>
    <t>Universal - Refresh</t>
  </si>
  <si>
    <t>Universal - Solidarity</t>
  </si>
  <si>
    <t>Universal - Upgrade</t>
  </si>
  <si>
    <t>Enchanter I - Dragonbone Pendant</t>
  </si>
  <si>
    <t>Enchanter I - Elixir of Stone</t>
  </si>
  <si>
    <t>Enchanter I - Rings of Zhol'alam</t>
  </si>
  <si>
    <t>Enchanter I - Wristlet of Wind</t>
  </si>
  <si>
    <t>Enchanter II - Rune of Phoenix</t>
  </si>
  <si>
    <t>Enchanter II - Ward of Peace</t>
  </si>
  <si>
    <t>Enchanter III - Sign of the Last Zenith</t>
  </si>
  <si>
    <t>Unkindness - Summon - Call of the Ravens</t>
  </si>
  <si>
    <t>Unkindness I - Beneath the Shadow</t>
  </si>
  <si>
    <t>Unkindness I - Beware</t>
  </si>
  <si>
    <t>Unkindness I - Feast</t>
  </si>
  <si>
    <t>Unkindness I - Ill Omen</t>
  </si>
  <si>
    <t>Unkindness II - Imitation</t>
  </si>
  <si>
    <t>Unkindness II - Sudden Flurry</t>
  </si>
  <si>
    <t>Unkindness III - Envelop</t>
  </si>
  <si>
    <t>Splig's Revenge</t>
  </si>
  <si>
    <t>Twin Souls</t>
  </si>
  <si>
    <t>The Wyrm Queen's Favor</t>
  </si>
  <si>
    <t>Offertory Affliction</t>
  </si>
  <si>
    <t>Secrets of Flesh</t>
  </si>
  <si>
    <t>Toxic Reprisal</t>
  </si>
  <si>
    <t>Down and Out</t>
  </si>
  <si>
    <t>Endless Supply</t>
  </si>
  <si>
    <t>Unbroken</t>
  </si>
  <si>
    <t>Beastmaster - Hunting Spear</t>
  </si>
  <si>
    <t>Beastmaster - Skinning Knife</t>
  </si>
  <si>
    <t>Beastmaster - Wolf</t>
  </si>
  <si>
    <t>Beastmaster - Bound by the Hunt</t>
  </si>
  <si>
    <t>Beastmaster - Survivalist</t>
  </si>
  <si>
    <t>Beastmaster - Stalker</t>
  </si>
  <si>
    <t>Beastmaster - Bestial Rage</t>
  </si>
  <si>
    <t>Beastmaster - Savagery</t>
  </si>
  <si>
    <t>Beastmaster - Shadow Hunter</t>
  </si>
  <si>
    <t>Beastmaster - Feral Frenzy</t>
  </si>
  <si>
    <t>Beastmaster - Predator</t>
  </si>
  <si>
    <t>Beastmaster - Changing Skins</t>
  </si>
  <si>
    <t>Berserker - Chipped Greataxe</t>
  </si>
  <si>
    <t>Berserker - Rage</t>
  </si>
  <si>
    <t>Berserker - Cripple</t>
  </si>
  <si>
    <t>Berserker - Brute</t>
  </si>
  <si>
    <t>Berserker - Counter Attack</t>
  </si>
  <si>
    <t>Berserker - Weapon Mastery</t>
  </si>
  <si>
    <t>Berserker - Charge</t>
  </si>
  <si>
    <t>Berserker - Whirlwind</t>
  </si>
  <si>
    <t>Berserker - Death Rage</t>
  </si>
  <si>
    <t>Berserker - Execute</t>
  </si>
  <si>
    <t>Knight - Longsword</t>
  </si>
  <si>
    <t>Knight - Wooden Shield</t>
  </si>
  <si>
    <t>Knight - Oath of Honor</t>
  </si>
  <si>
    <t>Knight - Advance</t>
  </si>
  <si>
    <t>Knight - Challenge</t>
  </si>
  <si>
    <t>Knight - Defend</t>
  </si>
  <si>
    <t>Knight - Guard</t>
  </si>
  <si>
    <t>Knight - Defense Training</t>
  </si>
  <si>
    <t>Knight - Shield Slam</t>
  </si>
  <si>
    <t>Knight - Inspiration</t>
  </si>
  <si>
    <t>Knight - Stalwart</t>
  </si>
  <si>
    <t>Champion - Worn Greatsword</t>
  </si>
  <si>
    <t>Champion - Horn of Courage</t>
  </si>
  <si>
    <t>Champion - Valor of Heroes</t>
  </si>
  <si>
    <t>Champion - Inspiring Presence</t>
  </si>
  <si>
    <t>Champion - A Living Legend</t>
  </si>
  <si>
    <t>Champion - Glory of Battle</t>
  </si>
  <si>
    <t>Champion - Stoic Resolve</t>
  </si>
  <si>
    <t>Champion - Motivating Charge</t>
  </si>
  <si>
    <t>Champion - No Mercy</t>
  </si>
  <si>
    <t>Champion - Valorous Strike</t>
  </si>
  <si>
    <t>Champion - For the Cause</t>
  </si>
  <si>
    <t>Marshal - War Hammer</t>
  </si>
  <si>
    <t>Marshal - Signet Ring</t>
  </si>
  <si>
    <t>Marshal - Retribution</t>
  </si>
  <si>
    <t>Marshal - Zealous Fire</t>
  </si>
  <si>
    <t>Marshal - Shockwave</t>
  </si>
  <si>
    <t>Marshal - Just Reward</t>
  </si>
  <si>
    <t>Marshal - Vigilant Watch</t>
  </si>
  <si>
    <t>Marshal - I am the Law</t>
  </si>
  <si>
    <t>Marshal - By the Book</t>
  </si>
  <si>
    <t>Marshal - Last Stand</t>
  </si>
  <si>
    <t>Marshal - Crushing Blow</t>
  </si>
  <si>
    <t>Skirmisher - Jagged Handaxe</t>
  </si>
  <si>
    <t>Skirmisher - Rusted Handaxe</t>
  </si>
  <si>
    <t>Skirmisher - Dual Strike</t>
  </si>
  <si>
    <t>Skirmisher - Deep Wounds</t>
  </si>
  <si>
    <t>Skirmisher - Back in Action</t>
  </si>
  <si>
    <t>Skirmisher - Keen Edge</t>
  </si>
  <si>
    <t>Skirmisher - Born in Battle</t>
  </si>
  <si>
    <t>Skirmisher - Unrelenting</t>
  </si>
  <si>
    <t>Skirmisher - Ever in Motion</t>
  </si>
  <si>
    <t>Skirmisher - Carve a Path</t>
  </si>
  <si>
    <t>Skirmisher - Unstoppable</t>
  </si>
  <si>
    <t>Apothecary - Smoking Vials</t>
  </si>
  <si>
    <t>Apothecary - Brew Elixir</t>
  </si>
  <si>
    <t>Apothecary - Herbal Lore</t>
  </si>
  <si>
    <t>Apothecary - Concoction</t>
  </si>
  <si>
    <t>Apothecary - Inky Substance</t>
  </si>
  <si>
    <t>Apothecary - Secret Formula</t>
  </si>
  <si>
    <t>Apothecary - Protective Tonic</t>
  </si>
  <si>
    <t>Apothecary - Bottled Courage</t>
  </si>
  <si>
    <t>Apothecary - Potent Remedies</t>
  </si>
  <si>
    <t>Apothecary - Hidden Stash</t>
  </si>
  <si>
    <t>Bard - Traveler's Blade</t>
  </si>
  <si>
    <t>Bard - Lute</t>
  </si>
  <si>
    <t>Bard - Song of Mending</t>
  </si>
  <si>
    <t>Bard - Dissonance</t>
  </si>
  <si>
    <t>Bard - Understudy</t>
  </si>
  <si>
    <t>Bard - Peaceful Rest</t>
  </si>
  <si>
    <t>Bard - Aria of War</t>
  </si>
  <si>
    <t>Bard - Rehersal</t>
  </si>
  <si>
    <t>Bard - Concentration</t>
  </si>
  <si>
    <t>Bard - Cacophony</t>
  </si>
  <si>
    <t>Bard - Wayfarer</t>
  </si>
  <si>
    <t>Disciple - Iron Mace</t>
  </si>
  <si>
    <t>Disciple - Wooden Shield</t>
  </si>
  <si>
    <t>Disciple - Prayer of Healing</t>
  </si>
  <si>
    <t>Disciple -Blessed Strike</t>
  </si>
  <si>
    <t>Disciple - Armor of Faith</t>
  </si>
  <si>
    <t>Disciple - Cleansing Touch</t>
  </si>
  <si>
    <t>Disciple - Devine Fury</t>
  </si>
  <si>
    <t>Disciple - Time of Need</t>
  </si>
  <si>
    <t>Disciple - Prayer of Peace</t>
  </si>
  <si>
    <t>Disciple - Holy Power</t>
  </si>
  <si>
    <t>Disciple - Radiant Light</t>
  </si>
  <si>
    <t>Prophet - Iron Flail</t>
  </si>
  <si>
    <t>Prophet - Sage's Tome</t>
  </si>
  <si>
    <t>Prophet - Soothing Insight</t>
  </si>
  <si>
    <t>Prophet - Grim Fate</t>
  </si>
  <si>
    <t>Prophet - Battle Vision</t>
  </si>
  <si>
    <t>Prophet - Forewarning</t>
  </si>
  <si>
    <t>Prophet - All-Seeing</t>
  </si>
  <si>
    <t>Prophet - Lifeline</t>
  </si>
  <si>
    <t>Prophet - Victory Foretold</t>
  </si>
  <si>
    <t>Prophet - Omniscience</t>
  </si>
  <si>
    <t>Prophet - Focused Insights</t>
  </si>
  <si>
    <t>Spiritspeaker - Oak Staff</t>
  </si>
  <si>
    <t>Spiritspeaker - Stoneskin</t>
  </si>
  <si>
    <t>Spiritspeaker - Drain Spirit</t>
  </si>
  <si>
    <t>Spiritspeaker - Shared Pain</t>
  </si>
  <si>
    <t>Spiritspeaker - Healing Pain</t>
  </si>
  <si>
    <t>Spiritspeaker - Tempest</t>
  </si>
  <si>
    <t>Spiritspeaker - Nature's Bounty</t>
  </si>
  <si>
    <t>Spiritspeaker - Cloud of Mist</t>
  </si>
  <si>
    <t>Spiritspeaker - Vigor</t>
  </si>
  <si>
    <t>Spiritspeaker - Ancestor Spirits</t>
  </si>
  <si>
    <t>Bounty Hunter - Double Crossbow</t>
  </si>
  <si>
    <t>Bounty Hunter - Chosen Target</t>
  </si>
  <si>
    <t>Bounty Hunter - Not So Fast</t>
  </si>
  <si>
    <t>Bounty Hunter - Lie in Wait</t>
  </si>
  <si>
    <t>Bounty Hunter - Longshot</t>
  </si>
  <si>
    <t>Bounty Hunter - Evil Eye</t>
  </si>
  <si>
    <t>Bounty Hunter - Dark Iron Chains</t>
  </si>
  <si>
    <t>Bounty Hunter - Undercover</t>
  </si>
  <si>
    <t>Bounty Hunter - Payday</t>
  </si>
  <si>
    <t>Bounty Hunter - Rapid Fire</t>
  </si>
  <si>
    <t>Bounty Hunter - Shadow Step</t>
  </si>
  <si>
    <t>Shadow Walker - Feathered Hatchet</t>
  </si>
  <si>
    <t>Shadow Walker - Tribal Cloak</t>
  </si>
  <si>
    <t>Shadow Walker - Shadow Soul</t>
  </si>
  <si>
    <t>Shadow Walker - Soul Bound</t>
  </si>
  <si>
    <t>Shadow Walker - Dark Servant</t>
  </si>
  <si>
    <t>Shadow Walker - Faithful Friend</t>
  </si>
  <si>
    <t>Shadow Walker - Through the Veil</t>
  </si>
  <si>
    <t>Shadow Walker - Endless Void</t>
  </si>
  <si>
    <t>Shadow Walker - Dark Shift</t>
  </si>
  <si>
    <t>Shadow Walker - Otherworldly</t>
  </si>
  <si>
    <t>Shadow Walker - Shadow Puppet</t>
  </si>
  <si>
    <t>Stalker - Hunting Knife</t>
  </si>
  <si>
    <t>Stalker - Black Widow's Web</t>
  </si>
  <si>
    <t>Stalker - Set Trap</t>
  </si>
  <si>
    <t>Stalker - Makeshift Trap</t>
  </si>
  <si>
    <t>Stalker - Hunter's Mark</t>
  </si>
  <si>
    <t>Stalker - Exploit</t>
  </si>
  <si>
    <t>Stalker - Poison Barbs</t>
  </si>
  <si>
    <t>Stalker - Easy Prey</t>
  </si>
  <si>
    <t>Stalker - Lay of the Land</t>
  </si>
  <si>
    <t>Stalker - Ambush</t>
  </si>
  <si>
    <t>Stalker - Upper Hand</t>
  </si>
  <si>
    <t>Thief - Throwing Knives</t>
  </si>
  <si>
    <t>Thief - Lucky Charm</t>
  </si>
  <si>
    <t>Thief - Greedy</t>
  </si>
  <si>
    <t>Thief - Appraisal</t>
  </si>
  <si>
    <t>Thief - Sneaky</t>
  </si>
  <si>
    <t>Thief - Dirty Tricks</t>
  </si>
  <si>
    <t>Thief - Caltrops</t>
  </si>
  <si>
    <t>Thief - Tumble</t>
  </si>
  <si>
    <t>Thief - Unseen</t>
  </si>
  <si>
    <t>Thief - Lurk</t>
  </si>
  <si>
    <t>Thief - Bushwack</t>
  </si>
  <si>
    <t>Treasure Hunter - Leather Whip</t>
  </si>
  <si>
    <t>Treasure Hunter - The Dead Man's Compass</t>
  </si>
  <si>
    <t>Treasure Hunter - Delver</t>
  </si>
  <si>
    <t>Treasure Hunter - Survey</t>
  </si>
  <si>
    <t>Treasure Hunter - Dungeoneer</t>
  </si>
  <si>
    <t>Treasure Hunter - Gold Rush</t>
  </si>
  <si>
    <t>Treasure Hunter - Guard the Spoils</t>
  </si>
  <si>
    <t>Treasure Hunter - Sleight of Hand</t>
  </si>
  <si>
    <t>Treasure Hunter - Lure of Fortune</t>
  </si>
  <si>
    <t>Treasure Hunter - Finder's Keepers</t>
  </si>
  <si>
    <t>Treasure Hunter - Trail of Riches</t>
  </si>
  <si>
    <t>Wildlander - Yew Shortbow</t>
  </si>
  <si>
    <t>Wildlander - Nimble</t>
  </si>
  <si>
    <t>Wildlander - Accurate</t>
  </si>
  <si>
    <t>Wildlander - Eagle Eyes</t>
  </si>
  <si>
    <t>Wildlander - Danger Sense</t>
  </si>
  <si>
    <t>Wildlander - First Strike</t>
  </si>
  <si>
    <t>Wildlander - Fleet of Foot</t>
  </si>
  <si>
    <t>Wildlander - Bow Mastery</t>
  </si>
  <si>
    <t>Wildlander - Running Shot</t>
  </si>
  <si>
    <t>Wildlander - Black Arrow</t>
  </si>
  <si>
    <t>Conjurer - Prismatic Staff</t>
  </si>
  <si>
    <t>Conjurer - Mirror Image</t>
  </si>
  <si>
    <t>Conjurer - Channeling</t>
  </si>
  <si>
    <t>Conjurer - Many Friends</t>
  </si>
  <si>
    <t>Conjurer - Illusory Path</t>
  </si>
  <si>
    <t>Conjurer - Refraction</t>
  </si>
  <si>
    <t>Conjurer - Sleight of Mind</t>
  </si>
  <si>
    <t>Conjurer - Focus Fire</t>
  </si>
  <si>
    <t>Conjurer - Blinding Light</t>
  </si>
  <si>
    <t>Conjurer - Vortex</t>
  </si>
  <si>
    <t>Conjurer - Prismatic Assault</t>
  </si>
  <si>
    <t>Hexer - Staff of the Grave</t>
  </si>
  <si>
    <t>Hexer - Enfeebling Hex</t>
  </si>
  <si>
    <t>Hexer - Plague Spasm</t>
  </si>
  <si>
    <t>Hexer - Viral Hex</t>
  </si>
  <si>
    <t>Hexer - Internal Rot</t>
  </si>
  <si>
    <t>Hexer - Fel Command</t>
  </si>
  <si>
    <t>Hexer - Crippling Curse</t>
  </si>
  <si>
    <t>Hexer - Plague Cloud</t>
  </si>
  <si>
    <t>Hexer - Accursed Arms</t>
  </si>
  <si>
    <t>Necromancer - Reaper's Scythe</t>
  </si>
  <si>
    <t>Necromancer - Reanimate</t>
  </si>
  <si>
    <t>Necromancer - Raise Dead</t>
  </si>
  <si>
    <t>Necromancer - Fury of Undeath</t>
  </si>
  <si>
    <t>Necromancer - Corpse Blast</t>
  </si>
  <si>
    <t>Necromancer - Deathly Haste</t>
  </si>
  <si>
    <t>Necromancer - Undead Might</t>
  </si>
  <si>
    <t>Necromancer - Vampiric Blood</t>
  </si>
  <si>
    <t>Necromancer - Dark Pact</t>
  </si>
  <si>
    <t>Necromancer - Army of Death</t>
  </si>
  <si>
    <t>Necromancer - Dying Command</t>
  </si>
  <si>
    <t>Geomancer - Stasis Rune</t>
  </si>
  <si>
    <t>Geomancer - Summoned Stone</t>
  </si>
  <si>
    <t>Geomancer - Terracall</t>
  </si>
  <si>
    <t>Geomancer - Stone Tongue</t>
  </si>
  <si>
    <t>Geomancer - Earthen Anguish</t>
  </si>
  <si>
    <t>Geomancer - Quaking Word</t>
  </si>
  <si>
    <t>Geomancer - Ley Line</t>
  </si>
  <si>
    <t>Geomancer - Molten Fury</t>
  </si>
  <si>
    <t>Geomancer - Ways of Stone</t>
  </si>
  <si>
    <t>Geomancer - Gravity Spike</t>
  </si>
  <si>
    <t>Geomancer - Cataclysm</t>
  </si>
  <si>
    <t>Runemaster - Arcane Bolt</t>
  </si>
  <si>
    <t>Runemaster - Runic Knowledge</t>
  </si>
  <si>
    <t>Runemaster - Inscribe Rune</t>
  </si>
  <si>
    <t>Runemaster - Exploding Rune</t>
  </si>
  <si>
    <t>Runemaster - Ghost Armor</t>
  </si>
  <si>
    <t>Runemaster - Rune Mastery</t>
  </si>
  <si>
    <t>Runemaster - Runic Sorcery</t>
  </si>
  <si>
    <t>Runemaster - Iron Will</t>
  </si>
  <si>
    <t>Runemaster - Quick Casting</t>
  </si>
  <si>
    <t>Runemaster - Break the Rune</t>
  </si>
  <si>
    <t>Iron Shield</t>
  </si>
  <si>
    <t>Scorpion Helm</t>
  </si>
  <si>
    <t>Heavy Cloak</t>
  </si>
  <si>
    <t>Leather Armor</t>
  </si>
  <si>
    <t>Iron Spear</t>
  </si>
  <si>
    <t>Light Hammer</t>
  </si>
  <si>
    <t>Sling</t>
  </si>
  <si>
    <t>Lucky Charm</t>
  </si>
  <si>
    <t>Steel Broadsword</t>
  </si>
  <si>
    <t>Iron Battleaxe</t>
  </si>
  <si>
    <t>Elm Greatbow</t>
  </si>
  <si>
    <t>Mana Weave</t>
  </si>
  <si>
    <t>Sunburst</t>
  </si>
  <si>
    <t>Ring of Power</t>
  </si>
  <si>
    <t>Chain Mail</t>
  </si>
  <si>
    <t>Magic Staff</t>
  </si>
  <si>
    <t>Immolation</t>
  </si>
  <si>
    <t>Crossbow</t>
  </si>
  <si>
    <t>Heavy Steel Shield</t>
  </si>
  <si>
    <t>Iron-Bound Ring</t>
  </si>
  <si>
    <t>Ice Storm</t>
  </si>
  <si>
    <t>Tival Crystal</t>
  </si>
  <si>
    <t>Mace of Kellos</t>
  </si>
  <si>
    <t>Grinding Axe</t>
  </si>
  <si>
    <t>Dwarven Firebomb</t>
  </si>
  <si>
    <t>Demonhide Leather</t>
  </si>
  <si>
    <t>Steel Greatsword</t>
  </si>
  <si>
    <t>Latari Longbow</t>
  </si>
  <si>
    <t>Lightning Strike</t>
  </si>
  <si>
    <t>Elven Cloak</t>
  </si>
  <si>
    <t>Platemail</t>
  </si>
  <si>
    <t>Dragontooth Hammer</t>
  </si>
  <si>
    <t>Elven Boots</t>
  </si>
  <si>
    <t>Shield of Light</t>
  </si>
  <si>
    <t>Jinn's Lamp</t>
  </si>
  <si>
    <t>Poisoned Blowgun</t>
  </si>
  <si>
    <t>Serpent Dagger</t>
  </si>
  <si>
    <t>Halberd</t>
  </si>
  <si>
    <t>Flash Powder</t>
  </si>
  <si>
    <t>Handbow</t>
  </si>
  <si>
    <t>Magma Blast</t>
  </si>
  <si>
    <t>Merciful Boots</t>
  </si>
  <si>
    <t>Staff of Kellos</t>
  </si>
  <si>
    <t>Inscribed Robes</t>
  </si>
  <si>
    <t>Scalemail</t>
  </si>
  <si>
    <t>Bow of the Sky</t>
  </si>
  <si>
    <t>Thief''s Vest</t>
  </si>
  <si>
    <t>Bow of Bone</t>
  </si>
  <si>
    <t>Teleportation Rune</t>
  </si>
  <si>
    <t>Mace of Aver</t>
  </si>
  <si>
    <t>Rune Plate</t>
  </si>
  <si>
    <t>Bearded Axe</t>
  </si>
  <si>
    <t>Black Iron Helm</t>
  </si>
  <si>
    <t>Shroud of Dusk</t>
  </si>
  <si>
    <t>Iron Claws</t>
  </si>
  <si>
    <t>Staff of the Wild</t>
  </si>
  <si>
    <t>Cloak of Deception</t>
  </si>
  <si>
    <t>Rage Blade</t>
  </si>
  <si>
    <t>Obsidian Greataxe</t>
  </si>
  <si>
    <t>Bow of the Eclipsed</t>
  </si>
  <si>
    <t>Rune of Misery</t>
  </si>
  <si>
    <t>Obsidian Scalemail</t>
  </si>
  <si>
    <t>Map Stone</t>
  </si>
  <si>
    <t>Belt of Water Walking</t>
  </si>
  <si>
    <t>Deflecting Shield</t>
  </si>
  <si>
    <t>Belt of Alchemy</t>
  </si>
  <si>
    <t>Trident</t>
  </si>
  <si>
    <t>Life Drain Scepter</t>
  </si>
  <si>
    <t>Dire Flail</t>
  </si>
  <si>
    <t>Guardian Axe</t>
  </si>
  <si>
    <t>Belt of Strength</t>
  </si>
  <si>
    <t>Glaive</t>
  </si>
  <si>
    <t>Boomerang</t>
  </si>
  <si>
    <t>Blasting Rune</t>
  </si>
  <si>
    <t>Stone Armor</t>
  </si>
  <si>
    <t>Archaic Scroll</t>
  </si>
  <si>
    <t>Phoenix Pendant</t>
  </si>
  <si>
    <t>Boots of Iron</t>
  </si>
  <si>
    <t>Incendiary Arrows</t>
  </si>
  <si>
    <t>Bloody Dagger</t>
  </si>
  <si>
    <t>City Guard's Bow</t>
  </si>
  <si>
    <t>Cloak of Mists</t>
  </si>
  <si>
    <t>Jeweled Mace</t>
  </si>
  <si>
    <t>Baron's Cloak</t>
  </si>
  <si>
    <t>Bone Blade</t>
  </si>
  <si>
    <t>Ironbound Rune</t>
  </si>
  <si>
    <t>Golden Mask</t>
  </si>
  <si>
    <t>Shadow Tome</t>
  </si>
  <si>
    <t>Rune of Blades</t>
  </si>
  <si>
    <t>Star of Kellos</t>
  </si>
  <si>
    <t>Rat-Tooth Dagger</t>
  </si>
  <si>
    <t>Ironbound Glaive</t>
  </si>
  <si>
    <t>Ironbound Shield</t>
  </si>
  <si>
    <t>Vestments of Kellos</t>
  </si>
  <si>
    <t>Nerekhall Plate</t>
  </si>
  <si>
    <t>Repeating Crossbow</t>
  </si>
  <si>
    <t>Undying Skull</t>
  </si>
  <si>
    <t>Blessed Shield</t>
  </si>
  <si>
    <t>Shadow Bracers</t>
  </si>
  <si>
    <t>White Wolf Cloak</t>
  </si>
  <si>
    <t>Staff of Greyhaven</t>
  </si>
  <si>
    <t>Winged Blade</t>
  </si>
  <si>
    <t>Hammer of Doom</t>
  </si>
  <si>
    <t>Heart Seeker</t>
  </si>
  <si>
    <t>Rune of Fate</t>
  </si>
  <si>
    <t>Travel</t>
  </si>
  <si>
    <t>1 of 10</t>
  </si>
  <si>
    <t>2 of 10</t>
  </si>
  <si>
    <t>3 of 10</t>
  </si>
  <si>
    <t>4 of 10</t>
  </si>
  <si>
    <t>5 of 10</t>
  </si>
  <si>
    <t>6 of 10</t>
  </si>
  <si>
    <t>7 of 10</t>
  </si>
  <si>
    <t>8 of 10</t>
  </si>
  <si>
    <t>9 of 10</t>
  </si>
  <si>
    <t>10 of 10</t>
  </si>
  <si>
    <t>Imp 1 of 3</t>
  </si>
  <si>
    <t>Imp 2 of 3</t>
  </si>
  <si>
    <t>Imp 3 of 3</t>
  </si>
  <si>
    <t>Arachyura 1 of 8</t>
  </si>
  <si>
    <t>Arachyura 2 of 8</t>
  </si>
  <si>
    <t>Arachyura 3 of 8</t>
  </si>
  <si>
    <t>Arachyura 4 of 8</t>
  </si>
  <si>
    <t>Arachyura 5 of 8</t>
  </si>
  <si>
    <t>Arachyura 6 of 8</t>
  </si>
  <si>
    <t>Arachyura 7 of 8</t>
  </si>
  <si>
    <t>Arachyura 8 of 8</t>
  </si>
  <si>
    <t>Infector Class Fly 1 of 3</t>
  </si>
  <si>
    <t>Infector Class Fly 2 of 3</t>
  </si>
  <si>
    <t>Infector Class Fly 3 of 3</t>
  </si>
  <si>
    <t>Secret Rooms</t>
  </si>
  <si>
    <t>The Armory</t>
  </si>
  <si>
    <t>Brigand's Quarters</t>
  </si>
  <si>
    <t>The Dark Council</t>
  </si>
  <si>
    <t>The Dragon Shrine</t>
  </si>
  <si>
    <t>Hidden Stash</t>
  </si>
  <si>
    <t>The Lorekeeper's Vault</t>
  </si>
  <si>
    <t>Room of Keys</t>
  </si>
  <si>
    <t>Place of Peace</t>
  </si>
  <si>
    <t>Troll Pit</t>
  </si>
  <si>
    <t>Tainted Spring</t>
  </si>
  <si>
    <t>Cursed Tomb</t>
  </si>
  <si>
    <t>Overgrown Chasm</t>
  </si>
  <si>
    <t>Rumors</t>
  </si>
  <si>
    <t>Unkown Treasures</t>
  </si>
  <si>
    <t>Gold Digger</t>
  </si>
  <si>
    <t>What's Yours is Mine</t>
  </si>
  <si>
    <t>A Dangerous Path</t>
  </si>
  <si>
    <t>Valyndra's Fury</t>
  </si>
  <si>
    <t>Rude Awakening</t>
  </si>
  <si>
    <t>Spread Your Wings</t>
  </si>
  <si>
    <t>Finders and Keepers</t>
  </si>
  <si>
    <t>My House My Rules</t>
  </si>
  <si>
    <t>Cursed Treasures</t>
  </si>
  <si>
    <t>Atrocities</t>
  </si>
  <si>
    <t>Ghost Town</t>
  </si>
  <si>
    <t>Famine and Strife</t>
  </si>
  <si>
    <t>Scarce Goods</t>
  </si>
  <si>
    <t>Three Heads, One Mind</t>
  </si>
  <si>
    <t>Food For Worms</t>
  </si>
  <si>
    <t>Advanced Quests</t>
  </si>
  <si>
    <t>At the Forge</t>
  </si>
  <si>
    <t>Armed to the Teeth</t>
  </si>
  <si>
    <t>Source of Sickness</t>
  </si>
  <si>
    <t>Spreading Affliction</t>
  </si>
  <si>
    <t>Beneath the Manor</t>
  </si>
  <si>
    <t>Wrong Man for the Job</t>
  </si>
  <si>
    <t>Where the Heart Is</t>
  </si>
  <si>
    <t>City Events</t>
  </si>
  <si>
    <t>Tower 1 of 10</t>
  </si>
  <si>
    <t>Tower 2 of 10</t>
  </si>
  <si>
    <t>Tower 3 of 10</t>
  </si>
  <si>
    <t>Tower 4 of 10</t>
  </si>
  <si>
    <t>Tower 5 of 10</t>
  </si>
  <si>
    <t>Tower 6 of 10</t>
  </si>
  <si>
    <t>Tower 7 of 10</t>
  </si>
  <si>
    <t>Tower 8 of 10</t>
  </si>
  <si>
    <t>Tower 9 of 10</t>
  </si>
  <si>
    <t>Tower 10 of 10</t>
  </si>
  <si>
    <t>Corrupt Citizens</t>
  </si>
  <si>
    <t>The Civilian</t>
  </si>
  <si>
    <t>The Magistrate</t>
  </si>
  <si>
    <t>The Guardsman</t>
  </si>
  <si>
    <t>The Executioner</t>
  </si>
  <si>
    <t>The Mage</t>
  </si>
  <si>
    <t>The Scholar</t>
  </si>
  <si>
    <t>The Siren</t>
  </si>
  <si>
    <t>The Scoundrel</t>
  </si>
  <si>
    <t>The Hero</t>
  </si>
  <si>
    <t>Turn Order</t>
  </si>
  <si>
    <t>Overlord/Hero Turn Summary</t>
  </si>
  <si>
    <t>Relics</t>
  </si>
  <si>
    <t>Trueshot / Scorpion's Kiss</t>
  </si>
  <si>
    <t>Staff of Light / Staff of Shadows</t>
  </si>
  <si>
    <t>Shield of the Dark God / Shield of Zorek's Favor</t>
  </si>
  <si>
    <t>The Shadow Rune / The Shadow Rune</t>
  </si>
  <si>
    <t>Fortuna's Dice / Bones of Woe</t>
  </si>
  <si>
    <t>Dawnblade / Duskblade</t>
  </si>
  <si>
    <t>Valyndra's Bane / Her Majesty's Malice</t>
  </si>
  <si>
    <t>Aurium Mail / Valyndra's Gift</t>
  </si>
  <si>
    <t>Sune Stone / Sun's Fury</t>
  </si>
  <si>
    <t>Living Heart / Fallen Heart</t>
  </si>
  <si>
    <t>Gauntlets of Power / Guantlets of Spite</t>
  </si>
  <si>
    <t>Workman's Ring / Taskmaster's Ring</t>
  </si>
  <si>
    <t>Mending Talisman / Omen of Blight</t>
  </si>
  <si>
    <t>Immunity Elixir / Curative Vial</t>
  </si>
  <si>
    <t>Shadow Plotter / Shadow Plotter</t>
  </si>
  <si>
    <t>Spirited Scythe / Soulless Scythe</t>
  </si>
  <si>
    <t>Ynfernal Rune / Ynfernal Rune</t>
  </si>
  <si>
    <t>Wanderer's Stone / Stone of Wayward Means</t>
  </si>
  <si>
    <t>Shards of Ithyndrus / Shards of Ithyndrus</t>
  </si>
  <si>
    <t>The Manor's Heart / The Manor's Heart</t>
  </si>
  <si>
    <t>Book of Stars / The Tome of the Five Lies</t>
  </si>
  <si>
    <t>Conditions</t>
  </si>
  <si>
    <t>Diseased</t>
  </si>
  <si>
    <t>Immobilized</t>
  </si>
  <si>
    <t>Poisoned</t>
  </si>
  <si>
    <t>Stunned</t>
  </si>
  <si>
    <t>Burning</t>
  </si>
  <si>
    <t>Cursed</t>
  </si>
  <si>
    <t>Weakened</t>
  </si>
  <si>
    <t>Bleeding</t>
  </si>
  <si>
    <t>Doomed</t>
  </si>
  <si>
    <t>Warding Talisman</t>
  </si>
  <si>
    <t>Curse Doll</t>
  </si>
  <si>
    <t>Treasure Chest</t>
  </si>
  <si>
    <t>Stamina Potion</t>
  </si>
  <si>
    <t>Fire Flask</t>
  </si>
  <si>
    <t>Health Potion</t>
  </si>
  <si>
    <t>Power Potion</t>
  </si>
  <si>
    <t>Nothing</t>
  </si>
  <si>
    <t>Secret Passage</t>
  </si>
  <si>
    <t>Ally Skills</t>
  </si>
  <si>
    <t>Raythen - Sharp Eyes</t>
  </si>
  <si>
    <t>Raythen - Back Strike</t>
  </si>
  <si>
    <t>Raythen - Night Prowler</t>
  </si>
  <si>
    <t>Serena - Aura of Might</t>
  </si>
  <si>
    <t>Serena - Holy Hammer</t>
  </si>
  <si>
    <t>Serena - Healing Aura</t>
  </si>
  <si>
    <t>Familiars</t>
  </si>
  <si>
    <t>Brightblaze</t>
  </si>
  <si>
    <t>Skye</t>
  </si>
  <si>
    <t>Pico</t>
  </si>
  <si>
    <t>Raven Flock</t>
  </si>
  <si>
    <t>Servants</t>
  </si>
  <si>
    <t>Lieutenant Packs</t>
  </si>
  <si>
    <t>Hero Classes</t>
  </si>
  <si>
    <t>Overlord Deck - Basic</t>
  </si>
  <si>
    <t>Overlord Deck - Basic II</t>
  </si>
  <si>
    <t>Overlord Quest/Rumor Reward</t>
  </si>
  <si>
    <t>Plot Cards</t>
  </si>
  <si>
    <t>Plot Name</t>
  </si>
  <si>
    <t>Seeds of Betrayal</t>
  </si>
  <si>
    <t>Sole Purpose</t>
  </si>
  <si>
    <t>Scrying and Plotting</t>
  </si>
  <si>
    <t>Rush of Power</t>
  </si>
  <si>
    <t>Two-Pronged Gambit</t>
  </si>
  <si>
    <t>Nefarious Power</t>
  </si>
  <si>
    <t>Always Prepared</t>
  </si>
  <si>
    <t>False Friends</t>
  </si>
  <si>
    <t>Trouble on the Road</t>
  </si>
  <si>
    <t>Meticulous Planning</t>
  </si>
  <si>
    <t>Summon - Zachareth</t>
  </si>
  <si>
    <t>Hybrid Loyalty</t>
  </si>
  <si>
    <t>Dual Training</t>
  </si>
  <si>
    <t>Fight With Honor</t>
  </si>
  <si>
    <t>Make Our Own Luck</t>
  </si>
  <si>
    <t>End It!</t>
  </si>
  <si>
    <t>Bribery</t>
  </si>
  <si>
    <t>Resourceful</t>
  </si>
  <si>
    <t>Hazard Pay</t>
  </si>
  <si>
    <t>Summon - Belthir</t>
  </si>
  <si>
    <t>Endless Thirst</t>
  </si>
  <si>
    <t>Bloodline</t>
  </si>
  <si>
    <t>Bad Dreams</t>
  </si>
  <si>
    <t>Night's Embrace</t>
  </si>
  <si>
    <t>Fangs in the Dark</t>
  </si>
  <si>
    <t>Show of Force</t>
  </si>
  <si>
    <t>Cut a Deal</t>
  </si>
  <si>
    <t>The Power of Blood</t>
  </si>
  <si>
    <t>Nighttime Hunt</t>
  </si>
  <si>
    <t>Scent of Blood</t>
  </si>
  <si>
    <t>The Taste of Suffering</t>
  </si>
  <si>
    <t>The Lady's Care</t>
  </si>
  <si>
    <t>Summon - Eliza</t>
  </si>
  <si>
    <t>Lord Merick Farrow</t>
  </si>
  <si>
    <t>Cursed By Power</t>
  </si>
  <si>
    <t>Dark Pact</t>
  </si>
  <si>
    <t>Greater Power</t>
  </si>
  <si>
    <t>The Dark mark</t>
  </si>
  <si>
    <t>The Grasping Grave</t>
  </si>
  <si>
    <t>Masques</t>
  </si>
  <si>
    <t>Mystic Might</t>
  </si>
  <si>
    <t>Thaumaturgy</t>
  </si>
  <si>
    <t>Bolt from the Blue</t>
  </si>
  <si>
    <t>Cabal</t>
  </si>
  <si>
    <t>Summon - Merick</t>
  </si>
  <si>
    <t>The Fallen Elite</t>
  </si>
  <si>
    <t>Armor of Darkness</t>
  </si>
  <si>
    <t>Trial of Knighthood</t>
  </si>
  <si>
    <t>Veteran Council</t>
  </si>
  <si>
    <t>Fight in Formation</t>
  </si>
  <si>
    <t>Unkillable</t>
  </si>
  <si>
    <t>Knight Training</t>
  </si>
  <si>
    <t>Dark Champions</t>
  </si>
  <si>
    <t>Vengeful Resolve</t>
  </si>
  <si>
    <t>Refuse to Die</t>
  </si>
  <si>
    <t>Summon - Alric</t>
  </si>
  <si>
    <t>Goblin Uprising</t>
  </si>
  <si>
    <t>Spirited Retreat</t>
  </si>
  <si>
    <t>Feral Instincts</t>
  </si>
  <si>
    <t>Overfed</t>
  </si>
  <si>
    <t>Meat Shield</t>
  </si>
  <si>
    <t>Emergency Rations</t>
  </si>
  <si>
    <t>Dive into Cover</t>
  </si>
  <si>
    <t>Goblin Ambush</t>
  </si>
  <si>
    <t>Raided Armory</t>
  </si>
  <si>
    <t>Scavenge</t>
  </si>
  <si>
    <t>Summon - Splig</t>
  </si>
  <si>
    <t>Hero Sheet</t>
  </si>
  <si>
    <t>Hero Sheets</t>
  </si>
  <si>
    <t>Dark Illusions</t>
  </si>
  <si>
    <t>Misdirection</t>
  </si>
  <si>
    <t>Tainted Blood</t>
  </si>
  <si>
    <t>Intricate Schemes</t>
  </si>
  <si>
    <t>Malediction</t>
  </si>
  <si>
    <t>Mirage</t>
  </si>
  <si>
    <t>Enthrall</t>
  </si>
  <si>
    <t>Phantasm</t>
  </si>
  <si>
    <t>Darkness Falls</t>
  </si>
  <si>
    <t>The Ritual Continues</t>
  </si>
  <si>
    <t>Summon - Ariad</t>
  </si>
  <si>
    <t>Tangled Web</t>
  </si>
  <si>
    <t>Natural Camouflage</t>
  </si>
  <si>
    <t>Web of Deception</t>
  </si>
  <si>
    <t>Entangling Weave</t>
  </si>
  <si>
    <t>Unsafe Passage</t>
  </si>
  <si>
    <t>Hidden Predator</t>
  </si>
  <si>
    <t>Embrace Darkness</t>
  </si>
  <si>
    <t>Solitary Prey</t>
  </si>
  <si>
    <t>Savage Exploitation</t>
  </si>
  <si>
    <t>Summon - Queen Ariad</t>
  </si>
  <si>
    <t>Skullduggery</t>
  </si>
  <si>
    <t>Petty Theft</t>
  </si>
  <si>
    <t>Concealment</t>
  </si>
  <si>
    <t>Slippery</t>
  </si>
  <si>
    <t>Distraction</t>
  </si>
  <si>
    <t>Foiled Again</t>
  </si>
  <si>
    <t>Covetous</t>
  </si>
  <si>
    <t>Guarded Treasure</t>
  </si>
  <si>
    <t>Cursed Treasure</t>
  </si>
  <si>
    <t>Bait and Switch</t>
  </si>
  <si>
    <t>Summon - Raythen</t>
  </si>
  <si>
    <t>Silent Protector</t>
  </si>
  <si>
    <t>Brethren</t>
  </si>
  <si>
    <t>Diplomatic</t>
  </si>
  <si>
    <t>Curative Spirit</t>
  </si>
  <si>
    <t>Traveler's Rest</t>
  </si>
  <si>
    <t>Pity the Weak</t>
  </si>
  <si>
    <t>Pacify</t>
  </si>
  <si>
    <t>Shared Burdens</t>
  </si>
  <si>
    <t>Power in Mourning</t>
  </si>
  <si>
    <t>Oath of Silence</t>
  </si>
  <si>
    <t>Summon - Serena</t>
  </si>
  <si>
    <t>Raging Infection</t>
  </si>
  <si>
    <t>Plague Release</t>
  </si>
  <si>
    <t>Infected</t>
  </si>
  <si>
    <t>Evenom</t>
  </si>
  <si>
    <t>Mass Mutation</t>
  </si>
  <si>
    <t>Affliction Aura</t>
  </si>
  <si>
    <t>Fetid Stench</t>
  </si>
  <si>
    <t>Weakness Within</t>
  </si>
  <si>
    <t>Weakened Spirit</t>
  </si>
  <si>
    <t>Virulent Cloud</t>
  </si>
  <si>
    <t>Summon - Bol'Goreth</t>
  </si>
  <si>
    <t>Burning Ambition</t>
  </si>
  <si>
    <t>Inferno</t>
  </si>
  <si>
    <t>Enkindle</t>
  </si>
  <si>
    <t>Taste of the Forbidden</t>
  </si>
  <si>
    <t>Scorching Presence</t>
  </si>
  <si>
    <t>Shifting Earth</t>
  </si>
  <si>
    <t>Ynfernael Bonds</t>
  </si>
  <si>
    <t>Demon's Bargain</t>
  </si>
  <si>
    <t>Blazing Rage</t>
  </si>
  <si>
    <t>Crushing Exhaustion</t>
  </si>
  <si>
    <t>Summon - Mirklace</t>
  </si>
  <si>
    <t>Inner Corruption</t>
  </si>
  <si>
    <t>Friend or Foe</t>
  </si>
  <si>
    <t>Thieves' Guild</t>
  </si>
  <si>
    <t>Merchants' Guild</t>
  </si>
  <si>
    <t>Shadow Council</t>
  </si>
  <si>
    <t>Traitorous Friend</t>
  </si>
  <si>
    <t>False Informant</t>
  </si>
  <si>
    <t>One of Us</t>
  </si>
  <si>
    <t>Deceitful Scribe</t>
  </si>
  <si>
    <t>Mages' Guild</t>
  </si>
  <si>
    <t>Summon - Rylan Olliven</t>
  </si>
  <si>
    <t>Unstable Forces</t>
  </si>
  <si>
    <t>Wild Energy</t>
  </si>
  <si>
    <t>Pariah</t>
  </si>
  <si>
    <t>Explosive Fall</t>
  </si>
  <si>
    <t>Mortal Coil</t>
  </si>
  <si>
    <t>Power and Sacrafice</t>
  </si>
  <si>
    <t>Descend to Madness</t>
  </si>
  <si>
    <t>Love of Chaos</t>
  </si>
  <si>
    <t>Onslaught</t>
  </si>
  <si>
    <t>Soul Ensnare</t>
  </si>
  <si>
    <t>Summon - Tristayne Olliven</t>
  </si>
  <si>
    <t>Unseen Legions</t>
  </si>
  <si>
    <t>Mouths to Feed</t>
  </si>
  <si>
    <t>Infestation</t>
  </si>
  <si>
    <t>In Every Shadow</t>
  </si>
  <si>
    <t>Envious Swarm</t>
  </si>
  <si>
    <t>Flee the Light</t>
  </si>
  <si>
    <t>Ignoble Sacrifice</t>
  </si>
  <si>
    <t>Initiation</t>
  </si>
  <si>
    <t>Into the Shadows</t>
  </si>
  <si>
    <t>Always Watching</t>
  </si>
  <si>
    <t>Summon - Verminous</t>
  </si>
  <si>
    <t>Twisted Soul</t>
  </si>
  <si>
    <t>What Doesn't Kill</t>
  </si>
  <si>
    <t>Possessive Nature</t>
  </si>
  <si>
    <t>Bitter Rage</t>
  </si>
  <si>
    <t>Desolation</t>
  </si>
  <si>
    <t>Thick Scars</t>
  </si>
  <si>
    <t>Thunderous Fall</t>
  </si>
  <si>
    <t>Delusional Path</t>
  </si>
  <si>
    <t>Unknown Origin</t>
  </si>
  <si>
    <t>Faithful Guardian</t>
  </si>
  <si>
    <t>Summon - Skarn</t>
  </si>
  <si>
    <t>Dragon's Greed</t>
  </si>
  <si>
    <t>Mine All Mine</t>
  </si>
  <si>
    <t>Terrifying Pressence</t>
  </si>
  <si>
    <t>Iron-Hard Scales</t>
  </si>
  <si>
    <t>Jealous Rage</t>
  </si>
  <si>
    <t>Massive Bulk</t>
  </si>
  <si>
    <t>Punish the Weak</t>
  </si>
  <si>
    <t>Aurium Plating</t>
  </si>
  <si>
    <t>Valyndra's Shadow</t>
  </si>
  <si>
    <t>Guardians of the Hoard</t>
  </si>
  <si>
    <t>Summon - Valyndra</t>
  </si>
  <si>
    <t>Oath of the Outcast</t>
  </si>
  <si>
    <t>Prison of Ice and Lies</t>
  </si>
  <si>
    <t>Unseen Wings</t>
  </si>
  <si>
    <t>Crown of Destiny</t>
  </si>
  <si>
    <t>Heroes and Monsters</t>
  </si>
  <si>
    <t>Overlord Quest/Rumor  Reward</t>
  </si>
  <si>
    <t>ACT I Shop Items</t>
  </si>
  <si>
    <t>ACT II Shop Items</t>
  </si>
  <si>
    <t>Search Items</t>
  </si>
  <si>
    <t>Overlord Quest/Rumor Rewards</t>
  </si>
  <si>
    <t>Burning Harvest</t>
  </si>
  <si>
    <t>Fire Gems</t>
  </si>
  <si>
    <t>Crusade of the Forgotten</t>
  </si>
  <si>
    <t>Forgotten Sorcery</t>
  </si>
  <si>
    <t>Shadowside Watch</t>
  </si>
  <si>
    <t>Guardians of Deephall</t>
  </si>
  <si>
    <t>Lord Hawthorne</t>
  </si>
  <si>
    <t>Power in Numbers</t>
  </si>
  <si>
    <t>The Curse of Iona</t>
  </si>
  <si>
    <t>Forgotten Souls</t>
  </si>
  <si>
    <t>Peril Cards</t>
  </si>
  <si>
    <t>Exploration Cards</t>
  </si>
  <si>
    <t>Activation Cards</t>
  </si>
  <si>
    <t>Co-Ops</t>
  </si>
  <si>
    <t>Peril</t>
  </si>
  <si>
    <t>Exploration</t>
  </si>
  <si>
    <t>Activation</t>
  </si>
  <si>
    <t>Tunnel's End</t>
  </si>
  <si>
    <t>The Onset</t>
  </si>
  <si>
    <t>Hall of Riddles</t>
  </si>
  <si>
    <t>Shiny Corridor</t>
  </si>
  <si>
    <t>Lengthy Sewers</t>
  </si>
  <si>
    <t>Trash Heap</t>
  </si>
  <si>
    <t>Deadly Kennel</t>
  </si>
  <si>
    <t>Fog-Filled Passage</t>
  </si>
  <si>
    <t>Treasure Vault</t>
  </si>
  <si>
    <t>Throne of the Fallen</t>
  </si>
  <si>
    <t>The Lava Tomb</t>
  </si>
  <si>
    <t>Room of Souls</t>
  </si>
  <si>
    <t>Nature's Ire</t>
  </si>
  <si>
    <t>Reference</t>
  </si>
  <si>
    <t>Misty Gorge</t>
  </si>
  <si>
    <t>Blocked Gully</t>
  </si>
  <si>
    <t>Rocky Channel</t>
  </si>
  <si>
    <t>Abandoned Campsite</t>
  </si>
  <si>
    <t>Webbed Gulch</t>
  </si>
  <si>
    <t>River Flail</t>
  </si>
  <si>
    <t>Hoarder's Land</t>
  </si>
  <si>
    <t>Firing Zone</t>
  </si>
  <si>
    <t>Cabin of the Lost</t>
  </si>
  <si>
    <t>Choke Point</t>
  </si>
  <si>
    <t>Consuming Falls</t>
  </si>
  <si>
    <t>Beyond the Fringes</t>
  </si>
  <si>
    <t>Reference Card</t>
  </si>
  <si>
    <t>Desmond</t>
  </si>
  <si>
    <t>Dark Elements</t>
  </si>
  <si>
    <t>FS 1 of 10</t>
  </si>
  <si>
    <t>FS 2 of 10</t>
  </si>
  <si>
    <t>FS 3 of 10</t>
  </si>
  <si>
    <t>FS 4 of 10</t>
  </si>
  <si>
    <t>FS 5 of 10</t>
  </si>
  <si>
    <t>FS 6 of 10</t>
  </si>
  <si>
    <t>FS 7 of 10</t>
  </si>
  <si>
    <t>FS 8 of 10</t>
  </si>
  <si>
    <t>FS 9 of 10</t>
  </si>
  <si>
    <t>FS 10 of 10</t>
  </si>
  <si>
    <t>NI 1 of 10</t>
  </si>
  <si>
    <t>NI 2 of 10</t>
  </si>
  <si>
    <t>NI 3 of 10</t>
  </si>
  <si>
    <t>NI 4 of 10</t>
  </si>
  <si>
    <t>NI 5 of 10</t>
  </si>
  <si>
    <t>NI 6 of 10</t>
  </si>
  <si>
    <t>NI 7 of 10</t>
  </si>
  <si>
    <t>NI 8 of 10</t>
  </si>
  <si>
    <t>NI 9 of 10</t>
  </si>
  <si>
    <t>NI 10 of 10</t>
  </si>
  <si>
    <t>DE 1 of 10</t>
  </si>
  <si>
    <t>DE 2 of 10</t>
  </si>
  <si>
    <t>DE 3 of 10</t>
  </si>
  <si>
    <t>DE 4 of 10</t>
  </si>
  <si>
    <t>DE 5 of 10</t>
  </si>
  <si>
    <t>DE 6 of 10</t>
  </si>
  <si>
    <t>DE 7 of 10</t>
  </si>
  <si>
    <t>DE 8 of 10</t>
  </si>
  <si>
    <t>DE 9 of 10</t>
  </si>
  <si>
    <t>DE 10 of 10</t>
  </si>
  <si>
    <t>Passage of the Future</t>
  </si>
  <si>
    <t>Passage of the Present</t>
  </si>
  <si>
    <t>Passage of the Past</t>
  </si>
  <si>
    <t>Stones of the Founders</t>
  </si>
  <si>
    <t>Glimmerlack Hall</t>
  </si>
  <si>
    <t>Breath of Stone</t>
  </si>
  <si>
    <t>Incinerator</t>
  </si>
  <si>
    <t>Breached Ice</t>
  </si>
  <si>
    <t>Limbo's End</t>
  </si>
  <si>
    <t>Nightmare Gate</t>
  </si>
  <si>
    <t>Square One</t>
  </si>
  <si>
    <t>Last Breath</t>
  </si>
  <si>
    <t>5x4</t>
  </si>
  <si>
    <t>2.6875x4.6875</t>
  </si>
  <si>
    <t>Total</t>
  </si>
  <si>
    <t>Sleeve Type</t>
  </si>
  <si>
    <t>FFG Yellow (50 Ct)</t>
  </si>
  <si>
    <t>FFG Green (50 Ct)</t>
  </si>
  <si>
    <t># of Packs</t>
  </si>
  <si>
    <t>1.625x2.5 (41x63mm)</t>
  </si>
  <si>
    <t>2.25x3.5 (56x87mm)</t>
  </si>
  <si>
    <t>Grand Totals:</t>
  </si>
  <si>
    <t>Expansion Type</t>
  </si>
  <si>
    <t>Big</t>
  </si>
  <si>
    <t>Image Code</t>
  </si>
  <si>
    <t>None</t>
  </si>
  <si>
    <t>Tile Set Numbers</t>
  </si>
  <si>
    <t>2 entrance/exit tiles</t>
  </si>
  <si>
    <t>2 2x2 connector tiles</t>
  </si>
  <si>
    <t>6 1x2 connector tiles</t>
  </si>
  <si>
    <t xml:space="preserve">8 1x2 end tiles </t>
  </si>
  <si>
    <t>1 - 30</t>
  </si>
  <si>
    <t>Small</t>
  </si>
  <si>
    <t>Imp (Fire/Tear Drop)</t>
  </si>
  <si>
    <t>31 - 35, S1A</t>
  </si>
  <si>
    <t>3 1x2 connector tiles</t>
  </si>
  <si>
    <t>2 1x2 end tiles</t>
  </si>
  <si>
    <t>Arachyura's Head (Crest)</t>
  </si>
  <si>
    <t>36 - 43</t>
  </si>
  <si>
    <t>4 43 tiles</t>
  </si>
  <si>
    <t>Infector Class Fly (Bumble Bee)</t>
  </si>
  <si>
    <t>43 - 49</t>
  </si>
  <si>
    <t>3 43 tiles</t>
  </si>
  <si>
    <t>Tower (Castle/Rook)</t>
  </si>
  <si>
    <t>50 - 69</t>
  </si>
  <si>
    <t>2 61 tiles</t>
  </si>
  <si>
    <t>2 64 tiles</t>
  </si>
  <si>
    <t>2 68 tiles</t>
  </si>
  <si>
    <t>1 entrance/exit tile</t>
  </si>
  <si>
    <t>4 2x2 connector tiles</t>
  </si>
  <si>
    <t>11 1x2 connector tiles</t>
  </si>
  <si>
    <t>7 1x2 end tiles</t>
  </si>
  <si>
    <t>Raven</t>
  </si>
  <si>
    <t>70 - 77</t>
  </si>
  <si>
    <t>2 76 tiles</t>
  </si>
  <si>
    <t>3 77 tiles</t>
  </si>
  <si>
    <t>2 1x2 connector tiles</t>
  </si>
  <si>
    <t>3 1x2 end tiles</t>
  </si>
  <si>
    <t>Sorcerer's Staff</t>
  </si>
  <si>
    <t>Mordrog's Blade</t>
  </si>
  <si>
    <t>Visions of Dawn</t>
  </si>
  <si>
    <t>Sir Valadir's Shield Skull</t>
  </si>
  <si>
    <t>Bonds of the Wild</t>
  </si>
  <si>
    <t>Trucebreaker</t>
  </si>
  <si>
    <t>Hard Knocks</t>
  </si>
  <si>
    <t>One Man's Trash</t>
  </si>
  <si>
    <t>Campaign Books</t>
  </si>
  <si>
    <t>Heirs of Blood</t>
  </si>
  <si>
    <t>Hunk of Junk</t>
  </si>
  <si>
    <t>Rumor</t>
  </si>
  <si>
    <t>Treaty of Champions</t>
  </si>
  <si>
    <t>Stewards of the Secret</t>
  </si>
  <si>
    <t>Shards of Everdark</t>
  </si>
  <si>
    <t>Dark Minotaur</t>
  </si>
  <si>
    <t>Crow Hag</t>
  </si>
  <si>
    <t>Seer Kel</t>
  </si>
  <si>
    <t>Mists of Bilehall</t>
  </si>
  <si>
    <t>Kyndrithul</t>
  </si>
  <si>
    <t>Zarihell</t>
  </si>
  <si>
    <t>Ardus Ix'Erebus</t>
  </si>
  <si>
    <t>Sindaea's Secret</t>
  </si>
  <si>
    <t>Hag's Hunger</t>
  </si>
  <si>
    <t>First Legion</t>
  </si>
  <si>
    <t>Strength in Numbers</t>
  </si>
  <si>
    <t>Retribution</t>
  </si>
  <si>
    <t>Swarming Tide</t>
  </si>
  <si>
    <t>Threatening Masses</t>
  </si>
  <si>
    <t>Camaraderie</t>
  </si>
  <si>
    <t>Fealty</t>
  </si>
  <si>
    <t>Defensive Position</t>
  </si>
  <si>
    <t>Rise to the Challenge</t>
  </si>
  <si>
    <t>Loyalty Rewarded</t>
  </si>
  <si>
    <t>Summon Ardus IX'Erebus</t>
  </si>
  <si>
    <t>Vital Essence</t>
  </si>
  <si>
    <t>Broken</t>
  </si>
  <si>
    <t>Last Words</t>
  </si>
  <si>
    <t>No Interference</t>
  </si>
  <si>
    <t>Dangerous Knowledge</t>
  </si>
  <si>
    <t>Plague of the Mind</t>
  </si>
  <si>
    <t>Worn Down</t>
  </si>
  <si>
    <t>Slow Bones</t>
  </si>
  <si>
    <t>Bleed it Out</t>
  </si>
  <si>
    <t>Invest in the Flesh</t>
  </si>
  <si>
    <t>Summon Kyndrithul</t>
  </si>
  <si>
    <t>Eternal Agony</t>
  </si>
  <si>
    <t>Spite</t>
  </si>
  <si>
    <t>If Looks Could Kill</t>
  </si>
  <si>
    <t>Long Suffering</t>
  </si>
  <si>
    <t>Make No Excuse</t>
  </si>
  <si>
    <t>Pins and Needles</t>
  </si>
  <si>
    <t>Branded</t>
  </si>
  <si>
    <t>Idle Hands</t>
  </si>
  <si>
    <t>Time on the Rack</t>
  </si>
  <si>
    <t>Sadist</t>
  </si>
  <si>
    <t>Summon Zarihell</t>
  </si>
  <si>
    <t>Proof of Purchase</t>
  </si>
  <si>
    <t>DJ01</t>
  </si>
  <si>
    <t>DJ02</t>
  </si>
  <si>
    <t>DJ03</t>
  </si>
  <si>
    <t>DJ05</t>
  </si>
  <si>
    <t>DJ21</t>
  </si>
  <si>
    <t>DJ09</t>
  </si>
  <si>
    <t>DJ10</t>
  </si>
  <si>
    <t>DJ11</t>
  </si>
  <si>
    <t>DJ12</t>
  </si>
  <si>
    <t>DJ13</t>
  </si>
  <si>
    <t>DJ14</t>
  </si>
  <si>
    <t>DJ15</t>
  </si>
  <si>
    <t>DJ16</t>
  </si>
  <si>
    <t>DJ17</t>
  </si>
  <si>
    <t>DJ18</t>
  </si>
  <si>
    <t>DJ19</t>
  </si>
  <si>
    <t>DJ20</t>
  </si>
  <si>
    <t>DJ22</t>
  </si>
  <si>
    <t>DJ23</t>
  </si>
  <si>
    <t>DJ24</t>
  </si>
  <si>
    <t>DJ25</t>
  </si>
  <si>
    <t>DJ26</t>
  </si>
  <si>
    <t>DJ27</t>
  </si>
  <si>
    <t>DJ28</t>
  </si>
  <si>
    <t>DJ29</t>
  </si>
  <si>
    <t>DJ30</t>
  </si>
  <si>
    <t>DJ31</t>
  </si>
  <si>
    <t>DJ32</t>
  </si>
  <si>
    <t>DJ35</t>
  </si>
  <si>
    <t>DJ41</t>
  </si>
  <si>
    <t>DJ42</t>
  </si>
  <si>
    <t>DJ43</t>
  </si>
  <si>
    <t>DJ39</t>
  </si>
  <si>
    <t>DJ36</t>
  </si>
  <si>
    <t>DJ37</t>
  </si>
  <si>
    <t>DJ38</t>
  </si>
  <si>
    <t>DJ08</t>
  </si>
  <si>
    <t>Dice</t>
  </si>
  <si>
    <t>DJ40</t>
  </si>
  <si>
    <t>DJ33</t>
  </si>
  <si>
    <t>DJ34</t>
  </si>
  <si>
    <t>80 - 87</t>
  </si>
  <si>
    <t>1 entrance tile</t>
  </si>
  <si>
    <t>3 78 tiles</t>
  </si>
  <si>
    <t>1 79 tile</t>
  </si>
  <si>
    <t>Bone Horror</t>
  </si>
  <si>
    <t>Broodwalker</t>
  </si>
  <si>
    <t>Reanimate</t>
  </si>
  <si>
    <t>Bloodscript Ring</t>
  </si>
  <si>
    <t>Corpsebug Brooch</t>
  </si>
  <si>
    <t>Soulbound Sword</t>
  </si>
  <si>
    <t>Mistbane</t>
  </si>
  <si>
    <t>Soulstone</t>
  </si>
  <si>
    <t>Witch Hazel Bow</t>
  </si>
  <si>
    <t>Battle Tome</t>
  </si>
  <si>
    <t>Marsh Cloak</t>
  </si>
  <si>
    <t>Terrified</t>
  </si>
  <si>
    <t>Undertaker's Coat / Undertaker's Coat</t>
  </si>
  <si>
    <t>Fear Eater / Blade of Brivala</t>
  </si>
  <si>
    <t>The White Crown / Waiqar's Favor</t>
  </si>
  <si>
    <t>Bilehall</t>
  </si>
  <si>
    <t>Tainted Cards</t>
  </si>
  <si>
    <t>Gray Decay</t>
  </si>
  <si>
    <t>New Orders</t>
  </si>
  <si>
    <t>Ordinary</t>
  </si>
  <si>
    <t>Abomination</t>
  </si>
  <si>
    <t>Bad Blood</t>
  </si>
  <si>
    <t>Death's Hand</t>
  </si>
  <si>
    <t>Bilehall 1 of 5</t>
  </si>
  <si>
    <t>Bilehall 2 of 5</t>
  </si>
  <si>
    <t>Bilehall 3 of 5</t>
  </si>
  <si>
    <t>Bilehall 4 of 5</t>
  </si>
  <si>
    <t>Bilehall 5 of 5</t>
  </si>
  <si>
    <t>Act II Shop Items</t>
  </si>
  <si>
    <t>Familars</t>
  </si>
  <si>
    <t>The Chains that Rust</t>
  </si>
  <si>
    <t>Nanok Of The Blade</t>
  </si>
  <si>
    <t>Bloodspire of Devis</t>
  </si>
  <si>
    <t>Splice</t>
  </si>
  <si>
    <t>DJ44</t>
  </si>
  <si>
    <t>Mockery</t>
  </si>
  <si>
    <t>Host of Everdark</t>
  </si>
  <si>
    <t>Bright blaze</t>
  </si>
  <si>
    <t xml:space="preserve">has </t>
  </si>
  <si>
    <t>amp</t>
  </si>
  <si>
    <t>Chains</t>
  </si>
  <si>
    <t>The Dispossessed</t>
  </si>
  <si>
    <t>Shambling Colossus</t>
  </si>
  <si>
    <t>Marrow Priest</t>
  </si>
  <si>
    <t>Soulbinder I - Dark Silhouette</t>
  </si>
  <si>
    <t>Soulbinder I - Restless Spirit</t>
  </si>
  <si>
    <t>Soulbinder I - Grotesque</t>
  </si>
  <si>
    <t>Soulbinder I - Possessive</t>
  </si>
  <si>
    <t>Soulbinder II - Haunted Steps</t>
  </si>
  <si>
    <t>Soulbinder II - Unblinking</t>
  </si>
  <si>
    <t>Soulbinder III - Danse Macabre</t>
  </si>
  <si>
    <t>Soulbinder - Summon - Ties That Bind</t>
  </si>
  <si>
    <t>Chains 1 of 2</t>
  </si>
  <si>
    <t>Chains 2 of 2</t>
  </si>
  <si>
    <t>78-79</t>
  </si>
  <si>
    <t>88-98</t>
  </si>
  <si>
    <t>Entrance Tile</t>
  </si>
  <si>
    <t>Monk - Greater Calling</t>
  </si>
  <si>
    <t>Monk - Inner Balance</t>
  </si>
  <si>
    <t>Monk - Openhanded</t>
  </si>
  <si>
    <t>Monk - Vow Of Freedom</t>
  </si>
  <si>
    <t>Steelcaster - Runeguard</t>
  </si>
  <si>
    <t>Steelcaster - Rune Grafting</t>
  </si>
  <si>
    <t>Steelcaster - Shield Mage</t>
  </si>
  <si>
    <t>Steelcaster - Iron Blooded</t>
  </si>
  <si>
    <t>Watchman - Vigilance</t>
  </si>
  <si>
    <t>Watchman - Quick Recovery</t>
  </si>
  <si>
    <t>Watchman - Trailblazer</t>
  </si>
  <si>
    <t>Watchman - Unity</t>
  </si>
  <si>
    <t>Battlemage - Arcane Veteran</t>
  </si>
  <si>
    <t>Battlemage - Planar Weapon</t>
  </si>
  <si>
    <t>Battlemage - Runic Weave</t>
  </si>
  <si>
    <t>Battlemage - Death Siphon</t>
  </si>
  <si>
    <t>Robes of the Last / Robes of the Last</t>
  </si>
  <si>
    <t>Forewarned Ring / Band of Foresight</t>
  </si>
  <si>
    <t>Boneborn Bow / Azathea's Triumph</t>
  </si>
  <si>
    <t>Sash of the Slayer</t>
  </si>
  <si>
    <t>Fists of Iron</t>
  </si>
  <si>
    <t>Horned Shield</t>
  </si>
  <si>
    <t>Blessed Armor</t>
  </si>
  <si>
    <t>Mask of Horrors</t>
  </si>
  <si>
    <t>Rune-Touched Leather</t>
  </si>
  <si>
    <t>Bloodthirsty Bracers</t>
  </si>
  <si>
    <t>Lightning Javelin</t>
  </si>
  <si>
    <t>Bone Wand</t>
  </si>
  <si>
    <t>Dream Walk</t>
  </si>
  <si>
    <t>Perfect Peace</t>
  </si>
  <si>
    <t>Martyrdom</t>
  </si>
  <si>
    <t>Vile Shadow</t>
  </si>
  <si>
    <t>Great Sorrow</t>
  </si>
  <si>
    <t>Death Rage</t>
  </si>
  <si>
    <t>Scourge</t>
  </si>
  <si>
    <t>Advanced Quest</t>
  </si>
  <si>
    <t>Token Name</t>
  </si>
  <si>
    <t>Token Count</t>
  </si>
  <si>
    <t>Fatigue</t>
  </si>
  <si>
    <t>Villager</t>
  </si>
  <si>
    <t>Search</t>
  </si>
  <si>
    <t>Familiar</t>
  </si>
  <si>
    <t>Challenge</t>
  </si>
  <si>
    <t>Secret Room Entrance</t>
  </si>
  <si>
    <t>Inactive Monster</t>
  </si>
  <si>
    <t>Valor</t>
  </si>
  <si>
    <t>5-Health</t>
  </si>
  <si>
    <t>1-Health</t>
  </si>
  <si>
    <t>Elixir</t>
  </si>
  <si>
    <t>Hex</t>
  </si>
  <si>
    <t>Ally</t>
  </si>
  <si>
    <t>Sun Stone</t>
  </si>
  <si>
    <t>Objective (Green)</t>
  </si>
  <si>
    <t>Objective (Blue)</t>
  </si>
  <si>
    <t>Objective (White)</t>
  </si>
  <si>
    <t>Objective (Red)</t>
  </si>
  <si>
    <t>Overgrowth</t>
  </si>
  <si>
    <t>Door</t>
  </si>
  <si>
    <t>Trap</t>
  </si>
  <si>
    <t>Insight</t>
  </si>
  <si>
    <t>Infection</t>
  </si>
  <si>
    <t>Song</t>
  </si>
  <si>
    <t>Image</t>
  </si>
  <si>
    <t>Influence</t>
  </si>
  <si>
    <t>Portcullis</t>
  </si>
  <si>
    <t>Hero (Gold)</t>
  </si>
  <si>
    <t>Hero (Purple)</t>
  </si>
  <si>
    <t>Hero (Silver)</t>
  </si>
  <si>
    <t>Hero (Tan)</t>
  </si>
  <si>
    <t>Dice (Green)</t>
  </si>
  <si>
    <t>Dice (Blue)</t>
  </si>
  <si>
    <t>Dice (Red)</t>
  </si>
  <si>
    <t>Dice (Yellow)</t>
  </si>
  <si>
    <t>Dice (Brown)</t>
  </si>
  <si>
    <t>Dice (Gray)</t>
  </si>
  <si>
    <t>Dice (Black)</t>
  </si>
  <si>
    <t>Servant</t>
  </si>
  <si>
    <t>Tracking</t>
  </si>
  <si>
    <t>Old Wall</t>
  </si>
  <si>
    <t>Crumbling Terrain</t>
  </si>
  <si>
    <t>Dice Count</t>
  </si>
  <si>
    <t>Blue</t>
  </si>
  <si>
    <t>Red</t>
  </si>
  <si>
    <t>Yellow</t>
  </si>
  <si>
    <t>Gray</t>
  </si>
  <si>
    <t>Black</t>
  </si>
  <si>
    <t>Brown</t>
  </si>
  <si>
    <t>Tokens</t>
  </si>
  <si>
    <t>Card Packs</t>
  </si>
  <si>
    <t>Lost Legends</t>
  </si>
  <si>
    <t>DJ45</t>
  </si>
  <si>
    <t>Elementalist - Spire of Conflux</t>
  </si>
  <si>
    <t>Elementalist - Runeshard Cache</t>
  </si>
  <si>
    <t>Elementalist - Elemental Focus</t>
  </si>
  <si>
    <t>Elementalist - Blaze</t>
  </si>
  <si>
    <t>Elementalist - Grasp</t>
  </si>
  <si>
    <t>Elementalist - Gust</t>
  </si>
  <si>
    <t>Elementalist - Tide</t>
  </si>
  <si>
    <t>Elementalist - Earth and Sky</t>
  </si>
  <si>
    <t>Elementalist - Primal Harmony</t>
  </si>
  <si>
    <t>Elementalist - Sun and Sea</t>
  </si>
  <si>
    <t>Elementalist - Spiritual Balance</t>
  </si>
  <si>
    <t>Elementalist - Storm's Fury</t>
  </si>
  <si>
    <t>Elementalist - Volcanic Might</t>
  </si>
  <si>
    <t>Elementalist - Nature's Embrace</t>
  </si>
  <si>
    <t>Elementalist - Nature's Fury</t>
  </si>
  <si>
    <t>Soul Reaper - Harvester Scythe</t>
  </si>
  <si>
    <t>Soul Reaper - Mirror of Souls</t>
  </si>
  <si>
    <t>Soul Reaper - Essence Harvest</t>
  </si>
  <si>
    <t>Soul Repear - Stream of Life</t>
  </si>
  <si>
    <t>Soul Reaper - Blight Extraction</t>
  </si>
  <si>
    <t>Soul Reaper - Spirit Link</t>
  </si>
  <si>
    <t>Soul Reaper - Unholy Bond</t>
  </si>
  <si>
    <t>Soul Reaper - Cursed Soul</t>
  </si>
  <si>
    <t>Soul Reaper - Ethereal Armor</t>
  </si>
  <si>
    <t>Soul Reaper - Galvanize</t>
  </si>
  <si>
    <t>Soul Reaper - Font of Vitality</t>
  </si>
  <si>
    <t>Soul Reaper - Reaper's Pact</t>
  </si>
  <si>
    <t>Hybrid Classes</t>
  </si>
  <si>
    <t>Avenger - Justicar</t>
  </si>
  <si>
    <t>Avenger - Holy Champion</t>
  </si>
  <si>
    <t>Avenger - Vengeful Smite</t>
  </si>
  <si>
    <t>Avenger - Death From Above</t>
  </si>
  <si>
    <t>Crusader - Chosen Of Kellos</t>
  </si>
  <si>
    <t>Crusader - Zealous Aura</t>
  </si>
  <si>
    <t>Crusader - Righteous</t>
  </si>
  <si>
    <t>Crusader - Divine Light</t>
  </si>
  <si>
    <t>Heretic - Exiled Visionary</t>
  </si>
  <si>
    <t>Heretic - Arcane Healing</t>
  </si>
  <si>
    <t>Heretic - Dark Recovery</t>
  </si>
  <si>
    <t>Heretic - Forbidden Arts</t>
  </si>
  <si>
    <t>Lorekeeper - Interdisciplinary</t>
  </si>
  <si>
    <t>Lorekeeper - Ancient Remedy</t>
  </si>
  <si>
    <t>Lorekeeper - Careful Balance</t>
  </si>
  <si>
    <t>Lorekeeper - All-Knowing</t>
  </si>
  <si>
    <t>Raider - Into The Fray</t>
  </si>
  <si>
    <t>Raider - Surprise Assault</t>
  </si>
  <si>
    <t>Raider - Divide The Spoils</t>
  </si>
  <si>
    <t>Raider - Close The Gap</t>
  </si>
  <si>
    <t>Ravager - Battle-Hardened</t>
  </si>
  <si>
    <t>Ravager - Momentum</t>
  </si>
  <si>
    <t>Ravager - Charging Assault</t>
  </si>
  <si>
    <t>Ravager - Vicious Throw</t>
  </si>
  <si>
    <t>Trickster - Razzle-Dazzle</t>
  </si>
  <si>
    <t>Trickster - Private Collection</t>
  </si>
  <si>
    <t>Trickster - Now You See Me</t>
  </si>
  <si>
    <t>Trickster - Arcane Fusion</t>
  </si>
  <si>
    <t>Truthseer - Claivoyance</t>
  </si>
  <si>
    <t>Truthseer - True Sight</t>
  </si>
  <si>
    <t>Truthseer - Translocation</t>
  </si>
  <si>
    <t>Truthseer - Premonition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</si>
</sst>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4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0" fillId="0" borderId="10" xfId="0" applyBorder="1"/>
    <xf numFmtId="0" fontId="1" fillId="0" borderId="11" xfId="0" applyFont="1" applyBorder="1" applyAlignment="1">
      <alignment horizontal="center"/>
    </xf>
    <xf numFmtId="49" fontId="1" fillId="0" borderId="0" xfId="0" applyNumberFormat="1" applyFont="1" applyAlignment="1">
      <alignment horizontal="center"/>
    </xf>
    <xf numFmtId="49" fontId="0" fillId="0" borderId="0" xfId="0" applyNumberFormat="1"/>
    <xf numFmtId="49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0" fillId="0" borderId="9" xfId="0" applyBorder="1"/>
    <xf numFmtId="0" fontId="0" fillId="0" borderId="10" xfId="0" applyFill="1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Border="1" applyAlignment="1">
      <alignment vertical="top"/>
    </xf>
    <xf numFmtId="0" fontId="0" fillId="0" borderId="0" xfId="0" applyAlignment="1"/>
    <xf numFmtId="0" fontId="0" fillId="0" borderId="0" xfId="0" applyFill="1" applyBorder="1"/>
    <xf numFmtId="49" fontId="0" fillId="0" borderId="0" xfId="0" applyNumberFormat="1" applyAlignment="1"/>
    <xf numFmtId="0" fontId="1" fillId="0" borderId="1" xfId="0" applyFont="1" applyBorder="1" applyAlignment="1">
      <alignment horizontal="right"/>
    </xf>
    <xf numFmtId="0" fontId="1" fillId="0" borderId="2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70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22" bestFit="1" customWidth="1"/>
    <col min="2" max="2" width="30.42578125" bestFit="1" customWidth="1"/>
    <col min="3" max="3" width="14.28515625" style="1" bestFit="1" customWidth="1"/>
    <col min="4" max="4" width="14.5703125" style="1" bestFit="1" customWidth="1"/>
    <col min="5" max="5" width="6.28515625" style="1" bestFit="1" customWidth="1"/>
    <col min="7" max="7" width="19.7109375" style="1" bestFit="1" customWidth="1"/>
    <col min="8" max="8" width="6.28515625" style="1" bestFit="1" customWidth="1"/>
    <col min="9" max="9" width="17" style="1" bestFit="1" customWidth="1"/>
    <col min="10" max="10" width="9.5703125" style="1" bestFit="1" customWidth="1"/>
  </cols>
  <sheetData>
    <row r="1" spans="1:10" ht="15.75" thickBot="1" x14ac:dyDescent="0.3">
      <c r="A1" s="17" t="s">
        <v>2</v>
      </c>
      <c r="B1" s="18" t="s">
        <v>1</v>
      </c>
      <c r="C1" s="18" t="s">
        <v>99</v>
      </c>
      <c r="D1" s="18" t="s">
        <v>100</v>
      </c>
      <c r="E1" s="18" t="s">
        <v>0</v>
      </c>
      <c r="F1" s="19"/>
      <c r="G1" s="18" t="s">
        <v>1</v>
      </c>
      <c r="H1" s="18" t="s">
        <v>0</v>
      </c>
      <c r="I1" s="18" t="s">
        <v>1021</v>
      </c>
      <c r="J1" s="20" t="s">
        <v>1024</v>
      </c>
    </row>
    <row r="2" spans="1:10" x14ac:dyDescent="0.25">
      <c r="A2" s="3" t="s">
        <v>3</v>
      </c>
      <c r="B2" s="4" t="s">
        <v>799</v>
      </c>
      <c r="C2" s="5">
        <v>5</v>
      </c>
      <c r="D2" s="5">
        <v>4</v>
      </c>
      <c r="E2" s="5">
        <f>COUNTIF('Base Game'!$E$2:$E$100,"&lt;&gt;"&amp;"")</f>
        <v>8</v>
      </c>
      <c r="F2" s="4"/>
      <c r="G2" s="5" t="s">
        <v>1018</v>
      </c>
      <c r="H2" s="8">
        <f>SUMIF($C$2:$C$27,"=5",$E$2:$E$27)</f>
        <v>8</v>
      </c>
      <c r="I2" s="5"/>
      <c r="J2" s="12"/>
    </row>
    <row r="3" spans="1:10" x14ac:dyDescent="0.25">
      <c r="A3" s="6"/>
      <c r="B3" s="7" t="s">
        <v>725</v>
      </c>
      <c r="C3" s="8">
        <v>1.625</v>
      </c>
      <c r="D3" s="8">
        <v>2.5</v>
      </c>
      <c r="E3" s="8">
        <f>COUNTIF('Base Game'!$F$2:$F$100,"&lt;&gt;"&amp;"")</f>
        <v>84</v>
      </c>
      <c r="F3" s="7"/>
      <c r="G3" s="8" t="s">
        <v>1025</v>
      </c>
      <c r="H3" s="8">
        <f>SUMIF($C$2:$C$27,"=1.625",$E$2:$E$27)</f>
        <v>152</v>
      </c>
      <c r="I3" s="8" t="s">
        <v>1022</v>
      </c>
      <c r="J3" s="13">
        <f>H3/50</f>
        <v>3.04</v>
      </c>
    </row>
    <row r="4" spans="1:10" x14ac:dyDescent="0.25">
      <c r="A4" s="6"/>
      <c r="B4" s="7" t="s">
        <v>1342</v>
      </c>
      <c r="C4" s="8">
        <v>1.625</v>
      </c>
      <c r="D4" s="8">
        <v>2.5</v>
      </c>
      <c r="E4" s="8">
        <f>COUNTIF('Base Game'!$G$2:$G$100,"&lt;&gt;"&amp;"")</f>
        <v>0</v>
      </c>
      <c r="F4" s="7"/>
      <c r="G4" s="8" t="s">
        <v>1026</v>
      </c>
      <c r="H4" s="8">
        <f>SUMIF($C$2:$C$27,"=2.25",$E$2:$E$27)</f>
        <v>84</v>
      </c>
      <c r="I4" s="8" t="s">
        <v>1023</v>
      </c>
      <c r="J4" s="13">
        <f>H4/50</f>
        <v>1.68</v>
      </c>
    </row>
    <row r="5" spans="1:10" x14ac:dyDescent="0.25">
      <c r="A5" s="6"/>
      <c r="B5" s="7" t="s">
        <v>13</v>
      </c>
      <c r="C5" s="8">
        <v>2.25</v>
      </c>
      <c r="D5" s="8">
        <v>3.5</v>
      </c>
      <c r="E5" s="8">
        <f>COUNTIF('Base Game'!$H$2:$H$100,"&lt;&gt;"&amp;"")*2</f>
        <v>12</v>
      </c>
      <c r="F5" s="7"/>
      <c r="G5" s="8" t="s">
        <v>1019</v>
      </c>
      <c r="H5" s="8">
        <f>SUMIF($C$2:$C$27,"=2.6875",$E$2:$E$27)</f>
        <v>0</v>
      </c>
      <c r="I5" s="8"/>
      <c r="J5" s="13"/>
    </row>
    <row r="6" spans="1:10" x14ac:dyDescent="0.25">
      <c r="A6" s="6"/>
      <c r="B6" s="31" t="s">
        <v>35</v>
      </c>
      <c r="C6" s="8">
        <v>2.25</v>
      </c>
      <c r="D6" s="8">
        <v>3.5</v>
      </c>
      <c r="E6" s="8">
        <f>COUNTIF('Base Game'!$I$2:$I$100,"&lt;&gt;"&amp;"")</f>
        <v>0</v>
      </c>
      <c r="F6" s="31"/>
      <c r="G6" s="8" t="s">
        <v>1020</v>
      </c>
      <c r="H6" s="8">
        <f>SUM(H1:H5)</f>
        <v>244</v>
      </c>
      <c r="I6" s="8"/>
      <c r="J6" s="13"/>
    </row>
    <row r="7" spans="1:10" x14ac:dyDescent="0.25">
      <c r="A7" s="6"/>
      <c r="B7" s="31" t="s">
        <v>152</v>
      </c>
      <c r="C7" s="8">
        <v>2.25</v>
      </c>
      <c r="D7" s="8">
        <v>3.5</v>
      </c>
      <c r="E7" s="8">
        <f>COUNTIF('Base Game'!$J$2:$J$100,"&lt;&gt;"&amp;"")</f>
        <v>0</v>
      </c>
      <c r="F7" s="7"/>
      <c r="G7" s="8"/>
      <c r="H7" s="8"/>
      <c r="I7" s="8"/>
      <c r="J7" s="13"/>
    </row>
    <row r="8" spans="1:10" x14ac:dyDescent="0.25">
      <c r="A8" s="6"/>
      <c r="B8" s="7" t="s">
        <v>101</v>
      </c>
      <c r="C8" s="8">
        <v>2.25</v>
      </c>
      <c r="D8" s="8">
        <v>3.5</v>
      </c>
      <c r="E8" s="8">
        <f>COUNTIF('Base Game'!$K$2:$K$100,"&lt;&gt;"&amp;"")*2</f>
        <v>18</v>
      </c>
      <c r="F8" s="7"/>
      <c r="G8" s="8"/>
      <c r="H8" s="8"/>
      <c r="I8" s="8"/>
      <c r="J8" s="13"/>
    </row>
    <row r="9" spans="1:10" x14ac:dyDescent="0.25">
      <c r="A9" s="6"/>
      <c r="B9" s="31" t="s">
        <v>718</v>
      </c>
      <c r="C9" s="8">
        <v>1.625</v>
      </c>
      <c r="D9" s="8">
        <v>2.5</v>
      </c>
      <c r="E9" s="8">
        <f>COUNTIF('Base Game'!$L$2:$L$100,"&lt;&gt;"&amp;"")</f>
        <v>0</v>
      </c>
      <c r="F9" s="7"/>
      <c r="G9" s="8"/>
      <c r="H9" s="8"/>
      <c r="I9" s="8"/>
      <c r="J9" s="13"/>
    </row>
    <row r="10" spans="1:10" x14ac:dyDescent="0.25">
      <c r="A10" s="6"/>
      <c r="B10" s="7" t="s">
        <v>153</v>
      </c>
      <c r="C10" s="8">
        <v>2.25</v>
      </c>
      <c r="D10" s="8">
        <v>3.5</v>
      </c>
      <c r="E10" s="8">
        <f>COUNTIF('Base Game'!$M$2:$M$100,"&lt;&gt;"&amp;"")</f>
        <v>15</v>
      </c>
      <c r="F10" s="7"/>
      <c r="G10" s="8"/>
      <c r="H10" s="8"/>
      <c r="I10" s="8"/>
      <c r="J10" s="13"/>
    </row>
    <row r="11" spans="1:10" x14ac:dyDescent="0.25">
      <c r="A11" s="6"/>
      <c r="B11" s="7" t="s">
        <v>175</v>
      </c>
      <c r="C11" s="8">
        <v>2.25</v>
      </c>
      <c r="D11" s="8">
        <v>3.5</v>
      </c>
      <c r="E11" s="8">
        <f>COUNTIF('Base Game'!$N$2:$N$100,"&lt;&gt;"&amp;"")</f>
        <v>25</v>
      </c>
      <c r="F11" s="7"/>
      <c r="G11" s="8"/>
      <c r="H11" s="8"/>
      <c r="I11" s="8"/>
      <c r="J11" s="13"/>
    </row>
    <row r="12" spans="1:10" x14ac:dyDescent="0.25">
      <c r="A12" s="6"/>
      <c r="B12" s="31" t="s">
        <v>929</v>
      </c>
      <c r="C12" s="8">
        <v>2.25</v>
      </c>
      <c r="D12" s="8">
        <v>3.5</v>
      </c>
      <c r="E12" s="8">
        <f>COUNTIF('Base Game'!$O$2:$O$100,"&lt;&gt;"&amp;"")</f>
        <v>0</v>
      </c>
      <c r="F12" s="7"/>
      <c r="G12" s="8"/>
      <c r="H12" s="8"/>
      <c r="I12" s="8"/>
      <c r="J12" s="13"/>
    </row>
    <row r="13" spans="1:10" x14ac:dyDescent="0.25">
      <c r="A13" s="6"/>
      <c r="B13" s="7" t="s">
        <v>926</v>
      </c>
      <c r="C13" s="8">
        <v>1.625</v>
      </c>
      <c r="D13" s="8">
        <v>2.5</v>
      </c>
      <c r="E13" s="8">
        <f>COUNTIF('Base Game'!$P$2:$P$100,"&lt;&gt;"&amp;"")</f>
        <v>20</v>
      </c>
      <c r="F13" s="7"/>
      <c r="G13" s="8"/>
      <c r="H13" s="8"/>
      <c r="I13" s="8"/>
      <c r="J13" s="13"/>
    </row>
    <row r="14" spans="1:10" x14ac:dyDescent="0.25">
      <c r="A14" s="6"/>
      <c r="B14" s="7" t="s">
        <v>927</v>
      </c>
      <c r="C14" s="8">
        <v>1.625</v>
      </c>
      <c r="D14" s="8">
        <v>2.5</v>
      </c>
      <c r="E14" s="8">
        <f>COUNTIF('Base Game'!$Q$2:$Q$100,"&lt;&gt;"&amp;"")</f>
        <v>14</v>
      </c>
      <c r="F14" s="7"/>
      <c r="G14" s="8"/>
      <c r="H14" s="8"/>
      <c r="I14" s="8"/>
      <c r="J14" s="13"/>
    </row>
    <row r="15" spans="1:10" x14ac:dyDescent="0.25">
      <c r="A15" s="6"/>
      <c r="B15" s="7" t="s">
        <v>584</v>
      </c>
      <c r="C15" s="8">
        <v>2.25</v>
      </c>
      <c r="D15" s="8">
        <v>3.5</v>
      </c>
      <c r="E15" s="8">
        <f>COUNTIF('Base Game'!$R$2:$R$100,"&lt;&gt;"&amp;"")</f>
        <v>10</v>
      </c>
      <c r="F15" s="7"/>
      <c r="G15" s="8"/>
      <c r="H15" s="8"/>
      <c r="I15" s="8"/>
      <c r="J15" s="13"/>
    </row>
    <row r="16" spans="1:10" x14ac:dyDescent="0.25">
      <c r="A16" s="6"/>
      <c r="B16" s="31" t="s">
        <v>609</v>
      </c>
      <c r="C16" s="8">
        <v>2.25</v>
      </c>
      <c r="D16" s="8">
        <v>3.5</v>
      </c>
      <c r="E16" s="8">
        <f>COUNTIF('Base Game'!$S$2:$S$100,"&lt;&gt;"&amp;"")</f>
        <v>0</v>
      </c>
      <c r="F16" s="7"/>
      <c r="G16" s="8"/>
      <c r="H16" s="8"/>
      <c r="I16" s="8"/>
      <c r="J16" s="13"/>
    </row>
    <row r="17" spans="1:10" x14ac:dyDescent="0.25">
      <c r="A17" s="6"/>
      <c r="B17" s="31" t="s">
        <v>622</v>
      </c>
      <c r="C17" s="8">
        <v>2.25</v>
      </c>
      <c r="D17" s="8">
        <v>3.5</v>
      </c>
      <c r="E17" s="8">
        <f>COUNTIF('Base Game'!$T$2:$T$100,"&lt;&gt;"&amp;"")</f>
        <v>0</v>
      </c>
      <c r="F17" s="7"/>
      <c r="G17" s="8"/>
      <c r="H17" s="8"/>
      <c r="I17" s="8"/>
      <c r="J17" s="13"/>
    </row>
    <row r="18" spans="1:10" x14ac:dyDescent="0.25">
      <c r="A18" s="6"/>
      <c r="B18" s="31" t="s">
        <v>639</v>
      </c>
      <c r="C18" s="8">
        <v>2.25</v>
      </c>
      <c r="D18" s="8">
        <v>3.5</v>
      </c>
      <c r="E18" s="8">
        <f>COUNTIF('Base Game'!$U$2:$U$100,"&lt;&gt;"&amp;"")</f>
        <v>0</v>
      </c>
      <c r="F18" s="7"/>
      <c r="G18" s="8"/>
      <c r="H18" s="8"/>
      <c r="I18" s="8"/>
      <c r="J18" s="13"/>
    </row>
    <row r="19" spans="1:10" x14ac:dyDescent="0.25">
      <c r="A19" s="6"/>
      <c r="B19" s="7" t="s">
        <v>670</v>
      </c>
      <c r="C19" s="8">
        <v>1.625</v>
      </c>
      <c r="D19" s="8">
        <v>2.5</v>
      </c>
      <c r="E19" s="8">
        <f>COUNTIF('Base Game'!$V$2:$V$100,"&lt;&gt;"&amp;"")</f>
        <v>6</v>
      </c>
      <c r="F19" s="7"/>
      <c r="G19" s="8"/>
      <c r="H19" s="8"/>
      <c r="I19" s="8"/>
      <c r="J19" s="13"/>
    </row>
    <row r="20" spans="1:10" x14ac:dyDescent="0.25">
      <c r="A20" s="6"/>
      <c r="B20" s="7" t="s">
        <v>692</v>
      </c>
      <c r="C20" s="8">
        <v>1.625</v>
      </c>
      <c r="D20" s="8">
        <v>2.5</v>
      </c>
      <c r="E20" s="8">
        <f>COUNTIF('Base Game'!$W$2:$W$100,"&lt;&gt;"&amp;"")</f>
        <v>16</v>
      </c>
      <c r="F20" s="7"/>
      <c r="G20" s="8"/>
      <c r="H20" s="8"/>
      <c r="I20" s="8"/>
      <c r="J20" s="13"/>
    </row>
    <row r="21" spans="1:10" x14ac:dyDescent="0.25">
      <c r="A21" s="6"/>
      <c r="B21" s="7" t="s">
        <v>928</v>
      </c>
      <c r="C21" s="8">
        <v>1.625</v>
      </c>
      <c r="D21" s="8">
        <v>2.5</v>
      </c>
      <c r="E21" s="8">
        <f>COUNTIF('Base Game'!$X$2:$X$100,"&lt;&gt;"&amp;"")</f>
        <v>12</v>
      </c>
      <c r="F21" s="7"/>
      <c r="G21" s="8"/>
      <c r="H21" s="8"/>
      <c r="I21" s="8"/>
      <c r="J21" s="13"/>
    </row>
    <row r="22" spans="1:10" x14ac:dyDescent="0.25">
      <c r="A22" s="6"/>
      <c r="B22" s="31" t="s">
        <v>711</v>
      </c>
      <c r="C22" s="8">
        <v>1.625</v>
      </c>
      <c r="D22" s="8">
        <v>2.5</v>
      </c>
      <c r="E22" s="8">
        <f>COUNTIF('Base Game'!$Y$2:$Y$100,"&lt;&gt;"&amp;"")</f>
        <v>0</v>
      </c>
      <c r="F22" s="31"/>
      <c r="G22" s="8"/>
      <c r="H22" s="8"/>
      <c r="I22" s="8"/>
      <c r="J22" s="13"/>
    </row>
    <row r="23" spans="1:10" x14ac:dyDescent="0.25">
      <c r="A23" s="6"/>
      <c r="B23" s="31" t="s">
        <v>647</v>
      </c>
      <c r="C23" s="8">
        <v>2.25</v>
      </c>
      <c r="D23" s="8">
        <v>3.5</v>
      </c>
      <c r="E23" s="8">
        <f>COUNTIF('Base Game'!$Z$2:$Z$100,"&lt;&gt;"&amp;"")</f>
        <v>0</v>
      </c>
      <c r="F23" s="7"/>
      <c r="G23" s="8"/>
      <c r="H23" s="8"/>
      <c r="I23" s="8"/>
      <c r="J23" s="13"/>
    </row>
    <row r="24" spans="1:10" x14ac:dyDescent="0.25">
      <c r="A24" s="6"/>
      <c r="B24" s="31" t="s">
        <v>658</v>
      </c>
      <c r="C24" s="8">
        <v>2.25</v>
      </c>
      <c r="D24" s="8">
        <v>3.5</v>
      </c>
      <c r="E24" s="8">
        <f>COUNTIF('Base Game'!$AA$2:$AA$100,"&lt;&gt;"&amp;"")</f>
        <v>0</v>
      </c>
      <c r="F24" s="7"/>
      <c r="G24" s="8"/>
      <c r="H24" s="8"/>
      <c r="I24" s="8"/>
      <c r="J24" s="13"/>
    </row>
    <row r="25" spans="1:10" x14ac:dyDescent="0.25">
      <c r="A25" s="6"/>
      <c r="B25" s="31" t="s">
        <v>723</v>
      </c>
      <c r="C25" s="8">
        <v>1.625</v>
      </c>
      <c r="D25" s="8">
        <v>2.5</v>
      </c>
      <c r="E25" s="8">
        <f>COUNTIF('Base Game'!$AB$2:$AB$100,"&lt;&gt;"&amp;"")</f>
        <v>0</v>
      </c>
      <c r="F25" s="31"/>
      <c r="G25" s="8"/>
      <c r="H25" s="8"/>
      <c r="I25" s="8"/>
      <c r="J25" s="13"/>
    </row>
    <row r="26" spans="1:10" x14ac:dyDescent="0.25">
      <c r="A26" s="6"/>
      <c r="B26" s="31" t="s">
        <v>1183</v>
      </c>
      <c r="C26" s="8">
        <v>1.625</v>
      </c>
      <c r="D26" s="8">
        <v>2.5</v>
      </c>
      <c r="E26" s="8">
        <f>COUNTIF('Base Game'!$AC$2:$AC$100,"&lt;&gt;"&amp;"")</f>
        <v>0</v>
      </c>
      <c r="F26" s="31"/>
      <c r="G26" s="8"/>
      <c r="H26" s="8"/>
      <c r="I26" s="8"/>
      <c r="J26" s="13"/>
    </row>
    <row r="27" spans="1:10" x14ac:dyDescent="0.25">
      <c r="A27" s="6"/>
      <c r="B27" s="7" t="s">
        <v>668</v>
      </c>
      <c r="C27" s="8">
        <v>2.25</v>
      </c>
      <c r="D27" s="8">
        <v>3.5</v>
      </c>
      <c r="E27" s="8">
        <f>COUNTIF('Base Game'!$AD$2:$AD$100,"&lt;&gt;"&amp;"")</f>
        <v>4</v>
      </c>
      <c r="F27" s="7"/>
      <c r="G27" s="8"/>
      <c r="H27" s="8"/>
      <c r="I27" s="8"/>
      <c r="J27" s="13"/>
    </row>
    <row r="28" spans="1:10" ht="15.75" thickBot="1" x14ac:dyDescent="0.3">
      <c r="A28" s="9"/>
      <c r="B28" s="10" t="s">
        <v>1311</v>
      </c>
      <c r="C28" s="11"/>
      <c r="D28" s="11"/>
      <c r="E28" s="11">
        <f>SUMIF('Base Game'!$AF$2:$AF$100,"&lt;&gt;"&amp;"")</f>
        <v>166</v>
      </c>
      <c r="F28" s="10"/>
      <c r="G28" s="11"/>
      <c r="H28" s="11"/>
      <c r="I28" s="11"/>
      <c r="J28" s="14"/>
    </row>
    <row r="29" spans="1:10" x14ac:dyDescent="0.25">
      <c r="A29" s="6" t="s">
        <v>50</v>
      </c>
      <c r="B29" s="7" t="s">
        <v>799</v>
      </c>
      <c r="C29" s="8">
        <v>5</v>
      </c>
      <c r="D29" s="8">
        <v>4</v>
      </c>
      <c r="E29" s="8">
        <f>COUNTIF('Conversion Kit'!$E$2:$E$100,"&lt;&gt;"&amp;"")</f>
        <v>48</v>
      </c>
      <c r="F29" s="7"/>
      <c r="G29" s="8" t="s">
        <v>1018</v>
      </c>
      <c r="H29" s="8">
        <f>SUMIF($C$29:$C$54,"=5",$E$29:$E$54)</f>
        <v>48</v>
      </c>
      <c r="I29" s="8"/>
      <c r="J29" s="13"/>
    </row>
    <row r="30" spans="1:10" x14ac:dyDescent="0.25">
      <c r="A30" s="6"/>
      <c r="B30" s="31" t="s">
        <v>725</v>
      </c>
      <c r="C30" s="8">
        <v>1.625</v>
      </c>
      <c r="D30" s="8">
        <v>2.5</v>
      </c>
      <c r="E30" s="8">
        <f>COUNTIF('Conversion Kit'!$F$2:$F$100,"&lt;&gt;"&amp;"")</f>
        <v>0</v>
      </c>
      <c r="F30" s="7"/>
      <c r="G30" s="8" t="s">
        <v>1025</v>
      </c>
      <c r="H30" s="8">
        <f>SUMIF($C$29:$C$54,"=1.625",$E$29:$E$54)</f>
        <v>3</v>
      </c>
      <c r="I30" s="8" t="s">
        <v>1022</v>
      </c>
      <c r="J30" s="13">
        <f>H30/50</f>
        <v>0.06</v>
      </c>
    </row>
    <row r="31" spans="1:10" x14ac:dyDescent="0.25">
      <c r="A31" s="6"/>
      <c r="B31" s="31" t="s">
        <v>1342</v>
      </c>
      <c r="C31" s="8">
        <v>1.625</v>
      </c>
      <c r="D31" s="8">
        <v>2.5</v>
      </c>
      <c r="E31" s="8">
        <f>COUNTIF('Conversion Kit'!$G$2:$G$100,"&lt;&gt;"&amp;"")</f>
        <v>0</v>
      </c>
      <c r="F31" s="7"/>
      <c r="G31" s="8" t="s">
        <v>1026</v>
      </c>
      <c r="H31" s="8">
        <f>SUMIF($C$29:$C$54,"=2.25",$E$29:$E$54)</f>
        <v>50</v>
      </c>
      <c r="I31" s="8" t="s">
        <v>1023</v>
      </c>
      <c r="J31" s="13">
        <f>H31/50</f>
        <v>1</v>
      </c>
    </row>
    <row r="32" spans="1:10" x14ac:dyDescent="0.25">
      <c r="A32" s="6"/>
      <c r="B32" s="31" t="s">
        <v>13</v>
      </c>
      <c r="C32" s="8">
        <v>2.25</v>
      </c>
      <c r="D32" s="8">
        <v>3.5</v>
      </c>
      <c r="E32" s="8">
        <f>COUNTIF('Conversion Kit'!$H$2:$H$100,"&lt;&gt;"&amp;"")*2</f>
        <v>0</v>
      </c>
      <c r="F32" s="7"/>
      <c r="G32" s="8" t="s">
        <v>1019</v>
      </c>
      <c r="H32" s="8">
        <f>SUMIF($C$29:$C$54,"=2.6875",$E$29:$E$54)</f>
        <v>0</v>
      </c>
      <c r="I32" s="8"/>
      <c r="J32" s="13"/>
    </row>
    <row r="33" spans="1:10" x14ac:dyDescent="0.25">
      <c r="A33" s="6"/>
      <c r="B33" s="31" t="s">
        <v>35</v>
      </c>
      <c r="C33" s="8">
        <v>2.25</v>
      </c>
      <c r="D33" s="8">
        <v>3.5</v>
      </c>
      <c r="E33" s="8">
        <f>COUNTIF('Conversion Kit'!$I$2:$I$100,"&lt;&gt;"&amp;"")*2</f>
        <v>0</v>
      </c>
      <c r="F33" s="7"/>
      <c r="G33" s="8" t="s">
        <v>1020</v>
      </c>
      <c r="H33" s="8">
        <f>SUM(H28:H32)</f>
        <v>101</v>
      </c>
      <c r="I33" s="8"/>
      <c r="J33" s="13"/>
    </row>
    <row r="34" spans="1:10" x14ac:dyDescent="0.25">
      <c r="A34" s="6"/>
      <c r="B34" s="31" t="s">
        <v>152</v>
      </c>
      <c r="C34" s="8">
        <v>2.25</v>
      </c>
      <c r="D34" s="8">
        <v>3.5</v>
      </c>
      <c r="E34" s="8">
        <f>COUNTIF('Conversion Kit'!$J$2:$J$100,"&lt;&gt;"&amp;"")*2</f>
        <v>0</v>
      </c>
      <c r="F34" s="7"/>
      <c r="G34" s="8"/>
      <c r="H34" s="8"/>
      <c r="I34" s="8"/>
      <c r="J34" s="13"/>
    </row>
    <row r="35" spans="1:10" x14ac:dyDescent="0.25">
      <c r="A35" s="6"/>
      <c r="B35" s="7" t="s">
        <v>101</v>
      </c>
      <c r="C35" s="8">
        <v>2.25</v>
      </c>
      <c r="D35" s="8">
        <v>3.5</v>
      </c>
      <c r="E35" s="8">
        <f>COUNTIF('Conversion Kit'!$K$2:$K$100,"&lt;&gt;"&amp;"")*2</f>
        <v>50</v>
      </c>
      <c r="F35" s="7"/>
      <c r="G35" s="8"/>
      <c r="H35" s="8"/>
      <c r="I35" s="8"/>
      <c r="J35" s="13"/>
    </row>
    <row r="36" spans="1:10" x14ac:dyDescent="0.25">
      <c r="A36" s="6"/>
      <c r="B36" s="7" t="s">
        <v>718</v>
      </c>
      <c r="C36" s="8">
        <v>1.625</v>
      </c>
      <c r="D36" s="8">
        <v>2.5</v>
      </c>
      <c r="E36" s="8">
        <f>COUNTIF('Conversion Kit'!$L$2:$L$100,"&lt;&gt;"&amp;"")</f>
        <v>3</v>
      </c>
      <c r="F36" s="7"/>
      <c r="G36" s="8"/>
      <c r="H36" s="8"/>
      <c r="I36" s="8"/>
      <c r="J36" s="13"/>
    </row>
    <row r="37" spans="1:10" x14ac:dyDescent="0.25">
      <c r="A37" s="6"/>
      <c r="B37" s="7" t="s">
        <v>153</v>
      </c>
      <c r="C37" s="8">
        <v>2.25</v>
      </c>
      <c r="D37" s="8">
        <v>3.5</v>
      </c>
      <c r="E37" s="8">
        <f>COUNTIF('Conversion Kit'!$M$2:$M$100,"&lt;&gt;"&amp;"")</f>
        <v>0</v>
      </c>
      <c r="F37" s="7"/>
      <c r="G37" s="8"/>
      <c r="H37" s="8"/>
      <c r="I37" s="8"/>
      <c r="J37" s="13"/>
    </row>
    <row r="38" spans="1:10" x14ac:dyDescent="0.25">
      <c r="A38" s="6"/>
      <c r="B38" s="7" t="s">
        <v>175</v>
      </c>
      <c r="C38" s="8">
        <v>2.25</v>
      </c>
      <c r="D38" s="8">
        <v>3.5</v>
      </c>
      <c r="E38" s="8">
        <f>COUNTIF('Conversion Kit'!$N$2:$N$100,"&lt;&gt;"&amp;"")</f>
        <v>0</v>
      </c>
      <c r="F38" s="7"/>
      <c r="G38" s="8"/>
      <c r="H38" s="8"/>
      <c r="I38" s="8"/>
      <c r="J38" s="13"/>
    </row>
    <row r="39" spans="1:10" x14ac:dyDescent="0.25">
      <c r="A39" s="6"/>
      <c r="B39" s="31" t="s">
        <v>929</v>
      </c>
      <c r="C39" s="8">
        <v>2.25</v>
      </c>
      <c r="D39" s="8">
        <v>3.5</v>
      </c>
      <c r="E39" s="8">
        <f>COUNTIF('Conversion Kit'!$O$2:$O$100,"&lt;&gt;"&amp;"")</f>
        <v>0</v>
      </c>
      <c r="F39" s="7"/>
      <c r="G39" s="8"/>
      <c r="H39" s="8"/>
      <c r="I39" s="8"/>
      <c r="J39" s="13"/>
    </row>
    <row r="40" spans="1:10" x14ac:dyDescent="0.25">
      <c r="A40" s="6"/>
      <c r="B40" s="7" t="s">
        <v>926</v>
      </c>
      <c r="C40" s="8">
        <v>1.625</v>
      </c>
      <c r="D40" s="8">
        <v>2.5</v>
      </c>
      <c r="E40" s="8">
        <f>COUNTIF('Conversion Kit'!$P$2:$P$100,"&lt;&gt;"&amp;"")</f>
        <v>0</v>
      </c>
      <c r="F40" s="7"/>
      <c r="G40" s="8"/>
      <c r="H40" s="8"/>
      <c r="I40" s="8"/>
      <c r="J40" s="13"/>
    </row>
    <row r="41" spans="1:10" x14ac:dyDescent="0.25">
      <c r="A41" s="6"/>
      <c r="B41" s="7" t="s">
        <v>927</v>
      </c>
      <c r="C41" s="8">
        <v>1.625</v>
      </c>
      <c r="D41" s="8">
        <v>2.5</v>
      </c>
      <c r="E41" s="8">
        <f>COUNTIF('Conversion Kit'!$Q$2:$Q$100,"&lt;&gt;"&amp;"")</f>
        <v>0</v>
      </c>
      <c r="F41" s="7"/>
      <c r="G41" s="8"/>
      <c r="H41" s="8"/>
      <c r="I41" s="8"/>
      <c r="J41" s="13"/>
    </row>
    <row r="42" spans="1:10" x14ac:dyDescent="0.25">
      <c r="A42" s="6"/>
      <c r="B42" s="7" t="s">
        <v>584</v>
      </c>
      <c r="C42" s="8">
        <v>2.25</v>
      </c>
      <c r="D42" s="8">
        <v>3.5</v>
      </c>
      <c r="E42" s="8">
        <f>COUNTIF('Conversion Kit'!$R$2:$R$100,"&lt;&gt;"&amp;"")</f>
        <v>0</v>
      </c>
      <c r="F42" s="7"/>
      <c r="G42" s="8"/>
      <c r="H42" s="8"/>
      <c r="I42" s="8"/>
      <c r="J42" s="13"/>
    </row>
    <row r="43" spans="1:10" x14ac:dyDescent="0.25">
      <c r="A43" s="6"/>
      <c r="B43" s="31" t="s">
        <v>609</v>
      </c>
      <c r="C43" s="8">
        <v>2.25</v>
      </c>
      <c r="D43" s="8">
        <v>3.5</v>
      </c>
      <c r="E43" s="8">
        <f>COUNTIF('Conversion Kit'!$S$2:$S$100,"&lt;&gt;"&amp;"")</f>
        <v>0</v>
      </c>
      <c r="F43" s="7"/>
      <c r="G43" s="8"/>
      <c r="H43" s="8"/>
      <c r="I43" s="8"/>
      <c r="J43" s="13"/>
    </row>
    <row r="44" spans="1:10" x14ac:dyDescent="0.25">
      <c r="A44" s="6"/>
      <c r="B44" s="31" t="s">
        <v>622</v>
      </c>
      <c r="C44" s="8">
        <v>2.25</v>
      </c>
      <c r="D44" s="8">
        <v>3.5</v>
      </c>
      <c r="E44" s="8">
        <f>COUNTIF('Conversion Kit'!$T$2:$T$100,"&lt;&gt;"&amp;"")</f>
        <v>0</v>
      </c>
      <c r="F44" s="7"/>
      <c r="G44" s="8"/>
      <c r="H44" s="8"/>
      <c r="I44" s="8"/>
      <c r="J44" s="13"/>
    </row>
    <row r="45" spans="1:10" x14ac:dyDescent="0.25">
      <c r="A45" s="6"/>
      <c r="B45" s="31" t="s">
        <v>639</v>
      </c>
      <c r="C45" s="8">
        <v>2.25</v>
      </c>
      <c r="D45" s="8">
        <v>3.5</v>
      </c>
      <c r="E45" s="8">
        <f>COUNTIF('Conversion Kit'!$U$2:$U$100,"&lt;&gt;"&amp;"")</f>
        <v>0</v>
      </c>
      <c r="F45" s="7"/>
      <c r="G45" s="8"/>
      <c r="H45" s="8"/>
      <c r="I45" s="8"/>
      <c r="J45" s="13"/>
    </row>
    <row r="46" spans="1:10" x14ac:dyDescent="0.25">
      <c r="A46" s="6"/>
      <c r="B46" s="7" t="s">
        <v>670</v>
      </c>
      <c r="C46" s="8">
        <v>1.625</v>
      </c>
      <c r="D46" s="8">
        <v>2.5</v>
      </c>
      <c r="E46" s="8">
        <f>COUNTIF('Conversion Kit'!$V$2:$V$100,"&lt;&gt;"&amp;"")</f>
        <v>0</v>
      </c>
      <c r="F46" s="7"/>
      <c r="G46" s="8"/>
      <c r="H46" s="8"/>
      <c r="I46" s="8"/>
      <c r="J46" s="13"/>
    </row>
    <row r="47" spans="1:10" x14ac:dyDescent="0.25">
      <c r="A47" s="6"/>
      <c r="B47" s="7" t="s">
        <v>692</v>
      </c>
      <c r="C47" s="8">
        <v>1.625</v>
      </c>
      <c r="D47" s="8">
        <v>2.5</v>
      </c>
      <c r="E47" s="8">
        <f>COUNTIF('Conversion Kit'!$W$2:$W$100,"&lt;&gt;"&amp;"")</f>
        <v>0</v>
      </c>
      <c r="F47" s="7"/>
      <c r="G47" s="8"/>
      <c r="H47" s="8"/>
      <c r="I47" s="8"/>
      <c r="J47" s="13"/>
    </row>
    <row r="48" spans="1:10" x14ac:dyDescent="0.25">
      <c r="A48" s="6"/>
      <c r="B48" s="7" t="s">
        <v>928</v>
      </c>
      <c r="C48" s="8">
        <v>1.625</v>
      </c>
      <c r="D48" s="8">
        <v>2.5</v>
      </c>
      <c r="E48" s="8">
        <f>COUNTIF('Conversion Kit'!$X$2:$X$100,"&lt;&gt;"&amp;"")</f>
        <v>0</v>
      </c>
      <c r="F48" s="7"/>
      <c r="G48" s="8"/>
      <c r="H48" s="8"/>
      <c r="I48" s="8"/>
      <c r="J48" s="13"/>
    </row>
    <row r="49" spans="1:10" x14ac:dyDescent="0.25">
      <c r="A49" s="6"/>
      <c r="B49" s="31" t="s">
        <v>711</v>
      </c>
      <c r="C49" s="8">
        <v>1.625</v>
      </c>
      <c r="D49" s="8">
        <v>2.5</v>
      </c>
      <c r="E49" s="8">
        <f>COUNTIF('Conversion Kit'!$Y$2:$Y$100,"&lt;&gt;"&amp;"")</f>
        <v>0</v>
      </c>
      <c r="F49" s="7"/>
      <c r="G49" s="8"/>
      <c r="H49" s="8"/>
      <c r="I49" s="8"/>
      <c r="J49" s="13"/>
    </row>
    <row r="50" spans="1:10" x14ac:dyDescent="0.25">
      <c r="A50" s="6"/>
      <c r="B50" s="31" t="s">
        <v>647</v>
      </c>
      <c r="C50" s="8">
        <v>2.25</v>
      </c>
      <c r="D50" s="8">
        <v>3.5</v>
      </c>
      <c r="E50" s="8">
        <f>COUNTIF('Conversion Kit'!$Z$2:$Z$100,"&lt;&gt;"&amp;"")</f>
        <v>0</v>
      </c>
      <c r="F50" s="7"/>
      <c r="G50" s="8"/>
      <c r="H50" s="8"/>
      <c r="I50" s="8"/>
      <c r="J50" s="13"/>
    </row>
    <row r="51" spans="1:10" x14ac:dyDescent="0.25">
      <c r="A51" s="6"/>
      <c r="B51" s="31" t="s">
        <v>658</v>
      </c>
      <c r="C51" s="8">
        <v>2.25</v>
      </c>
      <c r="D51" s="8">
        <v>3.5</v>
      </c>
      <c r="E51" s="8">
        <f>COUNTIF('Conversion Kit'!$AA$2:$AA$100,"&lt;&gt;"&amp;"")</f>
        <v>0</v>
      </c>
      <c r="F51" s="7"/>
      <c r="G51" s="8"/>
      <c r="H51" s="8"/>
      <c r="I51" s="8"/>
      <c r="J51" s="13"/>
    </row>
    <row r="52" spans="1:10" x14ac:dyDescent="0.25">
      <c r="A52" s="6"/>
      <c r="B52" s="31" t="s">
        <v>723</v>
      </c>
      <c r="C52" s="8">
        <v>1.625</v>
      </c>
      <c r="D52" s="8">
        <v>2.5</v>
      </c>
      <c r="E52" s="8">
        <f>COUNTIF('Conversion Kit'!$AB$2:$AB$100,"&lt;&gt;"&amp;"")</f>
        <v>0</v>
      </c>
      <c r="F52" s="7"/>
      <c r="G52" s="8"/>
      <c r="H52" s="8"/>
      <c r="I52" s="8"/>
      <c r="J52" s="13"/>
    </row>
    <row r="53" spans="1:10" x14ac:dyDescent="0.25">
      <c r="A53" s="6"/>
      <c r="B53" s="31" t="s">
        <v>1183</v>
      </c>
      <c r="C53" s="8">
        <v>1.625</v>
      </c>
      <c r="D53" s="8">
        <v>2.5</v>
      </c>
      <c r="E53" s="8">
        <f>COUNTIF('Conversion Kit'!$AC$2:$AC$100,"&lt;&gt;"&amp;"")</f>
        <v>0</v>
      </c>
      <c r="F53" s="7"/>
      <c r="G53" s="8"/>
      <c r="H53" s="8"/>
      <c r="I53" s="8"/>
      <c r="J53" s="13"/>
    </row>
    <row r="54" spans="1:10" ht="15.75" thickBot="1" x14ac:dyDescent="0.3">
      <c r="A54" s="9"/>
      <c r="B54" s="10" t="s">
        <v>668</v>
      </c>
      <c r="C54" s="11">
        <v>2.25</v>
      </c>
      <c r="D54" s="11">
        <v>3.5</v>
      </c>
      <c r="E54" s="8">
        <f>COUNTIF('Conversion Kit'!$AD$2:$AD$100,"&lt;&gt;"&amp;"")</f>
        <v>0</v>
      </c>
      <c r="F54" s="10"/>
      <c r="G54" s="11"/>
      <c r="H54" s="11"/>
      <c r="I54" s="11"/>
      <c r="J54" s="14"/>
    </row>
    <row r="55" spans="1:10" x14ac:dyDescent="0.25">
      <c r="A55" s="3" t="s">
        <v>19</v>
      </c>
      <c r="B55" s="4" t="s">
        <v>799</v>
      </c>
      <c r="C55" s="5">
        <v>5</v>
      </c>
      <c r="D55" s="5">
        <v>4</v>
      </c>
      <c r="E55" s="5">
        <f>COUNTIF('Lair of the Wyrm'!$E$2:$E$102,"&lt;&gt;"&amp;"")</f>
        <v>2</v>
      </c>
      <c r="F55" s="4"/>
      <c r="G55" s="5" t="s">
        <v>1018</v>
      </c>
      <c r="H55" s="8">
        <f>SUMIF($C$55:$C$80,"=5",$E$55:$E$80)</f>
        <v>2</v>
      </c>
      <c r="I55" s="5"/>
      <c r="J55" s="12"/>
    </row>
    <row r="56" spans="1:10" x14ac:dyDescent="0.25">
      <c r="A56" s="6"/>
      <c r="B56" s="31" t="s">
        <v>725</v>
      </c>
      <c r="C56" s="8">
        <v>1.625</v>
      </c>
      <c r="D56" s="8">
        <v>2.5</v>
      </c>
      <c r="E56" s="8">
        <f>COUNTIF('Lair of the Wyrm'!$F$2:$F$100,"&lt;&gt;"&amp;"")</f>
        <v>22</v>
      </c>
      <c r="F56" s="7"/>
      <c r="G56" s="8" t="s">
        <v>1025</v>
      </c>
      <c r="H56" s="8">
        <f>SUMIF($C$55:$C$80,"=1.625",$E$55:$E$80)</f>
        <v>38</v>
      </c>
      <c r="I56" s="8" t="s">
        <v>1022</v>
      </c>
      <c r="J56" s="13">
        <f>H56/50</f>
        <v>0.76</v>
      </c>
    </row>
    <row r="57" spans="1:10" x14ac:dyDescent="0.25">
      <c r="A57" s="6"/>
      <c r="B57" s="31" t="s">
        <v>1342</v>
      </c>
      <c r="C57" s="8">
        <v>1.625</v>
      </c>
      <c r="D57" s="8">
        <v>2.5</v>
      </c>
      <c r="E57" s="8">
        <f>COUNTIF('Lair of the Wyrm'!$G$2:$G$100,"&lt;&gt;"&amp;"")</f>
        <v>0</v>
      </c>
      <c r="F57" s="7"/>
      <c r="G57" s="8" t="s">
        <v>1026</v>
      </c>
      <c r="H57" s="8">
        <f>SUMIF($C$55:$C$80,"=2.25",$E$55:$E$80)</f>
        <v>31</v>
      </c>
      <c r="I57" s="8" t="s">
        <v>1023</v>
      </c>
      <c r="J57" s="13">
        <f>H57/50</f>
        <v>0.62</v>
      </c>
    </row>
    <row r="58" spans="1:10" x14ac:dyDescent="0.25">
      <c r="A58" s="6"/>
      <c r="B58" s="31" t="s">
        <v>13</v>
      </c>
      <c r="C58" s="8">
        <v>2.25</v>
      </c>
      <c r="D58" s="8">
        <v>3.5</v>
      </c>
      <c r="E58" s="8">
        <f>COUNTIF('Lair of the Wyrm'!$H$2:$H$102,"&lt;&gt;"&amp;"")*2</f>
        <v>2</v>
      </c>
      <c r="F58" s="7"/>
      <c r="G58" s="8" t="s">
        <v>1019</v>
      </c>
      <c r="H58" s="8">
        <f>SUMIF($C$55:$C$80,"=2.6875",$E$55:$E$80)</f>
        <v>0</v>
      </c>
      <c r="I58" s="8"/>
      <c r="J58" s="13"/>
    </row>
    <row r="59" spans="1:10" x14ac:dyDescent="0.25">
      <c r="A59" s="6"/>
      <c r="B59" s="31" t="s">
        <v>35</v>
      </c>
      <c r="C59" s="8">
        <v>2.25</v>
      </c>
      <c r="D59" s="8">
        <v>3.5</v>
      </c>
      <c r="E59" s="8">
        <f>COUNTIF('Lair of the Wyrm'!$I$2:$I$102,"&lt;&gt;"&amp;"")*2</f>
        <v>0</v>
      </c>
      <c r="F59" s="7"/>
      <c r="G59" s="8" t="s">
        <v>1020</v>
      </c>
      <c r="H59" s="8">
        <f>SUM(H54:H58)</f>
        <v>71</v>
      </c>
      <c r="I59" s="8"/>
      <c r="J59" s="13"/>
    </row>
    <row r="60" spans="1:10" x14ac:dyDescent="0.25">
      <c r="A60" s="6"/>
      <c r="B60" s="31" t="s">
        <v>152</v>
      </c>
      <c r="C60" s="8">
        <v>2.25</v>
      </c>
      <c r="D60" s="8">
        <v>3.5</v>
      </c>
      <c r="E60" s="8">
        <f>COUNTIF('Lair of the Wyrm'!$J$2:$J$102,"&lt;&gt;"&amp;"")*2</f>
        <v>0</v>
      </c>
      <c r="F60" s="7"/>
      <c r="G60" s="8"/>
      <c r="H60" s="8"/>
      <c r="I60" s="8"/>
      <c r="J60" s="13"/>
    </row>
    <row r="61" spans="1:10" x14ac:dyDescent="0.25">
      <c r="A61" s="6"/>
      <c r="B61" s="7" t="s">
        <v>101</v>
      </c>
      <c r="C61" s="8">
        <v>2.25</v>
      </c>
      <c r="D61" s="8">
        <v>3.5</v>
      </c>
      <c r="E61" s="8">
        <f>COUNTIF('Lair of the Wyrm'!$K$2:$K$102,"&lt;&gt;"&amp;"")*2</f>
        <v>4</v>
      </c>
      <c r="F61" s="7"/>
      <c r="G61" s="8"/>
      <c r="H61" s="8"/>
      <c r="I61" s="8"/>
      <c r="J61" s="13"/>
    </row>
    <row r="62" spans="1:10" x14ac:dyDescent="0.25">
      <c r="A62" s="6"/>
      <c r="B62" s="7" t="s">
        <v>718</v>
      </c>
      <c r="C62" s="8">
        <v>1.625</v>
      </c>
      <c r="D62" s="8">
        <v>2.5</v>
      </c>
      <c r="E62" s="8">
        <f>COUNTIF('Lair of the Wyrm'!$L$2:$L$102,"&lt;&gt;"&amp;"")</f>
        <v>0</v>
      </c>
      <c r="F62" s="7"/>
      <c r="G62" s="8"/>
      <c r="H62" s="8"/>
      <c r="I62" s="8"/>
      <c r="J62" s="13"/>
    </row>
    <row r="63" spans="1:10" x14ac:dyDescent="0.25">
      <c r="A63" s="6"/>
      <c r="B63" s="7" t="s">
        <v>153</v>
      </c>
      <c r="C63" s="8">
        <v>2.25</v>
      </c>
      <c r="D63" s="8">
        <v>3.5</v>
      </c>
      <c r="E63" s="8">
        <f>COUNTIF('Lair of the Wyrm'!$M$2:$M$102,"&lt;&gt;"&amp;"")</f>
        <v>0</v>
      </c>
      <c r="F63" s="7"/>
      <c r="G63" s="8"/>
      <c r="H63" s="8"/>
      <c r="I63" s="8"/>
      <c r="J63" s="13"/>
    </row>
    <row r="64" spans="1:10" x14ac:dyDescent="0.25">
      <c r="A64" s="6"/>
      <c r="B64" s="7" t="s">
        <v>175</v>
      </c>
      <c r="C64" s="8">
        <v>2.25</v>
      </c>
      <c r="D64" s="8">
        <v>3.5</v>
      </c>
      <c r="E64" s="8">
        <f>COUNTIF('Lair of the Wyrm'!$N$2:$N$102,"&lt;&gt;"&amp;"")</f>
        <v>7</v>
      </c>
      <c r="F64" s="7"/>
      <c r="G64" s="8"/>
      <c r="H64" s="8"/>
      <c r="I64" s="8"/>
      <c r="J64" s="13"/>
    </row>
    <row r="65" spans="1:10" x14ac:dyDescent="0.25">
      <c r="A65" s="6"/>
      <c r="B65" s="31" t="s">
        <v>929</v>
      </c>
      <c r="C65" s="8">
        <v>2.25</v>
      </c>
      <c r="D65" s="8">
        <v>3.5</v>
      </c>
      <c r="E65" s="8">
        <f>COUNTIF('Lair of the Wyrm'!$O$2:$O$102,"&lt;&gt;"&amp;"")</f>
        <v>1</v>
      </c>
      <c r="F65" s="7"/>
      <c r="G65" s="8"/>
      <c r="H65" s="8"/>
      <c r="I65" s="8"/>
      <c r="J65" s="13"/>
    </row>
    <row r="66" spans="1:10" x14ac:dyDescent="0.25">
      <c r="A66" s="6"/>
      <c r="B66" s="7" t="s">
        <v>926</v>
      </c>
      <c r="C66" s="8">
        <v>1.625</v>
      </c>
      <c r="D66" s="8">
        <v>2.5</v>
      </c>
      <c r="E66" s="8">
        <f>COUNTIF('Lair of the Wyrm'!$P$2:$P$102,"&lt;&gt;"&amp;"")</f>
        <v>4</v>
      </c>
      <c r="F66" s="7"/>
      <c r="G66" s="8"/>
      <c r="H66" s="8"/>
      <c r="I66" s="8"/>
      <c r="J66" s="13"/>
    </row>
    <row r="67" spans="1:10" x14ac:dyDescent="0.25">
      <c r="A67" s="6"/>
      <c r="B67" s="7" t="s">
        <v>927</v>
      </c>
      <c r="C67" s="8">
        <v>1.625</v>
      </c>
      <c r="D67" s="8">
        <v>2.5</v>
      </c>
      <c r="E67" s="8">
        <f>COUNTIF('Lair of the Wyrm'!$Q$2:$Q$102,"&lt;&gt;"&amp;"")</f>
        <v>5</v>
      </c>
      <c r="F67" s="7"/>
      <c r="G67" s="8"/>
      <c r="H67" s="8"/>
      <c r="I67" s="8"/>
      <c r="J67" s="13"/>
    </row>
    <row r="68" spans="1:10" x14ac:dyDescent="0.25">
      <c r="A68" s="6"/>
      <c r="B68" s="7" t="s">
        <v>584</v>
      </c>
      <c r="C68" s="8">
        <v>2.25</v>
      </c>
      <c r="D68" s="8">
        <v>3.5</v>
      </c>
      <c r="E68" s="8">
        <f>COUNTIF('Lair of the Wyrm'!$R$2:$R$102,"&lt;&gt;"&amp;"")</f>
        <v>3</v>
      </c>
      <c r="F68" s="7"/>
      <c r="G68" s="8"/>
      <c r="H68" s="8"/>
      <c r="I68" s="8"/>
      <c r="J68" s="13"/>
    </row>
    <row r="69" spans="1:10" x14ac:dyDescent="0.25">
      <c r="A69" s="6"/>
      <c r="B69" s="31" t="s">
        <v>609</v>
      </c>
      <c r="C69" s="8">
        <v>2.25</v>
      </c>
      <c r="D69" s="8">
        <v>3.5</v>
      </c>
      <c r="E69" s="8">
        <f>COUNTIF('Lair of the Wyrm'!$S$2:$S$102,"&lt;&gt;"&amp;"")</f>
        <v>6</v>
      </c>
      <c r="F69" s="7"/>
      <c r="G69" s="8"/>
      <c r="H69" s="8"/>
      <c r="I69" s="8"/>
      <c r="J69" s="13"/>
    </row>
    <row r="70" spans="1:10" x14ac:dyDescent="0.25">
      <c r="A70" s="6"/>
      <c r="B70" s="31" t="s">
        <v>622</v>
      </c>
      <c r="C70" s="8">
        <v>2.25</v>
      </c>
      <c r="D70" s="8">
        <v>3.5</v>
      </c>
      <c r="E70" s="8">
        <f>COUNTIF('Lair of the Wyrm'!$T$2:$T$102,"&lt;&gt;"&amp;"")</f>
        <v>6</v>
      </c>
      <c r="F70" s="7"/>
      <c r="G70" s="8"/>
      <c r="H70" s="8"/>
      <c r="I70" s="8"/>
      <c r="J70" s="13"/>
    </row>
    <row r="71" spans="1:10" x14ac:dyDescent="0.25">
      <c r="A71" s="6"/>
      <c r="B71" s="31" t="s">
        <v>639</v>
      </c>
      <c r="C71" s="8">
        <v>2.25</v>
      </c>
      <c r="D71" s="8">
        <v>3.5</v>
      </c>
      <c r="E71" s="8">
        <f>COUNTIF('Lair of the Wyrm'!$U$2:$U$102,"&lt;&gt;"&amp;"")</f>
        <v>2</v>
      </c>
      <c r="F71" s="7"/>
      <c r="G71" s="8"/>
      <c r="H71" s="8"/>
      <c r="I71" s="8"/>
      <c r="J71" s="13"/>
    </row>
    <row r="72" spans="1:10" x14ac:dyDescent="0.25">
      <c r="A72" s="6"/>
      <c r="B72" s="7" t="s">
        <v>670</v>
      </c>
      <c r="C72" s="8">
        <v>1.625</v>
      </c>
      <c r="D72" s="8">
        <v>2.5</v>
      </c>
      <c r="E72" s="8">
        <f>COUNTIF('Lair of the Wyrm'!$V$2:$V$102,"&lt;&gt;"&amp;"")</f>
        <v>2</v>
      </c>
      <c r="F72" s="7"/>
      <c r="G72" s="8"/>
      <c r="H72" s="8"/>
      <c r="I72" s="8"/>
      <c r="J72" s="13"/>
    </row>
    <row r="73" spans="1:10" x14ac:dyDescent="0.25">
      <c r="A73" s="6"/>
      <c r="B73" s="7" t="s">
        <v>692</v>
      </c>
      <c r="C73" s="8">
        <v>1.625</v>
      </c>
      <c r="D73" s="8">
        <v>2.5</v>
      </c>
      <c r="E73" s="8">
        <f>COUNTIF('Lair of the Wyrm'!$W$2:$W$102,"&lt;&gt;"&amp;"")</f>
        <v>4</v>
      </c>
      <c r="F73" s="7"/>
      <c r="G73" s="8"/>
      <c r="H73" s="8"/>
      <c r="I73" s="8"/>
      <c r="J73" s="13"/>
    </row>
    <row r="74" spans="1:10" x14ac:dyDescent="0.25">
      <c r="A74" s="6"/>
      <c r="B74" s="7" t="s">
        <v>928</v>
      </c>
      <c r="C74" s="8">
        <v>1.625</v>
      </c>
      <c r="D74" s="8">
        <v>2.5</v>
      </c>
      <c r="E74" s="8">
        <f>COUNTIF('Lair of the Wyrm'!$X$2:$X$102,"&lt;&gt;"&amp;"")</f>
        <v>1</v>
      </c>
      <c r="F74" s="7"/>
      <c r="G74" s="8"/>
      <c r="H74" s="8"/>
      <c r="I74" s="8"/>
      <c r="J74" s="13"/>
    </row>
    <row r="75" spans="1:10" x14ac:dyDescent="0.25">
      <c r="A75" s="6"/>
      <c r="B75" s="31" t="s">
        <v>711</v>
      </c>
      <c r="C75" s="8">
        <v>1.625</v>
      </c>
      <c r="D75" s="8">
        <v>2.5</v>
      </c>
      <c r="E75" s="8">
        <f>COUNTIF('Lair of the Wyrm'!$Y$2:$Y$102,"&lt;&gt;"&amp;"")</f>
        <v>0</v>
      </c>
      <c r="F75" s="7"/>
      <c r="G75" s="8"/>
      <c r="H75" s="8"/>
      <c r="I75" s="8"/>
      <c r="J75" s="13"/>
    </row>
    <row r="76" spans="1:10" x14ac:dyDescent="0.25">
      <c r="A76" s="6"/>
      <c r="B76" s="31" t="s">
        <v>647</v>
      </c>
      <c r="C76" s="8">
        <v>2.25</v>
      </c>
      <c r="D76" s="8">
        <v>3.5</v>
      </c>
      <c r="E76" s="8">
        <f>COUNTIF('Lair of the Wyrm'!$Z$2:$Z$102,"&lt;&gt;"&amp;"")</f>
        <v>0</v>
      </c>
      <c r="F76" s="7"/>
      <c r="G76" s="8"/>
      <c r="H76" s="8"/>
      <c r="I76" s="8"/>
      <c r="J76" s="13"/>
    </row>
    <row r="77" spans="1:10" x14ac:dyDescent="0.25">
      <c r="A77" s="6"/>
      <c r="B77" s="31" t="s">
        <v>658</v>
      </c>
      <c r="C77" s="8">
        <v>2.25</v>
      </c>
      <c r="D77" s="8">
        <v>3.5</v>
      </c>
      <c r="E77" s="8">
        <f>COUNTIF('Lair of the Wyrm'!$AA$2:$AA$102,"&lt;&gt;"&amp;"")</f>
        <v>0</v>
      </c>
      <c r="F77" s="7"/>
      <c r="G77" s="8"/>
      <c r="H77" s="8"/>
      <c r="I77" s="8"/>
      <c r="J77" s="13"/>
    </row>
    <row r="78" spans="1:10" x14ac:dyDescent="0.25">
      <c r="A78" s="6"/>
      <c r="B78" s="31" t="s">
        <v>723</v>
      </c>
      <c r="C78" s="8">
        <v>1.625</v>
      </c>
      <c r="D78" s="8">
        <v>2.5</v>
      </c>
      <c r="E78" s="8">
        <f>COUNTIF('Lair of the Wyrm'!$AB$2:$AB$102,"&lt;&gt;"&amp;"")</f>
        <v>0</v>
      </c>
      <c r="F78" s="7"/>
      <c r="G78" s="8"/>
      <c r="H78" s="8"/>
      <c r="I78" s="8"/>
      <c r="J78" s="13"/>
    </row>
    <row r="79" spans="1:10" x14ac:dyDescent="0.25">
      <c r="A79" s="6"/>
      <c r="B79" s="31" t="s">
        <v>1183</v>
      </c>
      <c r="C79" s="8">
        <v>1.625</v>
      </c>
      <c r="D79" s="8">
        <v>2.5</v>
      </c>
      <c r="E79" s="8">
        <f>COUNTIF('Lair of the Wyrm'!$AC$2:$AC$102,"&lt;&gt;"&amp;"")</f>
        <v>0</v>
      </c>
      <c r="F79" s="7"/>
      <c r="G79" s="8"/>
      <c r="H79" s="8"/>
      <c r="I79" s="8"/>
      <c r="J79" s="13"/>
    </row>
    <row r="80" spans="1:10" x14ac:dyDescent="0.25">
      <c r="A80" s="6"/>
      <c r="B80" s="7" t="s">
        <v>668</v>
      </c>
      <c r="C80" s="8">
        <v>2.25</v>
      </c>
      <c r="D80" s="8">
        <v>3.5</v>
      </c>
      <c r="E80" s="8">
        <f>COUNTIF('Lair of the Wyrm'!$AD$2:$AD$102,"&lt;&gt;"&amp;"")</f>
        <v>0</v>
      </c>
      <c r="F80" s="7"/>
      <c r="G80" s="8"/>
      <c r="H80" s="8"/>
      <c r="I80" s="8"/>
      <c r="J80" s="13"/>
    </row>
    <row r="81" spans="1:10" ht="15.75" thickBot="1" x14ac:dyDescent="0.3">
      <c r="A81" s="9"/>
      <c r="B81" s="10" t="s">
        <v>1311</v>
      </c>
      <c r="C81" s="11"/>
      <c r="D81" s="11"/>
      <c r="E81" s="11">
        <f>SUMIF('Lair of the Wyrm'!$AF$2:$AF$100,"&lt;&gt;"&amp;"")</f>
        <v>50</v>
      </c>
      <c r="F81" s="10"/>
      <c r="G81" s="11"/>
      <c r="H81" s="11"/>
      <c r="I81" s="11"/>
      <c r="J81" s="14"/>
    </row>
    <row r="82" spans="1:10" x14ac:dyDescent="0.25">
      <c r="A82" s="3" t="s">
        <v>22</v>
      </c>
      <c r="B82" s="4" t="s">
        <v>799</v>
      </c>
      <c r="C82" s="5">
        <v>5</v>
      </c>
      <c r="D82" s="5">
        <v>4</v>
      </c>
      <c r="E82" s="5">
        <f>COUNTIF('Labyrinth of Ruin'!$E$2:$E$99,"&lt;&gt;"&amp;"")</f>
        <v>6</v>
      </c>
      <c r="F82" s="4"/>
      <c r="G82" s="5" t="s">
        <v>1018</v>
      </c>
      <c r="H82" s="8">
        <f>SUMIF($C$82:$C$107,"=5",$E$82:$E$107)</f>
        <v>6</v>
      </c>
      <c r="I82" s="5"/>
      <c r="J82" s="12"/>
    </row>
    <row r="83" spans="1:10" x14ac:dyDescent="0.25">
      <c r="A83" s="6"/>
      <c r="B83" s="31" t="s">
        <v>725</v>
      </c>
      <c r="C83" s="8">
        <v>1.625</v>
      </c>
      <c r="D83" s="8">
        <v>2.5</v>
      </c>
      <c r="E83" s="8">
        <f>COUNTIF('Labyrinth of Ruin'!$F$2:$F$99,"&lt;&gt;"&amp;"")</f>
        <v>42</v>
      </c>
      <c r="F83" s="7"/>
      <c r="G83" s="8" t="s">
        <v>1025</v>
      </c>
      <c r="H83" s="8">
        <f>SUMIF($C$82:$C$107,"=1.625",$E$82:$E$107)</f>
        <v>76</v>
      </c>
      <c r="I83" s="8" t="s">
        <v>1022</v>
      </c>
      <c r="J83" s="13">
        <f>H83/50</f>
        <v>1.52</v>
      </c>
    </row>
    <row r="84" spans="1:10" x14ac:dyDescent="0.25">
      <c r="A84" s="6"/>
      <c r="B84" s="31" t="s">
        <v>1342</v>
      </c>
      <c r="C84" s="8">
        <v>1.625</v>
      </c>
      <c r="D84" s="8">
        <v>2.5</v>
      </c>
      <c r="E84" s="8">
        <f>COUNTIF('Labyrinth of Ruin'!$G$2:$G$99,"&lt;&gt;"&amp;"")</f>
        <v>0</v>
      </c>
      <c r="F84" s="7"/>
      <c r="G84" s="8" t="s">
        <v>1026</v>
      </c>
      <c r="H84" s="8">
        <f>SUMIF($C$82:$C$107,"=2.25",$E$82:$E$107)</f>
        <v>47</v>
      </c>
      <c r="I84" s="8" t="s">
        <v>1023</v>
      </c>
      <c r="J84" s="13">
        <f>H84/50</f>
        <v>0.94</v>
      </c>
    </row>
    <row r="85" spans="1:10" x14ac:dyDescent="0.25">
      <c r="A85" s="6"/>
      <c r="B85" s="31" t="s">
        <v>13</v>
      </c>
      <c r="C85" s="8">
        <v>2.25</v>
      </c>
      <c r="D85" s="8">
        <v>3.5</v>
      </c>
      <c r="E85" s="8">
        <f>COUNTIF('Labyrinth of Ruin'!$H$2:$H$99,"&lt;&gt;"&amp;"")*2</f>
        <v>4</v>
      </c>
      <c r="F85" s="7"/>
      <c r="G85" s="8" t="s">
        <v>1019</v>
      </c>
      <c r="H85" s="8">
        <f>SUMIF($C$82:$C$107,"=2.6875",$E$82:$E$107)</f>
        <v>0</v>
      </c>
      <c r="I85" s="8"/>
      <c r="J85" s="13"/>
    </row>
    <row r="86" spans="1:10" x14ac:dyDescent="0.25">
      <c r="A86" s="6"/>
      <c r="B86" s="31" t="s">
        <v>35</v>
      </c>
      <c r="C86" s="8">
        <v>2.25</v>
      </c>
      <c r="D86" s="8">
        <v>3.5</v>
      </c>
      <c r="E86" s="8">
        <f>COUNTIF('Labyrinth of Ruin'!$I$2:$I$99,"&lt;&gt;"&amp;"")*2</f>
        <v>4</v>
      </c>
      <c r="F86" s="7"/>
      <c r="G86" s="8" t="s">
        <v>1020</v>
      </c>
      <c r="H86" s="8">
        <f>SUM(H81:H85)</f>
        <v>129</v>
      </c>
      <c r="I86" s="8"/>
      <c r="J86" s="13"/>
    </row>
    <row r="87" spans="1:10" x14ac:dyDescent="0.25">
      <c r="A87" s="6"/>
      <c r="B87" s="31" t="s">
        <v>152</v>
      </c>
      <c r="C87" s="8">
        <v>2.25</v>
      </c>
      <c r="D87" s="8">
        <v>3.5</v>
      </c>
      <c r="E87" s="8">
        <f>COUNTIF('Labyrinth of Ruin'!$J$2:$J$99,"&lt;&gt;"&amp;"")*2</f>
        <v>4</v>
      </c>
      <c r="F87" s="7"/>
      <c r="G87" s="8"/>
      <c r="H87" s="8"/>
      <c r="I87" s="8"/>
      <c r="J87" s="13"/>
    </row>
    <row r="88" spans="1:10" x14ac:dyDescent="0.25">
      <c r="A88" s="6"/>
      <c r="B88" s="7" t="s">
        <v>101</v>
      </c>
      <c r="C88" s="8">
        <v>2.25</v>
      </c>
      <c r="D88" s="8">
        <v>3.5</v>
      </c>
      <c r="E88" s="8">
        <f>COUNTIF('Labyrinth of Ruin'!$K$2:$K$99,"&lt;&gt;"&amp;"")*2</f>
        <v>8</v>
      </c>
      <c r="F88" s="7"/>
      <c r="G88" s="8"/>
      <c r="H88" s="8"/>
      <c r="I88" s="8"/>
      <c r="J88" s="13"/>
    </row>
    <row r="89" spans="1:10" x14ac:dyDescent="0.25">
      <c r="A89" s="6"/>
      <c r="B89" s="7" t="s">
        <v>718</v>
      </c>
      <c r="C89" s="8">
        <v>1.625</v>
      </c>
      <c r="D89" s="8">
        <v>2.5</v>
      </c>
      <c r="E89" s="8">
        <f>COUNTIF('Labyrinth of Ruin'!$L$2:$L$99,"&lt;&gt;"&amp;"")</f>
        <v>0</v>
      </c>
      <c r="F89" s="7"/>
      <c r="G89" s="8"/>
      <c r="H89" s="8"/>
      <c r="I89" s="8"/>
      <c r="J89" s="13"/>
    </row>
    <row r="90" spans="1:10" x14ac:dyDescent="0.25">
      <c r="A90" s="6"/>
      <c r="B90" s="7" t="s">
        <v>153</v>
      </c>
      <c r="C90" s="8">
        <v>2.25</v>
      </c>
      <c r="D90" s="8">
        <v>3.5</v>
      </c>
      <c r="E90" s="8">
        <f>COUNTIF('Labyrinth of Ruin'!$M$2:$M$99,"&lt;&gt;"&amp;"")</f>
        <v>15</v>
      </c>
      <c r="F90" s="7"/>
      <c r="G90" s="8"/>
      <c r="H90" s="8"/>
      <c r="I90" s="8"/>
      <c r="J90" s="13"/>
    </row>
    <row r="91" spans="1:10" x14ac:dyDescent="0.25">
      <c r="A91" s="6"/>
      <c r="B91" s="7" t="s">
        <v>175</v>
      </c>
      <c r="C91" s="8">
        <v>2.25</v>
      </c>
      <c r="D91" s="8">
        <v>3.5</v>
      </c>
      <c r="E91" s="8">
        <f>COUNTIF('Labyrinth of Ruin'!$N$2:$N$99,"&lt;&gt;"&amp;"")</f>
        <v>2</v>
      </c>
      <c r="F91" s="7"/>
      <c r="G91" s="8"/>
      <c r="H91" s="8"/>
      <c r="I91" s="8"/>
      <c r="J91" s="13"/>
    </row>
    <row r="92" spans="1:10" x14ac:dyDescent="0.25">
      <c r="A92" s="6"/>
      <c r="B92" s="31" t="s">
        <v>929</v>
      </c>
      <c r="C92" s="8">
        <v>2.25</v>
      </c>
      <c r="D92" s="8">
        <v>3.5</v>
      </c>
      <c r="E92" s="8">
        <f>COUNTIF('Labyrinth of Ruin'!$O$2:$O$99,"&lt;&gt;"&amp;"")</f>
        <v>2</v>
      </c>
      <c r="F92" s="7"/>
      <c r="G92" s="8"/>
      <c r="H92" s="8"/>
      <c r="I92" s="8"/>
      <c r="J92" s="13"/>
    </row>
    <row r="93" spans="1:10" x14ac:dyDescent="0.25">
      <c r="A93" s="6"/>
      <c r="B93" s="7" t="s">
        <v>926</v>
      </c>
      <c r="C93" s="8">
        <v>1.625</v>
      </c>
      <c r="D93" s="8">
        <v>2.5</v>
      </c>
      <c r="E93" s="8">
        <f>COUNTIF('Labyrinth of Ruin'!$P$2:$P$99,"&lt;&gt;"&amp;"")</f>
        <v>11</v>
      </c>
      <c r="F93" s="7"/>
      <c r="G93" s="8"/>
      <c r="H93" s="8"/>
      <c r="I93" s="8"/>
      <c r="J93" s="13"/>
    </row>
    <row r="94" spans="1:10" x14ac:dyDescent="0.25">
      <c r="A94" s="6"/>
      <c r="B94" s="7" t="s">
        <v>927</v>
      </c>
      <c r="C94" s="8">
        <v>1.625</v>
      </c>
      <c r="D94" s="8">
        <v>2.5</v>
      </c>
      <c r="E94" s="8">
        <f>COUNTIF('Labyrinth of Ruin'!$Q$2:$Q$99,"&lt;&gt;"&amp;"")</f>
        <v>10</v>
      </c>
      <c r="F94" s="7"/>
      <c r="G94" s="8"/>
      <c r="H94" s="8"/>
      <c r="I94" s="8"/>
      <c r="J94" s="13"/>
    </row>
    <row r="95" spans="1:10" x14ac:dyDescent="0.25">
      <c r="A95" s="6"/>
      <c r="B95" s="7" t="s">
        <v>584</v>
      </c>
      <c r="C95" s="8">
        <v>2.25</v>
      </c>
      <c r="D95" s="8">
        <v>3.5</v>
      </c>
      <c r="E95" s="8">
        <f>COUNTIF('Labyrinth of Ruin'!$R$2:$R$99,"&lt;&gt;"&amp;"")</f>
        <v>8</v>
      </c>
      <c r="F95" s="7"/>
      <c r="G95" s="8"/>
      <c r="H95" s="8"/>
      <c r="I95" s="8"/>
      <c r="J95" s="13"/>
    </row>
    <row r="96" spans="1:10" x14ac:dyDescent="0.25">
      <c r="A96" s="6"/>
      <c r="B96" s="31" t="s">
        <v>609</v>
      </c>
      <c r="C96" s="8">
        <v>2.25</v>
      </c>
      <c r="D96" s="8">
        <v>3.5</v>
      </c>
      <c r="E96" s="8">
        <f>COUNTIF('Labyrinth of Ruin'!$S$2:$S$99,"&lt;&gt;"&amp;"")</f>
        <v>0</v>
      </c>
      <c r="F96" s="7"/>
      <c r="G96" s="8"/>
      <c r="H96" s="8"/>
      <c r="I96" s="8"/>
      <c r="J96" s="13"/>
    </row>
    <row r="97" spans="1:10" x14ac:dyDescent="0.25">
      <c r="A97" s="6"/>
      <c r="B97" s="31" t="s">
        <v>622</v>
      </c>
      <c r="C97" s="8">
        <v>2.25</v>
      </c>
      <c r="D97" s="8">
        <v>3.5</v>
      </c>
      <c r="E97" s="8">
        <f>COUNTIF('Labyrinth of Ruin'!$T$2:$T$99,"&lt;&gt;"&amp;"")</f>
        <v>0</v>
      </c>
      <c r="F97" s="7"/>
      <c r="G97" s="8"/>
      <c r="H97" s="8"/>
      <c r="I97" s="8"/>
      <c r="J97" s="13"/>
    </row>
    <row r="98" spans="1:10" x14ac:dyDescent="0.25">
      <c r="A98" s="6"/>
      <c r="B98" s="31" t="s">
        <v>639</v>
      </c>
      <c r="C98" s="8">
        <v>2.25</v>
      </c>
      <c r="D98" s="8">
        <v>3.5</v>
      </c>
      <c r="E98" s="8">
        <f>COUNTIF('Labyrinth of Ruin'!$U$2:$U$99,"&lt;&gt;"&amp;"")</f>
        <v>0</v>
      </c>
      <c r="F98" s="7"/>
      <c r="G98" s="8"/>
      <c r="H98" s="8"/>
      <c r="I98" s="8"/>
      <c r="J98" s="13"/>
    </row>
    <row r="99" spans="1:10" x14ac:dyDescent="0.25">
      <c r="A99" s="6"/>
      <c r="B99" s="7" t="s">
        <v>670</v>
      </c>
      <c r="C99" s="8">
        <v>1.625</v>
      </c>
      <c r="D99" s="8">
        <v>2.5</v>
      </c>
      <c r="E99" s="8">
        <f>COUNTIF('Labyrinth of Ruin'!$V$2:$V$99,"&lt;&gt;"&amp;"")</f>
        <v>3</v>
      </c>
      <c r="F99" s="7"/>
      <c r="G99" s="8"/>
      <c r="H99" s="8"/>
      <c r="I99" s="8"/>
      <c r="J99" s="13"/>
    </row>
    <row r="100" spans="1:10" x14ac:dyDescent="0.25">
      <c r="A100" s="6"/>
      <c r="B100" s="7" t="s">
        <v>692</v>
      </c>
      <c r="C100" s="8">
        <v>1.625</v>
      </c>
      <c r="D100" s="8">
        <v>2.5</v>
      </c>
      <c r="E100" s="8">
        <f>COUNTIF('Labyrinth of Ruin'!$W$2:$W$99,"&lt;&gt;"&amp;"")</f>
        <v>4</v>
      </c>
      <c r="F100" s="7"/>
      <c r="G100" s="8"/>
      <c r="H100" s="8"/>
      <c r="I100" s="8"/>
      <c r="J100" s="13"/>
    </row>
    <row r="101" spans="1:10" x14ac:dyDescent="0.25">
      <c r="A101" s="6"/>
      <c r="B101" s="7" t="s">
        <v>928</v>
      </c>
      <c r="C101" s="8">
        <v>1.625</v>
      </c>
      <c r="D101" s="8">
        <v>2.5</v>
      </c>
      <c r="E101" s="8">
        <f>COUNTIF('Labyrinth of Ruin'!$X$2:$X$99,"&lt;&gt;"&amp;"")</f>
        <v>0</v>
      </c>
      <c r="F101" s="7"/>
      <c r="G101" s="8"/>
      <c r="H101" s="8"/>
      <c r="I101" s="8"/>
      <c r="J101" s="13"/>
    </row>
    <row r="102" spans="1:10" x14ac:dyDescent="0.25">
      <c r="A102" s="6"/>
      <c r="B102" s="31" t="s">
        <v>711</v>
      </c>
      <c r="C102" s="8">
        <v>1.625</v>
      </c>
      <c r="D102" s="8">
        <v>2.5</v>
      </c>
      <c r="E102" s="8">
        <f>COUNTIF('Labyrinth of Ruin'!$Y$2:$Y$99,"&lt;&gt;"&amp;"")</f>
        <v>6</v>
      </c>
      <c r="F102" s="7"/>
      <c r="G102" s="8"/>
      <c r="H102" s="8"/>
      <c r="I102" s="8"/>
      <c r="J102" s="13"/>
    </row>
    <row r="103" spans="1:10" x14ac:dyDescent="0.25">
      <c r="A103" s="6"/>
      <c r="B103" s="31" t="s">
        <v>647</v>
      </c>
      <c r="C103" s="8">
        <v>2.25</v>
      </c>
      <c r="D103" s="8">
        <v>3.5</v>
      </c>
      <c r="E103" s="8">
        <f>COUNTIF('Labyrinth of Ruin'!$Z$2:$Z$99,"&lt;&gt;"&amp;"")</f>
        <v>0</v>
      </c>
      <c r="F103" s="7"/>
      <c r="G103" s="8"/>
      <c r="H103" s="8"/>
      <c r="I103" s="8"/>
      <c r="J103" s="13"/>
    </row>
    <row r="104" spans="1:10" x14ac:dyDescent="0.25">
      <c r="A104" s="6"/>
      <c r="B104" s="31" t="s">
        <v>658</v>
      </c>
      <c r="C104" s="8">
        <v>2.25</v>
      </c>
      <c r="D104" s="8">
        <v>3.5</v>
      </c>
      <c r="E104" s="8">
        <f>COUNTIF('Labyrinth of Ruin'!$AA$2:$AA$99,"&lt;&gt;"&amp;"")</f>
        <v>0</v>
      </c>
      <c r="F104" s="7"/>
      <c r="G104" s="8"/>
      <c r="H104" s="8"/>
      <c r="I104" s="8"/>
      <c r="J104" s="13"/>
    </row>
    <row r="105" spans="1:10" x14ac:dyDescent="0.25">
      <c r="A105" s="6"/>
      <c r="B105" s="31" t="s">
        <v>723</v>
      </c>
      <c r="C105" s="8">
        <v>1.625</v>
      </c>
      <c r="D105" s="8">
        <v>2.5</v>
      </c>
      <c r="E105" s="8">
        <f>COUNTIF('Labyrinth of Ruin'!$AB$2:$AB$99,"&lt;&gt;"&amp;"")</f>
        <v>0</v>
      </c>
      <c r="F105" s="7"/>
      <c r="G105" s="8"/>
      <c r="H105" s="8"/>
      <c r="I105" s="8"/>
      <c r="J105" s="13"/>
    </row>
    <row r="106" spans="1:10" x14ac:dyDescent="0.25">
      <c r="A106" s="6"/>
      <c r="B106" s="31" t="s">
        <v>1183</v>
      </c>
      <c r="C106" s="8">
        <v>1.625</v>
      </c>
      <c r="D106" s="8">
        <v>2.5</v>
      </c>
      <c r="E106" s="8">
        <f>COUNTIF('Labyrinth of Ruin'!$AC$2:$AC$99,"&lt;&gt;"&amp;"")</f>
        <v>0</v>
      </c>
      <c r="F106" s="7"/>
      <c r="G106" s="8"/>
      <c r="H106" s="8"/>
      <c r="I106" s="8"/>
      <c r="J106" s="13"/>
    </row>
    <row r="107" spans="1:10" x14ac:dyDescent="0.25">
      <c r="A107" s="6"/>
      <c r="B107" s="7" t="s">
        <v>668</v>
      </c>
      <c r="C107" s="8">
        <v>2.25</v>
      </c>
      <c r="D107" s="8">
        <v>3.5</v>
      </c>
      <c r="E107" s="8">
        <f>COUNTIF('Labyrinth of Ruin'!$AD$2:$AD$99,"&lt;&gt;"&amp;"")</f>
        <v>0</v>
      </c>
      <c r="F107" s="7"/>
      <c r="G107" s="8"/>
      <c r="H107" s="8"/>
      <c r="I107" s="8"/>
      <c r="J107" s="13"/>
    </row>
    <row r="108" spans="1:10" ht="15.75" thickBot="1" x14ac:dyDescent="0.3">
      <c r="A108" s="9"/>
      <c r="B108" s="10" t="s">
        <v>1311</v>
      </c>
      <c r="C108" s="11"/>
      <c r="D108" s="11"/>
      <c r="E108" s="11">
        <f>SUMIF('Labyrinth of Ruin'!$AF$2:$AF$100,"&lt;&gt;"&amp;"")</f>
        <v>93</v>
      </c>
      <c r="F108" s="10"/>
      <c r="G108" s="11"/>
      <c r="H108" s="11"/>
      <c r="I108" s="11"/>
      <c r="J108" s="14"/>
    </row>
    <row r="109" spans="1:10" x14ac:dyDescent="0.25">
      <c r="A109" s="3" t="s">
        <v>36</v>
      </c>
      <c r="B109" s="4" t="s">
        <v>799</v>
      </c>
      <c r="C109" s="5">
        <v>5</v>
      </c>
      <c r="D109" s="5">
        <v>4</v>
      </c>
      <c r="E109" s="5">
        <f>COUNTIF('The Trollfens'!$E$2:$E$101,"&lt;&gt;"&amp;"")</f>
        <v>2</v>
      </c>
      <c r="F109" s="4"/>
      <c r="G109" s="5" t="s">
        <v>1018</v>
      </c>
      <c r="H109" s="8">
        <f>SUMIF($C$109:$C$134,"=5",$E$109:$E$134)</f>
        <v>2</v>
      </c>
      <c r="I109" s="5"/>
      <c r="J109" s="12"/>
    </row>
    <row r="110" spans="1:10" x14ac:dyDescent="0.25">
      <c r="A110" s="6"/>
      <c r="B110" s="31" t="s">
        <v>725</v>
      </c>
      <c r="C110" s="8">
        <v>1.625</v>
      </c>
      <c r="D110" s="8">
        <v>2.5</v>
      </c>
      <c r="E110" s="8">
        <f>COUNTIF('The Trollfens'!$F$2:$F$101,"&lt;&gt;"&amp;"")</f>
        <v>22</v>
      </c>
      <c r="F110" s="7"/>
      <c r="G110" s="8" t="s">
        <v>1025</v>
      </c>
      <c r="H110" s="8">
        <f>SUMIF($C$109:$C$134,"=1.625",$E$109:$E$134)</f>
        <v>43</v>
      </c>
      <c r="I110" s="8" t="s">
        <v>1022</v>
      </c>
      <c r="J110" s="13">
        <f>H110/50</f>
        <v>0.86</v>
      </c>
    </row>
    <row r="111" spans="1:10" x14ac:dyDescent="0.25">
      <c r="A111" s="6"/>
      <c r="B111" s="31" t="s">
        <v>1342</v>
      </c>
      <c r="C111" s="8">
        <v>1.625</v>
      </c>
      <c r="D111" s="8">
        <v>2.5</v>
      </c>
      <c r="E111" s="8">
        <f>COUNTIF('The Trollfens'!$G$2:$G$101,"&lt;&gt;"&amp;"")</f>
        <v>0</v>
      </c>
      <c r="F111" s="7"/>
      <c r="G111" s="8" t="s">
        <v>1026</v>
      </c>
      <c r="H111" s="8">
        <f>SUMIF($C$109:$C$134,"=2.25",$E$109:$E$134)</f>
        <v>33</v>
      </c>
      <c r="I111" s="8" t="s">
        <v>1023</v>
      </c>
      <c r="J111" s="13">
        <f>H111/50</f>
        <v>0.66</v>
      </c>
    </row>
    <row r="112" spans="1:10" x14ac:dyDescent="0.25">
      <c r="A112" s="6"/>
      <c r="B112" s="31" t="s">
        <v>13</v>
      </c>
      <c r="C112" s="8">
        <v>2.25</v>
      </c>
      <c r="D112" s="8">
        <v>3.5</v>
      </c>
      <c r="E112" s="8">
        <f>COUNTIF('The Trollfens'!$H$2:$H$101,"&lt;&gt;"&amp;"")*2</f>
        <v>2</v>
      </c>
      <c r="F112" s="7"/>
      <c r="G112" s="8" t="s">
        <v>1019</v>
      </c>
      <c r="H112" s="8">
        <f>SUMIF($C$109:$C$134,"=2.6875",$E$109:$E$134)</f>
        <v>0</v>
      </c>
      <c r="I112" s="8"/>
      <c r="J112" s="13"/>
    </row>
    <row r="113" spans="1:10" x14ac:dyDescent="0.25">
      <c r="A113" s="6"/>
      <c r="B113" s="31" t="s">
        <v>35</v>
      </c>
      <c r="C113" s="8">
        <v>2.25</v>
      </c>
      <c r="D113" s="8">
        <v>3.5</v>
      </c>
      <c r="E113" s="8">
        <f>COUNTIF('The Trollfens'!$I$2:$I$101,"&lt;&gt;"&amp;"")*2</f>
        <v>0</v>
      </c>
      <c r="F113" s="7"/>
      <c r="G113" s="8" t="s">
        <v>1020</v>
      </c>
      <c r="H113" s="8">
        <f>SUM(H108:H112)</f>
        <v>78</v>
      </c>
      <c r="I113" s="8"/>
      <c r="J113" s="13"/>
    </row>
    <row r="114" spans="1:10" x14ac:dyDescent="0.25">
      <c r="A114" s="6"/>
      <c r="B114" s="31" t="s">
        <v>152</v>
      </c>
      <c r="C114" s="8">
        <v>2.25</v>
      </c>
      <c r="D114" s="8">
        <v>3.5</v>
      </c>
      <c r="E114" s="8">
        <f>COUNTIF('The Trollfens'!$J$2:$J$101,"&lt;&gt;"&amp;"")*2</f>
        <v>0</v>
      </c>
      <c r="F114" s="7"/>
      <c r="G114" s="8"/>
      <c r="H114" s="8"/>
      <c r="I114" s="8"/>
      <c r="J114" s="13"/>
    </row>
    <row r="115" spans="1:10" x14ac:dyDescent="0.25">
      <c r="A115" s="6"/>
      <c r="B115" s="7" t="s">
        <v>101</v>
      </c>
      <c r="C115" s="8">
        <v>2.25</v>
      </c>
      <c r="D115" s="8">
        <v>3.5</v>
      </c>
      <c r="E115" s="8">
        <f>COUNTIF('The Trollfens'!$K$2:$K$101,"&lt;&gt;"&amp;"")*2</f>
        <v>4</v>
      </c>
      <c r="F115" s="7"/>
      <c r="G115" s="8"/>
      <c r="H115" s="8"/>
      <c r="I115" s="8"/>
      <c r="J115" s="13"/>
    </row>
    <row r="116" spans="1:10" x14ac:dyDescent="0.25">
      <c r="A116" s="6"/>
      <c r="B116" s="7" t="s">
        <v>718</v>
      </c>
      <c r="C116" s="8">
        <v>1.625</v>
      </c>
      <c r="D116" s="8">
        <v>2.5</v>
      </c>
      <c r="E116" s="8">
        <f>COUNTIF('The Trollfens'!$L$2:$L$101,"&lt;&gt;"&amp;"")</f>
        <v>0</v>
      </c>
      <c r="F116" s="7"/>
      <c r="G116" s="8"/>
      <c r="H116" s="8"/>
      <c r="I116" s="8"/>
      <c r="J116" s="13"/>
    </row>
    <row r="117" spans="1:10" x14ac:dyDescent="0.25">
      <c r="A117" s="6"/>
      <c r="B117" s="7" t="s">
        <v>153</v>
      </c>
      <c r="C117" s="8">
        <v>2.25</v>
      </c>
      <c r="D117" s="8">
        <v>3.5</v>
      </c>
      <c r="E117" s="8">
        <f>COUNTIF('The Trollfens'!$M$2:$M$101,"&lt;&gt;"&amp;"")</f>
        <v>0</v>
      </c>
      <c r="F117" s="7"/>
      <c r="G117" s="8"/>
      <c r="H117" s="8"/>
      <c r="I117" s="8"/>
      <c r="J117" s="13"/>
    </row>
    <row r="118" spans="1:10" x14ac:dyDescent="0.25">
      <c r="A118" s="6"/>
      <c r="B118" s="7" t="s">
        <v>175</v>
      </c>
      <c r="C118" s="8">
        <v>2.25</v>
      </c>
      <c r="D118" s="8">
        <v>3.5</v>
      </c>
      <c r="E118" s="8">
        <f>COUNTIF('The Trollfens'!$N$2:$N$101,"&lt;&gt;"&amp;"")</f>
        <v>7</v>
      </c>
      <c r="F118" s="7"/>
      <c r="G118" s="8"/>
      <c r="H118" s="8"/>
      <c r="I118" s="8"/>
      <c r="J118" s="13"/>
    </row>
    <row r="119" spans="1:10" x14ac:dyDescent="0.25">
      <c r="A119" s="6"/>
      <c r="B119" s="31" t="s">
        <v>929</v>
      </c>
      <c r="C119" s="8">
        <v>2.25</v>
      </c>
      <c r="D119" s="8">
        <v>3.5</v>
      </c>
      <c r="E119" s="8">
        <f>COUNTIF('The Trollfens'!$O$2:$O$101,"&lt;&gt;"&amp;"")</f>
        <v>3</v>
      </c>
      <c r="F119" s="7"/>
      <c r="G119" s="8"/>
      <c r="H119" s="8"/>
      <c r="I119" s="8"/>
      <c r="J119" s="13"/>
    </row>
    <row r="120" spans="1:10" x14ac:dyDescent="0.25">
      <c r="A120" s="6"/>
      <c r="B120" s="7" t="s">
        <v>926</v>
      </c>
      <c r="C120" s="8">
        <v>1.625</v>
      </c>
      <c r="D120" s="8">
        <v>2.5</v>
      </c>
      <c r="E120" s="8">
        <f>COUNTIF('The Trollfens'!$P$2:$P$101,"&lt;&gt;"&amp;"")</f>
        <v>8</v>
      </c>
      <c r="F120" s="7"/>
      <c r="G120" s="8"/>
      <c r="H120" s="8"/>
      <c r="I120" s="8"/>
      <c r="J120" s="13"/>
    </row>
    <row r="121" spans="1:10" x14ac:dyDescent="0.25">
      <c r="A121" s="6"/>
      <c r="B121" s="7" t="s">
        <v>927</v>
      </c>
      <c r="C121" s="8">
        <v>1.625</v>
      </c>
      <c r="D121" s="8">
        <v>2.5</v>
      </c>
      <c r="E121" s="8">
        <f>COUNTIF('The Trollfens'!$Q$2:$Q$101,"&lt;&gt;"&amp;"")</f>
        <v>5</v>
      </c>
      <c r="F121" s="7"/>
      <c r="G121" s="8"/>
      <c r="H121" s="8"/>
      <c r="I121" s="8"/>
      <c r="J121" s="13"/>
    </row>
    <row r="122" spans="1:10" x14ac:dyDescent="0.25">
      <c r="A122" s="6"/>
      <c r="B122" s="7" t="s">
        <v>584</v>
      </c>
      <c r="C122" s="8">
        <v>2.25</v>
      </c>
      <c r="D122" s="8">
        <v>3.5</v>
      </c>
      <c r="E122" s="8">
        <f>COUNTIF('The Trollfens'!$R$2:$R$101,"&lt;&gt;"&amp;"")</f>
        <v>3</v>
      </c>
      <c r="F122" s="7"/>
      <c r="G122" s="8"/>
      <c r="H122" s="8"/>
      <c r="I122" s="8"/>
      <c r="J122" s="13"/>
    </row>
    <row r="123" spans="1:10" x14ac:dyDescent="0.25">
      <c r="A123" s="6"/>
      <c r="B123" s="31" t="s">
        <v>609</v>
      </c>
      <c r="C123" s="8">
        <v>2.25</v>
      </c>
      <c r="D123" s="8">
        <v>3.5</v>
      </c>
      <c r="E123" s="8">
        <f>COUNTIF('The Trollfens'!$S$2:$S$101,"&lt;&gt;"&amp;"")</f>
        <v>6</v>
      </c>
      <c r="F123" s="7"/>
      <c r="G123" s="8"/>
      <c r="H123" s="8"/>
      <c r="I123" s="8"/>
      <c r="J123" s="13"/>
    </row>
    <row r="124" spans="1:10" x14ac:dyDescent="0.25">
      <c r="A124" s="6"/>
      <c r="B124" s="31" t="s">
        <v>622</v>
      </c>
      <c r="C124" s="8">
        <v>2.25</v>
      </c>
      <c r="D124" s="8">
        <v>3.5</v>
      </c>
      <c r="E124" s="8">
        <f>COUNTIF('The Trollfens'!$T$2:$T$101,"&lt;&gt;"&amp;"")</f>
        <v>6</v>
      </c>
      <c r="F124" s="7"/>
      <c r="G124" s="8"/>
      <c r="H124" s="8"/>
      <c r="I124" s="8"/>
      <c r="J124" s="13"/>
    </row>
    <row r="125" spans="1:10" x14ac:dyDescent="0.25">
      <c r="A125" s="6"/>
      <c r="B125" s="31" t="s">
        <v>639</v>
      </c>
      <c r="C125" s="8">
        <v>2.25</v>
      </c>
      <c r="D125" s="8">
        <v>3.5</v>
      </c>
      <c r="E125" s="8">
        <f>COUNTIF('The Trollfens'!$U$2:$U$101,"&lt;&gt;"&amp;"")</f>
        <v>2</v>
      </c>
      <c r="F125" s="7"/>
      <c r="G125" s="8"/>
      <c r="H125" s="8"/>
      <c r="I125" s="8"/>
      <c r="J125" s="13"/>
    </row>
    <row r="126" spans="1:10" x14ac:dyDescent="0.25">
      <c r="A126" s="6"/>
      <c r="B126" s="7" t="s">
        <v>670</v>
      </c>
      <c r="C126" s="8">
        <v>1.625</v>
      </c>
      <c r="D126" s="8">
        <v>2.5</v>
      </c>
      <c r="E126" s="8">
        <f>COUNTIF('The Trollfens'!$V$2:$V$101,"&lt;&gt;"&amp;"")</f>
        <v>3</v>
      </c>
      <c r="F126" s="7"/>
      <c r="G126" s="8"/>
      <c r="H126" s="8"/>
      <c r="I126" s="8"/>
      <c r="J126" s="13"/>
    </row>
    <row r="127" spans="1:10" x14ac:dyDescent="0.25">
      <c r="A127" s="6"/>
      <c r="B127" s="7" t="s">
        <v>692</v>
      </c>
      <c r="C127" s="8">
        <v>1.625</v>
      </c>
      <c r="D127" s="8">
        <v>2.5</v>
      </c>
      <c r="E127" s="8">
        <f>COUNTIF('The Trollfens'!$W$2:$W$101,"&lt;&gt;"&amp;"")</f>
        <v>4</v>
      </c>
      <c r="F127" s="7"/>
      <c r="G127" s="8"/>
      <c r="H127" s="8"/>
      <c r="I127" s="8"/>
      <c r="J127" s="13"/>
    </row>
    <row r="128" spans="1:10" x14ac:dyDescent="0.25">
      <c r="A128" s="6"/>
      <c r="B128" s="7" t="s">
        <v>928</v>
      </c>
      <c r="C128" s="8">
        <v>1.625</v>
      </c>
      <c r="D128" s="8">
        <v>2.5</v>
      </c>
      <c r="E128" s="8">
        <f>COUNTIF('The Trollfens'!$X$2:$X$101,"&lt;&gt;"&amp;"")</f>
        <v>1</v>
      </c>
      <c r="F128" s="7"/>
      <c r="G128" s="8"/>
      <c r="H128" s="8"/>
      <c r="I128" s="8"/>
      <c r="J128" s="13"/>
    </row>
    <row r="129" spans="1:10" x14ac:dyDescent="0.25">
      <c r="A129" s="6"/>
      <c r="B129" s="31" t="s">
        <v>711</v>
      </c>
      <c r="C129" s="8">
        <v>1.625</v>
      </c>
      <c r="D129" s="8">
        <v>2.5</v>
      </c>
      <c r="E129" s="8">
        <f>COUNTIF('The Trollfens'!$Y$2:$Y$101,"&lt;&gt;"&amp;"")</f>
        <v>0</v>
      </c>
      <c r="F129" s="7"/>
      <c r="G129" s="8"/>
      <c r="H129" s="8"/>
      <c r="I129" s="8"/>
      <c r="J129" s="13"/>
    </row>
    <row r="130" spans="1:10" x14ac:dyDescent="0.25">
      <c r="A130" s="6"/>
      <c r="B130" s="31" t="s">
        <v>647</v>
      </c>
      <c r="C130" s="8">
        <v>2.25</v>
      </c>
      <c r="D130" s="8">
        <v>3.5</v>
      </c>
      <c r="E130" s="8">
        <f>COUNTIF('The Trollfens'!$Z$2:$Z$101,"&lt;&gt;"&amp;"")</f>
        <v>0</v>
      </c>
      <c r="F130" s="7"/>
      <c r="G130" s="8"/>
      <c r="H130" s="8"/>
      <c r="I130" s="8"/>
      <c r="J130" s="13"/>
    </row>
    <row r="131" spans="1:10" x14ac:dyDescent="0.25">
      <c r="A131" s="6"/>
      <c r="B131" s="31" t="s">
        <v>658</v>
      </c>
      <c r="C131" s="8">
        <v>2.25</v>
      </c>
      <c r="D131" s="8">
        <v>3.5</v>
      </c>
      <c r="E131" s="8">
        <f>COUNTIF('The Trollfens'!$AA$2:$AA$101,"&lt;&gt;"&amp;"")</f>
        <v>0</v>
      </c>
      <c r="F131" s="7"/>
      <c r="G131" s="8"/>
      <c r="H131" s="8"/>
      <c r="I131" s="8"/>
      <c r="J131" s="13"/>
    </row>
    <row r="132" spans="1:10" x14ac:dyDescent="0.25">
      <c r="A132" s="6"/>
      <c r="B132" s="31" t="s">
        <v>723</v>
      </c>
      <c r="C132" s="8">
        <v>1.625</v>
      </c>
      <c r="D132" s="8">
        <v>2.5</v>
      </c>
      <c r="E132" s="8">
        <f>COUNTIF('The Trollfens'!$AB$2:$AB$101,"&lt;&gt;"&amp;"")</f>
        <v>0</v>
      </c>
      <c r="F132" s="7"/>
      <c r="G132" s="8"/>
      <c r="H132" s="8"/>
      <c r="I132" s="8"/>
      <c r="J132" s="13"/>
    </row>
    <row r="133" spans="1:10" x14ac:dyDescent="0.25">
      <c r="A133" s="6"/>
      <c r="B133" s="31" t="s">
        <v>1183</v>
      </c>
      <c r="C133" s="8">
        <v>1.625</v>
      </c>
      <c r="D133" s="8">
        <v>2.5</v>
      </c>
      <c r="E133" s="8">
        <f>COUNTIF('The Trollfens'!$AC$2:$AC$101,"&lt;&gt;"&amp;"")</f>
        <v>0</v>
      </c>
      <c r="F133" s="7"/>
      <c r="G133" s="8"/>
      <c r="H133" s="8"/>
      <c r="I133" s="8"/>
      <c r="J133" s="13"/>
    </row>
    <row r="134" spans="1:10" x14ac:dyDescent="0.25">
      <c r="A134" s="6"/>
      <c r="B134" s="7" t="s">
        <v>668</v>
      </c>
      <c r="C134" s="8">
        <v>2.25</v>
      </c>
      <c r="D134" s="8">
        <v>3.5</v>
      </c>
      <c r="E134" s="8">
        <f>COUNTIF('The Trollfens'!$AD$2:$AD$101,"&lt;&gt;"&amp;"")</f>
        <v>0</v>
      </c>
      <c r="F134" s="7"/>
      <c r="G134" s="8"/>
      <c r="H134" s="8"/>
      <c r="I134" s="8"/>
      <c r="J134" s="13"/>
    </row>
    <row r="135" spans="1:10" ht="15.75" thickBot="1" x14ac:dyDescent="0.3">
      <c r="A135" s="9"/>
      <c r="B135" s="10" t="s">
        <v>1311</v>
      </c>
      <c r="C135" s="11"/>
      <c r="D135" s="11"/>
      <c r="E135" s="11">
        <f>SUMIF('The Trollfens'!$AF$2:$AF$100,"&lt;&gt;"&amp;"")</f>
        <v>39</v>
      </c>
      <c r="F135" s="10"/>
      <c r="G135" s="11"/>
      <c r="H135" s="11"/>
      <c r="I135" s="11"/>
      <c r="J135" s="14"/>
    </row>
    <row r="136" spans="1:10" x14ac:dyDescent="0.25">
      <c r="A136" s="3" t="s">
        <v>37</v>
      </c>
      <c r="B136" s="4" t="s">
        <v>799</v>
      </c>
      <c r="C136" s="5">
        <v>5</v>
      </c>
      <c r="D136" s="5">
        <v>4</v>
      </c>
      <c r="E136" s="5">
        <f>COUNTIF('Shadow of Nerekhall'!$E$2:$E$100,"&lt;&gt;"&amp;"")</f>
        <v>4</v>
      </c>
      <c r="F136" s="4"/>
      <c r="G136" s="5" t="s">
        <v>1018</v>
      </c>
      <c r="H136" s="8">
        <f>SUMIF($C$136:$C$161,"=5",$E$136:$E$161)</f>
        <v>4</v>
      </c>
      <c r="I136" s="5"/>
      <c r="J136" s="12"/>
    </row>
    <row r="137" spans="1:10" x14ac:dyDescent="0.25">
      <c r="A137" s="6"/>
      <c r="B137" s="31" t="s">
        <v>725</v>
      </c>
      <c r="C137" s="8">
        <v>1.625</v>
      </c>
      <c r="D137" s="8">
        <v>2.5</v>
      </c>
      <c r="E137" s="8">
        <f>COUNTIF('Shadow of Nerekhall'!$F$2:$F$100,"&lt;&gt;"&amp;"")</f>
        <v>44</v>
      </c>
      <c r="F137" s="7"/>
      <c r="G137" s="8" t="s">
        <v>1025</v>
      </c>
      <c r="H137" s="8">
        <f>SUMIF($C$136:$C$161,"=1.625",$E$136:$E$161)</f>
        <v>72</v>
      </c>
      <c r="I137" s="8" t="s">
        <v>1022</v>
      </c>
      <c r="J137" s="13">
        <f>H137/50</f>
        <v>1.44</v>
      </c>
    </row>
    <row r="138" spans="1:10" x14ac:dyDescent="0.25">
      <c r="A138" s="6"/>
      <c r="B138" s="31" t="s">
        <v>1342</v>
      </c>
      <c r="C138" s="8">
        <v>1.625</v>
      </c>
      <c r="D138" s="8">
        <v>2.5</v>
      </c>
      <c r="E138" s="8">
        <f>COUNTIF('Shadow of Nerekhall'!$G$2:$G$100,"&lt;&gt;"&amp;"")</f>
        <v>0</v>
      </c>
      <c r="F138" s="7"/>
      <c r="G138" s="8" t="s">
        <v>1026</v>
      </c>
      <c r="H138" s="8">
        <f>SUMIF($C$136:$C$161,"=2.25",$E$136:$E$161)</f>
        <v>47</v>
      </c>
      <c r="I138" s="8" t="s">
        <v>1023</v>
      </c>
      <c r="J138" s="13">
        <f>H138/50</f>
        <v>0.94</v>
      </c>
    </row>
    <row r="139" spans="1:10" x14ac:dyDescent="0.25">
      <c r="A139" s="6"/>
      <c r="B139" s="31" t="s">
        <v>13</v>
      </c>
      <c r="C139" s="8">
        <v>2.25</v>
      </c>
      <c r="D139" s="8">
        <v>3.5</v>
      </c>
      <c r="E139" s="8">
        <f>COUNTIF('Shadow of Nerekhall'!$H$2:$H$100,"&lt;&gt;"&amp;"")*2</f>
        <v>8</v>
      </c>
      <c r="F139" s="7"/>
      <c r="G139" s="8" t="s">
        <v>1019</v>
      </c>
      <c r="H139" s="8">
        <f>SUMIF($C$136:$C$161,"=2.6875",$E$136:$E$161)</f>
        <v>0</v>
      </c>
      <c r="I139" s="8"/>
      <c r="J139" s="13"/>
    </row>
    <row r="140" spans="1:10" x14ac:dyDescent="0.25">
      <c r="A140" s="6"/>
      <c r="B140" s="31" t="s">
        <v>35</v>
      </c>
      <c r="C140" s="8">
        <v>2.25</v>
      </c>
      <c r="D140" s="8">
        <v>3.5</v>
      </c>
      <c r="E140" s="8">
        <f>COUNTIF('Shadow of Nerekhall'!$I$2:$I$100,"&lt;&gt;"&amp;"")*2</f>
        <v>0</v>
      </c>
      <c r="F140" s="7"/>
      <c r="G140" s="8" t="s">
        <v>1020</v>
      </c>
      <c r="H140" s="8">
        <f>SUM(H135:H139)</f>
        <v>123</v>
      </c>
      <c r="I140" s="8"/>
      <c r="J140" s="13"/>
    </row>
    <row r="141" spans="1:10" x14ac:dyDescent="0.25">
      <c r="A141" s="6"/>
      <c r="B141" s="31" t="s">
        <v>152</v>
      </c>
      <c r="C141" s="8">
        <v>2.25</v>
      </c>
      <c r="D141" s="8">
        <v>3.5</v>
      </c>
      <c r="E141" s="8">
        <f>COUNTIF('Shadow of Nerekhall'!$J$2:$J$100,"&lt;&gt;"&amp;"")*2</f>
        <v>0</v>
      </c>
      <c r="F141" s="7"/>
      <c r="G141" s="8"/>
      <c r="H141" s="8"/>
      <c r="I141" s="8"/>
      <c r="J141" s="13"/>
    </row>
    <row r="142" spans="1:10" x14ac:dyDescent="0.25">
      <c r="A142" s="6"/>
      <c r="B142" s="7" t="s">
        <v>101</v>
      </c>
      <c r="C142" s="8">
        <v>2.25</v>
      </c>
      <c r="D142" s="8">
        <v>3.5</v>
      </c>
      <c r="E142" s="8">
        <f>COUNTIF('Shadow of Nerekhall'!$K$2:$K$100,"&lt;&gt;"&amp;"")*2</f>
        <v>8</v>
      </c>
      <c r="F142" s="7"/>
      <c r="G142" s="8"/>
      <c r="H142" s="8"/>
      <c r="I142" s="8"/>
      <c r="J142" s="13"/>
    </row>
    <row r="143" spans="1:10" x14ac:dyDescent="0.25">
      <c r="A143" s="6"/>
      <c r="B143" s="7" t="s">
        <v>718</v>
      </c>
      <c r="C143" s="8">
        <v>1.625</v>
      </c>
      <c r="D143" s="8">
        <v>2.5</v>
      </c>
      <c r="E143" s="8">
        <f>COUNTIF('Shadow of Nerekhall'!$L$2:$L$100,"&lt;&gt;"&amp;"")</f>
        <v>0</v>
      </c>
      <c r="F143" s="7"/>
      <c r="G143" s="8"/>
      <c r="H143" s="8"/>
      <c r="I143" s="8"/>
      <c r="J143" s="13"/>
    </row>
    <row r="144" spans="1:10" x14ac:dyDescent="0.25">
      <c r="A144" s="6"/>
      <c r="B144" s="7" t="s">
        <v>153</v>
      </c>
      <c r="C144" s="8">
        <v>2.25</v>
      </c>
      <c r="D144" s="8">
        <v>3.5</v>
      </c>
      <c r="E144" s="8">
        <f>COUNTIF('Shadow of Nerekhall'!$M$2:$M$100,"&lt;&gt;"&amp;"")</f>
        <v>0</v>
      </c>
      <c r="F144" s="7"/>
      <c r="G144" s="8"/>
      <c r="H144" s="8"/>
      <c r="I144" s="8"/>
      <c r="J144" s="13"/>
    </row>
    <row r="145" spans="1:10" x14ac:dyDescent="0.25">
      <c r="A145" s="6"/>
      <c r="B145" s="7" t="s">
        <v>175</v>
      </c>
      <c r="C145" s="8">
        <v>2.25</v>
      </c>
      <c r="D145" s="8">
        <v>3.5</v>
      </c>
      <c r="E145" s="8">
        <f>COUNTIF('Shadow of Nerekhall'!$N$2:$N$100,"&lt;&gt;"&amp;"")</f>
        <v>12</v>
      </c>
      <c r="F145" s="7"/>
      <c r="G145" s="8"/>
      <c r="H145" s="8"/>
      <c r="I145" s="8"/>
      <c r="J145" s="13"/>
    </row>
    <row r="146" spans="1:10" x14ac:dyDescent="0.25">
      <c r="A146" s="6"/>
      <c r="B146" s="31" t="s">
        <v>929</v>
      </c>
      <c r="C146" s="8">
        <v>2.25</v>
      </c>
      <c r="D146" s="8">
        <v>3.5</v>
      </c>
      <c r="E146" s="8">
        <f>COUNTIF('Shadow of Nerekhall'!$O$2:$O$100,"&lt;&gt;"&amp;"")</f>
        <v>0</v>
      </c>
      <c r="F146" s="7"/>
      <c r="G146" s="8"/>
      <c r="H146" s="8"/>
      <c r="I146" s="8"/>
      <c r="J146" s="13"/>
    </row>
    <row r="147" spans="1:10" x14ac:dyDescent="0.25">
      <c r="A147" s="6"/>
      <c r="B147" s="7" t="s">
        <v>926</v>
      </c>
      <c r="C147" s="8">
        <v>1.625</v>
      </c>
      <c r="D147" s="8">
        <v>2.5</v>
      </c>
      <c r="E147" s="8">
        <f>COUNTIF('Shadow of Nerekhall'!$P$2:$P$100,"&lt;&gt;"&amp;"")</f>
        <v>11</v>
      </c>
      <c r="F147" s="7"/>
      <c r="G147" s="8"/>
      <c r="H147" s="8"/>
      <c r="I147" s="8"/>
      <c r="J147" s="13"/>
    </row>
    <row r="148" spans="1:10" x14ac:dyDescent="0.25">
      <c r="A148" s="6"/>
      <c r="B148" s="7" t="s">
        <v>927</v>
      </c>
      <c r="C148" s="8">
        <v>1.625</v>
      </c>
      <c r="D148" s="8">
        <v>2.5</v>
      </c>
      <c r="E148" s="8">
        <f>COUNTIF('Shadow of Nerekhall'!$Q$2:$Q$100,"&lt;&gt;"&amp;"")</f>
        <v>10</v>
      </c>
      <c r="F148" s="7"/>
      <c r="G148" s="8"/>
      <c r="H148" s="8"/>
      <c r="I148" s="8"/>
      <c r="J148" s="13"/>
    </row>
    <row r="149" spans="1:10" x14ac:dyDescent="0.25">
      <c r="A149" s="6"/>
      <c r="B149" s="7" t="s">
        <v>584</v>
      </c>
      <c r="C149" s="8">
        <v>2.25</v>
      </c>
      <c r="D149" s="8">
        <v>3.5</v>
      </c>
      <c r="E149" s="8">
        <f>COUNTIF('Shadow of Nerekhall'!$R$2:$R$100,"&lt;&gt;"&amp;"")</f>
        <v>0</v>
      </c>
      <c r="F149" s="7"/>
      <c r="G149" s="8"/>
      <c r="H149" s="8"/>
      <c r="I149" s="8"/>
      <c r="J149" s="13"/>
    </row>
    <row r="150" spans="1:10" x14ac:dyDescent="0.25">
      <c r="A150" s="6"/>
      <c r="B150" s="31" t="s">
        <v>609</v>
      </c>
      <c r="C150" s="8">
        <v>2.25</v>
      </c>
      <c r="D150" s="8">
        <v>3.5</v>
      </c>
      <c r="E150" s="8">
        <f>COUNTIF('Shadow of Nerekhall'!$S$2:$S$100,"&lt;&gt;"&amp;"")</f>
        <v>0</v>
      </c>
      <c r="F150" s="7"/>
      <c r="G150" s="8"/>
      <c r="H150" s="8"/>
      <c r="I150" s="8"/>
      <c r="J150" s="13"/>
    </row>
    <row r="151" spans="1:10" x14ac:dyDescent="0.25">
      <c r="A151" s="6"/>
      <c r="B151" s="31" t="s">
        <v>622</v>
      </c>
      <c r="C151" s="8">
        <v>2.25</v>
      </c>
      <c r="D151" s="8">
        <v>3.5</v>
      </c>
      <c r="E151" s="8">
        <f>COUNTIF('Shadow of Nerekhall'!$T$2:$T$100,"&lt;&gt;"&amp;"")</f>
        <v>0</v>
      </c>
      <c r="F151" s="7"/>
      <c r="G151" s="8"/>
      <c r="H151" s="8"/>
      <c r="I151" s="8"/>
      <c r="J151" s="13"/>
    </row>
    <row r="152" spans="1:10" x14ac:dyDescent="0.25">
      <c r="A152" s="6"/>
      <c r="B152" s="31" t="s">
        <v>639</v>
      </c>
      <c r="C152" s="8">
        <v>2.25</v>
      </c>
      <c r="D152" s="8">
        <v>3.5</v>
      </c>
      <c r="E152" s="8">
        <f>COUNTIF('Shadow of Nerekhall'!$U$2:$U$100,"&lt;&gt;"&amp;"")</f>
        <v>0</v>
      </c>
      <c r="F152" s="7"/>
      <c r="G152" s="8"/>
      <c r="H152" s="8"/>
      <c r="I152" s="8"/>
      <c r="J152" s="13"/>
    </row>
    <row r="153" spans="1:10" x14ac:dyDescent="0.25">
      <c r="A153" s="6"/>
      <c r="B153" s="7" t="s">
        <v>670</v>
      </c>
      <c r="C153" s="8">
        <v>1.625</v>
      </c>
      <c r="D153" s="8">
        <v>2.5</v>
      </c>
      <c r="E153" s="8">
        <f>COUNTIF('Shadow of Nerekhall'!$V$2:$V$100,"&lt;&gt;"&amp;"")</f>
        <v>3</v>
      </c>
      <c r="F153" s="7"/>
      <c r="G153" s="8"/>
      <c r="H153" s="8"/>
      <c r="I153" s="8"/>
      <c r="J153" s="13"/>
    </row>
    <row r="154" spans="1:10" x14ac:dyDescent="0.25">
      <c r="A154" s="6"/>
      <c r="B154" s="7" t="s">
        <v>692</v>
      </c>
      <c r="C154" s="8">
        <v>1.625</v>
      </c>
      <c r="D154" s="8">
        <v>2.5</v>
      </c>
      <c r="E154" s="8">
        <f>COUNTIF('Shadow of Nerekhall'!$W$2:$W$100,"&lt;&gt;"&amp;"")</f>
        <v>4</v>
      </c>
      <c r="F154" s="7"/>
      <c r="G154" s="8"/>
      <c r="H154" s="8"/>
      <c r="I154" s="8"/>
      <c r="J154" s="13"/>
    </row>
    <row r="155" spans="1:10" x14ac:dyDescent="0.25">
      <c r="A155" s="6"/>
      <c r="B155" s="7" t="s">
        <v>928</v>
      </c>
      <c r="C155" s="8">
        <v>1.625</v>
      </c>
      <c r="D155" s="8">
        <v>2.5</v>
      </c>
      <c r="E155" s="8">
        <f>COUNTIF('Shadow of Nerekhall'!$X$2:$X$100,"&lt;&gt;"&amp;"")</f>
        <v>0</v>
      </c>
      <c r="F155" s="7"/>
      <c r="G155" s="8"/>
      <c r="H155" s="8"/>
      <c r="I155" s="8"/>
      <c r="J155" s="13"/>
    </row>
    <row r="156" spans="1:10" x14ac:dyDescent="0.25">
      <c r="A156" s="6"/>
      <c r="B156" s="31" t="s">
        <v>711</v>
      </c>
      <c r="C156" s="8">
        <v>1.625</v>
      </c>
      <c r="D156" s="8">
        <v>2.5</v>
      </c>
      <c r="E156" s="8">
        <f>COUNTIF('Shadow of Nerekhall'!$Y$2:$Y$100,"&lt;&gt;"&amp;"")</f>
        <v>0</v>
      </c>
      <c r="F156" s="7"/>
      <c r="G156" s="8"/>
      <c r="H156" s="8"/>
      <c r="I156" s="8"/>
      <c r="J156" s="13"/>
    </row>
    <row r="157" spans="1:10" x14ac:dyDescent="0.25">
      <c r="A157" s="6"/>
      <c r="B157" s="31" t="s">
        <v>647</v>
      </c>
      <c r="C157" s="8">
        <v>2.25</v>
      </c>
      <c r="D157" s="8">
        <v>3.5</v>
      </c>
      <c r="E157" s="8">
        <f>COUNTIF('Shadow of Nerekhall'!$Z$2:$Z$100,"&lt;&gt;"&amp;"")</f>
        <v>10</v>
      </c>
      <c r="F157" s="7"/>
      <c r="G157" s="8"/>
      <c r="H157" s="8"/>
      <c r="I157" s="8"/>
      <c r="J157" s="13"/>
    </row>
    <row r="158" spans="1:10" x14ac:dyDescent="0.25">
      <c r="A158" s="6"/>
      <c r="B158" s="31" t="s">
        <v>658</v>
      </c>
      <c r="C158" s="8">
        <v>2.25</v>
      </c>
      <c r="D158" s="8">
        <v>3.5</v>
      </c>
      <c r="E158" s="8">
        <f>COUNTIF('Shadow of Nerekhall'!$AA$2:$AA$100,"&lt;&gt;"&amp;"")</f>
        <v>9</v>
      </c>
      <c r="F158" s="7"/>
      <c r="G158" s="8"/>
      <c r="H158" s="8"/>
      <c r="I158" s="8"/>
      <c r="J158" s="13"/>
    </row>
    <row r="159" spans="1:10" x14ac:dyDescent="0.25">
      <c r="A159" s="6"/>
      <c r="B159" s="31" t="s">
        <v>723</v>
      </c>
      <c r="C159" s="8">
        <v>1.625</v>
      </c>
      <c r="D159" s="8">
        <v>2.5</v>
      </c>
      <c r="E159" s="8">
        <f>COUNTIF('Shadow of Nerekhall'!$AB$2:$AB$100,"&lt;&gt;"&amp;"")</f>
        <v>0</v>
      </c>
      <c r="F159" s="7"/>
      <c r="G159" s="8"/>
      <c r="H159" s="8"/>
      <c r="I159" s="8"/>
      <c r="J159" s="13"/>
    </row>
    <row r="160" spans="1:10" x14ac:dyDescent="0.25">
      <c r="A160" s="6"/>
      <c r="B160" s="31" t="s">
        <v>1183</v>
      </c>
      <c r="C160" s="8">
        <v>1.625</v>
      </c>
      <c r="D160" s="8">
        <v>2.5</v>
      </c>
      <c r="E160" s="8">
        <f>COUNTIF('Shadow of Nerekhall'!$AC$2:$AC$100,"&lt;&gt;"&amp;"")</f>
        <v>0</v>
      </c>
      <c r="F160" s="7"/>
      <c r="G160" s="8"/>
      <c r="H160" s="8"/>
      <c r="I160" s="8"/>
      <c r="J160" s="13"/>
    </row>
    <row r="161" spans="1:10" x14ac:dyDescent="0.25">
      <c r="A161" s="6"/>
      <c r="B161" s="7" t="s">
        <v>668</v>
      </c>
      <c r="C161" s="8">
        <v>2.25</v>
      </c>
      <c r="D161" s="8">
        <v>3.5</v>
      </c>
      <c r="E161" s="8">
        <f>COUNTIF('Shadow of Nerekhall'!$AD$2:$AD$100,"&lt;&gt;"&amp;"")</f>
        <v>0</v>
      </c>
      <c r="F161" s="7"/>
      <c r="G161" s="8"/>
      <c r="H161" s="8"/>
      <c r="I161" s="8"/>
      <c r="J161" s="13"/>
    </row>
    <row r="162" spans="1:10" ht="15.75" thickBot="1" x14ac:dyDescent="0.3">
      <c r="A162" s="9"/>
      <c r="B162" s="10" t="s">
        <v>1311</v>
      </c>
      <c r="C162" s="11"/>
      <c r="D162" s="11"/>
      <c r="E162" s="11">
        <f>SUMIF('Shadow of Nerekhall'!$AF$2:$AF$100,"&lt;&gt;"&amp;"")</f>
        <v>35</v>
      </c>
      <c r="F162" s="10"/>
      <c r="G162" s="11"/>
      <c r="H162" s="11"/>
      <c r="I162" s="11"/>
      <c r="J162" s="14"/>
    </row>
    <row r="163" spans="1:10" x14ac:dyDescent="0.25">
      <c r="A163" s="3" t="s">
        <v>46</v>
      </c>
      <c r="B163" s="4" t="s">
        <v>799</v>
      </c>
      <c r="C163" s="5">
        <v>5</v>
      </c>
      <c r="D163" s="5">
        <v>4</v>
      </c>
      <c r="E163" s="5">
        <f>COUNTIF('Manor of Ravens'!$E$2:$E$100,"&lt;&gt;"&amp;"")</f>
        <v>2</v>
      </c>
      <c r="F163" s="4"/>
      <c r="G163" s="5" t="s">
        <v>1018</v>
      </c>
      <c r="H163" s="8">
        <f>SUMIF($C$163:$C$188,"=5",$E$163:$E$188)</f>
        <v>2</v>
      </c>
      <c r="I163" s="5"/>
      <c r="J163" s="12"/>
    </row>
    <row r="164" spans="1:10" x14ac:dyDescent="0.25">
      <c r="A164" s="6"/>
      <c r="B164" s="31" t="s">
        <v>725</v>
      </c>
      <c r="C164" s="8">
        <v>1.625</v>
      </c>
      <c r="D164" s="8">
        <v>2.5</v>
      </c>
      <c r="E164" s="8">
        <f>COUNTIF('Manor of Ravens'!$F$2:$F$100,"&lt;&gt;"&amp;"")</f>
        <v>22</v>
      </c>
      <c r="F164" s="7"/>
      <c r="G164" s="8" t="s">
        <v>1025</v>
      </c>
      <c r="H164" s="8">
        <f>SUMIF($C$163:$C$188,"=1.625",$E$163:$E$188)</f>
        <v>41</v>
      </c>
      <c r="I164" s="8" t="s">
        <v>1022</v>
      </c>
      <c r="J164" s="13">
        <f>H164/50</f>
        <v>0.82</v>
      </c>
    </row>
    <row r="165" spans="1:10" x14ac:dyDescent="0.25">
      <c r="A165" s="6"/>
      <c r="B165" s="31" t="s">
        <v>1342</v>
      </c>
      <c r="C165" s="8">
        <v>1.625</v>
      </c>
      <c r="D165" s="8">
        <v>2.5</v>
      </c>
      <c r="E165" s="8">
        <f>COUNTIF('Manor of Ravens'!$G$2:$G$100,"&lt;&gt;"&amp;"")</f>
        <v>0</v>
      </c>
      <c r="F165" s="7"/>
      <c r="G165" s="8" t="s">
        <v>1026</v>
      </c>
      <c r="H165" s="8">
        <f>SUMIF($C$163:$C$188,"=2.25",$E$163:$E$188)</f>
        <v>31</v>
      </c>
      <c r="I165" s="8" t="s">
        <v>1023</v>
      </c>
      <c r="J165" s="13">
        <f>H165/50</f>
        <v>0.62</v>
      </c>
    </row>
    <row r="166" spans="1:10" x14ac:dyDescent="0.25">
      <c r="A166" s="6"/>
      <c r="B166" s="31" t="s">
        <v>13</v>
      </c>
      <c r="C166" s="8">
        <v>2.25</v>
      </c>
      <c r="D166" s="8">
        <v>3.5</v>
      </c>
      <c r="E166" s="8">
        <f>COUNTIF('Manor of Ravens'!$H$2:$H$100,"&lt;&gt;"&amp;"")*2</f>
        <v>2</v>
      </c>
      <c r="F166" s="7"/>
      <c r="G166" s="8" t="s">
        <v>1019</v>
      </c>
      <c r="H166" s="8">
        <f>SUMIF($C$163:$C$188,"=2.6875",$E$163:$E$188)</f>
        <v>0</v>
      </c>
      <c r="I166" s="8"/>
      <c r="J166" s="13"/>
    </row>
    <row r="167" spans="1:10" x14ac:dyDescent="0.25">
      <c r="A167" s="6"/>
      <c r="B167" s="31" t="s">
        <v>35</v>
      </c>
      <c r="C167" s="8">
        <v>2.25</v>
      </c>
      <c r="D167" s="8">
        <v>3.5</v>
      </c>
      <c r="E167" s="8">
        <f>COUNTIF('Manor of Ravens'!$I$2:$I$100,"&lt;&gt;"&amp;"")*2</f>
        <v>0</v>
      </c>
      <c r="F167" s="7"/>
      <c r="G167" s="8" t="s">
        <v>1020</v>
      </c>
      <c r="H167" s="8">
        <f>SUM(H162:H166)</f>
        <v>74</v>
      </c>
      <c r="I167" s="8"/>
      <c r="J167" s="13"/>
    </row>
    <row r="168" spans="1:10" x14ac:dyDescent="0.25">
      <c r="A168" s="6"/>
      <c r="B168" s="31" t="s">
        <v>152</v>
      </c>
      <c r="C168" s="8">
        <v>2.25</v>
      </c>
      <c r="D168" s="8">
        <v>3.5</v>
      </c>
      <c r="E168" s="8">
        <f>COUNTIF('Manor of Ravens'!$J$2:$J$100,"&lt;&gt;"&amp;"")*2</f>
        <v>0</v>
      </c>
      <c r="F168" s="7"/>
      <c r="G168" s="8"/>
      <c r="H168" s="8"/>
      <c r="I168" s="8"/>
      <c r="J168" s="13"/>
    </row>
    <row r="169" spans="1:10" x14ac:dyDescent="0.25">
      <c r="A169" s="6"/>
      <c r="B169" s="7" t="s">
        <v>101</v>
      </c>
      <c r="C169" s="8">
        <v>2.25</v>
      </c>
      <c r="D169" s="8">
        <v>3.5</v>
      </c>
      <c r="E169" s="8">
        <f>COUNTIF('Manor of Ravens'!$K$2:$K$100,"&lt;&gt;"&amp;"")*2</f>
        <v>4</v>
      </c>
      <c r="F169" s="7"/>
      <c r="G169" s="8"/>
      <c r="H169" s="8"/>
      <c r="I169" s="8"/>
      <c r="J169" s="13"/>
    </row>
    <row r="170" spans="1:10" x14ac:dyDescent="0.25">
      <c r="A170" s="6"/>
      <c r="B170" s="7" t="s">
        <v>718</v>
      </c>
      <c r="C170" s="8">
        <v>1.625</v>
      </c>
      <c r="D170" s="8">
        <v>2.5</v>
      </c>
      <c r="E170" s="8">
        <f>COUNTIF('Manor of Ravens'!$L$2:$L$100,"&lt;&gt;"&amp;"")</f>
        <v>1</v>
      </c>
      <c r="F170" s="7"/>
      <c r="G170" s="8"/>
      <c r="H170" s="8"/>
      <c r="I170" s="8"/>
      <c r="J170" s="13"/>
    </row>
    <row r="171" spans="1:10" x14ac:dyDescent="0.25">
      <c r="A171" s="6"/>
      <c r="B171" s="7" t="s">
        <v>153</v>
      </c>
      <c r="C171" s="8">
        <v>2.25</v>
      </c>
      <c r="D171" s="8">
        <v>3.5</v>
      </c>
      <c r="E171" s="8">
        <f>COUNTIF('Manor of Ravens'!$M$2:$M$100,"&lt;&gt;"&amp;"")</f>
        <v>0</v>
      </c>
      <c r="F171" s="7"/>
      <c r="G171" s="8"/>
      <c r="H171" s="8"/>
      <c r="I171" s="8"/>
      <c r="J171" s="13"/>
    </row>
    <row r="172" spans="1:10" x14ac:dyDescent="0.25">
      <c r="A172" s="6"/>
      <c r="B172" s="7" t="s">
        <v>175</v>
      </c>
      <c r="C172" s="8">
        <v>2.25</v>
      </c>
      <c r="D172" s="8">
        <v>3.5</v>
      </c>
      <c r="E172" s="8">
        <f>COUNTIF('Manor of Ravens'!$N$2:$N$100,"&lt;&gt;"&amp;"")</f>
        <v>15</v>
      </c>
      <c r="F172" s="7"/>
      <c r="G172" s="8"/>
      <c r="H172" s="8"/>
      <c r="I172" s="8"/>
      <c r="J172" s="13"/>
    </row>
    <row r="173" spans="1:10" x14ac:dyDescent="0.25">
      <c r="A173" s="6"/>
      <c r="B173" s="31" t="s">
        <v>929</v>
      </c>
      <c r="C173" s="8">
        <v>2.25</v>
      </c>
      <c r="D173" s="8">
        <v>3.5</v>
      </c>
      <c r="E173" s="8">
        <f>COUNTIF('Manor of Ravens'!$O$2:$O$100,"&lt;&gt;"&amp;"")</f>
        <v>3</v>
      </c>
      <c r="F173" s="7"/>
      <c r="G173" s="8"/>
      <c r="H173" s="8"/>
      <c r="I173" s="8"/>
      <c r="J173" s="13"/>
    </row>
    <row r="174" spans="1:10" x14ac:dyDescent="0.25">
      <c r="A174" s="6"/>
      <c r="B174" s="7" t="s">
        <v>926</v>
      </c>
      <c r="C174" s="8">
        <v>1.625</v>
      </c>
      <c r="D174" s="8">
        <v>2.5</v>
      </c>
      <c r="E174" s="8">
        <f>COUNTIF('Manor of Ravens'!$P$2:$P$100,"&lt;&gt;"&amp;"")</f>
        <v>5</v>
      </c>
      <c r="F174" s="7"/>
      <c r="G174" s="8"/>
      <c r="H174" s="8"/>
      <c r="I174" s="8"/>
      <c r="J174" s="13"/>
    </row>
    <row r="175" spans="1:10" x14ac:dyDescent="0.25">
      <c r="A175" s="6"/>
      <c r="B175" s="7" t="s">
        <v>927</v>
      </c>
      <c r="C175" s="8">
        <v>1.625</v>
      </c>
      <c r="D175" s="8">
        <v>2.5</v>
      </c>
      <c r="E175" s="8">
        <f>COUNTIF('Manor of Ravens'!$Q$2:$Q$100,"&lt;&gt;"&amp;"")</f>
        <v>4</v>
      </c>
      <c r="F175" s="7"/>
      <c r="G175" s="8"/>
      <c r="H175" s="8"/>
      <c r="I175" s="8"/>
      <c r="J175" s="13"/>
    </row>
    <row r="176" spans="1:10" x14ac:dyDescent="0.25">
      <c r="A176" s="6"/>
      <c r="B176" s="7" t="s">
        <v>584</v>
      </c>
      <c r="C176" s="8">
        <v>2.25</v>
      </c>
      <c r="D176" s="8">
        <v>3.5</v>
      </c>
      <c r="E176" s="8">
        <f>COUNTIF('Manor of Ravens'!$R$2:$R$100,"&lt;&gt;"&amp;"")</f>
        <v>0</v>
      </c>
      <c r="F176" s="7"/>
      <c r="G176" s="8"/>
      <c r="H176" s="8"/>
      <c r="I176" s="8"/>
      <c r="J176" s="13"/>
    </row>
    <row r="177" spans="1:10" x14ac:dyDescent="0.25">
      <c r="A177" s="6"/>
      <c r="B177" s="31" t="s">
        <v>609</v>
      </c>
      <c r="C177" s="8">
        <v>2.25</v>
      </c>
      <c r="D177" s="8">
        <v>3.5</v>
      </c>
      <c r="E177" s="8">
        <f>COUNTIF('Manor of Ravens'!$S$2:$S$100,"&lt;&gt;"&amp;"")</f>
        <v>0</v>
      </c>
      <c r="F177" s="7"/>
      <c r="G177" s="8"/>
      <c r="H177" s="8"/>
      <c r="I177" s="8"/>
      <c r="J177" s="13"/>
    </row>
    <row r="178" spans="1:10" x14ac:dyDescent="0.25">
      <c r="A178" s="6"/>
      <c r="B178" s="31" t="s">
        <v>622</v>
      </c>
      <c r="C178" s="8">
        <v>2.25</v>
      </c>
      <c r="D178" s="8">
        <v>3.5</v>
      </c>
      <c r="E178" s="8">
        <f>COUNTIF('Manor of Ravens'!$T$2:$T$100,"&lt;&gt;"&amp;"")</f>
        <v>4</v>
      </c>
      <c r="F178" s="7"/>
      <c r="G178" s="8"/>
      <c r="H178" s="8"/>
      <c r="I178" s="8"/>
      <c r="J178" s="13"/>
    </row>
    <row r="179" spans="1:10" x14ac:dyDescent="0.25">
      <c r="A179" s="6"/>
      <c r="B179" s="31" t="s">
        <v>639</v>
      </c>
      <c r="C179" s="8">
        <v>2.25</v>
      </c>
      <c r="D179" s="8">
        <v>3.5</v>
      </c>
      <c r="E179" s="8">
        <f>COUNTIF('Manor of Ravens'!$U$2:$U$100,"&lt;&gt;"&amp;"")</f>
        <v>3</v>
      </c>
      <c r="F179" s="7"/>
      <c r="G179" s="8"/>
      <c r="H179" s="8"/>
      <c r="I179" s="8"/>
      <c r="J179" s="13"/>
    </row>
    <row r="180" spans="1:10" x14ac:dyDescent="0.25">
      <c r="A180" s="6"/>
      <c r="B180" s="7" t="s">
        <v>670</v>
      </c>
      <c r="C180" s="8">
        <v>1.625</v>
      </c>
      <c r="D180" s="8">
        <v>2.5</v>
      </c>
      <c r="E180" s="8">
        <f>COUNTIF('Manor of Ravens'!$V$2:$V$100,"&lt;&gt;"&amp;"")</f>
        <v>4</v>
      </c>
      <c r="F180" s="7"/>
      <c r="G180" s="8"/>
      <c r="H180" s="8"/>
      <c r="I180" s="8"/>
      <c r="J180" s="13"/>
    </row>
    <row r="181" spans="1:10" x14ac:dyDescent="0.25">
      <c r="A181" s="6"/>
      <c r="B181" s="7" t="s">
        <v>692</v>
      </c>
      <c r="C181" s="8">
        <v>1.625</v>
      </c>
      <c r="D181" s="8">
        <v>2.5</v>
      </c>
      <c r="E181" s="8">
        <f>COUNTIF('Manor of Ravens'!$W$2:$W$100,"&lt;&gt;"&amp;"")</f>
        <v>4</v>
      </c>
      <c r="F181" s="7"/>
      <c r="G181" s="8"/>
      <c r="H181" s="8"/>
      <c r="I181" s="8"/>
      <c r="J181" s="13"/>
    </row>
    <row r="182" spans="1:10" x14ac:dyDescent="0.25">
      <c r="A182" s="6"/>
      <c r="B182" s="7" t="s">
        <v>928</v>
      </c>
      <c r="C182" s="8">
        <v>1.625</v>
      </c>
      <c r="D182" s="8">
        <v>2.5</v>
      </c>
      <c r="E182" s="8">
        <f>COUNTIF('Manor of Ravens'!$X$2:$X$100,"&lt;&gt;"&amp;"")</f>
        <v>0</v>
      </c>
      <c r="F182" s="7"/>
      <c r="G182" s="8"/>
      <c r="H182" s="8"/>
      <c r="I182" s="8"/>
      <c r="J182" s="13"/>
    </row>
    <row r="183" spans="1:10" x14ac:dyDescent="0.25">
      <c r="A183" s="6"/>
      <c r="B183" s="31" t="s">
        <v>711</v>
      </c>
      <c r="C183" s="8">
        <v>1.625</v>
      </c>
      <c r="D183" s="8">
        <v>2.5</v>
      </c>
      <c r="E183" s="8">
        <f>COUNTIF('Manor of Ravens'!$Y$2:$Y$100,"&lt;&gt;"&amp;"")</f>
        <v>0</v>
      </c>
      <c r="F183" s="7"/>
      <c r="G183" s="8"/>
      <c r="H183" s="8"/>
      <c r="I183" s="8"/>
      <c r="J183" s="13"/>
    </row>
    <row r="184" spans="1:10" x14ac:dyDescent="0.25">
      <c r="A184" s="6"/>
      <c r="B184" s="31" t="s">
        <v>647</v>
      </c>
      <c r="C184" s="8">
        <v>2.25</v>
      </c>
      <c r="D184" s="8">
        <v>3.5</v>
      </c>
      <c r="E184" s="8">
        <f>COUNTIF('Manor of Ravens'!$Z$2:$Z$100,"&lt;&gt;"&amp;"")</f>
        <v>0</v>
      </c>
      <c r="F184" s="7"/>
      <c r="G184" s="8"/>
      <c r="H184" s="8"/>
      <c r="I184" s="8"/>
      <c r="J184" s="13"/>
    </row>
    <row r="185" spans="1:10" x14ac:dyDescent="0.25">
      <c r="A185" s="6"/>
      <c r="B185" s="31" t="s">
        <v>658</v>
      </c>
      <c r="C185" s="8">
        <v>2.25</v>
      </c>
      <c r="D185" s="8">
        <v>3.5</v>
      </c>
      <c r="E185" s="8">
        <f>COUNTIF('Manor of Ravens'!$AA$2:$AA$100,"&lt;&gt;"&amp;"")</f>
        <v>0</v>
      </c>
      <c r="F185" s="7"/>
      <c r="G185" s="8"/>
      <c r="H185" s="8"/>
      <c r="I185" s="8"/>
      <c r="J185" s="13"/>
    </row>
    <row r="186" spans="1:10" x14ac:dyDescent="0.25">
      <c r="A186" s="6"/>
      <c r="B186" s="31" t="s">
        <v>723</v>
      </c>
      <c r="C186" s="8">
        <v>1.625</v>
      </c>
      <c r="D186" s="8">
        <v>2.5</v>
      </c>
      <c r="E186" s="8">
        <f>COUNTIF('Manor of Ravens'!$AB$2:$AB$100,"&lt;&gt;"&amp;"")</f>
        <v>1</v>
      </c>
      <c r="F186" s="7"/>
      <c r="G186" s="8"/>
      <c r="H186" s="8"/>
      <c r="I186" s="8"/>
      <c r="J186" s="13"/>
    </row>
    <row r="187" spans="1:10" x14ac:dyDescent="0.25">
      <c r="A187" s="6"/>
      <c r="B187" s="31" t="s">
        <v>1183</v>
      </c>
      <c r="C187" s="8">
        <v>1.625</v>
      </c>
      <c r="D187" s="8">
        <v>2.5</v>
      </c>
      <c r="E187" s="8">
        <f>COUNTIF('Manor of Ravens'!$AC$2:$AC$100,"&lt;&gt;"&amp;"")</f>
        <v>0</v>
      </c>
      <c r="F187" s="7"/>
      <c r="G187" s="8"/>
      <c r="H187" s="8"/>
      <c r="I187" s="8"/>
      <c r="J187" s="13"/>
    </row>
    <row r="188" spans="1:10" x14ac:dyDescent="0.25">
      <c r="A188" s="6"/>
      <c r="B188" s="7" t="s">
        <v>668</v>
      </c>
      <c r="C188" s="8">
        <v>2.25</v>
      </c>
      <c r="D188" s="8">
        <v>3.5</v>
      </c>
      <c r="E188" s="8">
        <f>COUNTIF('Manor of Ravens'!$AD$2:$AD$100,"&lt;&gt;"&amp;"")</f>
        <v>0</v>
      </c>
      <c r="F188" s="7"/>
      <c r="G188" s="8"/>
      <c r="H188" s="8"/>
      <c r="I188" s="8"/>
      <c r="J188" s="13"/>
    </row>
    <row r="189" spans="1:10" ht="15.75" thickBot="1" x14ac:dyDescent="0.3">
      <c r="A189" s="9"/>
      <c r="B189" s="10" t="s">
        <v>1311</v>
      </c>
      <c r="C189" s="11"/>
      <c r="D189" s="11"/>
      <c r="E189" s="11">
        <f>SUMIF('Manor of Ravens'!$AF$2:$AF$100,"&lt;&gt;"&amp;"")</f>
        <v>9</v>
      </c>
      <c r="F189" s="10"/>
      <c r="G189" s="11"/>
      <c r="H189" s="11"/>
      <c r="I189" s="11"/>
      <c r="J189" s="14"/>
    </row>
    <row r="190" spans="1:10" x14ac:dyDescent="0.25">
      <c r="A190" s="3" t="s">
        <v>1082</v>
      </c>
      <c r="B190" s="4" t="s">
        <v>799</v>
      </c>
      <c r="C190" s="5">
        <v>5</v>
      </c>
      <c r="D190" s="5">
        <v>4</v>
      </c>
      <c r="E190" s="5">
        <f>COUNTIF('Mists of Bilehall'!$E$2:$E$100,"&lt;&gt;"&amp;"")</f>
        <v>0</v>
      </c>
      <c r="F190" s="4"/>
      <c r="G190" s="5" t="s">
        <v>1018</v>
      </c>
      <c r="H190" s="8">
        <f>SUMIF($C$190:$C$215,"=5",$E$190:$E$215)</f>
        <v>0</v>
      </c>
      <c r="I190" s="5"/>
      <c r="J190" s="12"/>
    </row>
    <row r="191" spans="1:10" x14ac:dyDescent="0.25">
      <c r="A191" s="6"/>
      <c r="B191" s="31" t="s">
        <v>725</v>
      </c>
      <c r="C191" s="8">
        <v>1.625</v>
      </c>
      <c r="D191" s="8">
        <v>2.5</v>
      </c>
      <c r="E191" s="8">
        <f>COUNTIF('Mists of Bilehall'!$F$2:$F$100,"&lt;&gt;"&amp;"")</f>
        <v>0</v>
      </c>
      <c r="F191" s="7"/>
      <c r="G191" s="8" t="s">
        <v>1025</v>
      </c>
      <c r="H191" s="8">
        <f>SUMIF($C$190:$C$215,"=1.625",$E$190:$E$215)</f>
        <v>21</v>
      </c>
      <c r="I191" s="8" t="s">
        <v>1022</v>
      </c>
      <c r="J191" s="13">
        <f>H191/50</f>
        <v>0.42</v>
      </c>
    </row>
    <row r="192" spans="1:10" x14ac:dyDescent="0.25">
      <c r="A192" s="6"/>
      <c r="B192" s="31" t="s">
        <v>1342</v>
      </c>
      <c r="C192" s="8">
        <v>1.625</v>
      </c>
      <c r="D192" s="8">
        <v>2.5</v>
      </c>
      <c r="E192" s="8">
        <f>COUNTIF('Mists of Bilehall'!$G$2:$G$100,"&lt;&gt;"&amp;"")</f>
        <v>0</v>
      </c>
      <c r="F192" s="7"/>
      <c r="G192" s="8" t="s">
        <v>1026</v>
      </c>
      <c r="H192" s="8">
        <f>SUMIF($C$190:$C$215,"=2.25",$E$190:$E$215)</f>
        <v>17</v>
      </c>
      <c r="I192" s="8" t="s">
        <v>1023</v>
      </c>
      <c r="J192" s="13">
        <f>H192/50</f>
        <v>0.34</v>
      </c>
    </row>
    <row r="193" spans="1:10" x14ac:dyDescent="0.25">
      <c r="A193" s="6"/>
      <c r="B193" s="31" t="s">
        <v>13</v>
      </c>
      <c r="C193" s="8">
        <v>2.25</v>
      </c>
      <c r="D193" s="8">
        <v>3.5</v>
      </c>
      <c r="E193" s="8">
        <f>COUNTIF('Mists of Bilehall'!$H$2:$H$100,"&lt;&gt;"&amp;"")*2</f>
        <v>6</v>
      </c>
      <c r="F193" s="7"/>
      <c r="G193" s="8" t="s">
        <v>1019</v>
      </c>
      <c r="H193" s="8">
        <f>SUMIF($C$190:$C$215,"=2.6875",$E$190:$E$215)</f>
        <v>0</v>
      </c>
      <c r="I193" s="8"/>
      <c r="J193" s="13"/>
    </row>
    <row r="194" spans="1:10" x14ac:dyDescent="0.25">
      <c r="A194" s="6"/>
      <c r="B194" s="31" t="s">
        <v>35</v>
      </c>
      <c r="C194" s="8">
        <v>2.25</v>
      </c>
      <c r="D194" s="8">
        <v>3.5</v>
      </c>
      <c r="E194" s="8">
        <f>COUNTIF('Mists of Bilehall'!$I$2:$I$100,"&lt;&gt;"&amp;"")*2</f>
        <v>0</v>
      </c>
      <c r="F194" s="7"/>
      <c r="G194" s="8" t="s">
        <v>1020</v>
      </c>
      <c r="H194" s="8">
        <f>SUM(H189:H193)</f>
        <v>38</v>
      </c>
      <c r="I194" s="8"/>
      <c r="J194" s="13"/>
    </row>
    <row r="195" spans="1:10" x14ac:dyDescent="0.25">
      <c r="A195" s="6"/>
      <c r="B195" s="31" t="s">
        <v>152</v>
      </c>
      <c r="C195" s="8">
        <v>2.25</v>
      </c>
      <c r="D195" s="8">
        <v>3.5</v>
      </c>
      <c r="E195" s="8">
        <f>COUNTIF('Mists of Bilehall'!$J$2:$J$100,"&lt;&gt;"&amp;"")*2</f>
        <v>0</v>
      </c>
      <c r="F195" s="7"/>
      <c r="G195" s="8"/>
      <c r="H195" s="8"/>
      <c r="I195" s="8"/>
      <c r="J195" s="13"/>
    </row>
    <row r="196" spans="1:10" x14ac:dyDescent="0.25">
      <c r="A196" s="6"/>
      <c r="B196" s="7" t="s">
        <v>101</v>
      </c>
      <c r="C196" s="8">
        <v>2.25</v>
      </c>
      <c r="D196" s="8">
        <v>3.5</v>
      </c>
      <c r="E196" s="8">
        <f>COUNTIF('Mists of Bilehall'!$K$2:$K$100,"&lt;&gt;"&amp;"")*2</f>
        <v>6</v>
      </c>
      <c r="F196" s="7"/>
      <c r="G196" s="8"/>
      <c r="H196" s="8"/>
      <c r="I196" s="8"/>
      <c r="J196" s="13"/>
    </row>
    <row r="197" spans="1:10" x14ac:dyDescent="0.25">
      <c r="A197" s="6"/>
      <c r="B197" s="7" t="s">
        <v>718</v>
      </c>
      <c r="C197" s="8">
        <v>1.625</v>
      </c>
      <c r="D197" s="8">
        <v>2.5</v>
      </c>
      <c r="E197" s="8">
        <f>COUNTIF('Mists of Bilehall'!$L$2:$L$100,"&lt;&gt;"&amp;"")</f>
        <v>0</v>
      </c>
      <c r="F197" s="7"/>
      <c r="G197" s="8"/>
      <c r="H197" s="8"/>
      <c r="I197" s="8"/>
      <c r="J197" s="13"/>
    </row>
    <row r="198" spans="1:10" x14ac:dyDescent="0.25">
      <c r="A198" s="6"/>
      <c r="B198" s="7" t="s">
        <v>153</v>
      </c>
      <c r="C198" s="8">
        <v>2.25</v>
      </c>
      <c r="D198" s="8">
        <v>3.5</v>
      </c>
      <c r="E198" s="8">
        <f>COUNTIF('Mists of Bilehall'!$M$2:$M$100,"&lt;&gt;"&amp;"")</f>
        <v>0</v>
      </c>
      <c r="F198" s="7"/>
      <c r="G198" s="8"/>
      <c r="H198" s="8"/>
      <c r="I198" s="8"/>
      <c r="J198" s="13"/>
    </row>
    <row r="199" spans="1:10" x14ac:dyDescent="0.25">
      <c r="A199" s="6"/>
      <c r="B199" s="7" t="s">
        <v>175</v>
      </c>
      <c r="C199" s="8">
        <v>2.25</v>
      </c>
      <c r="D199" s="8">
        <v>3.5</v>
      </c>
      <c r="E199" s="8">
        <f>COUNTIF('Mists of Bilehall'!$N$2:$N$100,"&lt;&gt;"&amp;"")</f>
        <v>0</v>
      </c>
      <c r="F199" s="7"/>
      <c r="G199" s="8"/>
      <c r="H199" s="8"/>
      <c r="I199" s="8"/>
      <c r="J199" s="13"/>
    </row>
    <row r="200" spans="1:10" x14ac:dyDescent="0.25">
      <c r="A200" s="6"/>
      <c r="B200" s="31" t="s">
        <v>929</v>
      </c>
      <c r="C200" s="8">
        <v>2.25</v>
      </c>
      <c r="D200" s="8">
        <v>3.5</v>
      </c>
      <c r="E200" s="8">
        <f>COUNTIF('Mists of Bilehall'!$O$2:$O$100,"&lt;&gt;"&amp;"")</f>
        <v>0</v>
      </c>
      <c r="F200" s="7"/>
      <c r="G200" s="8"/>
      <c r="H200" s="8"/>
      <c r="I200" s="8"/>
      <c r="J200" s="13"/>
    </row>
    <row r="201" spans="1:10" x14ac:dyDescent="0.25">
      <c r="A201" s="6"/>
      <c r="B201" s="7" t="s">
        <v>926</v>
      </c>
      <c r="C201" s="8">
        <v>1.625</v>
      </c>
      <c r="D201" s="8">
        <v>2.5</v>
      </c>
      <c r="E201" s="8">
        <f>COUNTIF('Mists of Bilehall'!$P$2:$P$100,"&lt;&gt;"&amp;"")</f>
        <v>8</v>
      </c>
      <c r="F201" s="7"/>
      <c r="G201" s="8"/>
      <c r="H201" s="8"/>
      <c r="I201" s="8"/>
      <c r="J201" s="13"/>
    </row>
    <row r="202" spans="1:10" x14ac:dyDescent="0.25">
      <c r="A202" s="6"/>
      <c r="B202" s="7" t="s">
        <v>927</v>
      </c>
      <c r="C202" s="8">
        <v>1.625</v>
      </c>
      <c r="D202" s="8">
        <v>2.5</v>
      </c>
      <c r="E202" s="8">
        <f>COUNTIF('Mists of Bilehall'!$Q$2:$Q$100,"&lt;&gt;"&amp;"")</f>
        <v>0</v>
      </c>
      <c r="F202" s="7"/>
      <c r="G202" s="8"/>
      <c r="H202" s="8"/>
      <c r="I202" s="8"/>
      <c r="J202" s="13"/>
    </row>
    <row r="203" spans="1:10" x14ac:dyDescent="0.25">
      <c r="A203" s="6"/>
      <c r="B203" s="7" t="s">
        <v>584</v>
      </c>
      <c r="C203" s="8">
        <v>2.25</v>
      </c>
      <c r="D203" s="8">
        <v>3.5</v>
      </c>
      <c r="E203" s="8">
        <f>COUNTIF('Mists of Bilehall'!$R$2:$R$100,"&lt;&gt;"&amp;"")</f>
        <v>5</v>
      </c>
      <c r="F203" s="7"/>
      <c r="G203" s="8"/>
      <c r="H203" s="8"/>
      <c r="I203" s="8"/>
      <c r="J203" s="13"/>
    </row>
    <row r="204" spans="1:10" x14ac:dyDescent="0.25">
      <c r="A204" s="6"/>
      <c r="B204" s="31" t="s">
        <v>609</v>
      </c>
      <c r="C204" s="8">
        <v>2.25</v>
      </c>
      <c r="D204" s="8">
        <v>3.5</v>
      </c>
      <c r="E204" s="8">
        <f>COUNTIF('Mists of Bilehall'!$S$2:$S$100,"&lt;&gt;"&amp;"")</f>
        <v>0</v>
      </c>
      <c r="F204" s="7"/>
      <c r="G204" s="8"/>
      <c r="H204" s="8"/>
      <c r="I204" s="8"/>
      <c r="J204" s="13"/>
    </row>
    <row r="205" spans="1:10" x14ac:dyDescent="0.25">
      <c r="A205" s="6"/>
      <c r="B205" s="31" t="s">
        <v>622</v>
      </c>
      <c r="C205" s="8">
        <v>2.25</v>
      </c>
      <c r="D205" s="8">
        <v>3.5</v>
      </c>
      <c r="E205" s="8">
        <f>COUNTIF('Mists of Bilehall'!$T$2:$T$100,"&lt;&gt;"&amp;"")</f>
        <v>0</v>
      </c>
      <c r="F205" s="7"/>
      <c r="G205" s="8"/>
      <c r="H205" s="8"/>
      <c r="I205" s="8"/>
      <c r="J205" s="13"/>
    </row>
    <row r="206" spans="1:10" x14ac:dyDescent="0.25">
      <c r="A206" s="6"/>
      <c r="B206" s="31" t="s">
        <v>639</v>
      </c>
      <c r="C206" s="8">
        <v>2.25</v>
      </c>
      <c r="D206" s="8">
        <v>3.5</v>
      </c>
      <c r="E206" s="8">
        <f>COUNTIF('Mists of Bilehall'!$U$2:$U$100,"&lt;&gt;"&amp;"")</f>
        <v>0</v>
      </c>
      <c r="F206" s="7"/>
      <c r="G206" s="8"/>
      <c r="H206" s="8"/>
      <c r="I206" s="8"/>
      <c r="J206" s="13"/>
    </row>
    <row r="207" spans="1:10" x14ac:dyDescent="0.25">
      <c r="A207" s="6"/>
      <c r="B207" s="7" t="s">
        <v>670</v>
      </c>
      <c r="C207" s="8">
        <v>1.625</v>
      </c>
      <c r="D207" s="8">
        <v>2.5</v>
      </c>
      <c r="E207" s="8">
        <f>COUNTIF('Mists of Bilehall'!$V$2:$V$100,"&lt;&gt;"&amp;"")</f>
        <v>3</v>
      </c>
      <c r="F207" s="7"/>
      <c r="G207" s="8"/>
      <c r="H207" s="8"/>
      <c r="I207" s="8"/>
      <c r="J207" s="13"/>
    </row>
    <row r="208" spans="1:10" x14ac:dyDescent="0.25">
      <c r="A208" s="6"/>
      <c r="B208" s="7" t="s">
        <v>692</v>
      </c>
      <c r="C208" s="8">
        <v>1.625</v>
      </c>
      <c r="D208" s="8">
        <v>2.5</v>
      </c>
      <c r="E208" s="8">
        <f>COUNTIF('Mists of Bilehall'!$W$2:$W$100,"&lt;&gt;"&amp;"")</f>
        <v>4</v>
      </c>
      <c r="F208" s="7"/>
      <c r="G208" s="8"/>
      <c r="H208" s="8"/>
      <c r="I208" s="8"/>
      <c r="J208" s="13"/>
    </row>
    <row r="209" spans="1:10" x14ac:dyDescent="0.25">
      <c r="A209" s="6"/>
      <c r="B209" s="7" t="s">
        <v>928</v>
      </c>
      <c r="C209" s="8">
        <v>1.625</v>
      </c>
      <c r="D209" s="8">
        <v>2.5</v>
      </c>
      <c r="E209" s="8">
        <f>COUNTIF('Mists of Bilehall'!$X$2:$X$100,"&lt;&gt;"&amp;"")</f>
        <v>0</v>
      </c>
      <c r="F209" s="7"/>
      <c r="G209" s="8"/>
      <c r="H209" s="8"/>
      <c r="I209" s="8"/>
      <c r="J209" s="13"/>
    </row>
    <row r="210" spans="1:10" x14ac:dyDescent="0.25">
      <c r="A210" s="6"/>
      <c r="B210" s="31" t="s">
        <v>711</v>
      </c>
      <c r="C210" s="8">
        <v>1.625</v>
      </c>
      <c r="D210" s="8">
        <v>2.5</v>
      </c>
      <c r="E210" s="8">
        <f>COUNTIF('Mists of Bilehall'!$Y$2:$Y$100,"&lt;&gt;"&amp;"")</f>
        <v>0</v>
      </c>
      <c r="F210" s="7"/>
      <c r="G210" s="8"/>
      <c r="H210" s="8"/>
      <c r="I210" s="8"/>
      <c r="J210" s="13"/>
    </row>
    <row r="211" spans="1:10" x14ac:dyDescent="0.25">
      <c r="A211" s="6"/>
      <c r="B211" s="31" t="s">
        <v>647</v>
      </c>
      <c r="C211" s="8">
        <v>2.25</v>
      </c>
      <c r="D211" s="8">
        <v>3.5</v>
      </c>
      <c r="E211" s="8">
        <f>COUNTIF('Mists of Bilehall'!$Z$2:$Z$100,"&lt;&gt;"&amp;"")</f>
        <v>0</v>
      </c>
      <c r="F211" s="7"/>
      <c r="G211" s="8"/>
      <c r="H211" s="8"/>
      <c r="I211" s="8"/>
      <c r="J211" s="13"/>
    </row>
    <row r="212" spans="1:10" x14ac:dyDescent="0.25">
      <c r="A212" s="6"/>
      <c r="B212" s="31" t="s">
        <v>658</v>
      </c>
      <c r="C212" s="8">
        <v>2.25</v>
      </c>
      <c r="D212" s="8">
        <v>3.5</v>
      </c>
      <c r="E212" s="8">
        <f>COUNTIF('Mists of Bilehall'!$AA$2:$AA$100,"&lt;&gt;"&amp;"")</f>
        <v>0</v>
      </c>
      <c r="F212" s="7"/>
      <c r="G212" s="8"/>
      <c r="H212" s="8"/>
      <c r="I212" s="8"/>
      <c r="J212" s="13"/>
    </row>
    <row r="213" spans="1:10" x14ac:dyDescent="0.25">
      <c r="A213" s="6"/>
      <c r="B213" s="31" t="s">
        <v>723</v>
      </c>
      <c r="C213" s="8">
        <v>1.625</v>
      </c>
      <c r="D213" s="8">
        <v>2.5</v>
      </c>
      <c r="E213" s="8">
        <f>COUNTIF('Mists of Bilehall'!$AB$2:$AB$100,"&lt;&gt;"&amp;"")</f>
        <v>0</v>
      </c>
      <c r="F213" s="7"/>
      <c r="G213" s="8"/>
      <c r="H213" s="8"/>
      <c r="I213" s="8"/>
      <c r="J213" s="13"/>
    </row>
    <row r="214" spans="1:10" x14ac:dyDescent="0.25">
      <c r="A214" s="6"/>
      <c r="B214" s="31" t="s">
        <v>1183</v>
      </c>
      <c r="C214" s="8">
        <v>1.625</v>
      </c>
      <c r="D214" s="8">
        <v>2.5</v>
      </c>
      <c r="E214" s="8">
        <f>COUNTIF('Mists of Bilehall'!$AC$2:$AC$100,"&lt;&gt;"&amp;"")</f>
        <v>6</v>
      </c>
      <c r="F214" s="7"/>
      <c r="G214" s="8"/>
      <c r="H214" s="8"/>
      <c r="I214" s="8"/>
      <c r="J214" s="13"/>
    </row>
    <row r="215" spans="1:10" x14ac:dyDescent="0.25">
      <c r="A215" s="6"/>
      <c r="B215" s="7" t="s">
        <v>668</v>
      </c>
      <c r="C215" s="8">
        <v>2.25</v>
      </c>
      <c r="D215" s="8">
        <v>3.5</v>
      </c>
      <c r="E215" s="8">
        <f>COUNTIF('Mists of Bilehall'!$AD$2:$AD$100,"&lt;&gt;"&amp;"")</f>
        <v>0</v>
      </c>
      <c r="F215" s="7"/>
      <c r="G215" s="8"/>
      <c r="H215" s="8"/>
      <c r="I215" s="8"/>
      <c r="J215" s="13"/>
    </row>
    <row r="216" spans="1:10" ht="15.75" thickBot="1" x14ac:dyDescent="0.3">
      <c r="A216" s="9"/>
      <c r="B216" s="10" t="s">
        <v>1311</v>
      </c>
      <c r="C216" s="11"/>
      <c r="D216" s="11"/>
      <c r="E216" s="11">
        <f>SUMIF('Mists of Bilehall'!$AF$2:$AF$100,"&lt;&gt;"&amp;"")</f>
        <v>42</v>
      </c>
      <c r="F216" s="10"/>
      <c r="G216" s="11"/>
      <c r="H216" s="11"/>
      <c r="I216" s="11"/>
      <c r="J216" s="14"/>
    </row>
    <row r="217" spans="1:10" x14ac:dyDescent="0.25">
      <c r="A217" s="3" t="s">
        <v>1197</v>
      </c>
      <c r="B217" s="4" t="s">
        <v>799</v>
      </c>
      <c r="C217" s="5">
        <v>5</v>
      </c>
      <c r="D217" s="5">
        <v>4</v>
      </c>
      <c r="E217" s="5">
        <f>COUNTIF('The Chains that Rust'!$E$2:$E$100,"&lt;&gt;"&amp;"")</f>
        <v>0</v>
      </c>
      <c r="F217" s="4"/>
      <c r="G217" s="5" t="s">
        <v>1018</v>
      </c>
      <c r="H217" s="8">
        <f>SUMIF($C$217:$C$242,"=5",$E$217:$E$242)</f>
        <v>0</v>
      </c>
      <c r="I217" s="5"/>
      <c r="J217" s="12"/>
    </row>
    <row r="218" spans="1:10" x14ac:dyDescent="0.25">
      <c r="A218" s="6"/>
      <c r="B218" s="31" t="s">
        <v>725</v>
      </c>
      <c r="C218" s="8">
        <v>1.625</v>
      </c>
      <c r="D218" s="8">
        <v>2.5</v>
      </c>
      <c r="E218" s="8">
        <f>COUNTIF('The Chains that Rust'!$F$2:$F$100,"&lt;&gt;"&amp;"")</f>
        <v>0</v>
      </c>
      <c r="F218" s="7"/>
      <c r="G218" s="8" t="s">
        <v>1025</v>
      </c>
      <c r="H218" s="8">
        <f>SUMIF($C$217:$C$242,"=1.625",$E$217:$E$242)</f>
        <v>39</v>
      </c>
      <c r="I218" s="8" t="s">
        <v>1022</v>
      </c>
      <c r="J218" s="13">
        <f>H218/50</f>
        <v>0.78</v>
      </c>
    </row>
    <row r="219" spans="1:10" x14ac:dyDescent="0.25">
      <c r="A219" s="6"/>
      <c r="B219" s="31" t="s">
        <v>1342</v>
      </c>
      <c r="C219" s="8">
        <v>1.625</v>
      </c>
      <c r="D219" s="8">
        <v>2.5</v>
      </c>
      <c r="E219" s="8">
        <f>COUNTIF('The Chains that Rust'!$G$2:$G$100,"&lt;&gt;"&amp;"")</f>
        <v>16</v>
      </c>
      <c r="F219" s="7"/>
      <c r="G219" s="8" t="s">
        <v>1026</v>
      </c>
      <c r="H219" s="8">
        <f>SUMIF($C$217:$C$242,"=2.25",$E$217:$E$242)</f>
        <v>75</v>
      </c>
      <c r="I219" s="8" t="s">
        <v>1023</v>
      </c>
      <c r="J219" s="13">
        <f>H219/50</f>
        <v>1.5</v>
      </c>
    </row>
    <row r="220" spans="1:10" x14ac:dyDescent="0.25">
      <c r="A220" s="6"/>
      <c r="B220" s="31" t="s">
        <v>13</v>
      </c>
      <c r="C220" s="8">
        <v>2.25</v>
      </c>
      <c r="D220" s="8">
        <v>3.5</v>
      </c>
      <c r="E220" s="8">
        <f>COUNTIF('The Chains that Rust'!$H$2:$H$100,"&lt;&gt;"&amp;"")*2</f>
        <v>6</v>
      </c>
      <c r="F220" s="7"/>
      <c r="G220" s="8" t="s">
        <v>1019</v>
      </c>
      <c r="H220" s="8">
        <f>SUMIF($C$217:$C$242,"=2.6875",$E$217:$E$242)</f>
        <v>0</v>
      </c>
      <c r="I220" s="8"/>
      <c r="J220" s="13"/>
    </row>
    <row r="221" spans="1:10" x14ac:dyDescent="0.25">
      <c r="A221" s="6"/>
      <c r="B221" s="31" t="s">
        <v>35</v>
      </c>
      <c r="C221" s="8">
        <v>2.25</v>
      </c>
      <c r="D221" s="8">
        <v>3.5</v>
      </c>
      <c r="E221" s="8">
        <f>COUNTIF('The Chains that Rust'!$I$2:$I$100,"&lt;&gt;"&amp;"")*2</f>
        <v>0</v>
      </c>
      <c r="F221" s="7"/>
      <c r="G221" s="8" t="s">
        <v>1020</v>
      </c>
      <c r="H221" s="8">
        <f>SUM(H216:H220)</f>
        <v>114</v>
      </c>
      <c r="I221" s="8"/>
      <c r="J221" s="13"/>
    </row>
    <row r="222" spans="1:10" x14ac:dyDescent="0.25">
      <c r="A222" s="6"/>
      <c r="B222" s="31" t="s">
        <v>152</v>
      </c>
      <c r="C222" s="8">
        <v>2.25</v>
      </c>
      <c r="D222" s="8">
        <v>3.5</v>
      </c>
      <c r="E222" s="8">
        <f>COUNTIF('The Chains that Rust'!$J$2:$J$100,"&lt;&gt;"&amp;"")*2</f>
        <v>0</v>
      </c>
      <c r="F222" s="7"/>
      <c r="G222" s="8"/>
      <c r="H222" s="8"/>
      <c r="I222" s="8"/>
      <c r="J222" s="13"/>
    </row>
    <row r="223" spans="1:10" x14ac:dyDescent="0.25">
      <c r="A223" s="6"/>
      <c r="B223" s="7" t="s">
        <v>101</v>
      </c>
      <c r="C223" s="8">
        <v>2.25</v>
      </c>
      <c r="D223" s="8">
        <v>3.5</v>
      </c>
      <c r="E223" s="8">
        <f>COUNTIF('The Chains that Rust'!$K$2:$K$100,"&lt;&gt;"&amp;"")*2</f>
        <v>6</v>
      </c>
      <c r="F223" s="7"/>
      <c r="G223" s="8"/>
      <c r="H223" s="8"/>
      <c r="I223" s="8"/>
      <c r="J223" s="13"/>
    </row>
    <row r="224" spans="1:10" x14ac:dyDescent="0.25">
      <c r="A224" s="6"/>
      <c r="B224" s="7" t="s">
        <v>718</v>
      </c>
      <c r="C224" s="8">
        <v>1.625</v>
      </c>
      <c r="D224" s="8">
        <v>2.5</v>
      </c>
      <c r="E224" s="8">
        <f>COUNTIF('The Chains that Rust'!$L$2:$L$100,"&lt;&gt;"&amp;"")</f>
        <v>0</v>
      </c>
      <c r="F224" s="7"/>
      <c r="G224" s="8"/>
      <c r="H224" s="8"/>
      <c r="I224" s="8"/>
      <c r="J224" s="13"/>
    </row>
    <row r="225" spans="1:10" x14ac:dyDescent="0.25">
      <c r="A225" s="6"/>
      <c r="B225" s="7" t="s">
        <v>153</v>
      </c>
      <c r="C225" s="8">
        <v>2.25</v>
      </c>
      <c r="D225" s="8">
        <v>3.5</v>
      </c>
      <c r="E225" s="8">
        <f>COUNTIF('The Chains that Rust'!$M$2:$M$100,"&lt;&gt;"&amp;"")</f>
        <v>0</v>
      </c>
      <c r="F225" s="7"/>
      <c r="G225" s="8"/>
      <c r="H225" s="8"/>
      <c r="I225" s="8"/>
      <c r="J225" s="13"/>
    </row>
    <row r="226" spans="1:10" x14ac:dyDescent="0.25">
      <c r="A226" s="6"/>
      <c r="B226" s="7" t="s">
        <v>175</v>
      </c>
      <c r="C226" s="8">
        <v>2.25</v>
      </c>
      <c r="D226" s="8">
        <v>3.5</v>
      </c>
      <c r="E226" s="8">
        <f>COUNTIF('The Chains that Rust'!$N$2:$N$100,"&lt;&gt;"&amp;"")</f>
        <v>8</v>
      </c>
      <c r="F226" s="7"/>
      <c r="G226" s="8"/>
      <c r="H226" s="8"/>
      <c r="I226" s="8"/>
      <c r="J226" s="13"/>
    </row>
    <row r="227" spans="1:10" x14ac:dyDescent="0.25">
      <c r="A227" s="6"/>
      <c r="B227" s="31" t="s">
        <v>929</v>
      </c>
      <c r="C227" s="8">
        <v>2.25</v>
      </c>
      <c r="D227" s="8">
        <v>3.5</v>
      </c>
      <c r="E227" s="8">
        <f>COUNTIF('The Chains that Rust'!$O$2:$O$100,"&lt;&gt;"&amp;"")</f>
        <v>0</v>
      </c>
      <c r="F227" s="7"/>
      <c r="G227" s="8"/>
      <c r="H227" s="8"/>
      <c r="I227" s="8"/>
      <c r="J227" s="13"/>
    </row>
    <row r="228" spans="1:10" x14ac:dyDescent="0.25">
      <c r="A228" s="6"/>
      <c r="B228" s="7" t="s">
        <v>926</v>
      </c>
      <c r="C228" s="8">
        <v>1.625</v>
      </c>
      <c r="D228" s="8">
        <v>2.5</v>
      </c>
      <c r="E228" s="8">
        <f>COUNTIF('The Chains that Rust'!$P$2:$P$100,"&lt;&gt;"&amp;"")</f>
        <v>0</v>
      </c>
      <c r="F228" s="7"/>
      <c r="G228" s="8"/>
      <c r="H228" s="8"/>
      <c r="I228" s="8"/>
      <c r="J228" s="13"/>
    </row>
    <row r="229" spans="1:10" x14ac:dyDescent="0.25">
      <c r="A229" s="6"/>
      <c r="B229" s="7" t="s">
        <v>927</v>
      </c>
      <c r="C229" s="8">
        <v>1.625</v>
      </c>
      <c r="D229" s="8">
        <v>2.5</v>
      </c>
      <c r="E229" s="8">
        <f>COUNTIF('The Chains that Rust'!$Q$2:$Q$100,"&lt;&gt;"&amp;"")</f>
        <v>9</v>
      </c>
      <c r="F229" s="7"/>
      <c r="G229" s="8"/>
      <c r="H229" s="8"/>
      <c r="I229" s="8"/>
      <c r="J229" s="13"/>
    </row>
    <row r="230" spans="1:10" x14ac:dyDescent="0.25">
      <c r="A230" s="6"/>
      <c r="B230" s="7" t="s">
        <v>584</v>
      </c>
      <c r="C230" s="8">
        <v>2.25</v>
      </c>
      <c r="D230" s="8">
        <v>3.5</v>
      </c>
      <c r="E230" s="8">
        <f>COUNTIF('The Chains that Rust'!$R$2:$R$100,"&lt;&gt;"&amp;"")</f>
        <v>2</v>
      </c>
      <c r="F230" s="7"/>
      <c r="G230" s="8"/>
      <c r="H230" s="8"/>
      <c r="I230" s="8"/>
      <c r="J230" s="13"/>
    </row>
    <row r="231" spans="1:10" x14ac:dyDescent="0.25">
      <c r="A231" s="6"/>
      <c r="B231" s="31" t="s">
        <v>609</v>
      </c>
      <c r="C231" s="8">
        <v>2.25</v>
      </c>
      <c r="D231" s="8">
        <v>3.5</v>
      </c>
      <c r="E231" s="8">
        <f>COUNTIF('The Chains that Rust'!$S$2:$S$100,"&lt;&gt;"&amp;"")</f>
        <v>0</v>
      </c>
      <c r="F231" s="7"/>
      <c r="G231" s="8"/>
      <c r="H231" s="8"/>
      <c r="I231" s="8"/>
      <c r="J231" s="13"/>
    </row>
    <row r="232" spans="1:10" x14ac:dyDescent="0.25">
      <c r="A232" s="6"/>
      <c r="B232" s="31" t="s">
        <v>622</v>
      </c>
      <c r="C232" s="8">
        <v>2.25</v>
      </c>
      <c r="D232" s="8">
        <v>3.5</v>
      </c>
      <c r="E232" s="8">
        <f>COUNTIF('The Chains that Rust'!$T$2:$T$100,"&lt;&gt;"&amp;"")</f>
        <v>0</v>
      </c>
      <c r="F232" s="7"/>
      <c r="G232" s="8"/>
      <c r="H232" s="8"/>
      <c r="I232" s="8"/>
      <c r="J232" s="13"/>
    </row>
    <row r="233" spans="1:10" x14ac:dyDescent="0.25">
      <c r="A233" s="6"/>
      <c r="B233" s="31" t="s">
        <v>639</v>
      </c>
      <c r="C233" s="8">
        <v>2.25</v>
      </c>
      <c r="D233" s="8">
        <v>3.5</v>
      </c>
      <c r="E233" s="8">
        <f>COUNTIF('The Chains that Rust'!$U$2:$U$100,"&lt;&gt;"&amp;"")</f>
        <v>0</v>
      </c>
      <c r="F233" s="7"/>
      <c r="G233" s="8"/>
      <c r="H233" s="8"/>
      <c r="I233" s="8"/>
      <c r="J233" s="13"/>
    </row>
    <row r="234" spans="1:10" x14ac:dyDescent="0.25">
      <c r="A234" s="6"/>
      <c r="B234" s="7" t="s">
        <v>670</v>
      </c>
      <c r="C234" s="8">
        <v>1.625</v>
      </c>
      <c r="D234" s="8">
        <v>2.5</v>
      </c>
      <c r="E234" s="8">
        <f>COUNTIF('The Chains that Rust'!$V$2:$V$100,"&lt;&gt;"&amp;"")</f>
        <v>3</v>
      </c>
      <c r="F234" s="7"/>
      <c r="G234" s="8"/>
      <c r="H234" s="8"/>
      <c r="I234" s="8"/>
      <c r="J234" s="13"/>
    </row>
    <row r="235" spans="1:10" x14ac:dyDescent="0.25">
      <c r="A235" s="6"/>
      <c r="B235" s="7" t="s">
        <v>692</v>
      </c>
      <c r="C235" s="8">
        <v>1.625</v>
      </c>
      <c r="D235" s="8">
        <v>2.5</v>
      </c>
      <c r="E235" s="8">
        <f>COUNTIF('The Chains that Rust'!$W$2:$W$100,"&lt;&gt;"&amp;"")</f>
        <v>4</v>
      </c>
      <c r="F235" s="7"/>
      <c r="G235" s="8"/>
      <c r="H235" s="8"/>
      <c r="I235" s="8"/>
      <c r="J235" s="13"/>
    </row>
    <row r="236" spans="1:10" x14ac:dyDescent="0.25">
      <c r="A236" s="6"/>
      <c r="B236" s="7" t="s">
        <v>928</v>
      </c>
      <c r="C236" s="8">
        <v>1.625</v>
      </c>
      <c r="D236" s="8">
        <v>2.5</v>
      </c>
      <c r="E236" s="8">
        <f>COUNTIF('The Chains that Rust'!$X$2:$X$100,"&lt;&gt;"&amp;"")</f>
        <v>0</v>
      </c>
      <c r="F236" s="7"/>
      <c r="G236" s="8"/>
      <c r="H236" s="8"/>
      <c r="I236" s="8"/>
      <c r="J236" s="13"/>
    </row>
    <row r="237" spans="1:10" x14ac:dyDescent="0.25">
      <c r="A237" s="6"/>
      <c r="B237" s="31" t="s">
        <v>711</v>
      </c>
      <c r="C237" s="8">
        <v>1.625</v>
      </c>
      <c r="D237" s="8">
        <v>2.5</v>
      </c>
      <c r="E237" s="8">
        <f>COUNTIF('The Chains that Rust'!$Y$2:$Y$100,"&lt;&gt;"&amp;"")</f>
        <v>0</v>
      </c>
      <c r="F237" s="7"/>
      <c r="G237" s="8"/>
      <c r="H237" s="8"/>
      <c r="I237" s="8"/>
      <c r="J237" s="13"/>
    </row>
    <row r="238" spans="1:10" x14ac:dyDescent="0.25">
      <c r="A238" s="6"/>
      <c r="B238" s="31" t="s">
        <v>647</v>
      </c>
      <c r="C238" s="8">
        <v>2.25</v>
      </c>
      <c r="D238" s="8">
        <v>3.5</v>
      </c>
      <c r="E238" s="8">
        <f>COUNTIF('The Chains that Rust'!$Z$2:$Z$100,"&lt;&gt;"&amp;"")</f>
        <v>0</v>
      </c>
      <c r="F238" s="7"/>
      <c r="G238" s="8"/>
      <c r="H238" s="8"/>
      <c r="I238" s="8"/>
      <c r="J238" s="13"/>
    </row>
    <row r="239" spans="1:10" x14ac:dyDescent="0.25">
      <c r="A239" s="6"/>
      <c r="B239" s="31" t="s">
        <v>658</v>
      </c>
      <c r="C239" s="8">
        <v>2.25</v>
      </c>
      <c r="D239" s="8">
        <v>3.5</v>
      </c>
      <c r="E239" s="8">
        <f>COUNTIF('The Chains that Rust'!$AA$2:$AA$100,"&lt;&gt;"&amp;"")</f>
        <v>0</v>
      </c>
      <c r="F239" s="7"/>
      <c r="G239" s="8"/>
      <c r="H239" s="8"/>
      <c r="I239" s="8"/>
      <c r="J239" s="13"/>
    </row>
    <row r="240" spans="1:10" x14ac:dyDescent="0.25">
      <c r="A240" s="6"/>
      <c r="B240" s="31" t="s">
        <v>723</v>
      </c>
      <c r="C240" s="8">
        <v>1.625</v>
      </c>
      <c r="D240" s="8">
        <v>2.5</v>
      </c>
      <c r="E240" s="8">
        <f>COUNTIF('The Chains that Rust'!$AB$2:$AB$100,"&lt;&gt;"&amp;"")</f>
        <v>1</v>
      </c>
      <c r="F240" s="7"/>
      <c r="G240" s="8"/>
      <c r="H240" s="8"/>
      <c r="I240" s="8"/>
      <c r="J240" s="13"/>
    </row>
    <row r="241" spans="1:10" x14ac:dyDescent="0.25">
      <c r="A241" s="6"/>
      <c r="B241" s="31" t="s">
        <v>1183</v>
      </c>
      <c r="C241" s="8">
        <v>1.625</v>
      </c>
      <c r="D241" s="8">
        <v>2.5</v>
      </c>
      <c r="E241" s="8">
        <f>COUNTIF('The Chains that Rust'!$AC$2:$AC$100,"&lt;&gt;"&amp;"")</f>
        <v>6</v>
      </c>
      <c r="F241" s="7"/>
      <c r="G241" s="8"/>
      <c r="H241" s="8"/>
      <c r="I241" s="8"/>
      <c r="J241" s="13"/>
    </row>
    <row r="242" spans="1:10" x14ac:dyDescent="0.25">
      <c r="A242" s="6"/>
      <c r="B242" s="7" t="s">
        <v>668</v>
      </c>
      <c r="C242" s="8">
        <v>2.25</v>
      </c>
      <c r="D242" s="8">
        <v>3.5</v>
      </c>
      <c r="E242" s="8">
        <f>COUNTIF('The Chains that Rust'!$AE$2:$AE$100,"&lt;&gt;"&amp;"")</f>
        <v>53</v>
      </c>
      <c r="F242" s="7"/>
      <c r="G242" s="8"/>
      <c r="H242" s="8"/>
      <c r="I242" s="8"/>
      <c r="J242" s="13"/>
    </row>
    <row r="243" spans="1:10" ht="15.75" thickBot="1" x14ac:dyDescent="0.3">
      <c r="A243" s="9"/>
      <c r="B243" s="10" t="s">
        <v>1311</v>
      </c>
      <c r="C243" s="11"/>
      <c r="D243" s="11"/>
      <c r="E243" s="11">
        <f>SUMIF('The Chains that Rust'!$AF$2:$AF$100,"&lt;&gt;"&amp;"")</f>
        <v>45</v>
      </c>
      <c r="F243" s="10"/>
      <c r="G243" s="11"/>
      <c r="H243" s="11"/>
      <c r="I243" s="11"/>
      <c r="J243" s="14"/>
    </row>
    <row r="244" spans="1:10" x14ac:dyDescent="0.25">
      <c r="A244" s="3" t="s">
        <v>724</v>
      </c>
      <c r="B244" s="4" t="s">
        <v>13</v>
      </c>
      <c r="C244" s="5">
        <v>2.25</v>
      </c>
      <c r="D244" s="5">
        <v>3.5</v>
      </c>
      <c r="E244" s="8">
        <f>COUNTIF('Lieutenant Packs'!$C$2:$C$1000,"&lt;&gt;"&amp;"")*2</f>
        <v>40</v>
      </c>
      <c r="F244" s="4"/>
      <c r="G244" s="5" t="s">
        <v>1018</v>
      </c>
      <c r="H244" s="8">
        <f>SUMIF($C$244:$C$246,"=5",$E$244:$E$246)</f>
        <v>2</v>
      </c>
      <c r="I244" s="5"/>
      <c r="J244" s="12"/>
    </row>
    <row r="245" spans="1:10" x14ac:dyDescent="0.25">
      <c r="A245" s="6"/>
      <c r="B245" s="7" t="s">
        <v>729</v>
      </c>
      <c r="C245" s="8">
        <v>2.25</v>
      </c>
      <c r="D245" s="8">
        <v>3.5</v>
      </c>
      <c r="E245" s="8">
        <f>COUNTIF('Lieutenant Packs'!$E$2:$E$1000,"&lt;&gt;"&amp;"")</f>
        <v>200</v>
      </c>
      <c r="F245" s="7"/>
      <c r="G245" s="8" t="s">
        <v>1025</v>
      </c>
      <c r="H245" s="8">
        <f>SUMIF($C$244:$C$246,"=1.625",$E$244:$E$246)</f>
        <v>0</v>
      </c>
      <c r="I245" s="8" t="s">
        <v>1022</v>
      </c>
      <c r="J245" s="13">
        <f>H245/50</f>
        <v>0</v>
      </c>
    </row>
    <row r="246" spans="1:10" x14ac:dyDescent="0.25">
      <c r="A246" s="6"/>
      <c r="B246" s="7" t="s">
        <v>35</v>
      </c>
      <c r="C246" s="8">
        <v>5</v>
      </c>
      <c r="D246" s="8">
        <v>4</v>
      </c>
      <c r="E246" s="8">
        <f>COUNTIF('Lieutenant Packs'!$F$2:$F$1000,"&lt;&gt;"&amp;"")</f>
        <v>2</v>
      </c>
      <c r="F246" s="7"/>
      <c r="G246" s="8" t="s">
        <v>1026</v>
      </c>
      <c r="H246" s="8">
        <f>SUMIF($C$244:$C$246,"=2.25",$E$244:$E$246)</f>
        <v>240</v>
      </c>
      <c r="I246" s="8" t="s">
        <v>1023</v>
      </c>
      <c r="J246" s="13">
        <f>H246/50</f>
        <v>4.8</v>
      </c>
    </row>
    <row r="247" spans="1:10" x14ac:dyDescent="0.25">
      <c r="A247" s="6"/>
      <c r="B247" s="7"/>
      <c r="C247" s="8"/>
      <c r="D247" s="8"/>
      <c r="E247" s="8"/>
      <c r="F247" s="7"/>
      <c r="G247" s="8" t="s">
        <v>1019</v>
      </c>
      <c r="H247" s="8">
        <f>SUMIF($C$244:$C$246,"=2.6875",$E$244:$E$246)</f>
        <v>0</v>
      </c>
      <c r="I247" s="8"/>
      <c r="J247" s="13"/>
    </row>
    <row r="248" spans="1:10" ht="15.75" thickBot="1" x14ac:dyDescent="0.3">
      <c r="A248" s="9"/>
      <c r="B248" s="10"/>
      <c r="C248" s="11"/>
      <c r="D248" s="11"/>
      <c r="E248" s="11"/>
      <c r="F248" s="10"/>
      <c r="G248" s="11" t="s">
        <v>1020</v>
      </c>
      <c r="H248" s="11">
        <f>SUM(H244:H246)</f>
        <v>242</v>
      </c>
      <c r="I248" s="11"/>
      <c r="J248" s="14"/>
    </row>
    <row r="249" spans="1:10" x14ac:dyDescent="0.25">
      <c r="A249" s="3" t="s">
        <v>924</v>
      </c>
      <c r="B249" s="4" t="s">
        <v>798</v>
      </c>
      <c r="C249" s="5">
        <v>5</v>
      </c>
      <c r="D249" s="5">
        <v>4</v>
      </c>
      <c r="E249" s="8">
        <f>COUNTIF('H&amp;M Packs'!$D$2:$D$1000,"&lt;&gt;"&amp;"")</f>
        <v>36</v>
      </c>
      <c r="F249" s="4"/>
      <c r="G249" s="5" t="s">
        <v>1018</v>
      </c>
      <c r="H249" s="8">
        <f>SUMIF($C$249:$C$253,"=5",$E$249:$E$253)</f>
        <v>36</v>
      </c>
      <c r="I249" s="5"/>
      <c r="J249" s="12"/>
    </row>
    <row r="250" spans="1:10" x14ac:dyDescent="0.25">
      <c r="A250" s="6"/>
      <c r="B250" s="7" t="s">
        <v>98</v>
      </c>
      <c r="C250" s="8">
        <v>2.25</v>
      </c>
      <c r="D250" s="8">
        <v>3.5</v>
      </c>
      <c r="E250" s="8">
        <f>COUNTIF('H&amp;M Packs'!$E$2:$E$1000,"&lt;&gt;"&amp;"")*2</f>
        <v>54</v>
      </c>
      <c r="F250" s="7"/>
      <c r="G250" s="8" t="s">
        <v>1025</v>
      </c>
      <c r="H250" s="8">
        <f>SUMIF($C$249:$C$253,"=1.625",$E$249:$E$253)</f>
        <v>0</v>
      </c>
      <c r="I250" s="8" t="s">
        <v>1022</v>
      </c>
      <c r="J250" s="13">
        <f>H250/50</f>
        <v>0</v>
      </c>
    </row>
    <row r="251" spans="1:10" x14ac:dyDescent="0.25">
      <c r="A251" s="6"/>
      <c r="B251" s="7" t="s">
        <v>925</v>
      </c>
      <c r="C251" s="8">
        <v>2.25</v>
      </c>
      <c r="D251" s="8">
        <v>3.5</v>
      </c>
      <c r="E251" s="8">
        <f>COUNTIF('H&amp;M Packs'!$G$2:$G$1000,"&lt;&gt;"&amp;"")</f>
        <v>9</v>
      </c>
      <c r="F251" s="7"/>
      <c r="G251" s="8" t="s">
        <v>1026</v>
      </c>
      <c r="H251" s="8">
        <f>SUMIF($C$249:$C$253,"=2.25",$E$249:$E$253)</f>
        <v>81</v>
      </c>
      <c r="I251" s="8" t="s">
        <v>1023</v>
      </c>
      <c r="J251" s="13">
        <f>H251/50</f>
        <v>1.62</v>
      </c>
    </row>
    <row r="252" spans="1:10" x14ac:dyDescent="0.25">
      <c r="A252" s="6"/>
      <c r="B252" s="7" t="s">
        <v>622</v>
      </c>
      <c r="C252" s="8">
        <v>2.25</v>
      </c>
      <c r="D252" s="8">
        <v>3.5</v>
      </c>
      <c r="E252" s="8">
        <f>COUNTIF('H&amp;M Packs'!$H$2:$H$1000,"&lt;&gt;"&amp;"")</f>
        <v>9</v>
      </c>
      <c r="F252" s="7"/>
      <c r="G252" s="8" t="s">
        <v>1019</v>
      </c>
      <c r="H252" s="8">
        <f>SUMIF($C$249:$C$253,"=2.6875",$E$249:$E$253)</f>
        <v>0</v>
      </c>
      <c r="I252" s="8"/>
      <c r="J252" s="13"/>
    </row>
    <row r="253" spans="1:10" ht="15.75" thickBot="1" x14ac:dyDescent="0.3">
      <c r="A253" s="9"/>
      <c r="B253" s="10" t="s">
        <v>639</v>
      </c>
      <c r="C253" s="11">
        <v>2.25</v>
      </c>
      <c r="D253" s="11">
        <v>3.5</v>
      </c>
      <c r="E253" s="11">
        <f>COUNTIF('H&amp;M Packs'!$I$2:$I$1000,"&lt;&gt;"&amp;"")</f>
        <v>9</v>
      </c>
      <c r="F253" s="10"/>
      <c r="G253" s="11" t="s">
        <v>1020</v>
      </c>
      <c r="H253" s="11">
        <f>SUM(H249:H251)</f>
        <v>117</v>
      </c>
      <c r="I253" s="11"/>
      <c r="J253" s="14"/>
    </row>
    <row r="254" spans="1:10" x14ac:dyDescent="0.25">
      <c r="A254" s="3" t="s">
        <v>1312</v>
      </c>
      <c r="B254" s="4" t="s">
        <v>725</v>
      </c>
      <c r="C254" s="5">
        <v>1.625</v>
      </c>
      <c r="D254" s="5">
        <v>2.5</v>
      </c>
      <c r="E254" s="8">
        <f>COUNTIF('Card Packs'!$C$2:$C$100,"&lt;&gt;"&amp;"")</f>
        <v>27</v>
      </c>
      <c r="F254" s="4"/>
      <c r="G254" s="5" t="s">
        <v>1018</v>
      </c>
      <c r="H254" s="8">
        <f>SUMIF($C$254:$C$258,"=5",$E$254:$E$258)</f>
        <v>0</v>
      </c>
      <c r="I254" s="5"/>
      <c r="J254" s="12"/>
    </row>
    <row r="255" spans="1:10" x14ac:dyDescent="0.25">
      <c r="A255" s="6"/>
      <c r="B255" s="7" t="s">
        <v>1342</v>
      </c>
      <c r="C255" s="8">
        <v>1.625</v>
      </c>
      <c r="D255" s="8">
        <v>2.5</v>
      </c>
      <c r="E255" s="8">
        <f>COUNTIF('Card Packs'!$D$2:$D$100,"&lt;&gt;"&amp;"")</f>
        <v>32</v>
      </c>
      <c r="F255" s="7"/>
      <c r="G255" s="8" t="s">
        <v>1025</v>
      </c>
      <c r="H255" s="8">
        <f>SUMIF($C$254:$C$258,"=1.625",$E$254:$E$258)</f>
        <v>59</v>
      </c>
      <c r="I255" s="8" t="s">
        <v>1022</v>
      </c>
      <c r="J255" s="13">
        <f>H255/50</f>
        <v>1.18</v>
      </c>
    </row>
    <row r="256" spans="1:10" x14ac:dyDescent="0.25">
      <c r="A256" s="6"/>
      <c r="B256" s="7"/>
      <c r="C256" s="8"/>
      <c r="D256" s="8"/>
      <c r="E256" s="8"/>
      <c r="F256" s="7"/>
      <c r="G256" s="8" t="s">
        <v>1026</v>
      </c>
      <c r="H256" s="8">
        <f>SUMIF($C$254:$C$258,"=2.25",$E$254:$E$258)</f>
        <v>0</v>
      </c>
      <c r="I256" s="8" t="s">
        <v>1023</v>
      </c>
      <c r="J256" s="13">
        <f>H256/50</f>
        <v>0</v>
      </c>
    </row>
    <row r="257" spans="1:10" x14ac:dyDescent="0.25">
      <c r="A257" s="6"/>
      <c r="B257" s="7"/>
      <c r="C257" s="8"/>
      <c r="D257" s="8"/>
      <c r="E257" s="8"/>
      <c r="F257" s="7"/>
      <c r="G257" s="8" t="s">
        <v>1019</v>
      </c>
      <c r="H257" s="8">
        <f>SUMIF($C$254:$C$258,"=2.6875",$E$254:$E$258)</f>
        <v>0</v>
      </c>
      <c r="I257" s="8"/>
      <c r="J257" s="13"/>
    </row>
    <row r="258" spans="1:10" ht="15.75" thickBot="1" x14ac:dyDescent="0.3">
      <c r="A258" s="9"/>
      <c r="B258" s="10"/>
      <c r="C258" s="11"/>
      <c r="D258" s="11"/>
      <c r="E258" s="11"/>
      <c r="F258" s="10"/>
      <c r="G258" s="11" t="s">
        <v>1020</v>
      </c>
      <c r="H258" s="11">
        <f>SUM(H254:H256)</f>
        <v>59</v>
      </c>
      <c r="I258" s="11"/>
      <c r="J258" s="14"/>
    </row>
    <row r="259" spans="1:10" x14ac:dyDescent="0.25">
      <c r="A259" s="3" t="s">
        <v>943</v>
      </c>
      <c r="B259" s="4" t="s">
        <v>944</v>
      </c>
      <c r="C259" s="5">
        <v>1.625</v>
      </c>
      <c r="D259" s="5">
        <v>2.5</v>
      </c>
      <c r="E259" s="8">
        <f>COUNTIF('Co-Ops'!$C$2:$C$1000,"&lt;&gt;"&amp;"")</f>
        <v>30</v>
      </c>
      <c r="F259" s="4"/>
      <c r="G259" s="5" t="s">
        <v>1018</v>
      </c>
      <c r="H259" s="8">
        <f>SUMIF($C$259:$C$262,"=5",$E$259:$E$262)</f>
        <v>0</v>
      </c>
      <c r="I259" s="5"/>
      <c r="J259" s="12"/>
    </row>
    <row r="260" spans="1:10" x14ac:dyDescent="0.25">
      <c r="A260" s="6"/>
      <c r="B260" s="7" t="s">
        <v>945</v>
      </c>
      <c r="C260" s="8">
        <v>2.6875</v>
      </c>
      <c r="D260" s="8">
        <v>4.6875</v>
      </c>
      <c r="E260" s="8">
        <f>COUNTIF('Co-Ops'!$D$2:$D$1000,"&lt;&gt;"&amp;"")</f>
        <v>36</v>
      </c>
      <c r="F260" s="7"/>
      <c r="G260" s="8" t="s">
        <v>1025</v>
      </c>
      <c r="H260" s="8">
        <f>SUMIF($C$259:$C$262,"=1.625",$E$259:$E$262)</f>
        <v>31</v>
      </c>
      <c r="I260" s="8" t="s">
        <v>1022</v>
      </c>
      <c r="J260" s="13">
        <f>H260/50</f>
        <v>0.62</v>
      </c>
    </row>
    <row r="261" spans="1:10" x14ac:dyDescent="0.25">
      <c r="A261" s="6"/>
      <c r="B261" s="7" t="s">
        <v>946</v>
      </c>
      <c r="C261" s="8">
        <v>2.6875</v>
      </c>
      <c r="D261" s="8">
        <v>4.6875</v>
      </c>
      <c r="E261" s="8">
        <f>COUNTIF('Co-Ops'!$E$2:$E$1000,"&lt;&gt;"&amp;"")</f>
        <v>30</v>
      </c>
      <c r="F261" s="7"/>
      <c r="G261" s="8" t="s">
        <v>1026</v>
      </c>
      <c r="H261" s="8">
        <f>SUMIF($C$259:$C$262,"=2.25",$E$259:$E$262)</f>
        <v>0</v>
      </c>
      <c r="I261" s="8" t="s">
        <v>1023</v>
      </c>
      <c r="J261" s="13">
        <f>H261/50</f>
        <v>0</v>
      </c>
    </row>
    <row r="262" spans="1:10" x14ac:dyDescent="0.25">
      <c r="A262" s="6"/>
      <c r="B262" s="7" t="s">
        <v>960</v>
      </c>
      <c r="C262" s="8">
        <v>1.625</v>
      </c>
      <c r="D262" s="8">
        <v>2.5</v>
      </c>
      <c r="E262" s="8">
        <f>COUNTIF('Co-Ops'!$F$2:$F$1000,"&lt;&gt;"&amp;"")</f>
        <v>1</v>
      </c>
      <c r="F262" s="7"/>
      <c r="G262" s="8" t="s">
        <v>1019</v>
      </c>
      <c r="H262" s="8">
        <f>SUMIF($C$259:$C$262,"=2.6875",$E$259:$E$262)</f>
        <v>66</v>
      </c>
      <c r="I262" s="8"/>
      <c r="J262" s="13"/>
    </row>
    <row r="263" spans="1:10" ht="15.75" thickBot="1" x14ac:dyDescent="0.3">
      <c r="A263" s="9"/>
      <c r="B263" s="10"/>
      <c r="C263" s="11"/>
      <c r="D263" s="11"/>
      <c r="E263" s="11"/>
      <c r="F263" s="10"/>
      <c r="G263" s="11" t="s">
        <v>1020</v>
      </c>
      <c r="H263" s="11">
        <f>SUM(H259:H262)</f>
        <v>97</v>
      </c>
      <c r="I263" s="11"/>
      <c r="J263" s="14"/>
    </row>
    <row r="264" spans="1:10" ht="15.75" thickBot="1" x14ac:dyDescent="0.3">
      <c r="A264" s="25" t="s">
        <v>1072</v>
      </c>
      <c r="B264" s="26" t="s">
        <v>1073</v>
      </c>
      <c r="C264" s="27"/>
      <c r="D264" s="27"/>
      <c r="E264" s="27"/>
      <c r="F264" s="19"/>
      <c r="G264" s="27"/>
      <c r="H264" s="27"/>
      <c r="I264" s="27"/>
      <c r="J264" s="28"/>
    </row>
    <row r="265" spans="1:10" ht="15.75" thickBot="1" x14ac:dyDescent="0.3"/>
    <row r="266" spans="1:10" x14ac:dyDescent="0.25">
      <c r="E266" s="33" t="s">
        <v>1027</v>
      </c>
      <c r="F266" s="34"/>
      <c r="G266" s="5" t="s">
        <v>1018</v>
      </c>
      <c r="H266" s="5">
        <f>SUM(H2,H29,H55,H82,H109,H136,H163,H190,H217,H244,H249,H254,H259)</f>
        <v>110</v>
      </c>
      <c r="I266" s="5"/>
      <c r="J266" s="12"/>
    </row>
    <row r="267" spans="1:10" x14ac:dyDescent="0.25">
      <c r="E267" s="15"/>
      <c r="F267" s="7"/>
      <c r="G267" s="8" t="s">
        <v>1025</v>
      </c>
      <c r="H267" s="8">
        <f>SUM(H3,H30,H56,H83,H110,H137,H164,H191,H218,H245,H250,H255,H260)</f>
        <v>575</v>
      </c>
      <c r="I267" s="8" t="s">
        <v>1022</v>
      </c>
      <c r="J267" s="13">
        <f>H267/50</f>
        <v>11.5</v>
      </c>
    </row>
    <row r="268" spans="1:10" x14ac:dyDescent="0.25">
      <c r="E268" s="15"/>
      <c r="F268" s="7"/>
      <c r="G268" s="8" t="s">
        <v>1026</v>
      </c>
      <c r="H268" s="8">
        <f>SUM(H5,H32,H58,H85,H112,H139,H166,H193,H220,H246,H251,H256,H261)</f>
        <v>321</v>
      </c>
      <c r="I268" s="8" t="s">
        <v>1023</v>
      </c>
      <c r="J268" s="13">
        <f>H268/50</f>
        <v>6.42</v>
      </c>
    </row>
    <row r="269" spans="1:10" x14ac:dyDescent="0.25">
      <c r="E269" s="15"/>
      <c r="F269" s="7"/>
      <c r="G269" s="8" t="s">
        <v>1019</v>
      </c>
      <c r="H269" s="8">
        <f>SUM(H6,H33,H59,H86,H113,H140,H167,H194,H221,H247,H252,H257,H262)</f>
        <v>1038</v>
      </c>
      <c r="I269" s="8"/>
      <c r="J269" s="13"/>
    </row>
    <row r="270" spans="1:10" ht="15.75" thickBot="1" x14ac:dyDescent="0.3">
      <c r="E270" s="16"/>
      <c r="F270" s="10"/>
      <c r="G270" s="11" t="s">
        <v>1020</v>
      </c>
      <c r="H270" s="11">
        <f>SUM(H266:H269)</f>
        <v>2044</v>
      </c>
      <c r="I270" s="11"/>
      <c r="J270" s="14"/>
    </row>
  </sheetData>
  <mergeCells count="1">
    <mergeCell ref="E266:F266"/>
  </mergeCells>
  <pageMargins left="0.7" right="0.7" top="0.75" bottom="0.75" header="0.3" footer="0.3"/>
  <pageSetup orientation="portrait" r:id="rId1"/>
  <ignoredErrors>
    <ignoredError sqref="E245 E250" formula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F54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6.7109375" style="1" bestFit="1" customWidth="1"/>
    <col min="2" max="2" width="14.85546875" style="1" bestFit="1" customWidth="1"/>
    <col min="3" max="3" width="11.42578125" style="1" bestFit="1" customWidth="1"/>
    <col min="4" max="4" width="16.28515625" style="23" bestFit="1" customWidth="1"/>
    <col min="5" max="5" width="11.7109375" style="23" bestFit="1" customWidth="1"/>
    <col min="6" max="6" width="12.140625" style="23" bestFit="1" customWidth="1"/>
    <col min="7" max="7" width="13.85546875" style="23" bestFit="1" customWidth="1"/>
    <col min="8" max="8" width="14.7109375" bestFit="1" customWidth="1"/>
    <col min="9" max="9" width="6" bestFit="1" customWidth="1"/>
    <col min="10" max="10" width="13.28515625" bestFit="1" customWidth="1"/>
    <col min="11" max="11" width="12.28515625" bestFit="1" customWidth="1"/>
    <col min="12" max="12" width="9" bestFit="1" customWidth="1"/>
    <col min="13" max="13" width="13.7109375" bestFit="1" customWidth="1"/>
    <col min="14" max="14" width="11.5703125" bestFit="1" customWidth="1"/>
    <col min="15" max="15" width="30" bestFit="1" customWidth="1"/>
    <col min="16" max="16" width="17.28515625" bestFit="1" customWidth="1"/>
    <col min="17" max="17" width="15.85546875" bestFit="1" customWidth="1"/>
    <col min="18" max="18" width="12.85546875" bestFit="1" customWidth="1"/>
    <col min="19" max="19" width="13.140625" bestFit="1" customWidth="1"/>
    <col min="20" max="20" width="7.7109375" bestFit="1" customWidth="1"/>
    <col min="21" max="21" width="16.42578125" bestFit="1" customWidth="1"/>
    <col min="22" max="22" width="35" bestFit="1" customWidth="1"/>
    <col min="23" max="23" width="10.5703125" bestFit="1" customWidth="1"/>
    <col min="24" max="24" width="12.28515625" bestFit="1" customWidth="1"/>
    <col min="25" max="25" width="9.42578125" bestFit="1" customWidth="1"/>
    <col min="26" max="26" width="13.85546875" bestFit="1" customWidth="1"/>
    <col min="27" max="27" width="15.42578125" bestFit="1" customWidth="1"/>
    <col min="28" max="28" width="11.42578125" bestFit="1" customWidth="1"/>
    <col min="29" max="29" width="13.140625" bestFit="1" customWidth="1"/>
    <col min="30" max="30" width="10.5703125" bestFit="1" customWidth="1"/>
    <col min="31" max="31" width="20.5703125" bestFit="1" customWidth="1"/>
    <col min="32" max="32" width="12.140625" bestFit="1" customWidth="1"/>
  </cols>
  <sheetData>
    <row r="1" spans="1:32" s="2" customFormat="1" x14ac:dyDescent="0.25">
      <c r="A1" s="2" t="s">
        <v>1121</v>
      </c>
      <c r="B1" s="2" t="s">
        <v>1028</v>
      </c>
      <c r="C1" s="2" t="s">
        <v>1030</v>
      </c>
      <c r="D1" s="21" t="s">
        <v>1032</v>
      </c>
      <c r="E1" s="21" t="s">
        <v>799</v>
      </c>
      <c r="F1" s="21" t="s">
        <v>725</v>
      </c>
      <c r="G1" s="21" t="s">
        <v>1342</v>
      </c>
      <c r="H1" s="2" t="s">
        <v>13</v>
      </c>
      <c r="I1" s="2" t="s">
        <v>35</v>
      </c>
      <c r="J1" s="2" t="s">
        <v>152</v>
      </c>
      <c r="K1" s="2" t="s">
        <v>101</v>
      </c>
      <c r="L1" s="2" t="s">
        <v>718</v>
      </c>
      <c r="M1" s="2" t="s">
        <v>153</v>
      </c>
      <c r="N1" s="2" t="s">
        <v>175</v>
      </c>
      <c r="O1" s="2" t="s">
        <v>929</v>
      </c>
      <c r="P1" s="2" t="s">
        <v>926</v>
      </c>
      <c r="Q1" s="2" t="s">
        <v>1195</v>
      </c>
      <c r="R1" s="2" t="s">
        <v>584</v>
      </c>
      <c r="S1" s="2" t="s">
        <v>609</v>
      </c>
      <c r="T1" s="2" t="s">
        <v>622</v>
      </c>
      <c r="U1" s="2" t="s">
        <v>639</v>
      </c>
      <c r="V1" s="2" t="s">
        <v>670</v>
      </c>
      <c r="W1" s="2" t="s">
        <v>692</v>
      </c>
      <c r="X1" s="2" t="s">
        <v>928</v>
      </c>
      <c r="Y1" s="2" t="s">
        <v>711</v>
      </c>
      <c r="Z1" s="2" t="s">
        <v>647</v>
      </c>
      <c r="AA1" s="2" t="s">
        <v>658</v>
      </c>
      <c r="AB1" s="2" t="s">
        <v>723</v>
      </c>
      <c r="AC1" s="2" t="s">
        <v>1183</v>
      </c>
      <c r="AD1" s="2" t="s">
        <v>668</v>
      </c>
      <c r="AE1" s="2" t="s">
        <v>1260</v>
      </c>
      <c r="AF1" s="2" t="s">
        <v>1261</v>
      </c>
    </row>
    <row r="2" spans="1:32" x14ac:dyDescent="0.25">
      <c r="A2" s="1" t="s">
        <v>1160</v>
      </c>
      <c r="B2" s="1" t="s">
        <v>1038</v>
      </c>
      <c r="C2" t="s">
        <v>1182</v>
      </c>
      <c r="D2" s="22" t="s">
        <v>1163</v>
      </c>
      <c r="E2" s="22"/>
      <c r="F2" s="22"/>
      <c r="G2" s="22"/>
      <c r="H2" t="s">
        <v>1085</v>
      </c>
      <c r="K2" t="s">
        <v>1167</v>
      </c>
      <c r="P2" t="s">
        <v>1176</v>
      </c>
      <c r="R2" t="s">
        <v>1190</v>
      </c>
      <c r="V2" t="s">
        <v>1180</v>
      </c>
      <c r="W2" t="s">
        <v>1178</v>
      </c>
      <c r="AC2" s="30" t="s">
        <v>1184</v>
      </c>
      <c r="AE2" s="24" t="s">
        <v>1271</v>
      </c>
      <c r="AF2" s="1">
        <v>9</v>
      </c>
    </row>
    <row r="3" spans="1:32" x14ac:dyDescent="0.25">
      <c r="D3" s="22" t="s">
        <v>1165</v>
      </c>
      <c r="E3" s="22"/>
      <c r="F3" s="22"/>
      <c r="G3" s="22"/>
      <c r="H3" t="s">
        <v>1083</v>
      </c>
      <c r="K3" t="s">
        <v>1168</v>
      </c>
      <c r="P3" t="s">
        <v>1170</v>
      </c>
      <c r="R3" t="s">
        <v>1191</v>
      </c>
      <c r="V3" t="s">
        <v>1181</v>
      </c>
      <c r="W3" t="s">
        <v>1178</v>
      </c>
      <c r="AC3" s="30" t="s">
        <v>1187</v>
      </c>
      <c r="AE3" s="24" t="s">
        <v>1270</v>
      </c>
      <c r="AF3" s="1">
        <v>3</v>
      </c>
    </row>
    <row r="4" spans="1:32" x14ac:dyDescent="0.25">
      <c r="D4" s="22" t="s">
        <v>1166</v>
      </c>
      <c r="E4" s="22"/>
      <c r="F4" s="22"/>
      <c r="G4" s="22"/>
      <c r="H4" t="s">
        <v>1084</v>
      </c>
      <c r="K4" t="s">
        <v>1169</v>
      </c>
      <c r="P4" t="s">
        <v>1171</v>
      </c>
      <c r="R4" t="s">
        <v>1192</v>
      </c>
      <c r="V4" t="s">
        <v>1179</v>
      </c>
      <c r="W4" t="s">
        <v>1178</v>
      </c>
      <c r="AC4" s="30" t="s">
        <v>1188</v>
      </c>
      <c r="AE4" s="24" t="s">
        <v>1274</v>
      </c>
      <c r="AF4" s="1"/>
    </row>
    <row r="5" spans="1:32" x14ac:dyDescent="0.25">
      <c r="D5" t="s">
        <v>1164</v>
      </c>
      <c r="E5"/>
      <c r="F5"/>
      <c r="G5"/>
      <c r="P5" t="s">
        <v>1177</v>
      </c>
      <c r="R5" t="s">
        <v>1193</v>
      </c>
      <c r="W5" t="s">
        <v>1178</v>
      </c>
      <c r="AC5" s="30" t="s">
        <v>1189</v>
      </c>
      <c r="AE5" s="24" t="s">
        <v>700</v>
      </c>
      <c r="AF5" s="1"/>
    </row>
    <row r="6" spans="1:32" x14ac:dyDescent="0.25">
      <c r="D6"/>
      <c r="E6"/>
      <c r="F6"/>
      <c r="G6"/>
      <c r="P6" t="s">
        <v>1173</v>
      </c>
      <c r="R6" t="s">
        <v>1194</v>
      </c>
      <c r="AC6" s="30" t="s">
        <v>1185</v>
      </c>
      <c r="AE6" s="24" t="s">
        <v>697</v>
      </c>
      <c r="AF6" s="1"/>
    </row>
    <row r="7" spans="1:32" x14ac:dyDescent="0.25">
      <c r="D7"/>
      <c r="E7"/>
      <c r="F7"/>
      <c r="G7"/>
      <c r="P7" t="s">
        <v>1172</v>
      </c>
      <c r="AC7" s="30" t="s">
        <v>1186</v>
      </c>
      <c r="AE7" s="24" t="s">
        <v>1266</v>
      </c>
      <c r="AF7" s="1"/>
    </row>
    <row r="8" spans="1:32" x14ac:dyDescent="0.25">
      <c r="D8"/>
      <c r="E8"/>
      <c r="F8"/>
      <c r="G8"/>
      <c r="P8" t="s">
        <v>1174</v>
      </c>
      <c r="AE8" s="24" t="s">
        <v>1303</v>
      </c>
      <c r="AF8" s="1">
        <v>12</v>
      </c>
    </row>
    <row r="9" spans="1:32" x14ac:dyDescent="0.25">
      <c r="D9"/>
      <c r="E9"/>
      <c r="F9"/>
      <c r="G9"/>
      <c r="P9" t="s">
        <v>1175</v>
      </c>
      <c r="AE9" s="24" t="s">
        <v>698</v>
      </c>
      <c r="AF9" s="1"/>
    </row>
    <row r="10" spans="1:32" x14ac:dyDescent="0.25">
      <c r="D10"/>
      <c r="E10"/>
      <c r="F10"/>
      <c r="G10"/>
      <c r="AE10" s="24" t="s">
        <v>1299</v>
      </c>
      <c r="AF10" s="1"/>
    </row>
    <row r="11" spans="1:32" x14ac:dyDescent="0.25">
      <c r="D11"/>
      <c r="E11"/>
      <c r="F11"/>
      <c r="G11"/>
      <c r="AE11" s="24" t="s">
        <v>1294</v>
      </c>
      <c r="AF11" s="1"/>
    </row>
    <row r="12" spans="1:32" x14ac:dyDescent="0.25">
      <c r="AE12" s="24" t="s">
        <v>1297</v>
      </c>
      <c r="AF12" s="1"/>
    </row>
    <row r="13" spans="1:32" x14ac:dyDescent="0.25">
      <c r="AE13" s="24" t="s">
        <v>1298</v>
      </c>
      <c r="AF13" s="1"/>
    </row>
    <row r="14" spans="1:32" x14ac:dyDescent="0.25">
      <c r="AE14" s="24" t="s">
        <v>1293</v>
      </c>
      <c r="AF14" s="1"/>
    </row>
    <row r="15" spans="1:32" x14ac:dyDescent="0.25">
      <c r="AE15" s="24" t="s">
        <v>1295</v>
      </c>
      <c r="AF15" s="1"/>
    </row>
    <row r="16" spans="1:32" x14ac:dyDescent="0.25">
      <c r="AE16" s="24" t="s">
        <v>1296</v>
      </c>
      <c r="AF16" s="1"/>
    </row>
    <row r="17" spans="31:32" x14ac:dyDescent="0.25">
      <c r="AE17" s="24" t="s">
        <v>693</v>
      </c>
      <c r="AF17" s="1"/>
    </row>
    <row r="18" spans="31:32" x14ac:dyDescent="0.25">
      <c r="AE18" s="24" t="s">
        <v>701</v>
      </c>
      <c r="AF18" s="1"/>
    </row>
    <row r="19" spans="31:32" x14ac:dyDescent="0.25">
      <c r="AE19" s="24" t="s">
        <v>1281</v>
      </c>
      <c r="AF19" s="1"/>
    </row>
    <row r="20" spans="31:32" x14ac:dyDescent="0.25">
      <c r="AE20" s="24" t="s">
        <v>1272</v>
      </c>
      <c r="AF20" s="1"/>
    </row>
    <row r="21" spans="31:32" x14ac:dyDescent="0.25">
      <c r="AE21" s="24" t="s">
        <v>1265</v>
      </c>
      <c r="AF21" s="1"/>
    </row>
    <row r="22" spans="31:32" x14ac:dyDescent="0.25">
      <c r="AE22" s="24" t="s">
        <v>1262</v>
      </c>
      <c r="AF22" s="1"/>
    </row>
    <row r="23" spans="31:32" x14ac:dyDescent="0.25">
      <c r="AE23" s="24" t="s">
        <v>1289</v>
      </c>
      <c r="AF23" s="1">
        <v>2</v>
      </c>
    </row>
    <row r="24" spans="31:32" x14ac:dyDescent="0.25">
      <c r="AE24" s="24" t="s">
        <v>1290</v>
      </c>
      <c r="AF24" s="1">
        <v>2</v>
      </c>
    </row>
    <row r="25" spans="31:32" x14ac:dyDescent="0.25">
      <c r="AE25" s="24" t="s">
        <v>1291</v>
      </c>
      <c r="AF25" s="1">
        <v>2</v>
      </c>
    </row>
    <row r="26" spans="31:32" x14ac:dyDescent="0.25">
      <c r="AE26" s="24" t="s">
        <v>1292</v>
      </c>
      <c r="AF26" s="1">
        <v>2</v>
      </c>
    </row>
    <row r="27" spans="31:32" x14ac:dyDescent="0.25">
      <c r="AE27" s="24" t="s">
        <v>1273</v>
      </c>
      <c r="AF27" s="1"/>
    </row>
    <row r="28" spans="31:32" x14ac:dyDescent="0.25">
      <c r="AE28" s="24" t="s">
        <v>1286</v>
      </c>
      <c r="AF28" s="1"/>
    </row>
    <row r="29" spans="31:32" x14ac:dyDescent="0.25">
      <c r="AE29" s="24" t="s">
        <v>694</v>
      </c>
      <c r="AF29" s="1"/>
    </row>
    <row r="30" spans="31:32" x14ac:dyDescent="0.25">
      <c r="AE30" s="24" t="s">
        <v>1268</v>
      </c>
      <c r="AF30" s="1"/>
    </row>
    <row r="31" spans="31:32" x14ac:dyDescent="0.25">
      <c r="AE31" s="24" t="s">
        <v>1284</v>
      </c>
      <c r="AF31" s="1"/>
    </row>
    <row r="32" spans="31:32" x14ac:dyDescent="0.25">
      <c r="AE32" s="24" t="s">
        <v>1287</v>
      </c>
      <c r="AF32" s="1"/>
    </row>
    <row r="33" spans="31:32" x14ac:dyDescent="0.25">
      <c r="AE33" s="24" t="s">
        <v>1283</v>
      </c>
      <c r="AF33" s="1"/>
    </row>
    <row r="34" spans="31:32" x14ac:dyDescent="0.25">
      <c r="AE34" s="24" t="s">
        <v>150</v>
      </c>
      <c r="AF34" s="1">
        <v>2</v>
      </c>
    </row>
    <row r="35" spans="31:32" x14ac:dyDescent="0.25">
      <c r="AE35" s="24" t="s">
        <v>1277</v>
      </c>
      <c r="AF35" s="1"/>
    </row>
    <row r="36" spans="31:32" x14ac:dyDescent="0.25">
      <c r="AE36" s="24" t="s">
        <v>1276</v>
      </c>
      <c r="AF36" s="1"/>
    </row>
    <row r="37" spans="31:32" x14ac:dyDescent="0.25">
      <c r="AE37" s="24" t="s">
        <v>1279</v>
      </c>
      <c r="AF37" s="1"/>
    </row>
    <row r="38" spans="31:32" x14ac:dyDescent="0.25">
      <c r="AE38" s="24" t="s">
        <v>1278</v>
      </c>
      <c r="AF38" s="1"/>
    </row>
    <row r="39" spans="31:32" x14ac:dyDescent="0.25">
      <c r="AE39" s="24" t="s">
        <v>1302</v>
      </c>
      <c r="AF39" s="1">
        <v>3</v>
      </c>
    </row>
    <row r="40" spans="31:32" x14ac:dyDescent="0.25">
      <c r="AE40" s="24" t="s">
        <v>1280</v>
      </c>
      <c r="AF40" s="1"/>
    </row>
    <row r="41" spans="31:32" x14ac:dyDescent="0.25">
      <c r="AE41" s="24" t="s">
        <v>695</v>
      </c>
      <c r="AF41" s="1"/>
    </row>
    <row r="42" spans="31:32" x14ac:dyDescent="0.25">
      <c r="AE42" s="24" t="s">
        <v>1288</v>
      </c>
      <c r="AF42" s="1"/>
    </row>
    <row r="43" spans="31:32" x14ac:dyDescent="0.25">
      <c r="AE43" s="24" t="s">
        <v>1264</v>
      </c>
      <c r="AF43" s="1"/>
    </row>
    <row r="44" spans="31:32" x14ac:dyDescent="0.25">
      <c r="AE44" s="24" t="s">
        <v>1267</v>
      </c>
      <c r="AF44" s="1"/>
    </row>
    <row r="45" spans="31:32" x14ac:dyDescent="0.25">
      <c r="AE45" s="24" t="s">
        <v>1300</v>
      </c>
      <c r="AF45" s="1"/>
    </row>
    <row r="46" spans="31:32" x14ac:dyDescent="0.25">
      <c r="AE46" s="24" t="s">
        <v>1285</v>
      </c>
      <c r="AF46" s="1"/>
    </row>
    <row r="47" spans="31:32" x14ac:dyDescent="0.25">
      <c r="AE47" s="24" t="s">
        <v>696</v>
      </c>
      <c r="AF47" s="1"/>
    </row>
    <row r="48" spans="31:32" x14ac:dyDescent="0.25">
      <c r="AE48" s="24" t="s">
        <v>1275</v>
      </c>
      <c r="AF48" s="1"/>
    </row>
    <row r="49" spans="31:32" x14ac:dyDescent="0.25">
      <c r="AE49" s="24" t="s">
        <v>1178</v>
      </c>
      <c r="AF49" s="1">
        <v>5</v>
      </c>
    </row>
    <row r="50" spans="31:32" x14ac:dyDescent="0.25">
      <c r="AE50" s="24" t="s">
        <v>1301</v>
      </c>
      <c r="AF50" s="1"/>
    </row>
    <row r="51" spans="31:32" x14ac:dyDescent="0.25">
      <c r="AE51" s="24" t="s">
        <v>1282</v>
      </c>
      <c r="AF51" s="1"/>
    </row>
    <row r="52" spans="31:32" x14ac:dyDescent="0.25">
      <c r="AE52" s="24" t="s">
        <v>1269</v>
      </c>
      <c r="AF52" s="1"/>
    </row>
    <row r="53" spans="31:32" x14ac:dyDescent="0.25">
      <c r="AE53" s="24" t="s">
        <v>1263</v>
      </c>
      <c r="AF53" s="1"/>
    </row>
    <row r="54" spans="31:32" x14ac:dyDescent="0.25">
      <c r="AE54" s="24" t="s">
        <v>699</v>
      </c>
      <c r="AF54" s="1"/>
    </row>
  </sheetData>
  <sortState xmlns:xlrd2="http://schemas.microsoft.com/office/spreadsheetml/2017/richdata2" ref="V2:V4">
    <sortCondition ref="V2:V4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F54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6.7109375" style="1" bestFit="1" customWidth="1"/>
    <col min="2" max="2" width="14.85546875" style="1" bestFit="1" customWidth="1"/>
    <col min="3" max="3" width="11.42578125" style="1" bestFit="1" customWidth="1"/>
    <col min="4" max="4" width="16.28515625" style="23" bestFit="1" customWidth="1"/>
    <col min="5" max="5" width="11.7109375" style="23" bestFit="1" customWidth="1"/>
    <col min="6" max="6" width="27" style="32" bestFit="1" customWidth="1"/>
    <col min="7" max="7" width="27" style="32" customWidth="1"/>
    <col min="8" max="8" width="14.7109375" bestFit="1" customWidth="1"/>
    <col min="9" max="9" width="6" bestFit="1" customWidth="1"/>
    <col min="10" max="10" width="13.28515625" bestFit="1" customWidth="1"/>
    <col min="11" max="11" width="18.7109375" bestFit="1" customWidth="1"/>
    <col min="12" max="12" width="9" bestFit="1" customWidth="1"/>
    <col min="13" max="13" width="13.7109375" bestFit="1" customWidth="1"/>
    <col min="14" max="14" width="34.85546875" bestFit="1" customWidth="1"/>
    <col min="15" max="15" width="30" bestFit="1" customWidth="1"/>
    <col min="16" max="16" width="17.28515625" bestFit="1" customWidth="1"/>
    <col min="17" max="17" width="21.42578125" bestFit="1" customWidth="1"/>
    <col min="18" max="18" width="12.85546875" bestFit="1" customWidth="1"/>
    <col min="19" max="19" width="13.140625" bestFit="1" customWidth="1"/>
    <col min="20" max="20" width="7.7109375" bestFit="1" customWidth="1"/>
    <col min="21" max="21" width="16.42578125" bestFit="1" customWidth="1"/>
    <col min="22" max="22" width="35" bestFit="1" customWidth="1"/>
    <col min="23" max="23" width="10.5703125" bestFit="1" customWidth="1"/>
    <col min="24" max="24" width="12.28515625" bestFit="1" customWidth="1"/>
    <col min="25" max="25" width="9.42578125" bestFit="1" customWidth="1"/>
    <col min="26" max="26" width="10.7109375" bestFit="1" customWidth="1"/>
    <col min="27" max="27" width="15.28515625" bestFit="1" customWidth="1"/>
    <col min="28" max="28" width="9" bestFit="1" customWidth="1"/>
    <col min="29" max="29" width="13.140625" style="30" bestFit="1" customWidth="1"/>
    <col min="30" max="30" width="10.5703125" bestFit="1" customWidth="1"/>
    <col min="31" max="31" width="20.5703125" bestFit="1" customWidth="1"/>
    <col min="32" max="32" width="12.140625" bestFit="1" customWidth="1"/>
  </cols>
  <sheetData>
    <row r="1" spans="1:32" s="2" customFormat="1" x14ac:dyDescent="0.25">
      <c r="A1" s="2" t="s">
        <v>1121</v>
      </c>
      <c r="B1" s="2" t="s">
        <v>1028</v>
      </c>
      <c r="C1" s="2" t="s">
        <v>1030</v>
      </c>
      <c r="D1" s="21" t="s">
        <v>1032</v>
      </c>
      <c r="E1" s="21" t="s">
        <v>799</v>
      </c>
      <c r="F1" s="21" t="s">
        <v>725</v>
      </c>
      <c r="G1" s="21" t="s">
        <v>1342</v>
      </c>
      <c r="H1" s="2" t="s">
        <v>13</v>
      </c>
      <c r="I1" s="2" t="s">
        <v>35</v>
      </c>
      <c r="J1" s="2" t="s">
        <v>152</v>
      </c>
      <c r="K1" s="2" t="s">
        <v>101</v>
      </c>
      <c r="L1" s="2" t="s">
        <v>718</v>
      </c>
      <c r="M1" s="2" t="s">
        <v>153</v>
      </c>
      <c r="N1" s="2" t="s">
        <v>175</v>
      </c>
      <c r="O1" s="2" t="s">
        <v>929</v>
      </c>
      <c r="P1" s="2" t="s">
        <v>926</v>
      </c>
      <c r="Q1" s="2" t="s">
        <v>1195</v>
      </c>
      <c r="R1" s="2" t="s">
        <v>584</v>
      </c>
      <c r="S1" s="2" t="s">
        <v>609</v>
      </c>
      <c r="T1" s="2" t="s">
        <v>622</v>
      </c>
      <c r="U1" s="2" t="s">
        <v>639</v>
      </c>
      <c r="V1" s="2" t="s">
        <v>670</v>
      </c>
      <c r="W1" s="2" t="s">
        <v>692</v>
      </c>
      <c r="X1" s="2" t="s">
        <v>928</v>
      </c>
      <c r="Y1" s="2" t="s">
        <v>711</v>
      </c>
      <c r="Z1" s="2" t="s">
        <v>647</v>
      </c>
      <c r="AA1" s="2" t="s">
        <v>658</v>
      </c>
      <c r="AB1" s="2" t="s">
        <v>723</v>
      </c>
      <c r="AC1" s="2" t="s">
        <v>1183</v>
      </c>
      <c r="AD1" s="2" t="s">
        <v>668</v>
      </c>
      <c r="AE1" s="2" t="s">
        <v>1260</v>
      </c>
      <c r="AF1" s="2" t="s">
        <v>1261</v>
      </c>
    </row>
    <row r="2" spans="1:32" ht="15.75" customHeight="1" x14ac:dyDescent="0.25">
      <c r="A2" s="1" t="s">
        <v>1201</v>
      </c>
      <c r="B2" s="1" t="s">
        <v>1038</v>
      </c>
      <c r="C2" t="s">
        <v>1207</v>
      </c>
      <c r="D2" s="22" t="s">
        <v>1221</v>
      </c>
      <c r="E2" s="22"/>
      <c r="G2" s="32" t="s">
        <v>1224</v>
      </c>
      <c r="H2" t="s">
        <v>1085</v>
      </c>
      <c r="K2" t="s">
        <v>1210</v>
      </c>
      <c r="N2" t="s">
        <v>1218</v>
      </c>
      <c r="Q2" t="s">
        <v>1246</v>
      </c>
      <c r="R2" t="s">
        <v>1219</v>
      </c>
      <c r="V2" t="s">
        <v>1242</v>
      </c>
      <c r="W2" t="s">
        <v>1178</v>
      </c>
      <c r="AB2" t="s">
        <v>1258</v>
      </c>
      <c r="AC2" s="30" t="s">
        <v>1257</v>
      </c>
      <c r="AE2" s="24" t="s">
        <v>1271</v>
      </c>
      <c r="AF2" s="1">
        <v>12</v>
      </c>
    </row>
    <row r="3" spans="1:32" x14ac:dyDescent="0.25">
      <c r="D3" s="22" t="s">
        <v>1222</v>
      </c>
      <c r="E3" s="22"/>
      <c r="G3" s="32" t="s">
        <v>1225</v>
      </c>
      <c r="H3" t="s">
        <v>1083</v>
      </c>
      <c r="K3" t="s">
        <v>1209</v>
      </c>
      <c r="N3" t="s">
        <v>1211</v>
      </c>
      <c r="Q3" t="s">
        <v>1249</v>
      </c>
      <c r="R3" t="s">
        <v>1220</v>
      </c>
      <c r="V3" t="s">
        <v>1241</v>
      </c>
      <c r="W3" t="s">
        <v>1178</v>
      </c>
      <c r="AC3" s="30" t="s">
        <v>1252</v>
      </c>
      <c r="AE3" s="24" t="s">
        <v>1270</v>
      </c>
      <c r="AF3" s="1">
        <v>4</v>
      </c>
    </row>
    <row r="4" spans="1:32" x14ac:dyDescent="0.25">
      <c r="D4" s="22" t="s">
        <v>1223</v>
      </c>
      <c r="E4" s="22"/>
      <c r="G4" s="32" t="s">
        <v>1226</v>
      </c>
      <c r="H4" t="s">
        <v>1084</v>
      </c>
      <c r="K4" t="s">
        <v>1208</v>
      </c>
      <c r="N4" t="s">
        <v>1213</v>
      </c>
      <c r="Q4" t="s">
        <v>1251</v>
      </c>
      <c r="V4" t="s">
        <v>1240</v>
      </c>
      <c r="W4" t="s">
        <v>1178</v>
      </c>
      <c r="AC4" s="30" t="s">
        <v>1256</v>
      </c>
      <c r="AE4" s="24" t="s">
        <v>1274</v>
      </c>
      <c r="AF4" s="1"/>
    </row>
    <row r="5" spans="1:32" x14ac:dyDescent="0.25">
      <c r="D5"/>
      <c r="E5"/>
      <c r="G5" s="32" t="s">
        <v>1227</v>
      </c>
      <c r="N5" t="s">
        <v>1214</v>
      </c>
      <c r="Q5" t="s">
        <v>1244</v>
      </c>
      <c r="W5" t="s">
        <v>1178</v>
      </c>
      <c r="AC5" s="30" t="s">
        <v>1254</v>
      </c>
      <c r="AE5" s="24" t="s">
        <v>700</v>
      </c>
      <c r="AF5" s="1"/>
    </row>
    <row r="6" spans="1:32" x14ac:dyDescent="0.25">
      <c r="D6"/>
      <c r="E6"/>
      <c r="G6" s="32" t="s">
        <v>1228</v>
      </c>
      <c r="N6" t="s">
        <v>1212</v>
      </c>
      <c r="Q6" t="s">
        <v>1245</v>
      </c>
      <c r="AC6" s="30" t="s">
        <v>1253</v>
      </c>
      <c r="AE6" s="24" t="s">
        <v>697</v>
      </c>
      <c r="AF6" s="1"/>
    </row>
    <row r="7" spans="1:32" x14ac:dyDescent="0.25">
      <c r="D7"/>
      <c r="E7"/>
      <c r="G7" s="32" t="s">
        <v>1229</v>
      </c>
      <c r="N7" t="s">
        <v>1215</v>
      </c>
      <c r="Q7" t="s">
        <v>1250</v>
      </c>
      <c r="AC7" s="30" t="s">
        <v>1255</v>
      </c>
      <c r="AE7" s="24" t="s">
        <v>1266</v>
      </c>
      <c r="AF7" s="1"/>
    </row>
    <row r="8" spans="1:32" x14ac:dyDescent="0.25">
      <c r="D8"/>
      <c r="E8"/>
      <c r="G8" s="32" t="s">
        <v>1230</v>
      </c>
      <c r="N8" t="s">
        <v>1216</v>
      </c>
      <c r="Q8" t="s">
        <v>1247</v>
      </c>
      <c r="AE8" s="24" t="s">
        <v>1303</v>
      </c>
      <c r="AF8" s="1">
        <v>8</v>
      </c>
    </row>
    <row r="9" spans="1:32" x14ac:dyDescent="0.25">
      <c r="D9"/>
      <c r="E9"/>
      <c r="G9" s="32" t="s">
        <v>1231</v>
      </c>
      <c r="N9" t="s">
        <v>1217</v>
      </c>
      <c r="Q9" t="s">
        <v>1248</v>
      </c>
      <c r="AE9" s="24" t="s">
        <v>698</v>
      </c>
      <c r="AF9" s="1"/>
    </row>
    <row r="10" spans="1:32" x14ac:dyDescent="0.25">
      <c r="D10"/>
      <c r="E10"/>
      <c r="G10" s="32" t="s">
        <v>1232</v>
      </c>
      <c r="Q10" t="s">
        <v>1243</v>
      </c>
      <c r="AE10" s="24" t="s">
        <v>1299</v>
      </c>
      <c r="AF10" s="1"/>
    </row>
    <row r="11" spans="1:32" x14ac:dyDescent="0.25">
      <c r="D11"/>
      <c r="E11"/>
      <c r="G11" s="32" t="s">
        <v>1233</v>
      </c>
      <c r="AE11" s="24" t="s">
        <v>1294</v>
      </c>
      <c r="AF11" s="1"/>
    </row>
    <row r="12" spans="1:32" x14ac:dyDescent="0.25">
      <c r="G12" s="32" t="s">
        <v>1234</v>
      </c>
      <c r="AE12" s="24" t="s">
        <v>1297</v>
      </c>
      <c r="AF12" s="1"/>
    </row>
    <row r="13" spans="1:32" x14ac:dyDescent="0.25">
      <c r="G13" s="32" t="s">
        <v>1235</v>
      </c>
      <c r="AE13" s="24" t="s">
        <v>1298</v>
      </c>
      <c r="AF13" s="1"/>
    </row>
    <row r="14" spans="1:32" x14ac:dyDescent="0.25">
      <c r="G14" s="32" t="s">
        <v>1236</v>
      </c>
      <c r="AE14" s="24" t="s">
        <v>1293</v>
      </c>
      <c r="AF14" s="1"/>
    </row>
    <row r="15" spans="1:32" x14ac:dyDescent="0.25">
      <c r="G15" s="32" t="s">
        <v>1237</v>
      </c>
      <c r="AE15" s="24" t="s">
        <v>1295</v>
      </c>
      <c r="AF15" s="1"/>
    </row>
    <row r="16" spans="1:32" x14ac:dyDescent="0.25">
      <c r="G16" s="32" t="s">
        <v>1238</v>
      </c>
      <c r="AE16" s="24" t="s">
        <v>1296</v>
      </c>
      <c r="AF16" s="1"/>
    </row>
    <row r="17" spans="7:32" x14ac:dyDescent="0.25">
      <c r="G17" s="32" t="s">
        <v>1239</v>
      </c>
      <c r="AE17" s="24" t="s">
        <v>693</v>
      </c>
      <c r="AF17" s="1"/>
    </row>
    <row r="18" spans="7:32" x14ac:dyDescent="0.25">
      <c r="AE18" s="24" t="s">
        <v>701</v>
      </c>
      <c r="AF18" s="1"/>
    </row>
    <row r="19" spans="7:32" x14ac:dyDescent="0.25">
      <c r="AE19" s="24" t="s">
        <v>1281</v>
      </c>
      <c r="AF19" s="1"/>
    </row>
    <row r="20" spans="7:32" x14ac:dyDescent="0.25">
      <c r="AE20" s="24" t="s">
        <v>1272</v>
      </c>
      <c r="AF20" s="1"/>
    </row>
    <row r="21" spans="7:32" x14ac:dyDescent="0.25">
      <c r="AE21" s="24" t="s">
        <v>1265</v>
      </c>
      <c r="AF21" s="1"/>
    </row>
    <row r="22" spans="7:32" x14ac:dyDescent="0.25">
      <c r="AE22" s="24" t="s">
        <v>1262</v>
      </c>
      <c r="AF22" s="1"/>
    </row>
    <row r="23" spans="7:32" x14ac:dyDescent="0.25">
      <c r="AE23" s="24" t="s">
        <v>1289</v>
      </c>
      <c r="AF23" s="1">
        <v>2</v>
      </c>
    </row>
    <row r="24" spans="7:32" x14ac:dyDescent="0.25">
      <c r="AE24" s="24" t="s">
        <v>1290</v>
      </c>
      <c r="AF24" s="1">
        <v>2</v>
      </c>
    </row>
    <row r="25" spans="7:32" x14ac:dyDescent="0.25">
      <c r="AE25" s="24" t="s">
        <v>1291</v>
      </c>
      <c r="AF25" s="1">
        <v>2</v>
      </c>
    </row>
    <row r="26" spans="7:32" x14ac:dyDescent="0.25">
      <c r="AE26" s="24" t="s">
        <v>1292</v>
      </c>
      <c r="AF26" s="1">
        <v>2</v>
      </c>
    </row>
    <row r="27" spans="7:32" x14ac:dyDescent="0.25">
      <c r="AE27" s="24" t="s">
        <v>1273</v>
      </c>
      <c r="AF27" s="1"/>
    </row>
    <row r="28" spans="7:32" x14ac:dyDescent="0.25">
      <c r="AE28" s="24" t="s">
        <v>1286</v>
      </c>
      <c r="AF28" s="1"/>
    </row>
    <row r="29" spans="7:32" x14ac:dyDescent="0.25">
      <c r="AE29" s="24" t="s">
        <v>694</v>
      </c>
      <c r="AF29" s="1"/>
    </row>
    <row r="30" spans="7:32" x14ac:dyDescent="0.25">
      <c r="AE30" s="24" t="s">
        <v>1268</v>
      </c>
      <c r="AF30" s="1"/>
    </row>
    <row r="31" spans="7:32" x14ac:dyDescent="0.25">
      <c r="AE31" s="24" t="s">
        <v>1284</v>
      </c>
      <c r="AF31" s="1"/>
    </row>
    <row r="32" spans="7:32" x14ac:dyDescent="0.25">
      <c r="AE32" s="24" t="s">
        <v>1287</v>
      </c>
      <c r="AF32" s="1"/>
    </row>
    <row r="33" spans="31:32" x14ac:dyDescent="0.25">
      <c r="AE33" s="24" t="s">
        <v>1283</v>
      </c>
      <c r="AF33" s="1"/>
    </row>
    <row r="34" spans="31:32" x14ac:dyDescent="0.25">
      <c r="AE34" s="24" t="s">
        <v>150</v>
      </c>
      <c r="AF34" s="1">
        <v>3</v>
      </c>
    </row>
    <row r="35" spans="31:32" x14ac:dyDescent="0.25">
      <c r="AE35" s="24" t="s">
        <v>1277</v>
      </c>
      <c r="AF35" s="1"/>
    </row>
    <row r="36" spans="31:32" x14ac:dyDescent="0.25">
      <c r="AE36" s="24" t="s">
        <v>1276</v>
      </c>
      <c r="AF36" s="1">
        <v>1</v>
      </c>
    </row>
    <row r="37" spans="31:32" x14ac:dyDescent="0.25">
      <c r="AE37" s="24" t="s">
        <v>1279</v>
      </c>
      <c r="AF37" s="1"/>
    </row>
    <row r="38" spans="31:32" x14ac:dyDescent="0.25">
      <c r="AE38" s="24" t="s">
        <v>1278</v>
      </c>
      <c r="AF38" s="1"/>
    </row>
    <row r="39" spans="31:32" x14ac:dyDescent="0.25">
      <c r="AE39" s="24" t="s">
        <v>1302</v>
      </c>
      <c r="AF39" s="1">
        <v>2</v>
      </c>
    </row>
    <row r="40" spans="31:32" x14ac:dyDescent="0.25">
      <c r="AE40" s="24" t="s">
        <v>1280</v>
      </c>
      <c r="AF40" s="1"/>
    </row>
    <row r="41" spans="31:32" x14ac:dyDescent="0.25">
      <c r="AE41" s="24" t="s">
        <v>695</v>
      </c>
      <c r="AF41" s="1"/>
    </row>
    <row r="42" spans="31:32" x14ac:dyDescent="0.25">
      <c r="AE42" s="24" t="s">
        <v>1288</v>
      </c>
      <c r="AF42" s="1"/>
    </row>
    <row r="43" spans="31:32" x14ac:dyDescent="0.25">
      <c r="AE43" s="24" t="s">
        <v>1264</v>
      </c>
      <c r="AF43" s="1"/>
    </row>
    <row r="44" spans="31:32" x14ac:dyDescent="0.25">
      <c r="AE44" s="24" t="s">
        <v>1267</v>
      </c>
      <c r="AF44" s="1"/>
    </row>
    <row r="45" spans="31:32" x14ac:dyDescent="0.25">
      <c r="AE45" s="24" t="s">
        <v>1300</v>
      </c>
      <c r="AF45" s="1">
        <v>1</v>
      </c>
    </row>
    <row r="46" spans="31:32" x14ac:dyDescent="0.25">
      <c r="AE46" s="24" t="s">
        <v>1285</v>
      </c>
      <c r="AF46" s="1"/>
    </row>
    <row r="47" spans="31:32" x14ac:dyDescent="0.25">
      <c r="AE47" s="24" t="s">
        <v>696</v>
      </c>
      <c r="AF47" s="1"/>
    </row>
    <row r="48" spans="31:32" x14ac:dyDescent="0.25">
      <c r="AE48" s="24" t="s">
        <v>1275</v>
      </c>
      <c r="AF48" s="1"/>
    </row>
    <row r="49" spans="31:32" x14ac:dyDescent="0.25">
      <c r="AE49" s="24" t="s">
        <v>1178</v>
      </c>
      <c r="AF49" s="1">
        <v>5</v>
      </c>
    </row>
    <row r="50" spans="31:32" x14ac:dyDescent="0.25">
      <c r="AE50" s="24" t="s">
        <v>1301</v>
      </c>
      <c r="AF50" s="1"/>
    </row>
    <row r="51" spans="31:32" x14ac:dyDescent="0.25">
      <c r="AE51" s="24" t="s">
        <v>1282</v>
      </c>
      <c r="AF51" s="1"/>
    </row>
    <row r="52" spans="31:32" x14ac:dyDescent="0.25">
      <c r="AE52" s="24" t="s">
        <v>1269</v>
      </c>
      <c r="AF52" s="1"/>
    </row>
    <row r="53" spans="31:32" x14ac:dyDescent="0.25">
      <c r="AE53" s="24" t="s">
        <v>1263</v>
      </c>
      <c r="AF53" s="1">
        <v>1</v>
      </c>
    </row>
    <row r="54" spans="31:32" x14ac:dyDescent="0.25">
      <c r="AE54" s="24" t="s">
        <v>699</v>
      </c>
      <c r="AF54" s="1"/>
    </row>
  </sheetData>
  <sortState xmlns:xlrd2="http://schemas.microsoft.com/office/spreadsheetml/2017/richdata2" ref="AC2:AC7">
    <sortCondition ref="AC2"/>
  </sortState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209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9.7109375" bestFit="1" customWidth="1"/>
    <col min="2" max="2" width="16.7109375" style="1" bestFit="1" customWidth="1"/>
    <col min="3" max="3" width="18.140625" bestFit="1" customWidth="1"/>
    <col min="4" max="4" width="16.7109375" bestFit="1" customWidth="1"/>
    <col min="5" max="5" width="26" bestFit="1" customWidth="1"/>
    <col min="6" max="6" width="8.28515625" bestFit="1" customWidth="1"/>
  </cols>
  <sheetData>
    <row r="1" spans="1:6" x14ac:dyDescent="0.25">
      <c r="A1" s="2" t="s">
        <v>2</v>
      </c>
      <c r="B1" s="2" t="s">
        <v>1121</v>
      </c>
      <c r="C1" s="2" t="s">
        <v>150</v>
      </c>
      <c r="D1" s="2" t="s">
        <v>730</v>
      </c>
      <c r="E1" s="2" t="s">
        <v>729</v>
      </c>
      <c r="F1" s="2" t="s">
        <v>35</v>
      </c>
    </row>
    <row r="2" spans="1:6" x14ac:dyDescent="0.25">
      <c r="A2" t="s">
        <v>3</v>
      </c>
      <c r="B2" s="1" t="s">
        <v>1129</v>
      </c>
      <c r="C2" t="s">
        <v>18</v>
      </c>
      <c r="D2" t="s">
        <v>731</v>
      </c>
      <c r="E2" t="s">
        <v>732</v>
      </c>
    </row>
    <row r="3" spans="1:6" x14ac:dyDescent="0.25">
      <c r="E3" t="s">
        <v>733</v>
      </c>
    </row>
    <row r="4" spans="1:6" x14ac:dyDescent="0.25">
      <c r="E4" t="s">
        <v>734</v>
      </c>
    </row>
    <row r="5" spans="1:6" x14ac:dyDescent="0.25">
      <c r="E5" t="s">
        <v>735</v>
      </c>
    </row>
    <row r="6" spans="1:6" x14ac:dyDescent="0.25">
      <c r="E6" t="s">
        <v>736</v>
      </c>
    </row>
    <row r="7" spans="1:6" x14ac:dyDescent="0.25">
      <c r="E7" t="s">
        <v>737</v>
      </c>
    </row>
    <row r="8" spans="1:6" x14ac:dyDescent="0.25">
      <c r="E8" t="s">
        <v>738</v>
      </c>
    </row>
    <row r="9" spans="1:6" x14ac:dyDescent="0.25">
      <c r="E9" t="s">
        <v>739</v>
      </c>
    </row>
    <row r="10" spans="1:6" x14ac:dyDescent="0.25">
      <c r="E10" t="s">
        <v>740</v>
      </c>
    </row>
    <row r="11" spans="1:6" x14ac:dyDescent="0.25">
      <c r="E11" t="s">
        <v>741</v>
      </c>
    </row>
    <row r="12" spans="1:6" x14ac:dyDescent="0.25">
      <c r="B12" s="1" t="s">
        <v>1128</v>
      </c>
      <c r="C12" t="s">
        <v>16</v>
      </c>
      <c r="D12" t="s">
        <v>742</v>
      </c>
      <c r="E12" t="s">
        <v>743</v>
      </c>
    </row>
    <row r="13" spans="1:6" x14ac:dyDescent="0.25">
      <c r="E13" t="s">
        <v>744</v>
      </c>
    </row>
    <row r="14" spans="1:6" x14ac:dyDescent="0.25">
      <c r="E14" t="s">
        <v>757</v>
      </c>
    </row>
    <row r="15" spans="1:6" x14ac:dyDescent="0.25">
      <c r="E15" t="s">
        <v>756</v>
      </c>
    </row>
    <row r="16" spans="1:6" x14ac:dyDescent="0.25">
      <c r="E16" t="s">
        <v>745</v>
      </c>
    </row>
    <row r="17" spans="2:5" x14ac:dyDescent="0.25">
      <c r="E17" t="s">
        <v>746</v>
      </c>
    </row>
    <row r="18" spans="2:5" x14ac:dyDescent="0.25">
      <c r="E18" t="s">
        <v>747</v>
      </c>
    </row>
    <row r="19" spans="2:5" x14ac:dyDescent="0.25">
      <c r="E19" t="s">
        <v>748</v>
      </c>
    </row>
    <row r="20" spans="2:5" x14ac:dyDescent="0.25">
      <c r="E20" t="s">
        <v>749</v>
      </c>
    </row>
    <row r="21" spans="2:5" x14ac:dyDescent="0.25">
      <c r="E21" t="s">
        <v>750</v>
      </c>
    </row>
    <row r="22" spans="2:5" x14ac:dyDescent="0.25">
      <c r="B22" s="1" t="s">
        <v>1132</v>
      </c>
      <c r="C22" t="s">
        <v>15</v>
      </c>
      <c r="D22" t="s">
        <v>751</v>
      </c>
      <c r="E22" t="s">
        <v>752</v>
      </c>
    </row>
    <row r="23" spans="2:5" x14ac:dyDescent="0.25">
      <c r="E23" t="s">
        <v>753</v>
      </c>
    </row>
    <row r="24" spans="2:5" x14ac:dyDescent="0.25">
      <c r="E24" t="s">
        <v>754</v>
      </c>
    </row>
    <row r="25" spans="2:5" x14ac:dyDescent="0.25">
      <c r="E25" t="s">
        <v>755</v>
      </c>
    </row>
    <row r="26" spans="2:5" x14ac:dyDescent="0.25">
      <c r="E26" t="s">
        <v>758</v>
      </c>
    </row>
    <row r="27" spans="2:5" x14ac:dyDescent="0.25">
      <c r="E27" t="s">
        <v>759</v>
      </c>
    </row>
    <row r="28" spans="2:5" x14ac:dyDescent="0.25">
      <c r="E28" t="s">
        <v>760</v>
      </c>
    </row>
    <row r="29" spans="2:5" x14ac:dyDescent="0.25">
      <c r="E29" t="s">
        <v>761</v>
      </c>
    </row>
    <row r="30" spans="2:5" x14ac:dyDescent="0.25">
      <c r="E30" t="s">
        <v>762</v>
      </c>
    </row>
    <row r="31" spans="2:5" x14ac:dyDescent="0.25">
      <c r="E31" t="s">
        <v>763</v>
      </c>
    </row>
    <row r="32" spans="2:5" x14ac:dyDescent="0.25">
      <c r="B32" s="1" t="s">
        <v>1131</v>
      </c>
      <c r="C32" t="s">
        <v>764</v>
      </c>
      <c r="D32" t="s">
        <v>765</v>
      </c>
      <c r="E32" t="s">
        <v>766</v>
      </c>
    </row>
    <row r="33" spans="2:5" x14ac:dyDescent="0.25">
      <c r="E33" t="s">
        <v>767</v>
      </c>
    </row>
    <row r="34" spans="2:5" x14ac:dyDescent="0.25">
      <c r="E34" t="s">
        <v>768</v>
      </c>
    </row>
    <row r="35" spans="2:5" x14ac:dyDescent="0.25">
      <c r="E35" t="s">
        <v>769</v>
      </c>
    </row>
    <row r="36" spans="2:5" x14ac:dyDescent="0.25">
      <c r="E36" t="s">
        <v>770</v>
      </c>
    </row>
    <row r="37" spans="2:5" x14ac:dyDescent="0.25">
      <c r="E37" t="s">
        <v>771</v>
      </c>
    </row>
    <row r="38" spans="2:5" x14ac:dyDescent="0.25">
      <c r="E38" t="s">
        <v>772</v>
      </c>
    </row>
    <row r="39" spans="2:5" x14ac:dyDescent="0.25">
      <c r="E39" t="s">
        <v>773</v>
      </c>
    </row>
    <row r="40" spans="2:5" x14ac:dyDescent="0.25">
      <c r="E40" t="s">
        <v>774</v>
      </c>
    </row>
    <row r="41" spans="2:5" x14ac:dyDescent="0.25">
      <c r="E41" t="s">
        <v>775</v>
      </c>
    </row>
    <row r="42" spans="2:5" x14ac:dyDescent="0.25">
      <c r="B42" s="1" t="s">
        <v>1130</v>
      </c>
      <c r="C42" t="s">
        <v>14</v>
      </c>
      <c r="D42" t="s">
        <v>776</v>
      </c>
      <c r="E42" t="s">
        <v>777</v>
      </c>
    </row>
    <row r="43" spans="2:5" x14ac:dyDescent="0.25">
      <c r="E43" t="s">
        <v>778</v>
      </c>
    </row>
    <row r="44" spans="2:5" x14ac:dyDescent="0.25">
      <c r="E44" t="s">
        <v>779</v>
      </c>
    </row>
    <row r="45" spans="2:5" x14ac:dyDescent="0.25">
      <c r="E45" t="s">
        <v>780</v>
      </c>
    </row>
    <row r="46" spans="2:5" x14ac:dyDescent="0.25">
      <c r="E46" t="s">
        <v>781</v>
      </c>
    </row>
    <row r="47" spans="2:5" x14ac:dyDescent="0.25">
      <c r="E47" t="s">
        <v>782</v>
      </c>
    </row>
    <row r="48" spans="2:5" x14ac:dyDescent="0.25">
      <c r="E48" t="s">
        <v>783</v>
      </c>
    </row>
    <row r="49" spans="1:5" x14ac:dyDescent="0.25">
      <c r="E49" t="s">
        <v>784</v>
      </c>
    </row>
    <row r="50" spans="1:5" x14ac:dyDescent="0.25">
      <c r="E50" t="s">
        <v>785</v>
      </c>
    </row>
    <row r="51" spans="1:5" x14ac:dyDescent="0.25">
      <c r="E51" t="s">
        <v>786</v>
      </c>
    </row>
    <row r="52" spans="1:5" x14ac:dyDescent="0.25">
      <c r="B52" s="1" t="s">
        <v>1127</v>
      </c>
      <c r="C52" t="s">
        <v>17</v>
      </c>
      <c r="D52" t="s">
        <v>787</v>
      </c>
      <c r="E52" t="s">
        <v>788</v>
      </c>
    </row>
    <row r="53" spans="1:5" x14ac:dyDescent="0.25">
      <c r="E53" t="s">
        <v>789</v>
      </c>
    </row>
    <row r="54" spans="1:5" x14ac:dyDescent="0.25">
      <c r="E54" t="s">
        <v>790</v>
      </c>
    </row>
    <row r="55" spans="1:5" x14ac:dyDescent="0.25">
      <c r="E55" t="s">
        <v>791</v>
      </c>
    </row>
    <row r="56" spans="1:5" x14ac:dyDescent="0.25">
      <c r="E56" t="s">
        <v>792</v>
      </c>
    </row>
    <row r="57" spans="1:5" x14ac:dyDescent="0.25">
      <c r="E57" t="s">
        <v>793</v>
      </c>
    </row>
    <row r="58" spans="1:5" x14ac:dyDescent="0.25">
      <c r="E58" t="s">
        <v>794</v>
      </c>
    </row>
    <row r="59" spans="1:5" x14ac:dyDescent="0.25">
      <c r="E59" t="s">
        <v>795</v>
      </c>
    </row>
    <row r="60" spans="1:5" x14ac:dyDescent="0.25">
      <c r="E60" t="s">
        <v>796</v>
      </c>
    </row>
    <row r="61" spans="1:5" x14ac:dyDescent="0.25">
      <c r="E61" t="s">
        <v>797</v>
      </c>
    </row>
    <row r="63" spans="1:5" x14ac:dyDescent="0.25">
      <c r="A63" t="s">
        <v>19</v>
      </c>
      <c r="B63" s="1" t="s">
        <v>1133</v>
      </c>
      <c r="C63" t="s">
        <v>151</v>
      </c>
      <c r="D63" t="s">
        <v>909</v>
      </c>
      <c r="E63" t="s">
        <v>910</v>
      </c>
    </row>
    <row r="64" spans="1:5" x14ac:dyDescent="0.25">
      <c r="E64" t="s">
        <v>911</v>
      </c>
    </row>
    <row r="65" spans="1:6" x14ac:dyDescent="0.25">
      <c r="E65" t="s">
        <v>912</v>
      </c>
    </row>
    <row r="66" spans="1:6" x14ac:dyDescent="0.25">
      <c r="E66" t="s">
        <v>913</v>
      </c>
    </row>
    <row r="67" spans="1:6" x14ac:dyDescent="0.25">
      <c r="E67" t="s">
        <v>914</v>
      </c>
    </row>
    <row r="68" spans="1:6" x14ac:dyDescent="0.25">
      <c r="E68" t="s">
        <v>915</v>
      </c>
    </row>
    <row r="69" spans="1:6" x14ac:dyDescent="0.25">
      <c r="E69" t="s">
        <v>916</v>
      </c>
    </row>
    <row r="70" spans="1:6" x14ac:dyDescent="0.25">
      <c r="E70" t="s">
        <v>917</v>
      </c>
    </row>
    <row r="71" spans="1:6" x14ac:dyDescent="0.25">
      <c r="E71" t="s">
        <v>918</v>
      </c>
    </row>
    <row r="72" spans="1:6" x14ac:dyDescent="0.25">
      <c r="E72" t="s">
        <v>919</v>
      </c>
    </row>
    <row r="74" spans="1:6" x14ac:dyDescent="0.25">
      <c r="A74" t="s">
        <v>22</v>
      </c>
      <c r="B74" s="1" t="s">
        <v>1136</v>
      </c>
      <c r="C74" t="s">
        <v>27</v>
      </c>
      <c r="D74" t="s">
        <v>800</v>
      </c>
      <c r="E74" t="s">
        <v>801</v>
      </c>
      <c r="F74" t="s">
        <v>31</v>
      </c>
    </row>
    <row r="75" spans="1:6" x14ac:dyDescent="0.25">
      <c r="E75" t="s">
        <v>802</v>
      </c>
      <c r="F75" t="s">
        <v>29</v>
      </c>
    </row>
    <row r="76" spans="1:6" x14ac:dyDescent="0.25">
      <c r="E76" t="s">
        <v>803</v>
      </c>
    </row>
    <row r="77" spans="1:6" x14ac:dyDescent="0.25">
      <c r="E77" t="s">
        <v>804</v>
      </c>
    </row>
    <row r="78" spans="1:6" x14ac:dyDescent="0.25">
      <c r="E78" t="s">
        <v>805</v>
      </c>
    </row>
    <row r="79" spans="1:6" x14ac:dyDescent="0.25">
      <c r="E79" t="s">
        <v>806</v>
      </c>
    </row>
    <row r="80" spans="1:6" x14ac:dyDescent="0.25">
      <c r="E80" t="s">
        <v>807</v>
      </c>
    </row>
    <row r="81" spans="2:5" x14ac:dyDescent="0.25">
      <c r="E81" t="s">
        <v>808</v>
      </c>
    </row>
    <row r="82" spans="2:5" x14ac:dyDescent="0.25">
      <c r="E82" t="s">
        <v>809</v>
      </c>
    </row>
    <row r="83" spans="2:5" x14ac:dyDescent="0.25">
      <c r="E83" t="s">
        <v>810</v>
      </c>
    </row>
    <row r="84" spans="2:5" x14ac:dyDescent="0.25">
      <c r="B84" s="1" t="s">
        <v>1137</v>
      </c>
      <c r="C84" t="s">
        <v>30</v>
      </c>
      <c r="D84" t="s">
        <v>811</v>
      </c>
      <c r="E84" t="s">
        <v>812</v>
      </c>
    </row>
    <row r="85" spans="2:5" x14ac:dyDescent="0.25">
      <c r="E85" t="s">
        <v>789</v>
      </c>
    </row>
    <row r="86" spans="2:5" x14ac:dyDescent="0.25">
      <c r="E86" t="s">
        <v>813</v>
      </c>
    </row>
    <row r="87" spans="2:5" x14ac:dyDescent="0.25">
      <c r="E87" t="s">
        <v>814</v>
      </c>
    </row>
    <row r="88" spans="2:5" x14ac:dyDescent="0.25">
      <c r="E88" t="s">
        <v>815</v>
      </c>
    </row>
    <row r="89" spans="2:5" x14ac:dyDescent="0.25">
      <c r="E89" t="s">
        <v>816</v>
      </c>
    </row>
    <row r="90" spans="2:5" x14ac:dyDescent="0.25">
      <c r="E90" t="s">
        <v>817</v>
      </c>
    </row>
    <row r="91" spans="2:5" x14ac:dyDescent="0.25">
      <c r="E91" t="s">
        <v>818</v>
      </c>
    </row>
    <row r="92" spans="2:5" x14ac:dyDescent="0.25">
      <c r="E92" t="s">
        <v>819</v>
      </c>
    </row>
    <row r="93" spans="2:5" x14ac:dyDescent="0.25">
      <c r="E93" t="s">
        <v>820</v>
      </c>
    </row>
    <row r="94" spans="2:5" x14ac:dyDescent="0.25">
      <c r="B94" s="1" t="s">
        <v>1134</v>
      </c>
      <c r="C94" t="s">
        <v>31</v>
      </c>
      <c r="D94" t="s">
        <v>821</v>
      </c>
      <c r="E94" t="s">
        <v>822</v>
      </c>
    </row>
    <row r="95" spans="2:5" x14ac:dyDescent="0.25">
      <c r="E95" t="s">
        <v>823</v>
      </c>
    </row>
    <row r="96" spans="2:5" x14ac:dyDescent="0.25">
      <c r="E96" t="s">
        <v>824</v>
      </c>
    </row>
    <row r="97" spans="2:5" x14ac:dyDescent="0.25">
      <c r="E97" t="s">
        <v>825</v>
      </c>
    </row>
    <row r="98" spans="2:5" x14ac:dyDescent="0.25">
      <c r="E98" t="s">
        <v>826</v>
      </c>
    </row>
    <row r="99" spans="2:5" x14ac:dyDescent="0.25">
      <c r="E99" t="s">
        <v>827</v>
      </c>
    </row>
    <row r="100" spans="2:5" x14ac:dyDescent="0.25">
      <c r="E100" t="s">
        <v>828</v>
      </c>
    </row>
    <row r="101" spans="2:5" x14ac:dyDescent="0.25">
      <c r="E101" t="s">
        <v>829</v>
      </c>
    </row>
    <row r="102" spans="2:5" x14ac:dyDescent="0.25">
      <c r="E102" t="s">
        <v>830</v>
      </c>
    </row>
    <row r="103" spans="2:5" x14ac:dyDescent="0.25">
      <c r="E103" t="s">
        <v>831</v>
      </c>
    </row>
    <row r="104" spans="2:5" x14ac:dyDescent="0.25">
      <c r="B104" s="1" t="s">
        <v>1135</v>
      </c>
      <c r="C104" t="s">
        <v>29</v>
      </c>
      <c r="D104" t="s">
        <v>832</v>
      </c>
      <c r="E104" t="s">
        <v>833</v>
      </c>
    </row>
    <row r="105" spans="2:5" x14ac:dyDescent="0.25">
      <c r="E105" t="s">
        <v>834</v>
      </c>
    </row>
    <row r="106" spans="2:5" x14ac:dyDescent="0.25">
      <c r="E106" t="s">
        <v>835</v>
      </c>
    </row>
    <row r="107" spans="2:5" x14ac:dyDescent="0.25">
      <c r="E107" t="s">
        <v>836</v>
      </c>
    </row>
    <row r="108" spans="2:5" x14ac:dyDescent="0.25">
      <c r="E108" t="s">
        <v>837</v>
      </c>
    </row>
    <row r="109" spans="2:5" x14ac:dyDescent="0.25">
      <c r="E109" t="s">
        <v>838</v>
      </c>
    </row>
    <row r="110" spans="2:5" x14ac:dyDescent="0.25">
      <c r="E110" t="s">
        <v>839</v>
      </c>
    </row>
    <row r="111" spans="2:5" x14ac:dyDescent="0.25">
      <c r="E111" t="s">
        <v>840</v>
      </c>
    </row>
    <row r="112" spans="2:5" x14ac:dyDescent="0.25">
      <c r="E112" t="s">
        <v>841</v>
      </c>
    </row>
    <row r="113" spans="1:5" x14ac:dyDescent="0.25">
      <c r="E113" t="s">
        <v>842</v>
      </c>
    </row>
    <row r="115" spans="1:5" x14ac:dyDescent="0.25">
      <c r="A115" t="s">
        <v>36</v>
      </c>
      <c r="B115" s="1" t="s">
        <v>1138</v>
      </c>
      <c r="C115" t="s">
        <v>34</v>
      </c>
      <c r="D115" t="s">
        <v>843</v>
      </c>
      <c r="E115" t="s">
        <v>844</v>
      </c>
    </row>
    <row r="116" spans="1:5" x14ac:dyDescent="0.25">
      <c r="E116" t="s">
        <v>845</v>
      </c>
    </row>
    <row r="117" spans="1:5" x14ac:dyDescent="0.25">
      <c r="E117" t="s">
        <v>846</v>
      </c>
    </row>
    <row r="118" spans="1:5" x14ac:dyDescent="0.25">
      <c r="E118" t="s">
        <v>847</v>
      </c>
    </row>
    <row r="119" spans="1:5" x14ac:dyDescent="0.25">
      <c r="E119" t="s">
        <v>848</v>
      </c>
    </row>
    <row r="120" spans="1:5" x14ac:dyDescent="0.25">
      <c r="E120" t="s">
        <v>849</v>
      </c>
    </row>
    <row r="121" spans="1:5" x14ac:dyDescent="0.25">
      <c r="E121" t="s">
        <v>850</v>
      </c>
    </row>
    <row r="122" spans="1:5" x14ac:dyDescent="0.25">
      <c r="E122" t="s">
        <v>851</v>
      </c>
    </row>
    <row r="123" spans="1:5" x14ac:dyDescent="0.25">
      <c r="E123" t="s">
        <v>852</v>
      </c>
    </row>
    <row r="124" spans="1:5" x14ac:dyDescent="0.25">
      <c r="E124" t="s">
        <v>853</v>
      </c>
    </row>
    <row r="126" spans="1:5" x14ac:dyDescent="0.25">
      <c r="A126" t="s">
        <v>37</v>
      </c>
      <c r="B126" s="1" t="s">
        <v>1142</v>
      </c>
      <c r="C126" t="s">
        <v>44</v>
      </c>
      <c r="D126" t="s">
        <v>854</v>
      </c>
      <c r="E126" t="s">
        <v>855</v>
      </c>
    </row>
    <row r="127" spans="1:5" x14ac:dyDescent="0.25">
      <c r="E127" t="s">
        <v>856</v>
      </c>
    </row>
    <row r="128" spans="1:5" x14ac:dyDescent="0.25">
      <c r="E128" t="s">
        <v>857</v>
      </c>
    </row>
    <row r="129" spans="2:5" x14ac:dyDescent="0.25">
      <c r="E129" t="s">
        <v>858</v>
      </c>
    </row>
    <row r="130" spans="2:5" x14ac:dyDescent="0.25">
      <c r="E130" t="s">
        <v>859</v>
      </c>
    </row>
    <row r="131" spans="2:5" x14ac:dyDescent="0.25">
      <c r="E131" t="s">
        <v>860</v>
      </c>
    </row>
    <row r="132" spans="2:5" x14ac:dyDescent="0.25">
      <c r="E132" t="s">
        <v>861</v>
      </c>
    </row>
    <row r="133" spans="2:5" x14ac:dyDescent="0.25">
      <c r="E133" t="s">
        <v>862</v>
      </c>
    </row>
    <row r="134" spans="2:5" x14ac:dyDescent="0.25">
      <c r="E134" t="s">
        <v>863</v>
      </c>
    </row>
    <row r="135" spans="2:5" x14ac:dyDescent="0.25">
      <c r="E135" t="s">
        <v>864</v>
      </c>
    </row>
    <row r="136" spans="2:5" x14ac:dyDescent="0.25">
      <c r="B136" s="1" t="s">
        <v>1139</v>
      </c>
      <c r="C136" t="s">
        <v>42</v>
      </c>
      <c r="D136" t="s">
        <v>865</v>
      </c>
      <c r="E136" t="s">
        <v>866</v>
      </c>
    </row>
    <row r="137" spans="2:5" x14ac:dyDescent="0.25">
      <c r="E137" t="s">
        <v>867</v>
      </c>
    </row>
    <row r="138" spans="2:5" x14ac:dyDescent="0.25">
      <c r="E138" t="s">
        <v>868</v>
      </c>
    </row>
    <row r="139" spans="2:5" x14ac:dyDescent="0.25">
      <c r="E139" t="s">
        <v>869</v>
      </c>
    </row>
    <row r="140" spans="2:5" x14ac:dyDescent="0.25">
      <c r="E140" t="s">
        <v>870</v>
      </c>
    </row>
    <row r="141" spans="2:5" x14ac:dyDescent="0.25">
      <c r="E141" t="s">
        <v>871</v>
      </c>
    </row>
    <row r="142" spans="2:5" x14ac:dyDescent="0.25">
      <c r="E142" t="s">
        <v>872</v>
      </c>
    </row>
    <row r="143" spans="2:5" x14ac:dyDescent="0.25">
      <c r="E143" t="s">
        <v>873</v>
      </c>
    </row>
    <row r="144" spans="2:5" x14ac:dyDescent="0.25">
      <c r="E144" t="s">
        <v>874</v>
      </c>
    </row>
    <row r="145" spans="2:5" x14ac:dyDescent="0.25">
      <c r="E145" t="s">
        <v>875</v>
      </c>
    </row>
    <row r="146" spans="2:5" x14ac:dyDescent="0.25">
      <c r="B146" s="1" t="s">
        <v>1141</v>
      </c>
      <c r="C146" t="s">
        <v>43</v>
      </c>
      <c r="D146" t="s">
        <v>876</v>
      </c>
      <c r="E146" t="s">
        <v>877</v>
      </c>
    </row>
    <row r="147" spans="2:5" x14ac:dyDescent="0.25">
      <c r="E147" t="s">
        <v>878</v>
      </c>
    </row>
    <row r="148" spans="2:5" x14ac:dyDescent="0.25">
      <c r="E148" t="s">
        <v>879</v>
      </c>
    </row>
    <row r="149" spans="2:5" x14ac:dyDescent="0.25">
      <c r="E149" t="s">
        <v>880</v>
      </c>
    </row>
    <row r="150" spans="2:5" x14ac:dyDescent="0.25">
      <c r="E150" t="s">
        <v>881</v>
      </c>
    </row>
    <row r="151" spans="2:5" x14ac:dyDescent="0.25">
      <c r="E151" t="s">
        <v>882</v>
      </c>
    </row>
    <row r="152" spans="2:5" x14ac:dyDescent="0.25">
      <c r="E152" t="s">
        <v>883</v>
      </c>
    </row>
    <row r="153" spans="2:5" x14ac:dyDescent="0.25">
      <c r="E153" t="s">
        <v>884</v>
      </c>
    </row>
    <row r="154" spans="2:5" x14ac:dyDescent="0.25">
      <c r="E154" t="s">
        <v>885</v>
      </c>
    </row>
    <row r="155" spans="2:5" x14ac:dyDescent="0.25">
      <c r="E155" t="s">
        <v>886</v>
      </c>
    </row>
    <row r="156" spans="2:5" x14ac:dyDescent="0.25">
      <c r="B156" s="1" t="s">
        <v>1140</v>
      </c>
      <c r="C156" t="s">
        <v>45</v>
      </c>
      <c r="D156" t="s">
        <v>887</v>
      </c>
      <c r="E156" t="s">
        <v>888</v>
      </c>
    </row>
    <row r="157" spans="2:5" x14ac:dyDescent="0.25">
      <c r="E157" t="s">
        <v>889</v>
      </c>
    </row>
    <row r="158" spans="2:5" x14ac:dyDescent="0.25">
      <c r="E158" t="s">
        <v>890</v>
      </c>
    </row>
    <row r="159" spans="2:5" x14ac:dyDescent="0.25">
      <c r="E159" t="s">
        <v>891</v>
      </c>
    </row>
    <row r="160" spans="2:5" x14ac:dyDescent="0.25">
      <c r="E160" t="s">
        <v>892</v>
      </c>
    </row>
    <row r="161" spans="1:5" x14ac:dyDescent="0.25">
      <c r="E161" t="s">
        <v>893</v>
      </c>
    </row>
    <row r="162" spans="1:5" x14ac:dyDescent="0.25">
      <c r="E162" t="s">
        <v>894</v>
      </c>
    </row>
    <row r="163" spans="1:5" x14ac:dyDescent="0.25">
      <c r="E163" t="s">
        <v>895</v>
      </c>
    </row>
    <row r="164" spans="1:5" x14ac:dyDescent="0.25">
      <c r="E164" t="s">
        <v>896</v>
      </c>
    </row>
    <row r="165" spans="1:5" x14ac:dyDescent="0.25">
      <c r="E165" t="s">
        <v>897</v>
      </c>
    </row>
    <row r="167" spans="1:5" x14ac:dyDescent="0.25">
      <c r="A167" t="s">
        <v>46</v>
      </c>
      <c r="B167" s="1" t="s">
        <v>1150</v>
      </c>
      <c r="C167" t="s">
        <v>49</v>
      </c>
      <c r="D167" t="s">
        <v>898</v>
      </c>
      <c r="E167" t="s">
        <v>899</v>
      </c>
    </row>
    <row r="168" spans="1:5" x14ac:dyDescent="0.25">
      <c r="E168" t="s">
        <v>900</v>
      </c>
    </row>
    <row r="169" spans="1:5" x14ac:dyDescent="0.25">
      <c r="E169" t="s">
        <v>901</v>
      </c>
    </row>
    <row r="170" spans="1:5" x14ac:dyDescent="0.25">
      <c r="E170" t="s">
        <v>902</v>
      </c>
    </row>
    <row r="171" spans="1:5" x14ac:dyDescent="0.25">
      <c r="E171" t="s">
        <v>903</v>
      </c>
    </row>
    <row r="172" spans="1:5" x14ac:dyDescent="0.25">
      <c r="E172" t="s">
        <v>904</v>
      </c>
    </row>
    <row r="173" spans="1:5" x14ac:dyDescent="0.25">
      <c r="E173" t="s">
        <v>905</v>
      </c>
    </row>
    <row r="174" spans="1:5" x14ac:dyDescent="0.25">
      <c r="E174" t="s">
        <v>906</v>
      </c>
    </row>
    <row r="175" spans="1:5" x14ac:dyDescent="0.25">
      <c r="E175" t="s">
        <v>907</v>
      </c>
    </row>
    <row r="176" spans="1:5" x14ac:dyDescent="0.25">
      <c r="E176" t="s">
        <v>908</v>
      </c>
    </row>
    <row r="178" spans="1:5" x14ac:dyDescent="0.25">
      <c r="A178" t="s">
        <v>1082</v>
      </c>
      <c r="B178" s="1" t="s">
        <v>1153</v>
      </c>
      <c r="C178" t="s">
        <v>1085</v>
      </c>
      <c r="D178" t="s">
        <v>1088</v>
      </c>
      <c r="E178" t="s">
        <v>1089</v>
      </c>
    </row>
    <row r="179" spans="1:5" x14ac:dyDescent="0.25">
      <c r="E179" t="s">
        <v>1090</v>
      </c>
    </row>
    <row r="180" spans="1:5" x14ac:dyDescent="0.25">
      <c r="E180" t="s">
        <v>1091</v>
      </c>
    </row>
    <row r="181" spans="1:5" x14ac:dyDescent="0.25">
      <c r="E181" t="s">
        <v>1092</v>
      </c>
    </row>
    <row r="182" spans="1:5" x14ac:dyDescent="0.25">
      <c r="E182" t="s">
        <v>1093</v>
      </c>
    </row>
    <row r="183" spans="1:5" x14ac:dyDescent="0.25">
      <c r="E183" t="s">
        <v>1094</v>
      </c>
    </row>
    <row r="184" spans="1:5" x14ac:dyDescent="0.25">
      <c r="E184" t="s">
        <v>1095</v>
      </c>
    </row>
    <row r="185" spans="1:5" x14ac:dyDescent="0.25">
      <c r="E185" t="s">
        <v>1096</v>
      </c>
    </row>
    <row r="186" spans="1:5" x14ac:dyDescent="0.25">
      <c r="E186" t="s">
        <v>1097</v>
      </c>
    </row>
    <row r="187" spans="1:5" x14ac:dyDescent="0.25">
      <c r="E187" t="s">
        <v>1098</v>
      </c>
    </row>
    <row r="189" spans="1:5" x14ac:dyDescent="0.25">
      <c r="B189" s="1" t="s">
        <v>1151</v>
      </c>
      <c r="C189" t="s">
        <v>1083</v>
      </c>
      <c r="D189" t="s">
        <v>1099</v>
      </c>
      <c r="E189" t="s">
        <v>1100</v>
      </c>
    </row>
    <row r="190" spans="1:5" x14ac:dyDescent="0.25">
      <c r="E190" t="s">
        <v>1101</v>
      </c>
    </row>
    <row r="191" spans="1:5" x14ac:dyDescent="0.25">
      <c r="E191" t="s">
        <v>1102</v>
      </c>
    </row>
    <row r="192" spans="1:5" x14ac:dyDescent="0.25">
      <c r="E192" t="s">
        <v>1103</v>
      </c>
    </row>
    <row r="193" spans="2:5" x14ac:dyDescent="0.25">
      <c r="E193" t="s">
        <v>1104</v>
      </c>
    </row>
    <row r="194" spans="2:5" x14ac:dyDescent="0.25">
      <c r="E194" t="s">
        <v>1105</v>
      </c>
    </row>
    <row r="195" spans="2:5" x14ac:dyDescent="0.25">
      <c r="E195" t="s">
        <v>1106</v>
      </c>
    </row>
    <row r="196" spans="2:5" x14ac:dyDescent="0.25">
      <c r="E196" t="s">
        <v>1107</v>
      </c>
    </row>
    <row r="197" spans="2:5" x14ac:dyDescent="0.25">
      <c r="E197" t="s">
        <v>1108</v>
      </c>
    </row>
    <row r="198" spans="2:5" x14ac:dyDescent="0.25">
      <c r="E198" t="s">
        <v>1109</v>
      </c>
    </row>
    <row r="200" spans="2:5" x14ac:dyDescent="0.25">
      <c r="B200" s="1" t="s">
        <v>1152</v>
      </c>
      <c r="C200" t="s">
        <v>1084</v>
      </c>
      <c r="D200" t="s">
        <v>1110</v>
      </c>
      <c r="E200" t="s">
        <v>1111</v>
      </c>
    </row>
    <row r="201" spans="2:5" x14ac:dyDescent="0.25">
      <c r="E201" t="s">
        <v>1112</v>
      </c>
    </row>
    <row r="202" spans="2:5" x14ac:dyDescent="0.25">
      <c r="E202" t="s">
        <v>1113</v>
      </c>
    </row>
    <row r="203" spans="2:5" x14ac:dyDescent="0.25">
      <c r="E203" t="s">
        <v>1114</v>
      </c>
    </row>
    <row r="204" spans="2:5" x14ac:dyDescent="0.25">
      <c r="E204" t="s">
        <v>1115</v>
      </c>
    </row>
    <row r="205" spans="2:5" x14ac:dyDescent="0.25">
      <c r="E205" t="s">
        <v>1116</v>
      </c>
    </row>
    <row r="206" spans="2:5" x14ac:dyDescent="0.25">
      <c r="E206" t="s">
        <v>1117</v>
      </c>
    </row>
    <row r="207" spans="2:5" x14ac:dyDescent="0.25">
      <c r="E207" t="s">
        <v>1118</v>
      </c>
    </row>
    <row r="208" spans="2:5" x14ac:dyDescent="0.25">
      <c r="E208" t="s">
        <v>1119</v>
      </c>
    </row>
    <row r="209" spans="5:5" x14ac:dyDescent="0.25">
      <c r="E209" t="s">
        <v>1120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45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6.7109375" style="1" bestFit="1" customWidth="1"/>
    <col min="2" max="2" width="23.42578125" bestFit="1" customWidth="1"/>
    <col min="3" max="3" width="22.42578125" style="24" bestFit="1" customWidth="1"/>
    <col min="4" max="4" width="19.5703125" bestFit="1" customWidth="1"/>
    <col min="5" max="5" width="15.28515625" bestFit="1" customWidth="1"/>
    <col min="6" max="6" width="11.42578125" bestFit="1" customWidth="1"/>
    <col min="7" max="7" width="29" bestFit="1" customWidth="1"/>
    <col min="8" max="8" width="23.42578125" bestFit="1" customWidth="1"/>
    <col min="9" max="9" width="19.7109375" bestFit="1" customWidth="1"/>
  </cols>
  <sheetData>
    <row r="1" spans="1:9" x14ac:dyDescent="0.25">
      <c r="A1" s="2" t="s">
        <v>1121</v>
      </c>
      <c r="B1" s="2" t="s">
        <v>2</v>
      </c>
      <c r="C1" s="2" t="s">
        <v>1030</v>
      </c>
      <c r="D1" s="2" t="s">
        <v>4</v>
      </c>
      <c r="E1" s="2" t="s">
        <v>101</v>
      </c>
      <c r="F1" s="2" t="s">
        <v>718</v>
      </c>
      <c r="G1" s="2" t="s">
        <v>728</v>
      </c>
      <c r="H1" s="2" t="s">
        <v>1075</v>
      </c>
      <c r="I1" s="2" t="s">
        <v>1259</v>
      </c>
    </row>
    <row r="2" spans="1:9" x14ac:dyDescent="0.25">
      <c r="A2" s="1" t="s">
        <v>1143</v>
      </c>
      <c r="B2" t="s">
        <v>920</v>
      </c>
      <c r="C2" s="24" t="s">
        <v>144</v>
      </c>
      <c r="D2" t="s">
        <v>86</v>
      </c>
      <c r="E2" t="s">
        <v>125</v>
      </c>
      <c r="G2" t="s">
        <v>922</v>
      </c>
      <c r="H2" t="s">
        <v>920</v>
      </c>
      <c r="I2" t="s">
        <v>921</v>
      </c>
    </row>
    <row r="3" spans="1:9" x14ac:dyDescent="0.25">
      <c r="D3" t="s">
        <v>68</v>
      </c>
      <c r="E3" t="s">
        <v>126</v>
      </c>
    </row>
    <row r="4" spans="1:9" x14ac:dyDescent="0.25">
      <c r="D4" t="s">
        <v>95</v>
      </c>
      <c r="E4" t="s">
        <v>144</v>
      </c>
    </row>
    <row r="5" spans="1:9" x14ac:dyDescent="0.25">
      <c r="D5" t="s">
        <v>54</v>
      </c>
    </row>
    <row r="7" spans="1:9" x14ac:dyDescent="0.25">
      <c r="A7" s="1" t="s">
        <v>1144</v>
      </c>
      <c r="B7" t="s">
        <v>923</v>
      </c>
      <c r="C7" s="24" t="s">
        <v>128</v>
      </c>
      <c r="D7" t="s">
        <v>79</v>
      </c>
      <c r="E7" t="s">
        <v>128</v>
      </c>
      <c r="G7" t="s">
        <v>931</v>
      </c>
      <c r="H7" t="s">
        <v>930</v>
      </c>
      <c r="I7" t="s">
        <v>923</v>
      </c>
    </row>
    <row r="8" spans="1:9" x14ac:dyDescent="0.25">
      <c r="D8" t="s">
        <v>60</v>
      </c>
      <c r="E8" t="s">
        <v>134</v>
      </c>
    </row>
    <row r="9" spans="1:9" x14ac:dyDescent="0.25">
      <c r="D9" t="s">
        <v>93</v>
      </c>
      <c r="E9" t="s">
        <v>139</v>
      </c>
    </row>
    <row r="10" spans="1:9" x14ac:dyDescent="0.25">
      <c r="D10" t="s">
        <v>77</v>
      </c>
    </row>
    <row r="12" spans="1:9" x14ac:dyDescent="0.25">
      <c r="A12" s="1" t="s">
        <v>1145</v>
      </c>
      <c r="B12" t="s">
        <v>932</v>
      </c>
      <c r="C12" s="24" t="s">
        <v>1064</v>
      </c>
      <c r="D12" t="s">
        <v>84</v>
      </c>
      <c r="E12" t="s">
        <v>135</v>
      </c>
      <c r="G12" t="s">
        <v>933</v>
      </c>
      <c r="H12" t="s">
        <v>932</v>
      </c>
      <c r="I12" t="s">
        <v>934</v>
      </c>
    </row>
    <row r="13" spans="1:9" x14ac:dyDescent="0.25">
      <c r="D13" t="s">
        <v>92</v>
      </c>
      <c r="E13" t="s">
        <v>141</v>
      </c>
    </row>
    <row r="14" spans="1:9" x14ac:dyDescent="0.25">
      <c r="D14" t="s">
        <v>63</v>
      </c>
      <c r="E14" t="s">
        <v>147</v>
      </c>
    </row>
    <row r="15" spans="1:9" x14ac:dyDescent="0.25">
      <c r="D15" t="s">
        <v>71</v>
      </c>
    </row>
    <row r="17" spans="1:9" x14ac:dyDescent="0.25">
      <c r="A17" s="1" t="s">
        <v>1146</v>
      </c>
      <c r="B17" t="s">
        <v>935</v>
      </c>
      <c r="C17" s="24" t="s">
        <v>1065</v>
      </c>
      <c r="D17" t="s">
        <v>936</v>
      </c>
      <c r="E17" t="s">
        <v>129</v>
      </c>
      <c r="G17" t="s">
        <v>937</v>
      </c>
      <c r="H17" t="s">
        <v>935</v>
      </c>
      <c r="I17" t="s">
        <v>938</v>
      </c>
    </row>
    <row r="18" spans="1:9" x14ac:dyDescent="0.25">
      <c r="D18" t="s">
        <v>51</v>
      </c>
      <c r="E18" t="s">
        <v>130</v>
      </c>
    </row>
    <row r="19" spans="1:9" x14ac:dyDescent="0.25">
      <c r="D19" t="s">
        <v>82</v>
      </c>
      <c r="E19" t="s">
        <v>149</v>
      </c>
    </row>
    <row r="20" spans="1:9" x14ac:dyDescent="0.25">
      <c r="D20" t="s">
        <v>66</v>
      </c>
    </row>
    <row r="22" spans="1:9" x14ac:dyDescent="0.25">
      <c r="A22" s="1" t="s">
        <v>1147</v>
      </c>
      <c r="B22" t="s">
        <v>1066</v>
      </c>
      <c r="C22" s="24" t="s">
        <v>1067</v>
      </c>
      <c r="D22" t="s">
        <v>83</v>
      </c>
      <c r="E22" t="s">
        <v>140</v>
      </c>
      <c r="G22" t="s">
        <v>1070</v>
      </c>
      <c r="H22" t="s">
        <v>1069</v>
      </c>
      <c r="I22" t="s">
        <v>1066</v>
      </c>
    </row>
    <row r="23" spans="1:9" x14ac:dyDescent="0.25">
      <c r="D23" t="s">
        <v>97</v>
      </c>
      <c r="E23" t="s">
        <v>143</v>
      </c>
    </row>
    <row r="24" spans="1:9" x14ac:dyDescent="0.25">
      <c r="D24" t="s">
        <v>56</v>
      </c>
      <c r="E24" t="s">
        <v>148</v>
      </c>
    </row>
    <row r="25" spans="1:9" x14ac:dyDescent="0.25">
      <c r="D25" t="s">
        <v>65</v>
      </c>
    </row>
    <row r="27" spans="1:9" x14ac:dyDescent="0.25">
      <c r="A27" s="1" t="s">
        <v>1148</v>
      </c>
      <c r="B27" t="s">
        <v>1068</v>
      </c>
      <c r="C27" s="24" t="s">
        <v>721</v>
      </c>
      <c r="D27" t="s">
        <v>89</v>
      </c>
      <c r="E27" t="s">
        <v>131</v>
      </c>
      <c r="F27" t="s">
        <v>1204</v>
      </c>
      <c r="G27" t="s">
        <v>1074</v>
      </c>
      <c r="H27" t="s">
        <v>1071</v>
      </c>
      <c r="I27" t="s">
        <v>1068</v>
      </c>
    </row>
    <row r="28" spans="1:9" x14ac:dyDescent="0.25">
      <c r="D28" t="s">
        <v>90</v>
      </c>
      <c r="E28" t="s">
        <v>136</v>
      </c>
      <c r="F28" t="s">
        <v>721</v>
      </c>
    </row>
    <row r="29" spans="1:9" x14ac:dyDescent="0.25">
      <c r="D29" t="s">
        <v>74</v>
      </c>
      <c r="E29" t="s">
        <v>138</v>
      </c>
      <c r="F29" t="s">
        <v>720</v>
      </c>
    </row>
    <row r="30" spans="1:9" x14ac:dyDescent="0.25">
      <c r="D30" t="s">
        <v>69</v>
      </c>
    </row>
    <row r="32" spans="1:9" x14ac:dyDescent="0.25">
      <c r="A32" s="1" t="s">
        <v>1149</v>
      </c>
      <c r="B32" t="s">
        <v>1076</v>
      </c>
      <c r="C32" s="24" t="s">
        <v>91</v>
      </c>
      <c r="D32" t="s">
        <v>76</v>
      </c>
      <c r="E32" t="s">
        <v>1080</v>
      </c>
      <c r="G32" t="s">
        <v>1087</v>
      </c>
      <c r="H32" t="s">
        <v>1086</v>
      </c>
      <c r="I32" t="s">
        <v>1076</v>
      </c>
    </row>
    <row r="33" spans="1:9" x14ac:dyDescent="0.25">
      <c r="D33" t="s">
        <v>81</v>
      </c>
      <c r="E33" t="s">
        <v>132</v>
      </c>
    </row>
    <row r="34" spans="1:9" x14ac:dyDescent="0.25">
      <c r="D34" t="s">
        <v>58</v>
      </c>
      <c r="E34" t="s">
        <v>146</v>
      </c>
    </row>
    <row r="35" spans="1:9" x14ac:dyDescent="0.25">
      <c r="D35" t="s">
        <v>91</v>
      </c>
    </row>
    <row r="37" spans="1:9" x14ac:dyDescent="0.25">
      <c r="A37" s="1" t="s">
        <v>1161</v>
      </c>
      <c r="B37" t="s">
        <v>1077</v>
      </c>
      <c r="D37" t="s">
        <v>1198</v>
      </c>
      <c r="E37" t="s">
        <v>127</v>
      </c>
      <c r="G37" t="s">
        <v>1200</v>
      </c>
      <c r="H37" t="s">
        <v>1077</v>
      </c>
      <c r="I37" t="s">
        <v>1199</v>
      </c>
    </row>
    <row r="38" spans="1:9" x14ac:dyDescent="0.25">
      <c r="D38" t="s">
        <v>80</v>
      </c>
      <c r="E38" t="s">
        <v>133</v>
      </c>
    </row>
    <row r="39" spans="1:9" x14ac:dyDescent="0.25">
      <c r="D39" t="s">
        <v>1081</v>
      </c>
      <c r="E39" t="s">
        <v>142</v>
      </c>
    </row>
    <row r="40" spans="1:9" x14ac:dyDescent="0.25">
      <c r="D40" t="s">
        <v>75</v>
      </c>
    </row>
    <row r="42" spans="1:9" x14ac:dyDescent="0.25">
      <c r="A42" s="1" t="s">
        <v>1162</v>
      </c>
      <c r="B42" t="s">
        <v>1078</v>
      </c>
      <c r="D42" t="s">
        <v>72</v>
      </c>
      <c r="E42" t="s">
        <v>1079</v>
      </c>
      <c r="G42" t="s">
        <v>1202</v>
      </c>
      <c r="H42" t="s">
        <v>1078</v>
      </c>
      <c r="I42" t="s">
        <v>1203</v>
      </c>
    </row>
    <row r="43" spans="1:9" x14ac:dyDescent="0.25">
      <c r="D43" t="s">
        <v>62</v>
      </c>
      <c r="E43" t="s">
        <v>137</v>
      </c>
    </row>
    <row r="44" spans="1:9" x14ac:dyDescent="0.25">
      <c r="D44" t="s">
        <v>52</v>
      </c>
      <c r="E44" t="s">
        <v>145</v>
      </c>
    </row>
    <row r="45" spans="1:9" x14ac:dyDescent="0.25">
      <c r="D45" t="s">
        <v>53</v>
      </c>
    </row>
  </sheetData>
  <sortState xmlns:xlrd2="http://schemas.microsoft.com/office/spreadsheetml/2017/richdata2" ref="E42:E44">
    <sortCondition ref="E42:E44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E88D7-FE7E-42EF-92BB-C2A6E447C085}">
  <dimension ref="A1:D33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9.7109375" bestFit="1" customWidth="1"/>
    <col min="2" max="2" width="16.7109375" style="1" bestFit="1" customWidth="1"/>
    <col min="3" max="3" width="29.85546875" bestFit="1" customWidth="1"/>
    <col min="4" max="4" width="27.85546875" bestFit="1" customWidth="1"/>
  </cols>
  <sheetData>
    <row r="1" spans="1:4" x14ac:dyDescent="0.25">
      <c r="A1" s="2" t="s">
        <v>2</v>
      </c>
      <c r="B1" s="2" t="s">
        <v>1121</v>
      </c>
      <c r="C1" s="2" t="s">
        <v>725</v>
      </c>
      <c r="D1" s="2" t="s">
        <v>1342</v>
      </c>
    </row>
    <row r="2" spans="1:4" x14ac:dyDescent="0.25">
      <c r="A2" t="s">
        <v>1313</v>
      </c>
      <c r="B2" s="1" t="s">
        <v>1314</v>
      </c>
      <c r="C2" t="s">
        <v>1315</v>
      </c>
      <c r="D2" t="s">
        <v>1343</v>
      </c>
    </row>
    <row r="3" spans="1:4" x14ac:dyDescent="0.25">
      <c r="C3" t="s">
        <v>1316</v>
      </c>
      <c r="D3" t="s">
        <v>1344</v>
      </c>
    </row>
    <row r="4" spans="1:4" x14ac:dyDescent="0.25">
      <c r="C4" t="s">
        <v>1317</v>
      </c>
      <c r="D4" t="s">
        <v>1345</v>
      </c>
    </row>
    <row r="5" spans="1:4" x14ac:dyDescent="0.25">
      <c r="C5" t="s">
        <v>1318</v>
      </c>
      <c r="D5" t="s">
        <v>1346</v>
      </c>
    </row>
    <row r="6" spans="1:4" x14ac:dyDescent="0.25">
      <c r="C6" t="s">
        <v>1319</v>
      </c>
      <c r="D6" t="s">
        <v>1347</v>
      </c>
    </row>
    <row r="7" spans="1:4" x14ac:dyDescent="0.25">
      <c r="C7" t="s">
        <v>1320</v>
      </c>
      <c r="D7" t="s">
        <v>1348</v>
      </c>
    </row>
    <row r="8" spans="1:4" x14ac:dyDescent="0.25">
      <c r="C8" t="s">
        <v>1321</v>
      </c>
      <c r="D8" t="s">
        <v>1349</v>
      </c>
    </row>
    <row r="9" spans="1:4" x14ac:dyDescent="0.25">
      <c r="C9" t="s">
        <v>1322</v>
      </c>
      <c r="D9" t="s">
        <v>1350</v>
      </c>
    </row>
    <row r="10" spans="1:4" x14ac:dyDescent="0.25">
      <c r="C10" t="s">
        <v>1323</v>
      </c>
      <c r="D10" t="s">
        <v>1351</v>
      </c>
    </row>
    <row r="11" spans="1:4" x14ac:dyDescent="0.25">
      <c r="C11" t="s">
        <v>1324</v>
      </c>
      <c r="D11" t="s">
        <v>1352</v>
      </c>
    </row>
    <row r="12" spans="1:4" x14ac:dyDescent="0.25">
      <c r="C12" t="s">
        <v>1325</v>
      </c>
      <c r="D12" t="s">
        <v>1353</v>
      </c>
    </row>
    <row r="13" spans="1:4" x14ac:dyDescent="0.25">
      <c r="C13" t="s">
        <v>1326</v>
      </c>
      <c r="D13" t="s">
        <v>1354</v>
      </c>
    </row>
    <row r="14" spans="1:4" x14ac:dyDescent="0.25">
      <c r="C14" t="s">
        <v>1327</v>
      </c>
      <c r="D14" t="s">
        <v>1355</v>
      </c>
    </row>
    <row r="15" spans="1:4" x14ac:dyDescent="0.25">
      <c r="C15" t="s">
        <v>1328</v>
      </c>
      <c r="D15" t="s">
        <v>1356</v>
      </c>
    </row>
    <row r="16" spans="1:4" x14ac:dyDescent="0.25">
      <c r="C16" t="s">
        <v>1329</v>
      </c>
      <c r="D16" t="s">
        <v>1357</v>
      </c>
    </row>
    <row r="17" spans="3:4" x14ac:dyDescent="0.25">
      <c r="C17" t="s">
        <v>1330</v>
      </c>
      <c r="D17" t="s">
        <v>1358</v>
      </c>
    </row>
    <row r="18" spans="3:4" x14ac:dyDescent="0.25">
      <c r="C18" t="s">
        <v>1331</v>
      </c>
      <c r="D18" t="s">
        <v>1359</v>
      </c>
    </row>
    <row r="19" spans="3:4" x14ac:dyDescent="0.25">
      <c r="C19" t="s">
        <v>1332</v>
      </c>
      <c r="D19" t="s">
        <v>1360</v>
      </c>
    </row>
    <row r="20" spans="3:4" x14ac:dyDescent="0.25">
      <c r="C20" t="s">
        <v>1333</v>
      </c>
      <c r="D20" t="s">
        <v>1361</v>
      </c>
    </row>
    <row r="21" spans="3:4" x14ac:dyDescent="0.25">
      <c r="C21" t="s">
        <v>1334</v>
      </c>
      <c r="D21" t="s">
        <v>1362</v>
      </c>
    </row>
    <row r="22" spans="3:4" x14ac:dyDescent="0.25">
      <c r="C22" t="s">
        <v>1335</v>
      </c>
      <c r="D22" t="s">
        <v>1363</v>
      </c>
    </row>
    <row r="23" spans="3:4" x14ac:dyDescent="0.25">
      <c r="C23" t="s">
        <v>1336</v>
      </c>
      <c r="D23" t="s">
        <v>1364</v>
      </c>
    </row>
    <row r="24" spans="3:4" x14ac:dyDescent="0.25">
      <c r="C24" t="s">
        <v>1337</v>
      </c>
      <c r="D24" t="s">
        <v>1365</v>
      </c>
    </row>
    <row r="25" spans="3:4" x14ac:dyDescent="0.25">
      <c r="C25" t="s">
        <v>1338</v>
      </c>
      <c r="D25" t="s">
        <v>1366</v>
      </c>
    </row>
    <row r="26" spans="3:4" x14ac:dyDescent="0.25">
      <c r="C26" t="s">
        <v>1339</v>
      </c>
      <c r="D26" t="s">
        <v>1367</v>
      </c>
    </row>
    <row r="27" spans="3:4" x14ac:dyDescent="0.25">
      <c r="C27" t="s">
        <v>1340</v>
      </c>
      <c r="D27" t="s">
        <v>1368</v>
      </c>
    </row>
    <row r="28" spans="3:4" x14ac:dyDescent="0.25">
      <c r="C28" t="s">
        <v>1341</v>
      </c>
      <c r="D28" t="s">
        <v>1369</v>
      </c>
    </row>
    <row r="29" spans="3:4" x14ac:dyDescent="0.25">
      <c r="D29" t="s">
        <v>1370</v>
      </c>
    </row>
    <row r="30" spans="3:4" x14ac:dyDescent="0.25">
      <c r="D30" t="s">
        <v>1371</v>
      </c>
    </row>
    <row r="31" spans="3:4" x14ac:dyDescent="0.25">
      <c r="D31" t="s">
        <v>1372</v>
      </c>
    </row>
    <row r="32" spans="3:4" x14ac:dyDescent="0.25">
      <c r="D32" t="s">
        <v>1373</v>
      </c>
    </row>
    <row r="33" spans="4:4" x14ac:dyDescent="0.25">
      <c r="D33" t="s">
        <v>1374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F39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6.7109375" style="1" bestFit="1" customWidth="1"/>
    <col min="2" max="2" width="15" bestFit="1" customWidth="1"/>
    <col min="3" max="3" width="10.42578125" bestFit="1" customWidth="1"/>
    <col min="4" max="4" width="21.85546875" bestFit="1" customWidth="1"/>
    <col min="5" max="5" width="15.42578125" bestFit="1" customWidth="1"/>
    <col min="6" max="6" width="14.7109375" bestFit="1" customWidth="1"/>
  </cols>
  <sheetData>
    <row r="1" spans="1:6" x14ac:dyDescent="0.25">
      <c r="A1" s="2" t="s">
        <v>1121</v>
      </c>
      <c r="B1" s="2" t="s">
        <v>2</v>
      </c>
      <c r="C1" s="2" t="s">
        <v>940</v>
      </c>
      <c r="D1" s="2" t="s">
        <v>941</v>
      </c>
      <c r="E1" s="2" t="s">
        <v>942</v>
      </c>
      <c r="F1" s="2" t="s">
        <v>973</v>
      </c>
    </row>
    <row r="2" spans="1:6" x14ac:dyDescent="0.25">
      <c r="A2" s="1" t="s">
        <v>1155</v>
      </c>
      <c r="B2" t="s">
        <v>939</v>
      </c>
      <c r="C2" t="s">
        <v>976</v>
      </c>
      <c r="D2" t="s">
        <v>953</v>
      </c>
      <c r="E2" t="s">
        <v>976</v>
      </c>
    </row>
    <row r="3" spans="1:6" x14ac:dyDescent="0.25">
      <c r="C3" t="s">
        <v>977</v>
      </c>
      <c r="D3" t="s">
        <v>954</v>
      </c>
      <c r="E3" t="s">
        <v>977</v>
      </c>
    </row>
    <row r="4" spans="1:6" x14ac:dyDescent="0.25">
      <c r="C4" t="s">
        <v>978</v>
      </c>
      <c r="D4" t="s">
        <v>949</v>
      </c>
      <c r="E4" t="s">
        <v>978</v>
      </c>
    </row>
    <row r="5" spans="1:6" x14ac:dyDescent="0.25">
      <c r="C5" t="s">
        <v>979</v>
      </c>
      <c r="D5" t="s">
        <v>951</v>
      </c>
      <c r="E5" t="s">
        <v>979</v>
      </c>
    </row>
    <row r="6" spans="1:6" x14ac:dyDescent="0.25">
      <c r="C6" t="s">
        <v>980</v>
      </c>
      <c r="D6" t="s">
        <v>958</v>
      </c>
      <c r="E6" t="s">
        <v>980</v>
      </c>
    </row>
    <row r="7" spans="1:6" x14ac:dyDescent="0.25">
      <c r="C7" t="s">
        <v>981</v>
      </c>
      <c r="D7" t="s">
        <v>950</v>
      </c>
      <c r="E7" t="s">
        <v>981</v>
      </c>
    </row>
    <row r="8" spans="1:6" x14ac:dyDescent="0.25">
      <c r="C8" t="s">
        <v>982</v>
      </c>
      <c r="D8" t="s">
        <v>957</v>
      </c>
      <c r="E8" t="s">
        <v>982</v>
      </c>
    </row>
    <row r="9" spans="1:6" x14ac:dyDescent="0.25">
      <c r="C9" t="s">
        <v>983</v>
      </c>
      <c r="D9" t="s">
        <v>948</v>
      </c>
      <c r="E9" t="s">
        <v>983</v>
      </c>
    </row>
    <row r="10" spans="1:6" x14ac:dyDescent="0.25">
      <c r="C10" t="s">
        <v>984</v>
      </c>
      <c r="D10" t="s">
        <v>956</v>
      </c>
      <c r="E10" t="s">
        <v>984</v>
      </c>
    </row>
    <row r="11" spans="1:6" x14ac:dyDescent="0.25">
      <c r="C11" t="s">
        <v>985</v>
      </c>
      <c r="D11" t="s">
        <v>952</v>
      </c>
      <c r="E11" t="s">
        <v>985</v>
      </c>
    </row>
    <row r="12" spans="1:6" x14ac:dyDescent="0.25">
      <c r="D12" t="s">
        <v>955</v>
      </c>
    </row>
    <row r="13" spans="1:6" x14ac:dyDescent="0.25">
      <c r="D13" t="s">
        <v>947</v>
      </c>
    </row>
    <row r="15" spans="1:6" x14ac:dyDescent="0.25">
      <c r="A15" s="1" t="s">
        <v>1156</v>
      </c>
      <c r="B15" t="s">
        <v>959</v>
      </c>
      <c r="C15" t="s">
        <v>986</v>
      </c>
      <c r="D15" t="s">
        <v>964</v>
      </c>
      <c r="E15" t="s">
        <v>986</v>
      </c>
      <c r="F15" t="s">
        <v>974</v>
      </c>
    </row>
    <row r="16" spans="1:6" x14ac:dyDescent="0.25">
      <c r="C16" t="s">
        <v>987</v>
      </c>
      <c r="D16" t="s">
        <v>972</v>
      </c>
      <c r="E16" t="s">
        <v>987</v>
      </c>
    </row>
    <row r="17" spans="1:5" x14ac:dyDescent="0.25">
      <c r="C17" t="s">
        <v>988</v>
      </c>
      <c r="D17" t="s">
        <v>962</v>
      </c>
      <c r="E17" t="s">
        <v>988</v>
      </c>
    </row>
    <row r="18" spans="1:5" x14ac:dyDescent="0.25">
      <c r="C18" t="s">
        <v>989</v>
      </c>
      <c r="D18" t="s">
        <v>969</v>
      </c>
      <c r="E18" t="s">
        <v>989</v>
      </c>
    </row>
    <row r="19" spans="1:5" x14ac:dyDescent="0.25">
      <c r="C19" t="s">
        <v>990</v>
      </c>
      <c r="D19" t="s">
        <v>970</v>
      </c>
      <c r="E19" t="s">
        <v>990</v>
      </c>
    </row>
    <row r="20" spans="1:5" x14ac:dyDescent="0.25">
      <c r="C20" t="s">
        <v>991</v>
      </c>
      <c r="D20" t="s">
        <v>971</v>
      </c>
      <c r="E20" t="s">
        <v>991</v>
      </c>
    </row>
    <row r="21" spans="1:5" x14ac:dyDescent="0.25">
      <c r="C21" t="s">
        <v>992</v>
      </c>
      <c r="D21" t="s">
        <v>968</v>
      </c>
      <c r="E21" t="s">
        <v>992</v>
      </c>
    </row>
    <row r="22" spans="1:5" x14ac:dyDescent="0.25">
      <c r="C22" t="s">
        <v>993</v>
      </c>
      <c r="D22" t="s">
        <v>967</v>
      </c>
      <c r="E22" t="s">
        <v>993</v>
      </c>
    </row>
    <row r="23" spans="1:5" x14ac:dyDescent="0.25">
      <c r="C23" t="s">
        <v>994</v>
      </c>
      <c r="D23" t="s">
        <v>961</v>
      </c>
      <c r="E23" t="s">
        <v>994</v>
      </c>
    </row>
    <row r="24" spans="1:5" x14ac:dyDescent="0.25">
      <c r="C24" t="s">
        <v>995</v>
      </c>
      <c r="D24" t="s">
        <v>966</v>
      </c>
      <c r="E24" t="s">
        <v>995</v>
      </c>
    </row>
    <row r="25" spans="1:5" x14ac:dyDescent="0.25">
      <c r="D25" t="s">
        <v>963</v>
      </c>
    </row>
    <row r="26" spans="1:5" x14ac:dyDescent="0.25">
      <c r="D26" t="s">
        <v>965</v>
      </c>
    </row>
    <row r="28" spans="1:5" x14ac:dyDescent="0.25">
      <c r="A28" s="1" t="s">
        <v>1157</v>
      </c>
      <c r="B28" t="s">
        <v>975</v>
      </c>
      <c r="C28" t="s">
        <v>996</v>
      </c>
      <c r="D28" t="s">
        <v>1006</v>
      </c>
      <c r="E28" t="s">
        <v>996</v>
      </c>
    </row>
    <row r="29" spans="1:5" x14ac:dyDescent="0.25">
      <c r="C29" t="s">
        <v>997</v>
      </c>
      <c r="D29" t="s">
        <v>1007</v>
      </c>
      <c r="E29" t="s">
        <v>997</v>
      </c>
    </row>
    <row r="30" spans="1:5" x14ac:dyDescent="0.25">
      <c r="C30" t="s">
        <v>998</v>
      </c>
      <c r="D30" t="s">
        <v>1008</v>
      </c>
      <c r="E30" t="s">
        <v>998</v>
      </c>
    </row>
    <row r="31" spans="1:5" x14ac:dyDescent="0.25">
      <c r="C31" t="s">
        <v>999</v>
      </c>
      <c r="D31" t="s">
        <v>1009</v>
      </c>
      <c r="E31" t="s">
        <v>999</v>
      </c>
    </row>
    <row r="32" spans="1:5" x14ac:dyDescent="0.25">
      <c r="C32" t="s">
        <v>1000</v>
      </c>
      <c r="D32" t="s">
        <v>1010</v>
      </c>
      <c r="E32" t="s">
        <v>1000</v>
      </c>
    </row>
    <row r="33" spans="3:5" x14ac:dyDescent="0.25">
      <c r="C33" t="s">
        <v>1001</v>
      </c>
      <c r="D33" t="s">
        <v>1011</v>
      </c>
      <c r="E33" t="s">
        <v>1001</v>
      </c>
    </row>
    <row r="34" spans="3:5" x14ac:dyDescent="0.25">
      <c r="C34" t="s">
        <v>1002</v>
      </c>
      <c r="D34" t="s">
        <v>1012</v>
      </c>
      <c r="E34" t="s">
        <v>1002</v>
      </c>
    </row>
    <row r="35" spans="3:5" x14ac:dyDescent="0.25">
      <c r="C35" t="s">
        <v>1003</v>
      </c>
      <c r="D35" t="s">
        <v>1013</v>
      </c>
      <c r="E35" t="s">
        <v>1003</v>
      </c>
    </row>
    <row r="36" spans="3:5" x14ac:dyDescent="0.25">
      <c r="C36" t="s">
        <v>1004</v>
      </c>
      <c r="D36" t="s">
        <v>1014</v>
      </c>
      <c r="E36" t="s">
        <v>1004</v>
      </c>
    </row>
    <row r="37" spans="3:5" x14ac:dyDescent="0.25">
      <c r="C37" t="s">
        <v>1005</v>
      </c>
      <c r="D37" t="s">
        <v>1015</v>
      </c>
      <c r="E37" t="s">
        <v>1005</v>
      </c>
    </row>
    <row r="38" spans="3:5" x14ac:dyDescent="0.25">
      <c r="D38" t="s">
        <v>1016</v>
      </c>
    </row>
    <row r="39" spans="3:5" x14ac:dyDescent="0.25">
      <c r="D39" t="s">
        <v>1017</v>
      </c>
    </row>
  </sheetData>
  <sortState xmlns:xlrd2="http://schemas.microsoft.com/office/spreadsheetml/2017/richdata2" ref="D15:D26">
    <sortCondition ref="D15"/>
  </sortState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2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6.7109375" style="1" bestFit="1" customWidth="1"/>
    <col min="2" max="2" width="13.5703125" bestFit="1" customWidth="1"/>
  </cols>
  <sheetData>
    <row r="1" spans="1:2" x14ac:dyDescent="0.25">
      <c r="A1" s="2" t="s">
        <v>1121</v>
      </c>
      <c r="B1" s="2" t="s">
        <v>2</v>
      </c>
    </row>
    <row r="2" spans="1:2" x14ac:dyDescent="0.25">
      <c r="A2" s="1" t="s">
        <v>1154</v>
      </c>
      <c r="B2" t="s">
        <v>1073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85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6.7109375" style="1" bestFit="1" customWidth="1"/>
    <col min="2" max="2" width="14.85546875" style="1" bestFit="1" customWidth="1"/>
    <col min="3" max="3" width="11.42578125" style="1" bestFit="1" customWidth="1"/>
    <col min="4" max="4" width="19.28515625" style="23" bestFit="1" customWidth="1"/>
    <col min="5" max="5" width="17.85546875" bestFit="1" customWidth="1"/>
    <col min="6" max="6" width="29.42578125" bestFit="1" customWidth="1"/>
    <col min="7" max="7" width="13.85546875" bestFit="1" customWidth="1"/>
    <col min="8" max="8" width="18.140625" bestFit="1" customWidth="1"/>
    <col min="9" max="9" width="6" bestFit="1" customWidth="1"/>
    <col min="10" max="10" width="13.28515625" bestFit="1" customWidth="1"/>
    <col min="11" max="11" width="14.85546875" bestFit="1" customWidth="1"/>
    <col min="12" max="12" width="9" bestFit="1" customWidth="1"/>
    <col min="13" max="13" width="19.85546875" bestFit="1" customWidth="1"/>
    <col min="14" max="14" width="35.28515625" bestFit="1" customWidth="1"/>
    <col min="15" max="15" width="30" bestFit="1" customWidth="1"/>
    <col min="16" max="16" width="16.7109375" bestFit="1" customWidth="1"/>
    <col min="17" max="17" width="20.42578125" bestFit="1" customWidth="1"/>
    <col min="18" max="18" width="7.7109375" bestFit="1" customWidth="1"/>
    <col min="19" max="19" width="13.140625" bestFit="1" customWidth="1"/>
    <col min="20" max="20" width="7.7109375" bestFit="1" customWidth="1"/>
    <col min="21" max="21" width="16.42578125" bestFit="1" customWidth="1"/>
    <col min="22" max="22" width="43.42578125" bestFit="1" customWidth="1"/>
    <col min="23" max="23" width="12.140625" bestFit="1" customWidth="1"/>
    <col min="24" max="24" width="16.85546875" bestFit="1" customWidth="1"/>
    <col min="25" max="25" width="9.42578125" bestFit="1" customWidth="1"/>
    <col min="26" max="26" width="10.7109375" bestFit="1" customWidth="1"/>
    <col min="27" max="27" width="15.28515625" bestFit="1" customWidth="1"/>
    <col min="28" max="28" width="8.5703125" bestFit="1" customWidth="1"/>
    <col min="29" max="29" width="13.140625" bestFit="1" customWidth="1"/>
    <col min="30" max="30" width="27.7109375" bestFit="1" customWidth="1"/>
    <col min="31" max="31" width="20.5703125" style="1" bestFit="1" customWidth="1"/>
    <col min="32" max="32" width="12.140625" style="1" bestFit="1" customWidth="1"/>
  </cols>
  <sheetData>
    <row r="1" spans="1:32" s="2" customFormat="1" x14ac:dyDescent="0.25">
      <c r="A1" s="2" t="s">
        <v>1121</v>
      </c>
      <c r="B1" s="2" t="s">
        <v>1028</v>
      </c>
      <c r="C1" s="2" t="s">
        <v>1030</v>
      </c>
      <c r="D1" s="21" t="s">
        <v>1032</v>
      </c>
      <c r="E1" s="2" t="s">
        <v>799</v>
      </c>
      <c r="F1" s="2" t="s">
        <v>725</v>
      </c>
      <c r="G1" s="2" t="s">
        <v>1342</v>
      </c>
      <c r="H1" s="2" t="s">
        <v>13</v>
      </c>
      <c r="I1" s="2" t="s">
        <v>35</v>
      </c>
      <c r="J1" s="2" t="s">
        <v>152</v>
      </c>
      <c r="K1" s="2" t="s">
        <v>101</v>
      </c>
      <c r="L1" s="2" t="s">
        <v>718</v>
      </c>
      <c r="M1" s="2" t="s">
        <v>726</v>
      </c>
      <c r="N1" s="2" t="s">
        <v>175</v>
      </c>
      <c r="O1" s="2" t="s">
        <v>929</v>
      </c>
      <c r="P1" s="2" t="s">
        <v>926</v>
      </c>
      <c r="Q1" s="2" t="s">
        <v>927</v>
      </c>
      <c r="R1" s="2" t="s">
        <v>584</v>
      </c>
      <c r="S1" s="2" t="s">
        <v>609</v>
      </c>
      <c r="T1" s="2" t="s">
        <v>622</v>
      </c>
      <c r="U1" s="2" t="s">
        <v>639</v>
      </c>
      <c r="V1" s="2" t="s">
        <v>670</v>
      </c>
      <c r="W1" s="2" t="s">
        <v>692</v>
      </c>
      <c r="X1" s="2" t="s">
        <v>928</v>
      </c>
      <c r="Y1" s="2" t="s">
        <v>711</v>
      </c>
      <c r="Z1" s="2" t="s">
        <v>647</v>
      </c>
      <c r="AA1" s="2" t="s">
        <v>658</v>
      </c>
      <c r="AB1" s="2" t="s">
        <v>723</v>
      </c>
      <c r="AC1" s="2" t="s">
        <v>1183</v>
      </c>
      <c r="AD1" s="2" t="s">
        <v>668</v>
      </c>
      <c r="AE1" s="2" t="s">
        <v>1260</v>
      </c>
      <c r="AF1" s="2" t="s">
        <v>1261</v>
      </c>
    </row>
    <row r="2" spans="1:32" x14ac:dyDescent="0.25">
      <c r="A2" s="30" t="s">
        <v>1122</v>
      </c>
      <c r="B2" s="30" t="s">
        <v>1029</v>
      </c>
      <c r="C2" s="30" t="s">
        <v>1031</v>
      </c>
      <c r="D2" s="22" t="s">
        <v>1037</v>
      </c>
      <c r="E2" t="s">
        <v>9</v>
      </c>
      <c r="F2" t="s">
        <v>255</v>
      </c>
      <c r="H2" t="s">
        <v>18</v>
      </c>
      <c r="K2" t="s">
        <v>107</v>
      </c>
      <c r="M2" t="s">
        <v>163</v>
      </c>
      <c r="N2" t="s">
        <v>177</v>
      </c>
      <c r="P2" t="s">
        <v>493</v>
      </c>
      <c r="Q2" t="s">
        <v>504</v>
      </c>
      <c r="R2" t="s">
        <v>585</v>
      </c>
      <c r="V2" t="s">
        <v>676</v>
      </c>
      <c r="W2" t="s">
        <v>693</v>
      </c>
      <c r="X2" t="s">
        <v>703</v>
      </c>
      <c r="AD2" t="s">
        <v>669</v>
      </c>
      <c r="AE2" s="24" t="s">
        <v>1271</v>
      </c>
      <c r="AF2" s="1">
        <v>35</v>
      </c>
    </row>
    <row r="3" spans="1:32" x14ac:dyDescent="0.25">
      <c r="D3" t="s">
        <v>1033</v>
      </c>
      <c r="E3" t="s">
        <v>5</v>
      </c>
      <c r="F3" t="s">
        <v>256</v>
      </c>
      <c r="H3" t="s">
        <v>16</v>
      </c>
      <c r="K3" t="s">
        <v>108</v>
      </c>
      <c r="M3" t="s">
        <v>156</v>
      </c>
      <c r="N3" t="s">
        <v>177</v>
      </c>
      <c r="P3" t="s">
        <v>496</v>
      </c>
      <c r="Q3" t="s">
        <v>510</v>
      </c>
      <c r="R3" t="s">
        <v>586</v>
      </c>
      <c r="V3" t="s">
        <v>675</v>
      </c>
      <c r="W3" t="s">
        <v>693</v>
      </c>
      <c r="X3" t="s">
        <v>706</v>
      </c>
      <c r="AD3" t="s">
        <v>669</v>
      </c>
      <c r="AE3" s="24" t="s">
        <v>1270</v>
      </c>
      <c r="AF3" s="1">
        <v>10</v>
      </c>
    </row>
    <row r="4" spans="1:32" x14ac:dyDescent="0.25">
      <c r="D4" t="s">
        <v>1034</v>
      </c>
      <c r="E4" t="s">
        <v>8</v>
      </c>
      <c r="F4" t="s">
        <v>257</v>
      </c>
      <c r="H4" t="s">
        <v>15</v>
      </c>
      <c r="K4" t="s">
        <v>103</v>
      </c>
      <c r="M4" t="s">
        <v>158</v>
      </c>
      <c r="N4" t="s">
        <v>176</v>
      </c>
      <c r="P4" t="s">
        <v>489</v>
      </c>
      <c r="Q4" t="s">
        <v>503</v>
      </c>
      <c r="R4" t="s">
        <v>587</v>
      </c>
      <c r="V4" t="s">
        <v>673</v>
      </c>
      <c r="W4" t="s">
        <v>693</v>
      </c>
      <c r="X4" t="s">
        <v>707</v>
      </c>
      <c r="AD4" t="s">
        <v>669</v>
      </c>
      <c r="AE4" s="24" t="s">
        <v>1274</v>
      </c>
    </row>
    <row r="5" spans="1:32" x14ac:dyDescent="0.25">
      <c r="D5" t="s">
        <v>1035</v>
      </c>
      <c r="E5" t="s">
        <v>12</v>
      </c>
      <c r="F5" t="s">
        <v>258</v>
      </c>
      <c r="H5" t="s">
        <v>764</v>
      </c>
      <c r="K5" t="s">
        <v>109</v>
      </c>
      <c r="M5" t="s">
        <v>158</v>
      </c>
      <c r="N5" t="s">
        <v>176</v>
      </c>
      <c r="P5" t="s">
        <v>481</v>
      </c>
      <c r="Q5" t="s">
        <v>508</v>
      </c>
      <c r="R5" t="s">
        <v>588</v>
      </c>
      <c r="V5" t="s">
        <v>672</v>
      </c>
      <c r="W5" t="s">
        <v>693</v>
      </c>
      <c r="X5" t="s">
        <v>707</v>
      </c>
      <c r="AD5" t="s">
        <v>669</v>
      </c>
      <c r="AE5" s="24" t="s">
        <v>700</v>
      </c>
    </row>
    <row r="6" spans="1:32" x14ac:dyDescent="0.25">
      <c r="D6" t="s">
        <v>1036</v>
      </c>
      <c r="E6" t="s">
        <v>10</v>
      </c>
      <c r="F6" t="s">
        <v>259</v>
      </c>
      <c r="H6" t="s">
        <v>14</v>
      </c>
      <c r="K6" t="s">
        <v>102</v>
      </c>
      <c r="M6" t="s">
        <v>162</v>
      </c>
      <c r="N6" t="s">
        <v>178</v>
      </c>
      <c r="P6" t="s">
        <v>495</v>
      </c>
      <c r="Q6" t="s">
        <v>502</v>
      </c>
      <c r="R6" t="s">
        <v>589</v>
      </c>
      <c r="V6" t="s">
        <v>674</v>
      </c>
      <c r="W6" t="s">
        <v>694</v>
      </c>
      <c r="X6" t="s">
        <v>707</v>
      </c>
      <c r="AE6" s="24" t="s">
        <v>697</v>
      </c>
    </row>
    <row r="7" spans="1:32" x14ac:dyDescent="0.25">
      <c r="E7" t="s">
        <v>11</v>
      </c>
      <c r="F7" t="s">
        <v>260</v>
      </c>
      <c r="H7" t="s">
        <v>17</v>
      </c>
      <c r="K7" t="s">
        <v>105</v>
      </c>
      <c r="M7" t="s">
        <v>162</v>
      </c>
      <c r="N7" t="s">
        <v>179</v>
      </c>
      <c r="P7" t="s">
        <v>488</v>
      </c>
      <c r="Q7" t="s">
        <v>497</v>
      </c>
      <c r="R7" t="s">
        <v>590</v>
      </c>
      <c r="V7" t="s">
        <v>671</v>
      </c>
      <c r="W7" t="s">
        <v>694</v>
      </c>
      <c r="X7" t="s">
        <v>709</v>
      </c>
      <c r="AE7" s="24" t="s">
        <v>1266</v>
      </c>
    </row>
    <row r="8" spans="1:32" x14ac:dyDescent="0.25">
      <c r="E8" t="s">
        <v>6</v>
      </c>
      <c r="F8" t="s">
        <v>261</v>
      </c>
      <c r="K8" t="s">
        <v>106</v>
      </c>
      <c r="M8" t="s">
        <v>157</v>
      </c>
      <c r="N8" t="s">
        <v>180</v>
      </c>
      <c r="P8" t="s">
        <v>479</v>
      </c>
      <c r="Q8" t="s">
        <v>499</v>
      </c>
      <c r="R8" t="s">
        <v>591</v>
      </c>
      <c r="W8" t="s">
        <v>694</v>
      </c>
      <c r="X8" t="s">
        <v>708</v>
      </c>
      <c r="AE8" s="24" t="s">
        <v>1303</v>
      </c>
    </row>
    <row r="9" spans="1:32" x14ac:dyDescent="0.25">
      <c r="E9" t="s">
        <v>7</v>
      </c>
      <c r="F9" t="s">
        <v>262</v>
      </c>
      <c r="K9" t="s">
        <v>110</v>
      </c>
      <c r="M9" t="s">
        <v>157</v>
      </c>
      <c r="N9" t="s">
        <v>181</v>
      </c>
      <c r="P9" t="s">
        <v>479</v>
      </c>
      <c r="Q9" t="s">
        <v>498</v>
      </c>
      <c r="R9" t="s">
        <v>592</v>
      </c>
      <c r="W9" t="s">
        <v>694</v>
      </c>
      <c r="X9" t="s">
        <v>705</v>
      </c>
      <c r="AE9" s="24" t="s">
        <v>698</v>
      </c>
    </row>
    <row r="10" spans="1:32" x14ac:dyDescent="0.25">
      <c r="F10" t="s">
        <v>263</v>
      </c>
      <c r="K10" t="s">
        <v>104</v>
      </c>
      <c r="M10" t="s">
        <v>154</v>
      </c>
      <c r="N10" t="s">
        <v>181</v>
      </c>
      <c r="P10" t="s">
        <v>483</v>
      </c>
      <c r="Q10" t="s">
        <v>506</v>
      </c>
      <c r="R10" t="s">
        <v>593</v>
      </c>
      <c r="W10" t="s">
        <v>695</v>
      </c>
      <c r="X10" t="s">
        <v>705</v>
      </c>
      <c r="AE10" s="24" t="s">
        <v>1299</v>
      </c>
      <c r="AF10" s="1">
        <v>1</v>
      </c>
    </row>
    <row r="11" spans="1:32" x14ac:dyDescent="0.25">
      <c r="F11" t="s">
        <v>264</v>
      </c>
      <c r="M11" t="s">
        <v>154</v>
      </c>
      <c r="N11" t="s">
        <v>182</v>
      </c>
      <c r="P11" t="s">
        <v>482</v>
      </c>
      <c r="Q11" t="s">
        <v>507</v>
      </c>
      <c r="R11" t="s">
        <v>594</v>
      </c>
      <c r="W11" t="s">
        <v>695</v>
      </c>
      <c r="X11" t="s">
        <v>705</v>
      </c>
      <c r="AE11" s="24" t="s">
        <v>1294</v>
      </c>
      <c r="AF11" s="1">
        <v>1</v>
      </c>
    </row>
    <row r="12" spans="1:32" x14ac:dyDescent="0.25">
      <c r="F12" t="s">
        <v>330</v>
      </c>
      <c r="M12" t="s">
        <v>161</v>
      </c>
      <c r="N12" t="s">
        <v>182</v>
      </c>
      <c r="P12" t="s">
        <v>482</v>
      </c>
      <c r="Q12" t="s">
        <v>501</v>
      </c>
      <c r="W12" t="s">
        <v>695</v>
      </c>
      <c r="X12" t="s">
        <v>704</v>
      </c>
      <c r="AE12" s="24" t="s">
        <v>1297</v>
      </c>
      <c r="AF12" s="1">
        <v>1</v>
      </c>
    </row>
    <row r="13" spans="1:32" x14ac:dyDescent="0.25">
      <c r="F13" t="s">
        <v>331</v>
      </c>
      <c r="M13" t="s">
        <v>160</v>
      </c>
      <c r="N13" t="s">
        <v>183</v>
      </c>
      <c r="P13" t="s">
        <v>484</v>
      </c>
      <c r="Q13" t="s">
        <v>509</v>
      </c>
      <c r="W13" t="s">
        <v>695</v>
      </c>
      <c r="X13" t="s">
        <v>702</v>
      </c>
      <c r="AE13" s="24" t="s">
        <v>1298</v>
      </c>
      <c r="AF13" s="1">
        <v>2</v>
      </c>
    </row>
    <row r="14" spans="1:32" x14ac:dyDescent="0.25">
      <c r="F14" t="s">
        <v>332</v>
      </c>
      <c r="M14" t="s">
        <v>155</v>
      </c>
      <c r="N14" t="s">
        <v>184</v>
      </c>
      <c r="P14" t="s">
        <v>486</v>
      </c>
      <c r="Q14" t="s">
        <v>505</v>
      </c>
      <c r="W14" t="s">
        <v>696</v>
      </c>
      <c r="AE14" s="24" t="s">
        <v>1293</v>
      </c>
    </row>
    <row r="15" spans="1:32" x14ac:dyDescent="0.25">
      <c r="F15" t="s">
        <v>333</v>
      </c>
      <c r="M15" t="s">
        <v>155</v>
      </c>
      <c r="N15" t="s">
        <v>185</v>
      </c>
      <c r="P15" t="s">
        <v>494</v>
      </c>
      <c r="Q15" t="s">
        <v>500</v>
      </c>
      <c r="W15" t="s">
        <v>696</v>
      </c>
      <c r="AE15" s="24" t="s">
        <v>1295</v>
      </c>
      <c r="AF15" s="1">
        <v>2</v>
      </c>
    </row>
    <row r="16" spans="1:32" x14ac:dyDescent="0.25">
      <c r="F16" t="s">
        <v>334</v>
      </c>
      <c r="M16" t="s">
        <v>159</v>
      </c>
      <c r="N16" t="s">
        <v>186</v>
      </c>
      <c r="P16" t="s">
        <v>490</v>
      </c>
      <c r="W16" t="s">
        <v>696</v>
      </c>
      <c r="AE16" s="24" t="s">
        <v>1296</v>
      </c>
      <c r="AF16" s="1">
        <v>2</v>
      </c>
    </row>
    <row r="17" spans="6:32" x14ac:dyDescent="0.25">
      <c r="F17" t="s">
        <v>335</v>
      </c>
      <c r="N17" t="s">
        <v>186</v>
      </c>
      <c r="P17" t="s">
        <v>492</v>
      </c>
      <c r="W17" t="s">
        <v>696</v>
      </c>
      <c r="AE17" s="24" t="s">
        <v>693</v>
      </c>
      <c r="AF17" s="1">
        <v>5</v>
      </c>
    </row>
    <row r="18" spans="6:32" x14ac:dyDescent="0.25">
      <c r="F18" t="s">
        <v>336</v>
      </c>
      <c r="N18" t="s">
        <v>187</v>
      </c>
      <c r="P18" t="s">
        <v>480</v>
      </c>
      <c r="AE18" s="24" t="s">
        <v>701</v>
      </c>
    </row>
    <row r="19" spans="6:32" x14ac:dyDescent="0.25">
      <c r="F19" t="s">
        <v>337</v>
      </c>
      <c r="N19" t="s">
        <v>187</v>
      </c>
      <c r="P19" t="s">
        <v>485</v>
      </c>
      <c r="AE19" s="24" t="s">
        <v>1281</v>
      </c>
      <c r="AF19" s="1">
        <v>7</v>
      </c>
    </row>
    <row r="20" spans="6:32" x14ac:dyDescent="0.25">
      <c r="F20" t="s">
        <v>338</v>
      </c>
      <c r="N20" t="s">
        <v>189</v>
      </c>
      <c r="P20" t="s">
        <v>487</v>
      </c>
      <c r="AE20" s="24" t="s">
        <v>1272</v>
      </c>
    </row>
    <row r="21" spans="6:32" x14ac:dyDescent="0.25">
      <c r="F21" t="s">
        <v>339</v>
      </c>
      <c r="N21" t="s">
        <v>188</v>
      </c>
      <c r="P21" t="s">
        <v>491</v>
      </c>
      <c r="AE21" s="24" t="s">
        <v>1265</v>
      </c>
      <c r="AF21" s="1">
        <v>1</v>
      </c>
    </row>
    <row r="22" spans="6:32" x14ac:dyDescent="0.25">
      <c r="F22" t="s">
        <v>340</v>
      </c>
      <c r="N22" t="s">
        <v>190</v>
      </c>
      <c r="AE22" s="24" t="s">
        <v>1262</v>
      </c>
      <c r="AF22" s="1">
        <v>35</v>
      </c>
    </row>
    <row r="23" spans="6:32" x14ac:dyDescent="0.25">
      <c r="F23" t="s">
        <v>265</v>
      </c>
      <c r="N23" t="s">
        <v>191</v>
      </c>
      <c r="AE23" s="24" t="s">
        <v>1289</v>
      </c>
      <c r="AF23" s="1">
        <v>4</v>
      </c>
    </row>
    <row r="24" spans="6:32" x14ac:dyDescent="0.25">
      <c r="F24" t="s">
        <v>266</v>
      </c>
      <c r="N24" t="s">
        <v>192</v>
      </c>
      <c r="AE24" s="24" t="s">
        <v>1290</v>
      </c>
      <c r="AF24" s="1">
        <v>4</v>
      </c>
    </row>
    <row r="25" spans="6:32" x14ac:dyDescent="0.25">
      <c r="F25" t="s">
        <v>267</v>
      </c>
      <c r="N25" t="s">
        <v>192</v>
      </c>
      <c r="AE25" s="24" t="s">
        <v>1291</v>
      </c>
      <c r="AF25" s="1">
        <v>4</v>
      </c>
    </row>
    <row r="26" spans="6:32" x14ac:dyDescent="0.25">
      <c r="F26" t="s">
        <v>268</v>
      </c>
      <c r="N26" t="s">
        <v>193</v>
      </c>
      <c r="AE26" s="24" t="s">
        <v>1292</v>
      </c>
      <c r="AF26" s="1">
        <v>4</v>
      </c>
    </row>
    <row r="27" spans="6:32" x14ac:dyDescent="0.25">
      <c r="F27" t="s">
        <v>269</v>
      </c>
      <c r="AE27" s="24" t="s">
        <v>1273</v>
      </c>
    </row>
    <row r="28" spans="6:32" x14ac:dyDescent="0.25">
      <c r="F28" t="s">
        <v>270</v>
      </c>
      <c r="AE28" s="24" t="s">
        <v>1286</v>
      </c>
    </row>
    <row r="29" spans="6:32" x14ac:dyDescent="0.25">
      <c r="F29" t="s">
        <v>271</v>
      </c>
      <c r="AE29" s="24" t="s">
        <v>694</v>
      </c>
      <c r="AF29" s="1">
        <v>5</v>
      </c>
    </row>
    <row r="30" spans="6:32" x14ac:dyDescent="0.25">
      <c r="F30" t="s">
        <v>272</v>
      </c>
      <c r="AE30" s="24" t="s">
        <v>1268</v>
      </c>
    </row>
    <row r="31" spans="6:32" x14ac:dyDescent="0.25">
      <c r="F31" t="s">
        <v>273</v>
      </c>
      <c r="AE31" s="24" t="s">
        <v>1284</v>
      </c>
    </row>
    <row r="32" spans="6:32" x14ac:dyDescent="0.25">
      <c r="F32" t="s">
        <v>274</v>
      </c>
      <c r="AE32" s="24" t="s">
        <v>1287</v>
      </c>
    </row>
    <row r="33" spans="6:32" x14ac:dyDescent="0.25">
      <c r="F33" t="s">
        <v>275</v>
      </c>
      <c r="AE33" s="24" t="s">
        <v>1283</v>
      </c>
    </row>
    <row r="34" spans="6:32" x14ac:dyDescent="0.25">
      <c r="F34" t="s">
        <v>447</v>
      </c>
      <c r="AE34" s="24" t="s">
        <v>150</v>
      </c>
      <c r="AF34" s="1">
        <v>6</v>
      </c>
    </row>
    <row r="35" spans="6:32" x14ac:dyDescent="0.25">
      <c r="F35" t="s">
        <v>448</v>
      </c>
      <c r="AE35" s="24" t="s">
        <v>1277</v>
      </c>
      <c r="AF35" s="1">
        <v>4</v>
      </c>
    </row>
    <row r="36" spans="6:32" x14ac:dyDescent="0.25">
      <c r="F36" t="s">
        <v>449</v>
      </c>
      <c r="AE36" s="24" t="s">
        <v>1276</v>
      </c>
      <c r="AF36" s="1">
        <v>1</v>
      </c>
    </row>
    <row r="37" spans="6:32" x14ac:dyDescent="0.25">
      <c r="F37" t="s">
        <v>450</v>
      </c>
      <c r="AE37" s="24" t="s">
        <v>1279</v>
      </c>
      <c r="AF37" s="1">
        <v>4</v>
      </c>
    </row>
    <row r="38" spans="6:32" x14ac:dyDescent="0.25">
      <c r="F38" t="s">
        <v>451</v>
      </c>
      <c r="AE38" s="24" t="s">
        <v>1278</v>
      </c>
      <c r="AF38" s="1">
        <v>1</v>
      </c>
    </row>
    <row r="39" spans="6:32" x14ac:dyDescent="0.25">
      <c r="F39" t="s">
        <v>452</v>
      </c>
      <c r="AE39" s="24" t="s">
        <v>1302</v>
      </c>
    </row>
    <row r="40" spans="6:32" x14ac:dyDescent="0.25">
      <c r="F40" t="s">
        <v>453</v>
      </c>
      <c r="AE40" s="24" t="s">
        <v>1280</v>
      </c>
      <c r="AF40" s="1">
        <v>3</v>
      </c>
    </row>
    <row r="41" spans="6:32" x14ac:dyDescent="0.25">
      <c r="F41" t="s">
        <v>454</v>
      </c>
      <c r="AE41" s="24" t="s">
        <v>695</v>
      </c>
      <c r="AF41" s="1">
        <v>5</v>
      </c>
    </row>
    <row r="42" spans="6:32" x14ac:dyDescent="0.25">
      <c r="F42" t="s">
        <v>455</v>
      </c>
      <c r="AE42" s="24" t="s">
        <v>1288</v>
      </c>
    </row>
    <row r="43" spans="6:32" x14ac:dyDescent="0.25">
      <c r="F43" t="s">
        <v>456</v>
      </c>
      <c r="AE43" s="24" t="s">
        <v>1264</v>
      </c>
      <c r="AF43" s="1">
        <v>9</v>
      </c>
    </row>
    <row r="44" spans="6:32" x14ac:dyDescent="0.25">
      <c r="F44" t="s">
        <v>457</v>
      </c>
      <c r="AE44" s="24" t="s">
        <v>1267</v>
      </c>
    </row>
    <row r="45" spans="6:32" x14ac:dyDescent="0.25">
      <c r="F45" t="s">
        <v>469</v>
      </c>
      <c r="AE45" s="24" t="s">
        <v>1300</v>
      </c>
    </row>
    <row r="46" spans="6:32" x14ac:dyDescent="0.25">
      <c r="F46" t="s">
        <v>470</v>
      </c>
      <c r="AE46" s="24" t="s">
        <v>1285</v>
      </c>
    </row>
    <row r="47" spans="6:32" x14ac:dyDescent="0.25">
      <c r="F47" t="s">
        <v>471</v>
      </c>
      <c r="AE47" s="24" t="s">
        <v>696</v>
      </c>
      <c r="AF47" s="1">
        <v>5</v>
      </c>
    </row>
    <row r="48" spans="6:32" x14ac:dyDescent="0.25">
      <c r="F48" t="s">
        <v>472</v>
      </c>
      <c r="AE48" s="24" t="s">
        <v>1275</v>
      </c>
    </row>
    <row r="49" spans="6:32" x14ac:dyDescent="0.25">
      <c r="F49" t="s">
        <v>473</v>
      </c>
      <c r="AE49" s="24" t="s">
        <v>1178</v>
      </c>
    </row>
    <row r="50" spans="6:32" x14ac:dyDescent="0.25">
      <c r="F50" t="s">
        <v>474</v>
      </c>
      <c r="AE50" s="24" t="s">
        <v>1301</v>
      </c>
    </row>
    <row r="51" spans="6:32" x14ac:dyDescent="0.25">
      <c r="F51" t="s">
        <v>475</v>
      </c>
      <c r="AE51" s="24" t="s">
        <v>1282</v>
      </c>
    </row>
    <row r="52" spans="6:32" x14ac:dyDescent="0.25">
      <c r="F52" t="s">
        <v>476</v>
      </c>
      <c r="AE52" s="24" t="s">
        <v>1269</v>
      </c>
    </row>
    <row r="53" spans="6:32" x14ac:dyDescent="0.25">
      <c r="F53" t="s">
        <v>477</v>
      </c>
      <c r="AE53" s="24" t="s">
        <v>1263</v>
      </c>
      <c r="AF53" s="1">
        <v>5</v>
      </c>
    </row>
    <row r="54" spans="6:32" x14ac:dyDescent="0.25">
      <c r="F54" t="s">
        <v>478</v>
      </c>
      <c r="AE54" s="24" t="s">
        <v>699</v>
      </c>
    </row>
    <row r="55" spans="6:32" x14ac:dyDescent="0.25">
      <c r="F55" t="s">
        <v>352</v>
      </c>
    </row>
    <row r="56" spans="6:32" x14ac:dyDescent="0.25">
      <c r="F56" t="s">
        <v>353</v>
      </c>
    </row>
    <row r="57" spans="6:32" x14ac:dyDescent="0.25">
      <c r="F57" t="s">
        <v>354</v>
      </c>
    </row>
    <row r="58" spans="6:32" x14ac:dyDescent="0.25">
      <c r="F58" t="s">
        <v>355</v>
      </c>
    </row>
    <row r="59" spans="6:32" x14ac:dyDescent="0.25">
      <c r="F59" t="s">
        <v>356</v>
      </c>
    </row>
    <row r="60" spans="6:32" x14ac:dyDescent="0.25">
      <c r="F60" t="s">
        <v>357</v>
      </c>
    </row>
    <row r="61" spans="6:32" x14ac:dyDescent="0.25">
      <c r="F61" t="s">
        <v>358</v>
      </c>
    </row>
    <row r="62" spans="6:32" x14ac:dyDescent="0.25">
      <c r="F62" t="s">
        <v>359</v>
      </c>
    </row>
    <row r="63" spans="6:32" x14ac:dyDescent="0.25">
      <c r="F63" t="s">
        <v>360</v>
      </c>
    </row>
    <row r="64" spans="6:32" x14ac:dyDescent="0.25">
      <c r="F64" t="s">
        <v>361</v>
      </c>
    </row>
    <row r="65" spans="6:6" x14ac:dyDescent="0.25">
      <c r="F65" t="s">
        <v>395</v>
      </c>
    </row>
    <row r="66" spans="6:6" x14ac:dyDescent="0.25">
      <c r="F66" t="s">
        <v>396</v>
      </c>
    </row>
    <row r="67" spans="6:6" x14ac:dyDescent="0.25">
      <c r="F67" t="s">
        <v>397</v>
      </c>
    </row>
    <row r="68" spans="6:6" x14ac:dyDescent="0.25">
      <c r="F68" t="s">
        <v>398</v>
      </c>
    </row>
    <row r="69" spans="6:6" x14ac:dyDescent="0.25">
      <c r="F69" t="s">
        <v>399</v>
      </c>
    </row>
    <row r="70" spans="6:6" x14ac:dyDescent="0.25">
      <c r="F70" t="s">
        <v>400</v>
      </c>
    </row>
    <row r="71" spans="6:6" x14ac:dyDescent="0.25">
      <c r="F71" t="s">
        <v>401</v>
      </c>
    </row>
    <row r="72" spans="6:6" x14ac:dyDescent="0.25">
      <c r="F72" t="s">
        <v>402</v>
      </c>
    </row>
    <row r="73" spans="6:6" x14ac:dyDescent="0.25">
      <c r="F73" t="s">
        <v>403</v>
      </c>
    </row>
    <row r="74" spans="6:6" x14ac:dyDescent="0.25">
      <c r="F74" t="s">
        <v>404</v>
      </c>
    </row>
    <row r="75" spans="6:6" x14ac:dyDescent="0.25">
      <c r="F75" t="s">
        <v>405</v>
      </c>
    </row>
    <row r="76" spans="6:6" x14ac:dyDescent="0.25">
      <c r="F76" t="s">
        <v>417</v>
      </c>
    </row>
    <row r="77" spans="6:6" x14ac:dyDescent="0.25">
      <c r="F77" t="s">
        <v>418</v>
      </c>
    </row>
    <row r="78" spans="6:6" x14ac:dyDescent="0.25">
      <c r="F78" t="s">
        <v>419</v>
      </c>
    </row>
    <row r="79" spans="6:6" x14ac:dyDescent="0.25">
      <c r="F79" t="s">
        <v>420</v>
      </c>
    </row>
    <row r="80" spans="6:6" x14ac:dyDescent="0.25">
      <c r="F80" t="s">
        <v>421</v>
      </c>
    </row>
    <row r="81" spans="6:6" x14ac:dyDescent="0.25">
      <c r="F81" t="s">
        <v>422</v>
      </c>
    </row>
    <row r="82" spans="6:6" x14ac:dyDescent="0.25">
      <c r="F82" t="s">
        <v>423</v>
      </c>
    </row>
    <row r="83" spans="6:6" x14ac:dyDescent="0.25">
      <c r="F83" t="s">
        <v>424</v>
      </c>
    </row>
    <row r="84" spans="6:6" x14ac:dyDescent="0.25">
      <c r="F84" t="s">
        <v>425</v>
      </c>
    </row>
    <row r="85" spans="6:6" x14ac:dyDescent="0.25">
      <c r="F85" t="s">
        <v>426</v>
      </c>
    </row>
  </sheetData>
  <sortState xmlns:xlrd2="http://schemas.microsoft.com/office/spreadsheetml/2017/richdata2" ref="AE2:AF15">
    <sortCondition ref="AE2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49"/>
  <sheetViews>
    <sheetView zoomScaleNormal="100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6.7109375" bestFit="1" customWidth="1"/>
    <col min="2" max="2" width="14.85546875" bestFit="1" customWidth="1"/>
    <col min="3" max="3" width="11.42578125" bestFit="1" customWidth="1"/>
    <col min="4" max="4" width="16.28515625" bestFit="1" customWidth="1"/>
    <col min="5" max="5" width="19.5703125" bestFit="1" customWidth="1"/>
    <col min="6" max="6" width="12.140625" bestFit="1" customWidth="1"/>
    <col min="7" max="7" width="13.85546875" bestFit="1" customWidth="1"/>
    <col min="8" max="8" width="11.42578125" bestFit="1" customWidth="1"/>
    <col min="9" max="9" width="6" bestFit="1" customWidth="1"/>
    <col min="10" max="10" width="13.28515625" bestFit="1" customWidth="1"/>
    <col min="11" max="11" width="15.28515625" bestFit="1" customWidth="1"/>
    <col min="12" max="12" width="11" bestFit="1" customWidth="1"/>
    <col min="13" max="13" width="13.7109375" bestFit="1" customWidth="1"/>
    <col min="14" max="14" width="11.5703125" bestFit="1" customWidth="1"/>
    <col min="15" max="15" width="30" bestFit="1" customWidth="1"/>
    <col min="16" max="17" width="15.85546875" bestFit="1" customWidth="1"/>
    <col min="18" max="18" width="6.42578125" bestFit="1" customWidth="1"/>
    <col min="19" max="19" width="13.140625" bestFit="1" customWidth="1"/>
    <col min="20" max="20" width="7.7109375" bestFit="1" customWidth="1"/>
    <col min="21" max="21" width="16.42578125" bestFit="1" customWidth="1"/>
    <col min="22" max="22" width="6.140625" bestFit="1" customWidth="1"/>
    <col min="23" max="23" width="10.5703125" bestFit="1" customWidth="1"/>
    <col min="24" max="24" width="12.28515625" bestFit="1" customWidth="1"/>
    <col min="25" max="25" width="9.42578125" bestFit="1" customWidth="1"/>
    <col min="26" max="26" width="10.7109375" bestFit="1" customWidth="1"/>
    <col min="27" max="27" width="15.28515625" bestFit="1" customWidth="1"/>
    <col min="28" max="28" width="8.5703125" bestFit="1" customWidth="1"/>
    <col min="29" max="29" width="13.140625" bestFit="1" customWidth="1"/>
    <col min="30" max="30" width="10.5703125" bestFit="1" customWidth="1"/>
  </cols>
  <sheetData>
    <row r="1" spans="1:30" s="2" customFormat="1" x14ac:dyDescent="0.25">
      <c r="A1" s="2" t="s">
        <v>1121</v>
      </c>
      <c r="B1" s="2" t="s">
        <v>1028</v>
      </c>
      <c r="C1" s="2" t="s">
        <v>1030</v>
      </c>
      <c r="D1" s="2" t="s">
        <v>1032</v>
      </c>
      <c r="E1" s="2" t="s">
        <v>799</v>
      </c>
      <c r="F1" s="2" t="s">
        <v>725</v>
      </c>
      <c r="G1" s="2" t="s">
        <v>1342</v>
      </c>
      <c r="H1" s="2" t="s">
        <v>13</v>
      </c>
      <c r="I1" s="2" t="s">
        <v>35</v>
      </c>
      <c r="J1" s="2" t="s">
        <v>152</v>
      </c>
      <c r="K1" s="2" t="s">
        <v>101</v>
      </c>
      <c r="L1" s="2" t="s">
        <v>718</v>
      </c>
      <c r="M1" s="2" t="s">
        <v>153</v>
      </c>
      <c r="N1" s="2" t="s">
        <v>175</v>
      </c>
      <c r="O1" s="2" t="s">
        <v>929</v>
      </c>
      <c r="P1" s="2" t="s">
        <v>926</v>
      </c>
      <c r="Q1" s="2" t="s">
        <v>1195</v>
      </c>
      <c r="R1" s="2" t="s">
        <v>584</v>
      </c>
      <c r="S1" s="2" t="s">
        <v>609</v>
      </c>
      <c r="T1" s="2" t="s">
        <v>622</v>
      </c>
      <c r="U1" s="2" t="s">
        <v>639</v>
      </c>
      <c r="V1" s="2" t="s">
        <v>670</v>
      </c>
      <c r="W1" s="2" t="s">
        <v>692</v>
      </c>
      <c r="X1" s="2" t="s">
        <v>928</v>
      </c>
      <c r="Y1" s="2" t="s">
        <v>711</v>
      </c>
      <c r="Z1" s="2" t="s">
        <v>647</v>
      </c>
      <c r="AA1" s="2" t="s">
        <v>658</v>
      </c>
      <c r="AB1" s="2" t="s">
        <v>723</v>
      </c>
      <c r="AC1" s="2" t="s">
        <v>1183</v>
      </c>
      <c r="AD1" s="2" t="s">
        <v>668</v>
      </c>
    </row>
    <row r="2" spans="1:30" x14ac:dyDescent="0.25">
      <c r="A2" s="30" t="s">
        <v>1123</v>
      </c>
      <c r="B2" s="30" t="s">
        <v>1038</v>
      </c>
      <c r="C2" s="30" t="s">
        <v>1031</v>
      </c>
      <c r="D2" s="30" t="s">
        <v>1031</v>
      </c>
      <c r="E2" t="s">
        <v>84</v>
      </c>
      <c r="K2" t="s">
        <v>125</v>
      </c>
      <c r="L2" t="s">
        <v>719</v>
      </c>
    </row>
    <row r="3" spans="1:30" x14ac:dyDescent="0.25">
      <c r="E3" t="s">
        <v>92</v>
      </c>
      <c r="K3" t="s">
        <v>126</v>
      </c>
      <c r="L3" t="s">
        <v>721</v>
      </c>
    </row>
    <row r="4" spans="1:30" x14ac:dyDescent="0.25">
      <c r="E4" t="s">
        <v>72</v>
      </c>
      <c r="K4" t="s">
        <v>127</v>
      </c>
      <c r="L4" t="s">
        <v>720</v>
      </c>
    </row>
    <row r="5" spans="1:30" x14ac:dyDescent="0.25">
      <c r="E5" t="s">
        <v>87</v>
      </c>
      <c r="K5" t="s">
        <v>128</v>
      </c>
    </row>
    <row r="6" spans="1:30" x14ac:dyDescent="0.25">
      <c r="E6" t="s">
        <v>78</v>
      </c>
      <c r="K6" t="s">
        <v>129</v>
      </c>
    </row>
    <row r="7" spans="1:30" x14ac:dyDescent="0.25">
      <c r="E7" t="s">
        <v>79</v>
      </c>
      <c r="K7" t="s">
        <v>130</v>
      </c>
    </row>
    <row r="8" spans="1:30" x14ac:dyDescent="0.25">
      <c r="E8" t="s">
        <v>85</v>
      </c>
      <c r="K8" t="s">
        <v>131</v>
      </c>
    </row>
    <row r="9" spans="1:30" x14ac:dyDescent="0.25">
      <c r="E9" t="s">
        <v>89</v>
      </c>
      <c r="K9" t="s">
        <v>132</v>
      </c>
    </row>
    <row r="10" spans="1:30" x14ac:dyDescent="0.25">
      <c r="E10" t="s">
        <v>60</v>
      </c>
      <c r="K10" t="s">
        <v>133</v>
      </c>
    </row>
    <row r="11" spans="1:30" x14ac:dyDescent="0.25">
      <c r="E11" t="s">
        <v>86</v>
      </c>
      <c r="K11" t="s">
        <v>134</v>
      </c>
    </row>
    <row r="12" spans="1:30" x14ac:dyDescent="0.25">
      <c r="E12" t="s">
        <v>64</v>
      </c>
      <c r="K12" t="s">
        <v>135</v>
      </c>
    </row>
    <row r="13" spans="1:30" x14ac:dyDescent="0.25">
      <c r="E13" t="s">
        <v>76</v>
      </c>
      <c r="K13" t="s">
        <v>136</v>
      </c>
    </row>
    <row r="14" spans="1:30" x14ac:dyDescent="0.25">
      <c r="E14" t="s">
        <v>57</v>
      </c>
      <c r="K14" t="s">
        <v>137</v>
      </c>
    </row>
    <row r="15" spans="1:30" x14ac:dyDescent="0.25">
      <c r="E15" t="s">
        <v>83</v>
      </c>
      <c r="K15" t="s">
        <v>138</v>
      </c>
    </row>
    <row r="16" spans="1:30" x14ac:dyDescent="0.25">
      <c r="E16" t="s">
        <v>93</v>
      </c>
      <c r="K16" t="s">
        <v>139</v>
      </c>
    </row>
    <row r="17" spans="5:11" x14ac:dyDescent="0.25">
      <c r="E17" t="s">
        <v>81</v>
      </c>
      <c r="K17" t="s">
        <v>140</v>
      </c>
    </row>
    <row r="18" spans="5:11" x14ac:dyDescent="0.25">
      <c r="E18" t="s">
        <v>62</v>
      </c>
      <c r="K18" t="s">
        <v>141</v>
      </c>
    </row>
    <row r="19" spans="5:11" x14ac:dyDescent="0.25">
      <c r="E19" t="s">
        <v>73</v>
      </c>
      <c r="K19" t="s">
        <v>142</v>
      </c>
    </row>
    <row r="20" spans="5:11" x14ac:dyDescent="0.25">
      <c r="E20" t="s">
        <v>58</v>
      </c>
      <c r="K20" t="s">
        <v>143</v>
      </c>
    </row>
    <row r="21" spans="5:11" x14ac:dyDescent="0.25">
      <c r="E21" t="s">
        <v>88</v>
      </c>
      <c r="K21" t="s">
        <v>144</v>
      </c>
    </row>
    <row r="22" spans="5:11" x14ac:dyDescent="0.25">
      <c r="E22" t="s">
        <v>59</v>
      </c>
      <c r="K22" t="s">
        <v>145</v>
      </c>
    </row>
    <row r="23" spans="5:11" x14ac:dyDescent="0.25">
      <c r="E23" t="s">
        <v>68</v>
      </c>
      <c r="K23" t="s">
        <v>146</v>
      </c>
    </row>
    <row r="24" spans="5:11" x14ac:dyDescent="0.25">
      <c r="E24" t="s">
        <v>77</v>
      </c>
      <c r="K24" t="s">
        <v>147</v>
      </c>
    </row>
    <row r="25" spans="5:11" x14ac:dyDescent="0.25">
      <c r="E25" t="s">
        <v>936</v>
      </c>
      <c r="K25" t="s">
        <v>148</v>
      </c>
    </row>
    <row r="26" spans="5:11" x14ac:dyDescent="0.25">
      <c r="E26" t="s">
        <v>90</v>
      </c>
      <c r="K26" t="s">
        <v>149</v>
      </c>
    </row>
    <row r="27" spans="5:11" x14ac:dyDescent="0.25">
      <c r="E27" t="s">
        <v>96</v>
      </c>
    </row>
    <row r="28" spans="5:11" x14ac:dyDescent="0.25">
      <c r="E28" t="s">
        <v>97</v>
      </c>
    </row>
    <row r="29" spans="5:11" x14ac:dyDescent="0.25">
      <c r="E29" t="s">
        <v>51</v>
      </c>
    </row>
    <row r="30" spans="5:11" x14ac:dyDescent="0.25">
      <c r="E30" t="s">
        <v>61</v>
      </c>
    </row>
    <row r="31" spans="5:11" x14ac:dyDescent="0.25">
      <c r="E31" t="s">
        <v>56</v>
      </c>
    </row>
    <row r="32" spans="5:11" x14ac:dyDescent="0.25">
      <c r="E32" t="s">
        <v>80</v>
      </c>
    </row>
    <row r="33" spans="5:5" x14ac:dyDescent="0.25">
      <c r="E33" t="s">
        <v>52</v>
      </c>
    </row>
    <row r="34" spans="5:5" x14ac:dyDescent="0.25">
      <c r="E34" t="s">
        <v>70</v>
      </c>
    </row>
    <row r="35" spans="5:5" x14ac:dyDescent="0.25">
      <c r="E35" t="s">
        <v>74</v>
      </c>
    </row>
    <row r="36" spans="5:5" x14ac:dyDescent="0.25">
      <c r="E36" t="s">
        <v>82</v>
      </c>
    </row>
    <row r="37" spans="5:5" x14ac:dyDescent="0.25">
      <c r="E37" t="s">
        <v>95</v>
      </c>
    </row>
    <row r="38" spans="5:5" x14ac:dyDescent="0.25">
      <c r="E38" t="s">
        <v>66</v>
      </c>
    </row>
    <row r="39" spans="5:5" x14ac:dyDescent="0.25">
      <c r="E39" t="s">
        <v>65</v>
      </c>
    </row>
    <row r="40" spans="5:5" x14ac:dyDescent="0.25">
      <c r="E40" t="s">
        <v>53</v>
      </c>
    </row>
    <row r="41" spans="5:5" x14ac:dyDescent="0.25">
      <c r="E41" t="s">
        <v>63</v>
      </c>
    </row>
    <row r="42" spans="5:5" x14ac:dyDescent="0.25">
      <c r="E42" t="s">
        <v>75</v>
      </c>
    </row>
    <row r="43" spans="5:5" x14ac:dyDescent="0.25">
      <c r="E43" t="s">
        <v>71</v>
      </c>
    </row>
    <row r="44" spans="5:5" x14ac:dyDescent="0.25">
      <c r="E44" t="s">
        <v>67</v>
      </c>
    </row>
    <row r="45" spans="5:5" x14ac:dyDescent="0.25">
      <c r="E45" t="s">
        <v>54</v>
      </c>
    </row>
    <row r="46" spans="5:5" x14ac:dyDescent="0.25">
      <c r="E46" t="s">
        <v>94</v>
      </c>
    </row>
    <row r="47" spans="5:5" x14ac:dyDescent="0.25">
      <c r="E47" t="s">
        <v>55</v>
      </c>
    </row>
    <row r="48" spans="5:5" x14ac:dyDescent="0.25">
      <c r="E48" t="s">
        <v>69</v>
      </c>
    </row>
    <row r="49" spans="5:5" x14ac:dyDescent="0.25">
      <c r="E49" t="s">
        <v>91</v>
      </c>
    </row>
  </sheetData>
  <sortState xmlns:xlrd2="http://schemas.microsoft.com/office/spreadsheetml/2017/richdata2" ref="K2:K26">
    <sortCondition ref="K2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7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6.7109375" style="1" bestFit="1" customWidth="1"/>
    <col min="2" max="2" width="7" style="1" bestFit="1" customWidth="1"/>
    <col min="3" max="3" width="10.5703125" bestFit="1" customWidth="1"/>
  </cols>
  <sheetData>
    <row r="1" spans="1:3" s="1" customFormat="1" x14ac:dyDescent="0.25">
      <c r="A1" s="2" t="s">
        <v>1121</v>
      </c>
      <c r="B1" s="2" t="s">
        <v>1159</v>
      </c>
      <c r="C1" s="2" t="s">
        <v>1304</v>
      </c>
    </row>
    <row r="2" spans="1:3" x14ac:dyDescent="0.25">
      <c r="A2" s="30" t="s">
        <v>1158</v>
      </c>
      <c r="B2" s="1" t="s">
        <v>1309</v>
      </c>
      <c r="C2" s="1">
        <v>1</v>
      </c>
    </row>
    <row r="3" spans="1:3" x14ac:dyDescent="0.25">
      <c r="B3" s="1" t="s">
        <v>1305</v>
      </c>
      <c r="C3" s="1">
        <v>1</v>
      </c>
    </row>
    <row r="4" spans="1:3" x14ac:dyDescent="0.25">
      <c r="B4" s="1" t="s">
        <v>1310</v>
      </c>
      <c r="C4" s="1">
        <v>1</v>
      </c>
    </row>
    <row r="5" spans="1:3" x14ac:dyDescent="0.25">
      <c r="B5" s="1" t="s">
        <v>1308</v>
      </c>
      <c r="C5" s="1">
        <v>2</v>
      </c>
    </row>
    <row r="6" spans="1:3" x14ac:dyDescent="0.25">
      <c r="B6" s="1" t="s">
        <v>1306</v>
      </c>
      <c r="C6" s="1">
        <v>2</v>
      </c>
    </row>
    <row r="7" spans="1:3" x14ac:dyDescent="0.25">
      <c r="B7" s="1" t="s">
        <v>1307</v>
      </c>
      <c r="C7" s="1">
        <v>2</v>
      </c>
    </row>
  </sheetData>
  <sortState xmlns:xlrd2="http://schemas.microsoft.com/office/spreadsheetml/2017/richdata2" ref="B2:C7">
    <sortCondition ref="B2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F54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6.7109375" style="1" bestFit="1" customWidth="1"/>
    <col min="2" max="2" width="14.85546875" style="1" bestFit="1" customWidth="1"/>
    <col min="3" max="3" width="19.42578125" style="1" bestFit="1" customWidth="1"/>
    <col min="4" max="4" width="19.28515625" style="23" bestFit="1" customWidth="1"/>
    <col min="5" max="5" width="19.7109375" bestFit="1" customWidth="1"/>
    <col min="6" max="6" width="29" bestFit="1" customWidth="1"/>
    <col min="7" max="7" width="13.85546875" bestFit="1" customWidth="1"/>
    <col min="8" max="8" width="11.42578125" bestFit="1" customWidth="1"/>
    <col min="9" max="9" width="6" bestFit="1" customWidth="1"/>
    <col min="10" max="10" width="13.28515625" bestFit="1" customWidth="1"/>
    <col min="11" max="11" width="14.85546875" bestFit="1" customWidth="1"/>
    <col min="12" max="13" width="14.85546875" customWidth="1"/>
    <col min="14" max="14" width="32.42578125" bestFit="1" customWidth="1"/>
    <col min="15" max="15" width="30" bestFit="1" customWidth="1"/>
    <col min="16" max="16" width="15.85546875" bestFit="1" customWidth="1"/>
    <col min="17" max="17" width="16.42578125" bestFit="1" customWidth="1"/>
    <col min="18" max="18" width="9.5703125" bestFit="1" customWidth="1"/>
    <col min="19" max="19" width="21.7109375" bestFit="1" customWidth="1"/>
    <col min="20" max="20" width="19.42578125" bestFit="1" customWidth="1"/>
    <col min="21" max="21" width="18.5703125" bestFit="1" customWidth="1"/>
    <col min="22" max="22" width="35.7109375" bestFit="1" customWidth="1"/>
    <col min="23" max="23" width="10.5703125" bestFit="1" customWidth="1"/>
    <col min="24" max="24" width="14.140625" bestFit="1" customWidth="1"/>
    <col min="25" max="25" width="9.42578125" bestFit="1" customWidth="1"/>
    <col min="26" max="26" width="10.7109375" bestFit="1" customWidth="1"/>
    <col min="27" max="27" width="15.28515625" bestFit="1" customWidth="1"/>
    <col min="28" max="28" width="8.5703125" bestFit="1" customWidth="1"/>
    <col min="29" max="29" width="13.140625" bestFit="1" customWidth="1"/>
    <col min="30" max="30" width="10.5703125" bestFit="1" customWidth="1"/>
    <col min="31" max="31" width="20.5703125" style="24" bestFit="1" customWidth="1"/>
    <col min="32" max="32" width="12.140625" bestFit="1" customWidth="1"/>
  </cols>
  <sheetData>
    <row r="1" spans="1:32" s="2" customFormat="1" x14ac:dyDescent="0.25">
      <c r="A1" s="2" t="s">
        <v>1121</v>
      </c>
      <c r="B1" s="2" t="s">
        <v>1028</v>
      </c>
      <c r="C1" s="2" t="s">
        <v>1030</v>
      </c>
      <c r="D1" s="21" t="s">
        <v>1032</v>
      </c>
      <c r="E1" s="2" t="s">
        <v>799</v>
      </c>
      <c r="F1" s="2" t="s">
        <v>725</v>
      </c>
      <c r="G1" s="2" t="s">
        <v>1342</v>
      </c>
      <c r="H1" s="2" t="s">
        <v>13</v>
      </c>
      <c r="I1" s="2" t="s">
        <v>35</v>
      </c>
      <c r="J1" s="2" t="s">
        <v>152</v>
      </c>
      <c r="K1" s="2" t="s">
        <v>101</v>
      </c>
      <c r="L1" s="2" t="s">
        <v>718</v>
      </c>
      <c r="M1" s="2" t="s">
        <v>153</v>
      </c>
      <c r="N1" s="2" t="s">
        <v>175</v>
      </c>
      <c r="O1" s="2" t="s">
        <v>929</v>
      </c>
      <c r="P1" s="2" t="s">
        <v>926</v>
      </c>
      <c r="Q1" s="2" t="s">
        <v>927</v>
      </c>
      <c r="R1" s="2" t="s">
        <v>584</v>
      </c>
      <c r="S1" s="2" t="s">
        <v>609</v>
      </c>
      <c r="T1" s="2" t="s">
        <v>622</v>
      </c>
      <c r="U1" s="2" t="s">
        <v>639</v>
      </c>
      <c r="V1" s="2" t="s">
        <v>670</v>
      </c>
      <c r="W1" s="2" t="s">
        <v>692</v>
      </c>
      <c r="X1" s="2" t="s">
        <v>928</v>
      </c>
      <c r="Y1" s="2" t="s">
        <v>711</v>
      </c>
      <c r="Z1" s="2" t="s">
        <v>647</v>
      </c>
      <c r="AA1" s="2" t="s">
        <v>658</v>
      </c>
      <c r="AB1" s="2" t="s">
        <v>723</v>
      </c>
      <c r="AC1" s="2" t="s">
        <v>1183</v>
      </c>
      <c r="AD1" s="2" t="s">
        <v>668</v>
      </c>
      <c r="AE1" s="2" t="s">
        <v>1260</v>
      </c>
      <c r="AF1" s="2" t="s">
        <v>1261</v>
      </c>
    </row>
    <row r="2" spans="1:32" x14ac:dyDescent="0.25">
      <c r="A2" s="1" t="s">
        <v>1124</v>
      </c>
      <c r="B2" s="1" t="s">
        <v>1038</v>
      </c>
      <c r="C2" s="29" t="s">
        <v>1039</v>
      </c>
      <c r="D2" s="22" t="s">
        <v>1040</v>
      </c>
      <c r="E2" t="s">
        <v>21</v>
      </c>
      <c r="F2" t="s">
        <v>276</v>
      </c>
      <c r="H2" t="s">
        <v>151</v>
      </c>
      <c r="K2" t="s">
        <v>111</v>
      </c>
      <c r="N2" t="s">
        <v>194</v>
      </c>
      <c r="O2" t="s">
        <v>236</v>
      </c>
      <c r="P2" t="s">
        <v>517</v>
      </c>
      <c r="Q2" t="s">
        <v>524</v>
      </c>
      <c r="R2" t="s">
        <v>595</v>
      </c>
      <c r="S2" t="s">
        <v>611</v>
      </c>
      <c r="T2" t="s">
        <v>626</v>
      </c>
      <c r="U2" t="s">
        <v>641</v>
      </c>
      <c r="V2" t="s">
        <v>678</v>
      </c>
      <c r="W2" t="s">
        <v>697</v>
      </c>
      <c r="X2" t="s">
        <v>710</v>
      </c>
      <c r="AE2" s="24" t="s">
        <v>1271</v>
      </c>
      <c r="AF2" s="1">
        <v>5</v>
      </c>
    </row>
    <row r="3" spans="1:32" x14ac:dyDescent="0.25">
      <c r="D3" t="s">
        <v>1034</v>
      </c>
      <c r="E3" t="s">
        <v>20</v>
      </c>
      <c r="F3" t="s">
        <v>277</v>
      </c>
      <c r="K3" t="s">
        <v>117</v>
      </c>
      <c r="N3" t="s">
        <v>194</v>
      </c>
      <c r="P3" t="s">
        <v>516</v>
      </c>
      <c r="Q3" t="s">
        <v>522</v>
      </c>
      <c r="R3" t="s">
        <v>596</v>
      </c>
      <c r="S3" t="s">
        <v>614</v>
      </c>
      <c r="T3" t="s">
        <v>624</v>
      </c>
      <c r="U3" t="s">
        <v>640</v>
      </c>
      <c r="V3" t="s">
        <v>677</v>
      </c>
      <c r="W3" t="s">
        <v>697</v>
      </c>
      <c r="AE3" s="24" t="s">
        <v>1270</v>
      </c>
      <c r="AF3" s="1">
        <v>2</v>
      </c>
    </row>
    <row r="4" spans="1:32" x14ac:dyDescent="0.25">
      <c r="D4" t="s">
        <v>1041</v>
      </c>
      <c r="F4" t="s">
        <v>278</v>
      </c>
      <c r="N4" t="s">
        <v>195</v>
      </c>
      <c r="P4" t="s">
        <v>518</v>
      </c>
      <c r="Q4" t="s">
        <v>520</v>
      </c>
      <c r="R4" t="s">
        <v>597</v>
      </c>
      <c r="S4" t="s">
        <v>610</v>
      </c>
      <c r="T4" t="s">
        <v>628</v>
      </c>
      <c r="W4" t="s">
        <v>697</v>
      </c>
      <c r="AE4" s="24" t="s">
        <v>1274</v>
      </c>
      <c r="AF4" s="1"/>
    </row>
    <row r="5" spans="1:32" x14ac:dyDescent="0.25">
      <c r="D5" t="s">
        <v>1042</v>
      </c>
      <c r="F5" t="s">
        <v>279</v>
      </c>
      <c r="N5" t="s">
        <v>195</v>
      </c>
      <c r="P5" t="s">
        <v>519</v>
      </c>
      <c r="Q5" t="s">
        <v>523</v>
      </c>
      <c r="S5" t="s">
        <v>612</v>
      </c>
      <c r="T5" t="s">
        <v>623</v>
      </c>
      <c r="W5" t="s">
        <v>697</v>
      </c>
      <c r="AE5" s="24" t="s">
        <v>700</v>
      </c>
      <c r="AF5" s="1"/>
    </row>
    <row r="6" spans="1:32" x14ac:dyDescent="0.25">
      <c r="D6"/>
      <c r="F6" t="s">
        <v>280</v>
      </c>
      <c r="N6" t="s">
        <v>196</v>
      </c>
      <c r="Q6" t="s">
        <v>521</v>
      </c>
      <c r="S6" t="s">
        <v>613</v>
      </c>
      <c r="T6" t="s">
        <v>627</v>
      </c>
      <c r="AE6" s="24" t="s">
        <v>697</v>
      </c>
      <c r="AF6" s="1">
        <v>5</v>
      </c>
    </row>
    <row r="7" spans="1:32" x14ac:dyDescent="0.25">
      <c r="F7" t="s">
        <v>281</v>
      </c>
      <c r="N7" t="s">
        <v>197</v>
      </c>
      <c r="S7" t="s">
        <v>615</v>
      </c>
      <c r="T7" t="s">
        <v>625</v>
      </c>
      <c r="AE7" s="24" t="s">
        <v>1266</v>
      </c>
      <c r="AF7" s="1">
        <v>8</v>
      </c>
    </row>
    <row r="8" spans="1:32" x14ac:dyDescent="0.25">
      <c r="F8" t="s">
        <v>282</v>
      </c>
      <c r="N8" t="s">
        <v>198</v>
      </c>
      <c r="AE8" s="24" t="s">
        <v>1303</v>
      </c>
      <c r="AF8" s="1"/>
    </row>
    <row r="9" spans="1:32" x14ac:dyDescent="0.25">
      <c r="F9" t="s">
        <v>283</v>
      </c>
      <c r="AE9" s="24" t="s">
        <v>698</v>
      </c>
      <c r="AF9" s="1"/>
    </row>
    <row r="10" spans="1:32" x14ac:dyDescent="0.25">
      <c r="F10" t="s">
        <v>284</v>
      </c>
      <c r="AE10" s="24" t="s">
        <v>1299</v>
      </c>
      <c r="AF10" s="1"/>
    </row>
    <row r="11" spans="1:32" x14ac:dyDescent="0.25">
      <c r="F11" t="s">
        <v>285</v>
      </c>
      <c r="AE11" s="24" t="s">
        <v>1294</v>
      </c>
      <c r="AF11" s="1"/>
    </row>
    <row r="12" spans="1:32" x14ac:dyDescent="0.25">
      <c r="F12" t="s">
        <v>286</v>
      </c>
      <c r="AE12" s="24" t="s">
        <v>1297</v>
      </c>
      <c r="AF12" s="1"/>
    </row>
    <row r="13" spans="1:32" x14ac:dyDescent="0.25">
      <c r="F13" t="s">
        <v>458</v>
      </c>
      <c r="AE13" s="24" t="s">
        <v>1298</v>
      </c>
      <c r="AF13" s="1"/>
    </row>
    <row r="14" spans="1:32" x14ac:dyDescent="0.25">
      <c r="F14" t="s">
        <v>459</v>
      </c>
      <c r="AE14" s="24" t="s">
        <v>1293</v>
      </c>
      <c r="AF14" s="1"/>
    </row>
    <row r="15" spans="1:32" x14ac:dyDescent="0.25">
      <c r="F15" t="s">
        <v>460</v>
      </c>
      <c r="AE15" s="24" t="s">
        <v>1295</v>
      </c>
      <c r="AF15" s="1"/>
    </row>
    <row r="16" spans="1:32" x14ac:dyDescent="0.25">
      <c r="F16" t="s">
        <v>461</v>
      </c>
      <c r="AE16" s="24" t="s">
        <v>1296</v>
      </c>
      <c r="AF16" s="1"/>
    </row>
    <row r="17" spans="6:32" x14ac:dyDescent="0.25">
      <c r="F17" t="s">
        <v>462</v>
      </c>
      <c r="AE17" s="24" t="s">
        <v>693</v>
      </c>
      <c r="AF17" s="1"/>
    </row>
    <row r="18" spans="6:32" x14ac:dyDescent="0.25">
      <c r="F18" t="s">
        <v>463</v>
      </c>
      <c r="AE18" s="24" t="s">
        <v>701</v>
      </c>
      <c r="AF18" s="1"/>
    </row>
    <row r="19" spans="6:32" x14ac:dyDescent="0.25">
      <c r="F19" t="s">
        <v>464</v>
      </c>
      <c r="AE19" s="24" t="s">
        <v>1281</v>
      </c>
      <c r="AF19" s="1"/>
    </row>
    <row r="20" spans="6:32" x14ac:dyDescent="0.25">
      <c r="F20" t="s">
        <v>465</v>
      </c>
      <c r="AE20" s="24" t="s">
        <v>1272</v>
      </c>
      <c r="AF20" s="1"/>
    </row>
    <row r="21" spans="6:32" x14ac:dyDescent="0.25">
      <c r="F21" t="s">
        <v>466</v>
      </c>
      <c r="AE21" s="24" t="s">
        <v>1265</v>
      </c>
      <c r="AF21" s="1">
        <v>3</v>
      </c>
    </row>
    <row r="22" spans="6:32" x14ac:dyDescent="0.25">
      <c r="F22" t="s">
        <v>467</v>
      </c>
      <c r="AE22" s="24" t="s">
        <v>1262</v>
      </c>
      <c r="AF22" s="1">
        <v>5</v>
      </c>
    </row>
    <row r="23" spans="6:32" x14ac:dyDescent="0.25">
      <c r="F23" t="s">
        <v>468</v>
      </c>
      <c r="AE23" s="24" t="s">
        <v>1289</v>
      </c>
      <c r="AF23" s="1"/>
    </row>
    <row r="24" spans="6:32" x14ac:dyDescent="0.25">
      <c r="AE24" s="24" t="s">
        <v>1290</v>
      </c>
      <c r="AF24" s="1"/>
    </row>
    <row r="25" spans="6:32" x14ac:dyDescent="0.25">
      <c r="AE25" s="24" t="s">
        <v>1291</v>
      </c>
      <c r="AF25" s="1"/>
    </row>
    <row r="26" spans="6:32" x14ac:dyDescent="0.25">
      <c r="AE26" s="24" t="s">
        <v>1292</v>
      </c>
      <c r="AF26" s="1"/>
    </row>
    <row r="27" spans="6:32" x14ac:dyDescent="0.25">
      <c r="AE27" s="24" t="s">
        <v>1273</v>
      </c>
      <c r="AF27" s="1"/>
    </row>
    <row r="28" spans="6:32" x14ac:dyDescent="0.25">
      <c r="AE28" s="24" t="s">
        <v>1286</v>
      </c>
      <c r="AF28" s="1"/>
    </row>
    <row r="29" spans="6:32" x14ac:dyDescent="0.25">
      <c r="AE29" s="24" t="s">
        <v>694</v>
      </c>
      <c r="AF29" s="1"/>
    </row>
    <row r="30" spans="6:32" x14ac:dyDescent="0.25">
      <c r="AE30" s="24" t="s">
        <v>1268</v>
      </c>
      <c r="AF30" s="1">
        <v>5</v>
      </c>
    </row>
    <row r="31" spans="6:32" x14ac:dyDescent="0.25">
      <c r="AE31" s="24" t="s">
        <v>1284</v>
      </c>
      <c r="AF31" s="1"/>
    </row>
    <row r="32" spans="6:32" x14ac:dyDescent="0.25">
      <c r="AE32" s="24" t="s">
        <v>1287</v>
      </c>
      <c r="AF32" s="1"/>
    </row>
    <row r="33" spans="31:32" x14ac:dyDescent="0.25">
      <c r="AE33" s="24" t="s">
        <v>1283</v>
      </c>
      <c r="AF33" s="1"/>
    </row>
    <row r="34" spans="31:32" x14ac:dyDescent="0.25">
      <c r="AE34" s="24" t="s">
        <v>150</v>
      </c>
      <c r="AF34" s="1">
        <v>1</v>
      </c>
    </row>
    <row r="35" spans="31:32" x14ac:dyDescent="0.25">
      <c r="AE35" s="24" t="s">
        <v>1277</v>
      </c>
      <c r="AF35" s="1"/>
    </row>
    <row r="36" spans="31:32" x14ac:dyDescent="0.25">
      <c r="AE36" s="24" t="s">
        <v>1276</v>
      </c>
      <c r="AF36" s="1"/>
    </row>
    <row r="37" spans="31:32" x14ac:dyDescent="0.25">
      <c r="AE37" s="24" t="s">
        <v>1279</v>
      </c>
      <c r="AF37" s="1"/>
    </row>
    <row r="38" spans="31:32" x14ac:dyDescent="0.25">
      <c r="AE38" s="24" t="s">
        <v>1278</v>
      </c>
      <c r="AF38" s="1"/>
    </row>
    <row r="39" spans="31:32" x14ac:dyDescent="0.25">
      <c r="AE39" s="24" t="s">
        <v>1302</v>
      </c>
      <c r="AF39" s="1"/>
    </row>
    <row r="40" spans="31:32" x14ac:dyDescent="0.25">
      <c r="AE40" s="24" t="s">
        <v>1280</v>
      </c>
      <c r="AF40" s="1">
        <v>3</v>
      </c>
    </row>
    <row r="41" spans="31:32" x14ac:dyDescent="0.25">
      <c r="AE41" s="24" t="s">
        <v>695</v>
      </c>
      <c r="AF41" s="1"/>
    </row>
    <row r="42" spans="31:32" x14ac:dyDescent="0.25">
      <c r="AE42" s="24" t="s">
        <v>1288</v>
      </c>
      <c r="AF42" s="1"/>
    </row>
    <row r="43" spans="31:32" x14ac:dyDescent="0.25">
      <c r="AE43" s="24" t="s">
        <v>1264</v>
      </c>
      <c r="AF43" s="1"/>
    </row>
    <row r="44" spans="31:32" x14ac:dyDescent="0.25">
      <c r="AE44" s="24" t="s">
        <v>1267</v>
      </c>
      <c r="AF44" s="1">
        <v>1</v>
      </c>
    </row>
    <row r="45" spans="31:32" x14ac:dyDescent="0.25">
      <c r="AE45" s="24" t="s">
        <v>1300</v>
      </c>
      <c r="AF45" s="1"/>
    </row>
    <row r="46" spans="31:32" x14ac:dyDescent="0.25">
      <c r="AE46" s="24" t="s">
        <v>1285</v>
      </c>
      <c r="AF46" s="1"/>
    </row>
    <row r="47" spans="31:32" x14ac:dyDescent="0.25">
      <c r="AE47" s="24" t="s">
        <v>696</v>
      </c>
      <c r="AF47" s="1"/>
    </row>
    <row r="48" spans="31:32" x14ac:dyDescent="0.25">
      <c r="AE48" s="24" t="s">
        <v>1275</v>
      </c>
      <c r="AF48" s="1"/>
    </row>
    <row r="49" spans="31:32" x14ac:dyDescent="0.25">
      <c r="AE49" s="24" t="s">
        <v>1178</v>
      </c>
      <c r="AF49" s="1"/>
    </row>
    <row r="50" spans="31:32" x14ac:dyDescent="0.25">
      <c r="AE50" s="24" t="s">
        <v>1301</v>
      </c>
      <c r="AF50" s="1"/>
    </row>
    <row r="51" spans="31:32" x14ac:dyDescent="0.25">
      <c r="AE51" s="24" t="s">
        <v>1282</v>
      </c>
      <c r="AF51" s="1"/>
    </row>
    <row r="52" spans="31:32" x14ac:dyDescent="0.25">
      <c r="AE52" s="24" t="s">
        <v>1269</v>
      </c>
      <c r="AF52" s="1">
        <v>12</v>
      </c>
    </row>
    <row r="53" spans="31:32" x14ac:dyDescent="0.25">
      <c r="AE53" s="24" t="s">
        <v>1263</v>
      </c>
      <c r="AF53" s="1"/>
    </row>
    <row r="54" spans="31:32" x14ac:dyDescent="0.25">
      <c r="AE54" s="24" t="s">
        <v>699</v>
      </c>
      <c r="AF54" s="1"/>
    </row>
  </sheetData>
  <sortState xmlns:xlrd2="http://schemas.microsoft.com/office/spreadsheetml/2017/richdata2" ref="AE2:AF14">
    <sortCondition ref="AE2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F54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6.7109375" style="1" bestFit="1" customWidth="1"/>
    <col min="2" max="2" width="14.85546875" style="1" bestFit="1" customWidth="1"/>
    <col min="3" max="3" width="23" style="1" bestFit="1" customWidth="1"/>
    <col min="4" max="4" width="19.28515625" style="23" bestFit="1" customWidth="1"/>
    <col min="5" max="5" width="15.7109375" bestFit="1" customWidth="1"/>
    <col min="6" max="6" width="40" bestFit="1" customWidth="1"/>
    <col min="7" max="7" width="13.85546875" bestFit="1" customWidth="1"/>
    <col min="8" max="8" width="12.140625" bestFit="1" customWidth="1"/>
    <col min="9" max="9" width="8.28515625" bestFit="1" customWidth="1"/>
    <col min="10" max="10" width="13.28515625" bestFit="1" customWidth="1"/>
    <col min="11" max="11" width="15" bestFit="1" customWidth="1"/>
    <col min="12" max="12" width="8.42578125" bestFit="1" customWidth="1"/>
    <col min="13" max="13" width="21.5703125" bestFit="1" customWidth="1"/>
    <col min="14" max="14" width="23" bestFit="1" customWidth="1"/>
    <col min="15" max="15" width="30" bestFit="1" customWidth="1"/>
    <col min="16" max="16" width="18.42578125" bestFit="1" customWidth="1"/>
    <col min="17" max="17" width="18.5703125" bestFit="1" customWidth="1"/>
    <col min="18" max="18" width="15.140625" bestFit="1" customWidth="1"/>
    <col min="19" max="19" width="13.140625" bestFit="1" customWidth="1"/>
    <col min="20" max="20" width="7.7109375" bestFit="1" customWidth="1"/>
    <col min="21" max="21" width="16.42578125" bestFit="1" customWidth="1"/>
    <col min="22" max="22" width="36.42578125" bestFit="1" customWidth="1"/>
    <col min="23" max="23" width="10.5703125" bestFit="1" customWidth="1"/>
    <col min="24" max="24" width="12.28515625" bestFit="1" customWidth="1"/>
    <col min="25" max="25" width="22.5703125" bestFit="1" customWidth="1"/>
    <col min="26" max="26" width="10.7109375" bestFit="1" customWidth="1"/>
    <col min="27" max="27" width="15.28515625" bestFit="1" customWidth="1"/>
    <col min="28" max="28" width="8.5703125" bestFit="1" customWidth="1"/>
    <col min="29" max="29" width="13.140625" bestFit="1" customWidth="1"/>
    <col min="30" max="30" width="10.5703125" bestFit="1" customWidth="1"/>
    <col min="31" max="31" width="20.5703125" bestFit="1" customWidth="1"/>
    <col min="32" max="32" width="12.140625" bestFit="1" customWidth="1"/>
  </cols>
  <sheetData>
    <row r="1" spans="1:32" s="2" customFormat="1" x14ac:dyDescent="0.25">
      <c r="A1" s="2" t="s">
        <v>1121</v>
      </c>
      <c r="B1" s="2" t="s">
        <v>1028</v>
      </c>
      <c r="C1" s="2" t="s">
        <v>1030</v>
      </c>
      <c r="D1" s="21" t="s">
        <v>1032</v>
      </c>
      <c r="E1" s="2" t="s">
        <v>799</v>
      </c>
      <c r="F1" s="2" t="s">
        <v>725</v>
      </c>
      <c r="G1" s="2" t="s">
        <v>1342</v>
      </c>
      <c r="H1" s="2" t="s">
        <v>13</v>
      </c>
      <c r="I1" s="2" t="s">
        <v>28</v>
      </c>
      <c r="J1" s="2" t="s">
        <v>152</v>
      </c>
      <c r="K1" s="2" t="s">
        <v>101</v>
      </c>
      <c r="L1" s="2" t="s">
        <v>1196</v>
      </c>
      <c r="M1" s="2" t="s">
        <v>727</v>
      </c>
      <c r="N1" s="2" t="s">
        <v>175</v>
      </c>
      <c r="O1" s="2" t="s">
        <v>929</v>
      </c>
      <c r="P1" s="2" t="s">
        <v>926</v>
      </c>
      <c r="Q1" s="2" t="s">
        <v>927</v>
      </c>
      <c r="R1" s="2" t="s">
        <v>584</v>
      </c>
      <c r="S1" s="2" t="s">
        <v>609</v>
      </c>
      <c r="T1" s="2" t="s">
        <v>622</v>
      </c>
      <c r="U1" s="2" t="s">
        <v>639</v>
      </c>
      <c r="V1" s="2" t="s">
        <v>670</v>
      </c>
      <c r="W1" s="2" t="s">
        <v>692</v>
      </c>
      <c r="X1" s="2" t="s">
        <v>928</v>
      </c>
      <c r="Y1" s="2" t="s">
        <v>711</v>
      </c>
      <c r="Z1" s="2" t="s">
        <v>647</v>
      </c>
      <c r="AA1" s="2" t="s">
        <v>658</v>
      </c>
      <c r="AB1" s="2" t="s">
        <v>723</v>
      </c>
      <c r="AC1" s="2" t="s">
        <v>1183</v>
      </c>
      <c r="AD1" s="2" t="s">
        <v>668</v>
      </c>
      <c r="AE1" s="2" t="s">
        <v>1260</v>
      </c>
      <c r="AF1" s="2" t="s">
        <v>1261</v>
      </c>
    </row>
    <row r="2" spans="1:32" x14ac:dyDescent="0.25">
      <c r="A2" s="1" t="s">
        <v>1205</v>
      </c>
      <c r="B2" s="1" t="s">
        <v>1029</v>
      </c>
      <c r="C2" t="s">
        <v>1043</v>
      </c>
      <c r="D2" s="22" t="s">
        <v>1044</v>
      </c>
      <c r="E2" t="s">
        <v>25</v>
      </c>
      <c r="F2" t="s">
        <v>309</v>
      </c>
      <c r="H2" t="s">
        <v>27</v>
      </c>
      <c r="I2" t="s">
        <v>31</v>
      </c>
      <c r="J2" t="s">
        <v>31</v>
      </c>
      <c r="K2" t="s">
        <v>114</v>
      </c>
      <c r="M2" t="s">
        <v>164</v>
      </c>
      <c r="N2" t="s">
        <v>206</v>
      </c>
      <c r="O2" t="s">
        <v>234</v>
      </c>
      <c r="P2" t="s">
        <v>530</v>
      </c>
      <c r="Q2" t="s">
        <v>531</v>
      </c>
      <c r="R2" t="s">
        <v>598</v>
      </c>
      <c r="V2" t="s">
        <v>681</v>
      </c>
      <c r="W2" t="s">
        <v>698</v>
      </c>
      <c r="Y2" t="s">
        <v>713</v>
      </c>
      <c r="AE2" s="24" t="s">
        <v>1271</v>
      </c>
      <c r="AF2" s="1">
        <v>15</v>
      </c>
    </row>
    <row r="3" spans="1:32" x14ac:dyDescent="0.25">
      <c r="D3" t="s">
        <v>1045</v>
      </c>
      <c r="E3" t="s">
        <v>24</v>
      </c>
      <c r="F3" t="s">
        <v>310</v>
      </c>
      <c r="H3" t="s">
        <v>30</v>
      </c>
      <c r="I3" t="s">
        <v>29</v>
      </c>
      <c r="J3" t="s">
        <v>29</v>
      </c>
      <c r="K3" t="s">
        <v>118</v>
      </c>
      <c r="M3" t="s">
        <v>165</v>
      </c>
      <c r="N3" t="s">
        <v>206</v>
      </c>
      <c r="O3" t="s">
        <v>235</v>
      </c>
      <c r="P3" t="s">
        <v>526</v>
      </c>
      <c r="Q3" t="s">
        <v>538</v>
      </c>
      <c r="R3" t="s">
        <v>599</v>
      </c>
      <c r="V3" t="s">
        <v>680</v>
      </c>
      <c r="W3" t="s">
        <v>698</v>
      </c>
      <c r="Y3" t="s">
        <v>714</v>
      </c>
      <c r="AE3" s="24" t="s">
        <v>1270</v>
      </c>
      <c r="AF3" s="1">
        <v>5</v>
      </c>
    </row>
    <row r="4" spans="1:32" x14ac:dyDescent="0.25">
      <c r="D4" t="s">
        <v>1034</v>
      </c>
      <c r="E4" t="s">
        <v>26</v>
      </c>
      <c r="F4" t="s">
        <v>311</v>
      </c>
      <c r="K4" t="s">
        <v>113</v>
      </c>
      <c r="M4" t="s">
        <v>166</v>
      </c>
      <c r="P4" t="s">
        <v>511</v>
      </c>
      <c r="Q4" t="s">
        <v>535</v>
      </c>
      <c r="R4" t="s">
        <v>600</v>
      </c>
      <c r="V4" t="s">
        <v>679</v>
      </c>
      <c r="W4" t="s">
        <v>698</v>
      </c>
      <c r="Y4" t="s">
        <v>712</v>
      </c>
      <c r="AE4" s="24" t="s">
        <v>1274</v>
      </c>
      <c r="AF4" s="1">
        <v>2</v>
      </c>
    </row>
    <row r="5" spans="1:32" x14ac:dyDescent="0.25">
      <c r="D5" t="s">
        <v>1041</v>
      </c>
      <c r="E5" t="s">
        <v>31</v>
      </c>
      <c r="F5" t="s">
        <v>312</v>
      </c>
      <c r="K5" t="s">
        <v>112</v>
      </c>
      <c r="M5" t="s">
        <v>167</v>
      </c>
      <c r="P5" t="s">
        <v>513</v>
      </c>
      <c r="Q5" t="s">
        <v>533</v>
      </c>
      <c r="R5" t="s">
        <v>601</v>
      </c>
      <c r="W5" t="s">
        <v>698</v>
      </c>
      <c r="Y5" t="s">
        <v>715</v>
      </c>
      <c r="AE5" s="24" t="s">
        <v>700</v>
      </c>
      <c r="AF5" s="1"/>
    </row>
    <row r="6" spans="1:32" x14ac:dyDescent="0.25">
      <c r="D6" t="s">
        <v>1042</v>
      </c>
      <c r="E6" t="s">
        <v>29</v>
      </c>
      <c r="F6" t="s">
        <v>313</v>
      </c>
      <c r="M6" t="s">
        <v>168</v>
      </c>
      <c r="P6" t="s">
        <v>528</v>
      </c>
      <c r="Q6" t="s">
        <v>537</v>
      </c>
      <c r="R6" t="s">
        <v>602</v>
      </c>
      <c r="Y6" t="s">
        <v>717</v>
      </c>
      <c r="AE6" s="24" t="s">
        <v>697</v>
      </c>
      <c r="AF6" s="1"/>
    </row>
    <row r="7" spans="1:32" x14ac:dyDescent="0.25">
      <c r="E7" t="s">
        <v>23</v>
      </c>
      <c r="F7" t="s">
        <v>314</v>
      </c>
      <c r="M7" t="s">
        <v>166</v>
      </c>
      <c r="P7" t="s">
        <v>514</v>
      </c>
      <c r="Q7" t="s">
        <v>540</v>
      </c>
      <c r="R7" t="s">
        <v>603</v>
      </c>
      <c r="Y7" t="s">
        <v>716</v>
      </c>
      <c r="AE7" s="24" t="s">
        <v>1266</v>
      </c>
      <c r="AF7" s="1"/>
    </row>
    <row r="8" spans="1:32" x14ac:dyDescent="0.25">
      <c r="F8" t="s">
        <v>315</v>
      </c>
      <c r="M8" t="s">
        <v>169</v>
      </c>
      <c r="P8" t="s">
        <v>529</v>
      </c>
      <c r="Q8" t="s">
        <v>536</v>
      </c>
      <c r="R8" t="s">
        <v>604</v>
      </c>
      <c r="AE8" s="24" t="s">
        <v>1303</v>
      </c>
      <c r="AF8" s="1"/>
    </row>
    <row r="9" spans="1:32" x14ac:dyDescent="0.25">
      <c r="F9" t="s">
        <v>316</v>
      </c>
      <c r="M9" t="s">
        <v>165</v>
      </c>
      <c r="P9" t="s">
        <v>515</v>
      </c>
      <c r="Q9" t="s">
        <v>539</v>
      </c>
      <c r="R9" t="s">
        <v>605</v>
      </c>
      <c r="AE9" s="24" t="s">
        <v>698</v>
      </c>
      <c r="AF9" s="1">
        <v>5</v>
      </c>
    </row>
    <row r="10" spans="1:32" x14ac:dyDescent="0.25">
      <c r="F10" t="s">
        <v>317</v>
      </c>
      <c r="M10" t="s">
        <v>170</v>
      </c>
      <c r="P10" t="s">
        <v>512</v>
      </c>
      <c r="Q10" t="s">
        <v>532</v>
      </c>
      <c r="AE10" s="24" t="s">
        <v>1299</v>
      </c>
      <c r="AF10" s="1"/>
    </row>
    <row r="11" spans="1:32" x14ac:dyDescent="0.25">
      <c r="F11" t="s">
        <v>318</v>
      </c>
      <c r="M11" t="s">
        <v>170</v>
      </c>
      <c r="P11" t="s">
        <v>527</v>
      </c>
      <c r="Q11" t="s">
        <v>534</v>
      </c>
      <c r="AE11" s="24" t="s">
        <v>1294</v>
      </c>
      <c r="AF11" s="1"/>
    </row>
    <row r="12" spans="1:32" x14ac:dyDescent="0.25">
      <c r="F12" t="s">
        <v>243</v>
      </c>
      <c r="M12" t="s">
        <v>171</v>
      </c>
      <c r="P12" t="s">
        <v>525</v>
      </c>
      <c r="AE12" s="24" t="s">
        <v>1297</v>
      </c>
      <c r="AF12" s="1"/>
    </row>
    <row r="13" spans="1:32" x14ac:dyDescent="0.25">
      <c r="F13" t="s">
        <v>244</v>
      </c>
      <c r="M13" t="s">
        <v>172</v>
      </c>
      <c r="AE13" s="24" t="s">
        <v>1298</v>
      </c>
      <c r="AF13" s="1"/>
    </row>
    <row r="14" spans="1:32" x14ac:dyDescent="0.25">
      <c r="F14" t="s">
        <v>245</v>
      </c>
      <c r="M14" t="s">
        <v>168</v>
      </c>
      <c r="AE14" s="24" t="s">
        <v>1293</v>
      </c>
      <c r="AF14" s="1">
        <v>2</v>
      </c>
    </row>
    <row r="15" spans="1:32" x14ac:dyDescent="0.25">
      <c r="F15" t="s">
        <v>246</v>
      </c>
      <c r="M15" t="s">
        <v>173</v>
      </c>
      <c r="AE15" s="24" t="s">
        <v>1295</v>
      </c>
      <c r="AF15" s="1"/>
    </row>
    <row r="16" spans="1:32" x14ac:dyDescent="0.25">
      <c r="F16" t="s">
        <v>247</v>
      </c>
      <c r="M16" t="s">
        <v>174</v>
      </c>
      <c r="AE16" s="24" t="s">
        <v>1296</v>
      </c>
      <c r="AF16" s="1"/>
    </row>
    <row r="17" spans="6:32" x14ac:dyDescent="0.25">
      <c r="F17" t="s">
        <v>248</v>
      </c>
      <c r="AE17" s="24" t="s">
        <v>693</v>
      </c>
      <c r="AF17" s="1"/>
    </row>
    <row r="18" spans="6:32" x14ac:dyDescent="0.25">
      <c r="F18" t="s">
        <v>249</v>
      </c>
      <c r="AE18" s="24" t="s">
        <v>701</v>
      </c>
      <c r="AF18" s="1"/>
    </row>
    <row r="19" spans="6:32" x14ac:dyDescent="0.25">
      <c r="F19" t="s">
        <v>250</v>
      </c>
      <c r="AE19" s="24" t="s">
        <v>1281</v>
      </c>
      <c r="AF19" s="1"/>
    </row>
    <row r="20" spans="6:32" x14ac:dyDescent="0.25">
      <c r="F20" t="s">
        <v>251</v>
      </c>
      <c r="AE20" s="24" t="s">
        <v>1272</v>
      </c>
      <c r="AF20" s="1">
        <v>8</v>
      </c>
    </row>
    <row r="21" spans="6:32" x14ac:dyDescent="0.25">
      <c r="F21" t="s">
        <v>252</v>
      </c>
      <c r="AE21" s="24" t="s">
        <v>1265</v>
      </c>
      <c r="AF21" s="1">
        <v>1</v>
      </c>
    </row>
    <row r="22" spans="6:32" x14ac:dyDescent="0.25">
      <c r="F22" t="s">
        <v>253</v>
      </c>
      <c r="AE22" s="24" t="s">
        <v>1262</v>
      </c>
      <c r="AF22" s="1">
        <v>20</v>
      </c>
    </row>
    <row r="23" spans="6:32" x14ac:dyDescent="0.25">
      <c r="F23" t="s">
        <v>254</v>
      </c>
      <c r="AE23" s="24" t="s">
        <v>1289</v>
      </c>
      <c r="AF23" s="1"/>
    </row>
    <row r="24" spans="6:32" x14ac:dyDescent="0.25">
      <c r="F24" t="s">
        <v>438</v>
      </c>
      <c r="AE24" s="24" t="s">
        <v>1290</v>
      </c>
      <c r="AF24" s="1"/>
    </row>
    <row r="25" spans="6:32" x14ac:dyDescent="0.25">
      <c r="F25" t="s">
        <v>439</v>
      </c>
      <c r="AE25" s="24" t="s">
        <v>1291</v>
      </c>
      <c r="AF25" s="1"/>
    </row>
    <row r="26" spans="6:32" x14ac:dyDescent="0.25">
      <c r="F26" t="s">
        <v>440</v>
      </c>
      <c r="AE26" s="24" t="s">
        <v>1292</v>
      </c>
      <c r="AF26" s="1"/>
    </row>
    <row r="27" spans="6:32" x14ac:dyDescent="0.25">
      <c r="F27" t="s">
        <v>441</v>
      </c>
      <c r="AE27" s="24" t="s">
        <v>1273</v>
      </c>
      <c r="AF27" s="1">
        <v>20</v>
      </c>
    </row>
    <row r="28" spans="6:32" x14ac:dyDescent="0.25">
      <c r="F28" t="s">
        <v>442</v>
      </c>
      <c r="AE28" s="24" t="s">
        <v>1286</v>
      </c>
      <c r="AF28" s="1"/>
    </row>
    <row r="29" spans="6:32" x14ac:dyDescent="0.25">
      <c r="F29" t="s">
        <v>443</v>
      </c>
      <c r="AE29" s="24" t="s">
        <v>694</v>
      </c>
      <c r="AF29" s="1"/>
    </row>
    <row r="30" spans="6:32" x14ac:dyDescent="0.25">
      <c r="F30" t="s">
        <v>444</v>
      </c>
      <c r="AE30" s="24" t="s">
        <v>1268</v>
      </c>
      <c r="AF30" s="1"/>
    </row>
    <row r="31" spans="6:32" x14ac:dyDescent="0.25">
      <c r="F31" t="s">
        <v>445</v>
      </c>
      <c r="AE31" s="24" t="s">
        <v>1284</v>
      </c>
      <c r="AF31" s="1"/>
    </row>
    <row r="32" spans="6:32" x14ac:dyDescent="0.25">
      <c r="F32" t="s">
        <v>446</v>
      </c>
      <c r="AE32" s="24" t="s">
        <v>1287</v>
      </c>
      <c r="AF32" s="1"/>
    </row>
    <row r="33" spans="6:32" x14ac:dyDescent="0.25">
      <c r="F33" t="s">
        <v>406</v>
      </c>
      <c r="AE33" s="24" t="s">
        <v>1283</v>
      </c>
      <c r="AF33" s="1"/>
    </row>
    <row r="34" spans="6:32" x14ac:dyDescent="0.25">
      <c r="F34" t="s">
        <v>407</v>
      </c>
      <c r="AE34" s="24" t="s">
        <v>150</v>
      </c>
      <c r="AF34" s="1">
        <v>4</v>
      </c>
    </row>
    <row r="35" spans="6:32" x14ac:dyDescent="0.25">
      <c r="F35" t="s">
        <v>408</v>
      </c>
      <c r="AE35" s="24" t="s">
        <v>1277</v>
      </c>
      <c r="AF35" s="1">
        <v>1</v>
      </c>
    </row>
    <row r="36" spans="6:32" x14ac:dyDescent="0.25">
      <c r="F36" t="s">
        <v>409</v>
      </c>
      <c r="AE36" s="24" t="s">
        <v>1276</v>
      </c>
      <c r="AF36" s="1">
        <v>3</v>
      </c>
    </row>
    <row r="37" spans="6:32" x14ac:dyDescent="0.25">
      <c r="F37" t="s">
        <v>410</v>
      </c>
      <c r="AE37" s="24" t="s">
        <v>1279</v>
      </c>
      <c r="AF37" s="1"/>
    </row>
    <row r="38" spans="6:32" x14ac:dyDescent="0.25">
      <c r="F38" t="s">
        <v>411</v>
      </c>
      <c r="AE38" s="24" t="s">
        <v>1278</v>
      </c>
      <c r="AF38" s="1">
        <v>3</v>
      </c>
    </row>
    <row r="39" spans="6:32" x14ac:dyDescent="0.25">
      <c r="F39" t="s">
        <v>412</v>
      </c>
      <c r="AE39" s="24" t="s">
        <v>1302</v>
      </c>
      <c r="AF39" s="1"/>
    </row>
    <row r="40" spans="6:32" x14ac:dyDescent="0.25">
      <c r="F40" t="s">
        <v>413</v>
      </c>
      <c r="AE40" s="24" t="s">
        <v>1280</v>
      </c>
      <c r="AF40" s="1">
        <v>3</v>
      </c>
    </row>
    <row r="41" spans="6:32" x14ac:dyDescent="0.25">
      <c r="F41" t="s">
        <v>414</v>
      </c>
      <c r="AE41" s="24" t="s">
        <v>695</v>
      </c>
      <c r="AF41" s="1"/>
    </row>
    <row r="42" spans="6:32" x14ac:dyDescent="0.25">
      <c r="F42" t="s">
        <v>415</v>
      </c>
      <c r="AE42" s="24" t="s">
        <v>1288</v>
      </c>
      <c r="AF42" s="1"/>
    </row>
    <row r="43" spans="6:32" x14ac:dyDescent="0.25">
      <c r="F43" t="s">
        <v>416</v>
      </c>
      <c r="AE43" s="24" t="s">
        <v>1264</v>
      </c>
      <c r="AF43" s="1"/>
    </row>
    <row r="44" spans="6:32" x14ac:dyDescent="0.25">
      <c r="AE44" s="24" t="s">
        <v>1267</v>
      </c>
      <c r="AF44" s="1"/>
    </row>
    <row r="45" spans="6:32" x14ac:dyDescent="0.25">
      <c r="AE45" s="24" t="s">
        <v>1300</v>
      </c>
      <c r="AF45" s="1"/>
    </row>
    <row r="46" spans="6:32" x14ac:dyDescent="0.25">
      <c r="AE46" s="24" t="s">
        <v>1285</v>
      </c>
      <c r="AF46" s="1"/>
    </row>
    <row r="47" spans="6:32" x14ac:dyDescent="0.25">
      <c r="AE47" s="24" t="s">
        <v>696</v>
      </c>
      <c r="AF47" s="1"/>
    </row>
    <row r="48" spans="6:32" x14ac:dyDescent="0.25">
      <c r="AE48" s="24" t="s">
        <v>1275</v>
      </c>
      <c r="AF48" s="1">
        <v>1</v>
      </c>
    </row>
    <row r="49" spans="31:32" x14ac:dyDescent="0.25">
      <c r="AE49" s="24" t="s">
        <v>1178</v>
      </c>
      <c r="AF49" s="1"/>
    </row>
    <row r="50" spans="31:32" x14ac:dyDescent="0.25">
      <c r="AE50" s="24" t="s">
        <v>1301</v>
      </c>
      <c r="AF50" s="1"/>
    </row>
    <row r="51" spans="31:32" x14ac:dyDescent="0.25">
      <c r="AE51" s="24" t="s">
        <v>1282</v>
      </c>
      <c r="AF51" s="1"/>
    </row>
    <row r="52" spans="31:32" x14ac:dyDescent="0.25">
      <c r="AE52" s="24" t="s">
        <v>1269</v>
      </c>
      <c r="AF52" s="1"/>
    </row>
    <row r="53" spans="31:32" x14ac:dyDescent="0.25">
      <c r="AE53" s="24" t="s">
        <v>1263</v>
      </c>
      <c r="AF53" s="1"/>
    </row>
    <row r="54" spans="31:32" x14ac:dyDescent="0.25">
      <c r="AE54" s="24" t="s">
        <v>699</v>
      </c>
      <c r="AF54" s="1"/>
    </row>
  </sheetData>
  <sortState xmlns:xlrd2="http://schemas.microsoft.com/office/spreadsheetml/2017/richdata2" ref="Y3:Y8">
    <sortCondition ref="Y3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F54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6.7109375" style="1" bestFit="1" customWidth="1"/>
    <col min="2" max="2" width="14.85546875" style="1" bestFit="1" customWidth="1"/>
    <col min="3" max="3" width="29" style="1" bestFit="1" customWidth="1"/>
    <col min="4" max="4" width="16.28515625" style="23" bestFit="1" customWidth="1"/>
    <col min="5" max="5" width="18.140625" bestFit="1" customWidth="1"/>
    <col min="6" max="6" width="26.42578125" bestFit="1" customWidth="1"/>
    <col min="7" max="7" width="13.85546875" bestFit="1" customWidth="1"/>
    <col min="8" max="8" width="11.42578125" bestFit="1" customWidth="1"/>
    <col min="9" max="9" width="6" bestFit="1" customWidth="1"/>
    <col min="10" max="10" width="13.28515625" bestFit="1" customWidth="1"/>
    <col min="11" max="11" width="12.85546875" bestFit="1" customWidth="1"/>
    <col min="12" max="12" width="9" bestFit="1" customWidth="1"/>
    <col min="13" max="13" width="13.7109375" bestFit="1" customWidth="1"/>
    <col min="14" max="14" width="28.5703125" bestFit="1" customWidth="1"/>
    <col min="15" max="15" width="30" bestFit="1" customWidth="1"/>
    <col min="16" max="16" width="20.5703125" bestFit="1" customWidth="1"/>
    <col min="17" max="17" width="16.42578125" bestFit="1" customWidth="1"/>
    <col min="18" max="18" width="21.42578125" bestFit="1" customWidth="1"/>
    <col min="19" max="19" width="17.42578125" bestFit="1" customWidth="1"/>
    <col min="20" max="20" width="22.140625" bestFit="1" customWidth="1"/>
    <col min="21" max="21" width="18.85546875" bestFit="1" customWidth="1"/>
    <col min="22" max="22" width="33.140625" bestFit="1" customWidth="1"/>
    <col min="23" max="23" width="10.5703125" bestFit="1" customWidth="1"/>
    <col min="24" max="24" width="14.140625" bestFit="1" customWidth="1"/>
    <col min="25" max="25" width="22.5703125" bestFit="1" customWidth="1"/>
    <col min="26" max="26" width="10.7109375" bestFit="1" customWidth="1"/>
    <col min="27" max="27" width="15.28515625" bestFit="1" customWidth="1"/>
    <col min="28" max="28" width="8.5703125" bestFit="1" customWidth="1"/>
    <col min="29" max="29" width="13.140625" bestFit="1" customWidth="1"/>
    <col min="30" max="30" width="10.5703125" bestFit="1" customWidth="1"/>
    <col min="31" max="31" width="20.5703125" bestFit="1" customWidth="1"/>
    <col min="32" max="32" width="12.140625" bestFit="1" customWidth="1"/>
  </cols>
  <sheetData>
    <row r="1" spans="1:32" s="2" customFormat="1" x14ac:dyDescent="0.25">
      <c r="A1" s="2" t="s">
        <v>1121</v>
      </c>
      <c r="B1" s="2" t="s">
        <v>1028</v>
      </c>
      <c r="C1" s="2" t="s">
        <v>1030</v>
      </c>
      <c r="D1" s="21" t="s">
        <v>1032</v>
      </c>
      <c r="E1" s="2" t="s">
        <v>799</v>
      </c>
      <c r="F1" s="2" t="s">
        <v>725</v>
      </c>
      <c r="G1" s="2" t="s">
        <v>1342</v>
      </c>
      <c r="H1" s="2" t="s">
        <v>13</v>
      </c>
      <c r="I1" s="2" t="s">
        <v>35</v>
      </c>
      <c r="J1" s="2" t="s">
        <v>152</v>
      </c>
      <c r="K1" s="2" t="s">
        <v>101</v>
      </c>
      <c r="L1" s="2" t="s">
        <v>718</v>
      </c>
      <c r="M1" s="2" t="s">
        <v>153</v>
      </c>
      <c r="N1" s="2" t="s">
        <v>175</v>
      </c>
      <c r="O1" s="2" t="s">
        <v>929</v>
      </c>
      <c r="P1" s="2" t="s">
        <v>926</v>
      </c>
      <c r="Q1" s="2" t="s">
        <v>927</v>
      </c>
      <c r="R1" s="2" t="s">
        <v>584</v>
      </c>
      <c r="S1" s="2" t="s">
        <v>609</v>
      </c>
      <c r="T1" s="2" t="s">
        <v>622</v>
      </c>
      <c r="U1" s="2" t="s">
        <v>639</v>
      </c>
      <c r="V1" s="2" t="s">
        <v>670</v>
      </c>
      <c r="W1" s="2" t="s">
        <v>692</v>
      </c>
      <c r="X1" s="2" t="s">
        <v>928</v>
      </c>
      <c r="Y1" s="2" t="s">
        <v>711</v>
      </c>
      <c r="Z1" s="2" t="s">
        <v>647</v>
      </c>
      <c r="AA1" s="2" t="s">
        <v>658</v>
      </c>
      <c r="AB1" s="2" t="s">
        <v>723</v>
      </c>
      <c r="AC1" s="2" t="s">
        <v>1183</v>
      </c>
      <c r="AD1" s="2" t="s">
        <v>668</v>
      </c>
      <c r="AE1" s="2" t="s">
        <v>1260</v>
      </c>
      <c r="AF1" s="2" t="s">
        <v>1261</v>
      </c>
    </row>
    <row r="2" spans="1:32" x14ac:dyDescent="0.25">
      <c r="A2" s="1" t="s">
        <v>1125</v>
      </c>
      <c r="B2" s="1" t="s">
        <v>1038</v>
      </c>
      <c r="C2" t="s">
        <v>1046</v>
      </c>
      <c r="D2" s="22" t="s">
        <v>1047</v>
      </c>
      <c r="E2" t="s">
        <v>32</v>
      </c>
      <c r="F2" t="s">
        <v>341</v>
      </c>
      <c r="H2" t="s">
        <v>34</v>
      </c>
      <c r="K2" t="s">
        <v>115</v>
      </c>
      <c r="N2" t="s">
        <v>199</v>
      </c>
      <c r="O2" t="s">
        <v>237</v>
      </c>
      <c r="P2" t="s">
        <v>544</v>
      </c>
      <c r="Q2" t="s">
        <v>549</v>
      </c>
      <c r="R2" t="s">
        <v>606</v>
      </c>
      <c r="S2" t="s">
        <v>620</v>
      </c>
      <c r="T2" t="s">
        <v>633</v>
      </c>
      <c r="U2" t="s">
        <v>642</v>
      </c>
      <c r="V2" t="s">
        <v>684</v>
      </c>
      <c r="W2" t="s">
        <v>699</v>
      </c>
      <c r="X2" t="s">
        <v>710</v>
      </c>
      <c r="AE2" s="24" t="s">
        <v>1271</v>
      </c>
      <c r="AF2" s="1"/>
    </row>
    <row r="3" spans="1:32" x14ac:dyDescent="0.25">
      <c r="D3" t="s">
        <v>1048</v>
      </c>
      <c r="E3" t="s">
        <v>33</v>
      </c>
      <c r="F3" t="s">
        <v>342</v>
      </c>
      <c r="K3" t="s">
        <v>116</v>
      </c>
      <c r="N3" t="s">
        <v>200</v>
      </c>
      <c r="O3" t="s">
        <v>238</v>
      </c>
      <c r="P3" t="s">
        <v>542</v>
      </c>
      <c r="Q3" t="s">
        <v>552</v>
      </c>
      <c r="R3" t="s">
        <v>607</v>
      </c>
      <c r="S3" t="s">
        <v>621</v>
      </c>
      <c r="T3" t="s">
        <v>635</v>
      </c>
      <c r="U3" t="s">
        <v>643</v>
      </c>
      <c r="V3" t="s">
        <v>683</v>
      </c>
      <c r="W3" t="s">
        <v>699</v>
      </c>
      <c r="AE3" s="24" t="s">
        <v>1270</v>
      </c>
      <c r="AF3" s="1"/>
    </row>
    <row r="4" spans="1:32" x14ac:dyDescent="0.25">
      <c r="D4"/>
      <c r="F4" t="s">
        <v>343</v>
      </c>
      <c r="N4" t="s">
        <v>201</v>
      </c>
      <c r="O4" t="s">
        <v>239</v>
      </c>
      <c r="P4" t="s">
        <v>543</v>
      </c>
      <c r="Q4" t="s">
        <v>551</v>
      </c>
      <c r="R4" t="s">
        <v>608</v>
      </c>
      <c r="S4" t="s">
        <v>617</v>
      </c>
      <c r="T4" t="s">
        <v>638</v>
      </c>
      <c r="V4" t="s">
        <v>682</v>
      </c>
      <c r="W4" t="s">
        <v>699</v>
      </c>
      <c r="AE4" s="24" t="s">
        <v>1274</v>
      </c>
      <c r="AF4" s="1"/>
    </row>
    <row r="5" spans="1:32" x14ac:dyDescent="0.25">
      <c r="D5"/>
      <c r="F5" t="s">
        <v>344</v>
      </c>
      <c r="N5" t="s">
        <v>202</v>
      </c>
      <c r="P5" t="s">
        <v>547</v>
      </c>
      <c r="Q5" t="s">
        <v>550</v>
      </c>
      <c r="S5" t="s">
        <v>616</v>
      </c>
      <c r="T5" t="s">
        <v>634</v>
      </c>
      <c r="W5" t="s">
        <v>699</v>
      </c>
      <c r="AE5" s="24" t="s">
        <v>700</v>
      </c>
      <c r="AF5" s="1"/>
    </row>
    <row r="6" spans="1:32" x14ac:dyDescent="0.25">
      <c r="D6"/>
      <c r="F6" t="s">
        <v>345</v>
      </c>
      <c r="N6" t="s">
        <v>203</v>
      </c>
      <c r="P6" t="s">
        <v>548</v>
      </c>
      <c r="Q6" t="s">
        <v>553</v>
      </c>
      <c r="S6" t="s">
        <v>619</v>
      </c>
      <c r="T6" t="s">
        <v>636</v>
      </c>
      <c r="AE6" s="24" t="s">
        <v>697</v>
      </c>
      <c r="AF6" s="1"/>
    </row>
    <row r="7" spans="1:32" x14ac:dyDescent="0.25">
      <c r="F7" t="s">
        <v>346</v>
      </c>
      <c r="N7" t="s">
        <v>204</v>
      </c>
      <c r="P7" t="s">
        <v>546</v>
      </c>
      <c r="S7" t="s">
        <v>618</v>
      </c>
      <c r="T7" t="s">
        <v>637</v>
      </c>
      <c r="AE7" s="24" t="s">
        <v>1266</v>
      </c>
      <c r="AF7" s="1">
        <v>8</v>
      </c>
    </row>
    <row r="8" spans="1:32" x14ac:dyDescent="0.25">
      <c r="F8" t="s">
        <v>347</v>
      </c>
      <c r="N8" t="s">
        <v>205</v>
      </c>
      <c r="P8" t="s">
        <v>541</v>
      </c>
      <c r="AE8" s="24" t="s">
        <v>1303</v>
      </c>
      <c r="AF8" s="1"/>
    </row>
    <row r="9" spans="1:32" x14ac:dyDescent="0.25">
      <c r="F9" t="s">
        <v>348</v>
      </c>
      <c r="P9" t="s">
        <v>545</v>
      </c>
      <c r="AE9" s="24" t="s">
        <v>698</v>
      </c>
      <c r="AF9" s="1"/>
    </row>
    <row r="10" spans="1:32" x14ac:dyDescent="0.25">
      <c r="F10" t="s">
        <v>349</v>
      </c>
      <c r="AE10" s="24" t="s">
        <v>1299</v>
      </c>
      <c r="AF10" s="1"/>
    </row>
    <row r="11" spans="1:32" x14ac:dyDescent="0.25">
      <c r="F11" t="s">
        <v>350</v>
      </c>
      <c r="AE11" s="24" t="s">
        <v>1294</v>
      </c>
      <c r="AF11" s="1"/>
    </row>
    <row r="12" spans="1:32" x14ac:dyDescent="0.25">
      <c r="F12" t="s">
        <v>351</v>
      </c>
      <c r="AE12" s="24" t="s">
        <v>1297</v>
      </c>
      <c r="AF12" s="1"/>
    </row>
    <row r="13" spans="1:32" x14ac:dyDescent="0.25">
      <c r="F13" t="s">
        <v>384</v>
      </c>
      <c r="AE13" s="24" t="s">
        <v>1298</v>
      </c>
      <c r="AF13" s="1"/>
    </row>
    <row r="14" spans="1:32" x14ac:dyDescent="0.25">
      <c r="F14" t="s">
        <v>385</v>
      </c>
      <c r="AE14" s="24" t="s">
        <v>1293</v>
      </c>
      <c r="AF14" s="1">
        <v>1</v>
      </c>
    </row>
    <row r="15" spans="1:32" x14ac:dyDescent="0.25">
      <c r="F15" t="s">
        <v>386</v>
      </c>
      <c r="AE15" s="24" t="s">
        <v>1295</v>
      </c>
      <c r="AF15" s="1"/>
    </row>
    <row r="16" spans="1:32" x14ac:dyDescent="0.25">
      <c r="F16" t="s">
        <v>387</v>
      </c>
      <c r="AE16" s="24" t="s">
        <v>1296</v>
      </c>
      <c r="AF16" s="1"/>
    </row>
    <row r="17" spans="6:32" x14ac:dyDescent="0.25">
      <c r="F17" t="s">
        <v>388</v>
      </c>
      <c r="AE17" s="24" t="s">
        <v>693</v>
      </c>
      <c r="AF17" s="1"/>
    </row>
    <row r="18" spans="6:32" x14ac:dyDescent="0.25">
      <c r="F18" t="s">
        <v>389</v>
      </c>
      <c r="AE18" s="24" t="s">
        <v>701</v>
      </c>
      <c r="AF18" s="1"/>
    </row>
    <row r="19" spans="6:32" x14ac:dyDescent="0.25">
      <c r="F19" t="s">
        <v>390</v>
      </c>
      <c r="AE19" s="24" t="s">
        <v>1281</v>
      </c>
      <c r="AF19" s="1"/>
    </row>
    <row r="20" spans="6:32" x14ac:dyDescent="0.25">
      <c r="F20" t="s">
        <v>391</v>
      </c>
      <c r="AE20" s="24" t="s">
        <v>1272</v>
      </c>
      <c r="AF20" s="1"/>
    </row>
    <row r="21" spans="6:32" x14ac:dyDescent="0.25">
      <c r="F21" t="s">
        <v>392</v>
      </c>
      <c r="AE21" s="24" t="s">
        <v>1265</v>
      </c>
      <c r="AF21" s="1"/>
    </row>
    <row r="22" spans="6:32" x14ac:dyDescent="0.25">
      <c r="F22" t="s">
        <v>393</v>
      </c>
      <c r="AE22" s="24" t="s">
        <v>1262</v>
      </c>
      <c r="AF22" s="1"/>
    </row>
    <row r="23" spans="6:32" x14ac:dyDescent="0.25">
      <c r="F23" t="s">
        <v>394</v>
      </c>
      <c r="AE23" s="24" t="s">
        <v>1289</v>
      </c>
      <c r="AF23" s="1"/>
    </row>
    <row r="24" spans="6:32" x14ac:dyDescent="0.25">
      <c r="AE24" s="24" t="s">
        <v>1290</v>
      </c>
      <c r="AF24" s="1"/>
    </row>
    <row r="25" spans="6:32" x14ac:dyDescent="0.25">
      <c r="AE25" s="24" t="s">
        <v>1291</v>
      </c>
      <c r="AF25" s="1"/>
    </row>
    <row r="26" spans="6:32" x14ac:dyDescent="0.25">
      <c r="AE26" s="24" t="s">
        <v>1292</v>
      </c>
      <c r="AF26" s="1"/>
    </row>
    <row r="27" spans="6:32" x14ac:dyDescent="0.25">
      <c r="AE27" s="24" t="s">
        <v>1273</v>
      </c>
      <c r="AF27" s="1"/>
    </row>
    <row r="28" spans="6:32" x14ac:dyDescent="0.25">
      <c r="AE28" s="24" t="s">
        <v>1286</v>
      </c>
      <c r="AF28" s="1"/>
    </row>
    <row r="29" spans="6:32" x14ac:dyDescent="0.25">
      <c r="AE29" s="24" t="s">
        <v>694</v>
      </c>
      <c r="AF29" s="1"/>
    </row>
    <row r="30" spans="6:32" x14ac:dyDescent="0.25">
      <c r="AE30" s="24" t="s">
        <v>1268</v>
      </c>
      <c r="AF30" s="1"/>
    </row>
    <row r="31" spans="6:32" x14ac:dyDescent="0.25">
      <c r="AE31" s="24" t="s">
        <v>1284</v>
      </c>
      <c r="AF31" s="1">
        <v>16</v>
      </c>
    </row>
    <row r="32" spans="6:32" x14ac:dyDescent="0.25">
      <c r="AE32" s="24" t="s">
        <v>1287</v>
      </c>
      <c r="AF32" s="1"/>
    </row>
    <row r="33" spans="31:32" x14ac:dyDescent="0.25">
      <c r="AE33" s="24" t="s">
        <v>1283</v>
      </c>
      <c r="AF33" s="1">
        <v>1</v>
      </c>
    </row>
    <row r="34" spans="31:32" x14ac:dyDescent="0.25">
      <c r="AE34" s="24" t="s">
        <v>150</v>
      </c>
      <c r="AF34" s="1">
        <v>1</v>
      </c>
    </row>
    <row r="35" spans="31:32" x14ac:dyDescent="0.25">
      <c r="AE35" s="24" t="s">
        <v>1277</v>
      </c>
      <c r="AF35" s="1"/>
    </row>
    <row r="36" spans="31:32" x14ac:dyDescent="0.25">
      <c r="AE36" s="24" t="s">
        <v>1276</v>
      </c>
      <c r="AF36" s="1"/>
    </row>
    <row r="37" spans="31:32" x14ac:dyDescent="0.25">
      <c r="AE37" s="24" t="s">
        <v>1279</v>
      </c>
      <c r="AF37" s="1"/>
    </row>
    <row r="38" spans="31:32" x14ac:dyDescent="0.25">
      <c r="AE38" s="24" t="s">
        <v>1278</v>
      </c>
      <c r="AF38" s="1"/>
    </row>
    <row r="39" spans="31:32" x14ac:dyDescent="0.25">
      <c r="AE39" s="24" t="s">
        <v>1302</v>
      </c>
      <c r="AF39" s="1"/>
    </row>
    <row r="40" spans="31:32" x14ac:dyDescent="0.25">
      <c r="AE40" s="24" t="s">
        <v>1280</v>
      </c>
      <c r="AF40" s="1"/>
    </row>
    <row r="41" spans="31:32" x14ac:dyDescent="0.25">
      <c r="AE41" s="24" t="s">
        <v>695</v>
      </c>
      <c r="AF41" s="1"/>
    </row>
    <row r="42" spans="31:32" x14ac:dyDescent="0.25">
      <c r="AE42" s="24" t="s">
        <v>1288</v>
      </c>
      <c r="AF42" s="1"/>
    </row>
    <row r="43" spans="31:32" x14ac:dyDescent="0.25">
      <c r="AE43" s="24" t="s">
        <v>1264</v>
      </c>
      <c r="AF43" s="1"/>
    </row>
    <row r="44" spans="31:32" x14ac:dyDescent="0.25">
      <c r="AE44" s="24" t="s">
        <v>1267</v>
      </c>
      <c r="AF44" s="1">
        <v>1</v>
      </c>
    </row>
    <row r="45" spans="31:32" x14ac:dyDescent="0.25">
      <c r="AE45" s="24" t="s">
        <v>1300</v>
      </c>
      <c r="AF45" s="1"/>
    </row>
    <row r="46" spans="31:32" x14ac:dyDescent="0.25">
      <c r="AE46" s="24" t="s">
        <v>1285</v>
      </c>
      <c r="AF46" s="1"/>
    </row>
    <row r="47" spans="31:32" x14ac:dyDescent="0.25">
      <c r="AE47" s="24" t="s">
        <v>696</v>
      </c>
      <c r="AF47" s="1"/>
    </row>
    <row r="48" spans="31:32" x14ac:dyDescent="0.25">
      <c r="AE48" s="24" t="s">
        <v>1275</v>
      </c>
      <c r="AF48" s="1"/>
    </row>
    <row r="49" spans="31:32" x14ac:dyDescent="0.25">
      <c r="AE49" s="24" t="s">
        <v>1178</v>
      </c>
      <c r="AF49" s="1"/>
    </row>
    <row r="50" spans="31:32" x14ac:dyDescent="0.25">
      <c r="AE50" s="24" t="s">
        <v>1301</v>
      </c>
      <c r="AF50" s="1"/>
    </row>
    <row r="51" spans="31:32" x14ac:dyDescent="0.25">
      <c r="AE51" s="24" t="s">
        <v>1282</v>
      </c>
      <c r="AF51" s="1">
        <v>6</v>
      </c>
    </row>
    <row r="52" spans="31:32" x14ac:dyDescent="0.25">
      <c r="AE52" s="24" t="s">
        <v>1269</v>
      </c>
      <c r="AF52" s="1"/>
    </row>
    <row r="53" spans="31:32" x14ac:dyDescent="0.25">
      <c r="AE53" s="24" t="s">
        <v>1263</v>
      </c>
      <c r="AF53" s="1"/>
    </row>
    <row r="54" spans="31:32" x14ac:dyDescent="0.25">
      <c r="AE54" s="24" t="s">
        <v>699</v>
      </c>
      <c r="AF54" s="1">
        <v>5</v>
      </c>
    </row>
  </sheetData>
  <sortState xmlns:xlrd2="http://schemas.microsoft.com/office/spreadsheetml/2017/richdata2" ref="V3:V5">
    <sortCondition ref="V3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F54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6.7109375" style="1" bestFit="1" customWidth="1"/>
    <col min="2" max="2" width="14.85546875" style="1" bestFit="1" customWidth="1"/>
    <col min="3" max="3" width="19.42578125" style="1" bestFit="1" customWidth="1"/>
    <col min="4" max="4" width="20.28515625" style="23" bestFit="1" customWidth="1"/>
    <col min="5" max="5" width="20.5703125" customWidth="1"/>
    <col min="6" max="6" width="33.42578125" bestFit="1" customWidth="1"/>
    <col min="7" max="7" width="13.85546875" bestFit="1" customWidth="1"/>
    <col min="8" max="8" width="16.140625" bestFit="1" customWidth="1"/>
    <col min="9" max="9" width="6" bestFit="1" customWidth="1"/>
    <col min="10" max="10" width="13.28515625" bestFit="1" customWidth="1"/>
    <col min="11" max="11" width="14.140625" bestFit="1" customWidth="1"/>
    <col min="12" max="12" width="9" bestFit="1" customWidth="1"/>
    <col min="13" max="13" width="13.7109375" bestFit="1" customWidth="1"/>
    <col min="14" max="14" width="38.42578125" bestFit="1" customWidth="1"/>
    <col min="15" max="15" width="30" bestFit="1" customWidth="1"/>
    <col min="16" max="16" width="17.28515625" bestFit="1" customWidth="1"/>
    <col min="17" max="17" width="19.28515625" bestFit="1" customWidth="1"/>
    <col min="18" max="18" width="6.42578125" bestFit="1" customWidth="1"/>
    <col min="19" max="19" width="13.140625" bestFit="1" customWidth="1"/>
    <col min="20" max="20" width="7.7109375" bestFit="1" customWidth="1"/>
    <col min="21" max="21" width="16.42578125" bestFit="1" customWidth="1"/>
    <col min="22" max="22" width="30.5703125" bestFit="1" customWidth="1"/>
    <col min="23" max="23" width="10.5703125" bestFit="1" customWidth="1"/>
    <col min="24" max="24" width="12.28515625" bestFit="1" customWidth="1"/>
    <col min="25" max="25" width="9.42578125" bestFit="1" customWidth="1"/>
    <col min="26" max="26" width="13.85546875" bestFit="1" customWidth="1"/>
    <col min="27" max="27" width="15.42578125" bestFit="1" customWidth="1"/>
    <col min="28" max="28" width="8.5703125" bestFit="1" customWidth="1"/>
    <col min="29" max="29" width="13.140625" bestFit="1" customWidth="1"/>
    <col min="30" max="30" width="10.5703125" bestFit="1" customWidth="1"/>
    <col min="31" max="31" width="20.5703125" bestFit="1" customWidth="1"/>
    <col min="32" max="32" width="12.140625" bestFit="1" customWidth="1"/>
  </cols>
  <sheetData>
    <row r="1" spans="1:32" s="2" customFormat="1" x14ac:dyDescent="0.25">
      <c r="A1" s="2" t="s">
        <v>1121</v>
      </c>
      <c r="B1" s="2" t="s">
        <v>1028</v>
      </c>
      <c r="C1" s="2" t="s">
        <v>1030</v>
      </c>
      <c r="D1" s="21" t="s">
        <v>1032</v>
      </c>
      <c r="E1" s="2" t="s">
        <v>799</v>
      </c>
      <c r="F1" s="2" t="s">
        <v>725</v>
      </c>
      <c r="G1" s="2" t="s">
        <v>1342</v>
      </c>
      <c r="H1" s="2" t="s">
        <v>13</v>
      </c>
      <c r="I1" s="2" t="s">
        <v>35</v>
      </c>
      <c r="J1" s="2" t="s">
        <v>152</v>
      </c>
      <c r="K1" s="2" t="s">
        <v>101</v>
      </c>
      <c r="L1" s="2" t="s">
        <v>718</v>
      </c>
      <c r="M1" s="2" t="s">
        <v>153</v>
      </c>
      <c r="N1" s="2" t="s">
        <v>175</v>
      </c>
      <c r="O1" s="2" t="s">
        <v>929</v>
      </c>
      <c r="P1" s="2" t="s">
        <v>926</v>
      </c>
      <c r="Q1" s="2" t="s">
        <v>927</v>
      </c>
      <c r="R1" s="2" t="s">
        <v>584</v>
      </c>
      <c r="S1" s="2" t="s">
        <v>609</v>
      </c>
      <c r="T1" s="2" t="s">
        <v>622</v>
      </c>
      <c r="U1" s="2" t="s">
        <v>639</v>
      </c>
      <c r="V1" s="2" t="s">
        <v>670</v>
      </c>
      <c r="W1" s="2" t="s">
        <v>692</v>
      </c>
      <c r="X1" s="2" t="s">
        <v>928</v>
      </c>
      <c r="Y1" s="2" t="s">
        <v>711</v>
      </c>
      <c r="Z1" s="2" t="s">
        <v>647</v>
      </c>
      <c r="AA1" s="2" t="s">
        <v>658</v>
      </c>
      <c r="AB1" s="2" t="s">
        <v>723</v>
      </c>
      <c r="AC1" s="2" t="s">
        <v>1183</v>
      </c>
      <c r="AD1" s="2" t="s">
        <v>668</v>
      </c>
      <c r="AE1" s="2" t="s">
        <v>1260</v>
      </c>
      <c r="AF1" s="2" t="s">
        <v>1261</v>
      </c>
    </row>
    <row r="2" spans="1:32" x14ac:dyDescent="0.25">
      <c r="A2" s="1" t="s">
        <v>1206</v>
      </c>
      <c r="B2" s="1" t="s">
        <v>1029</v>
      </c>
      <c r="C2" t="s">
        <v>1049</v>
      </c>
      <c r="D2" s="22" t="s">
        <v>1050</v>
      </c>
      <c r="E2" t="s">
        <v>38</v>
      </c>
      <c r="F2" t="s">
        <v>319</v>
      </c>
      <c r="H2" t="s">
        <v>44</v>
      </c>
      <c r="K2" t="s">
        <v>119</v>
      </c>
      <c r="N2" t="s">
        <v>207</v>
      </c>
      <c r="P2" t="s">
        <v>554</v>
      </c>
      <c r="Q2" t="s">
        <v>565</v>
      </c>
      <c r="V2" t="s">
        <v>685</v>
      </c>
      <c r="W2" t="s">
        <v>700</v>
      </c>
      <c r="Z2" t="s">
        <v>648</v>
      </c>
      <c r="AA2" t="s">
        <v>659</v>
      </c>
      <c r="AE2" s="24" t="s">
        <v>1271</v>
      </c>
      <c r="AF2" s="1"/>
    </row>
    <row r="3" spans="1:32" x14ac:dyDescent="0.25">
      <c r="D3" t="s">
        <v>1051</v>
      </c>
      <c r="E3" t="s">
        <v>40</v>
      </c>
      <c r="F3" t="s">
        <v>320</v>
      </c>
      <c r="H3" t="s">
        <v>42</v>
      </c>
      <c r="K3" t="s">
        <v>120</v>
      </c>
      <c r="N3" t="s">
        <v>208</v>
      </c>
      <c r="P3" t="s">
        <v>562</v>
      </c>
      <c r="Q3" t="s">
        <v>570</v>
      </c>
      <c r="V3" t="s">
        <v>686</v>
      </c>
      <c r="W3" t="s">
        <v>700</v>
      </c>
      <c r="Z3" t="s">
        <v>649</v>
      </c>
      <c r="AA3" t="s">
        <v>662</v>
      </c>
      <c r="AE3" s="24" t="s">
        <v>1270</v>
      </c>
      <c r="AF3" s="1"/>
    </row>
    <row r="4" spans="1:32" x14ac:dyDescent="0.25">
      <c r="D4" t="s">
        <v>1052</v>
      </c>
      <c r="E4" t="s">
        <v>41</v>
      </c>
      <c r="F4" t="s">
        <v>321</v>
      </c>
      <c r="H4" t="s">
        <v>43</v>
      </c>
      <c r="K4" t="s">
        <v>121</v>
      </c>
      <c r="N4" t="s">
        <v>209</v>
      </c>
      <c r="P4" t="s">
        <v>558</v>
      </c>
      <c r="Q4" t="s">
        <v>571</v>
      </c>
      <c r="V4" t="s">
        <v>687</v>
      </c>
      <c r="W4" t="s">
        <v>700</v>
      </c>
      <c r="Z4" t="s">
        <v>650</v>
      </c>
      <c r="AA4" t="s">
        <v>661</v>
      </c>
      <c r="AE4" s="24" t="s">
        <v>1274</v>
      </c>
      <c r="AF4" s="1"/>
    </row>
    <row r="5" spans="1:32" x14ac:dyDescent="0.25">
      <c r="D5" t="s">
        <v>1053</v>
      </c>
      <c r="E5" t="s">
        <v>39</v>
      </c>
      <c r="F5" t="s">
        <v>322</v>
      </c>
      <c r="H5" t="s">
        <v>45</v>
      </c>
      <c r="K5" t="s">
        <v>122</v>
      </c>
      <c r="N5" t="s">
        <v>210</v>
      </c>
      <c r="P5" t="s">
        <v>563</v>
      </c>
      <c r="Q5" t="s">
        <v>573</v>
      </c>
      <c r="W5" t="s">
        <v>700</v>
      </c>
      <c r="Z5" t="s">
        <v>651</v>
      </c>
      <c r="AA5" t="s">
        <v>667</v>
      </c>
      <c r="AE5" s="24" t="s">
        <v>700</v>
      </c>
      <c r="AF5" s="1">
        <v>5</v>
      </c>
    </row>
    <row r="6" spans="1:32" x14ac:dyDescent="0.25">
      <c r="D6" t="s">
        <v>1054</v>
      </c>
      <c r="F6" t="s">
        <v>323</v>
      </c>
      <c r="N6" t="s">
        <v>211</v>
      </c>
      <c r="P6" t="s">
        <v>556</v>
      </c>
      <c r="Q6" t="s">
        <v>569</v>
      </c>
      <c r="Z6" t="s">
        <v>652</v>
      </c>
      <c r="AA6" t="s">
        <v>663</v>
      </c>
      <c r="AE6" s="24" t="s">
        <v>697</v>
      </c>
      <c r="AF6" s="1"/>
    </row>
    <row r="7" spans="1:32" x14ac:dyDescent="0.25">
      <c r="D7" t="s">
        <v>1055</v>
      </c>
      <c r="F7" t="s">
        <v>324</v>
      </c>
      <c r="N7" t="s">
        <v>212</v>
      </c>
      <c r="P7" t="s">
        <v>559</v>
      </c>
      <c r="Q7" t="s">
        <v>574</v>
      </c>
      <c r="Z7" t="s">
        <v>653</v>
      </c>
      <c r="AA7" t="s">
        <v>660</v>
      </c>
      <c r="AE7" s="24" t="s">
        <v>1266</v>
      </c>
      <c r="AF7" s="1"/>
    </row>
    <row r="8" spans="1:32" x14ac:dyDescent="0.25">
      <c r="D8" t="s">
        <v>1056</v>
      </c>
      <c r="F8" t="s">
        <v>325</v>
      </c>
      <c r="N8" t="s">
        <v>213</v>
      </c>
      <c r="P8" t="s">
        <v>560</v>
      </c>
      <c r="Q8" t="s">
        <v>567</v>
      </c>
      <c r="Z8" t="s">
        <v>654</v>
      </c>
      <c r="AA8" t="s">
        <v>664</v>
      </c>
      <c r="AE8" s="24" t="s">
        <v>1303</v>
      </c>
      <c r="AF8" s="1"/>
    </row>
    <row r="9" spans="1:32" x14ac:dyDescent="0.25">
      <c r="D9" t="s">
        <v>1057</v>
      </c>
      <c r="F9" t="s">
        <v>326</v>
      </c>
      <c r="N9" t="s">
        <v>214</v>
      </c>
      <c r="P9" t="s">
        <v>557</v>
      </c>
      <c r="Q9" t="s">
        <v>566</v>
      </c>
      <c r="Z9" t="s">
        <v>655</v>
      </c>
      <c r="AA9" t="s">
        <v>666</v>
      </c>
      <c r="AE9" s="24" t="s">
        <v>698</v>
      </c>
      <c r="AF9" s="1"/>
    </row>
    <row r="10" spans="1:32" x14ac:dyDescent="0.25">
      <c r="F10" t="s">
        <v>327</v>
      </c>
      <c r="N10" t="s">
        <v>215</v>
      </c>
      <c r="P10" t="s">
        <v>564</v>
      </c>
      <c r="Q10" t="s">
        <v>568</v>
      </c>
      <c r="Z10" t="s">
        <v>656</v>
      </c>
      <c r="AA10" t="s">
        <v>665</v>
      </c>
      <c r="AE10" s="24" t="s">
        <v>1299</v>
      </c>
      <c r="AF10" s="1"/>
    </row>
    <row r="11" spans="1:32" x14ac:dyDescent="0.25">
      <c r="F11" t="s">
        <v>328</v>
      </c>
      <c r="N11" t="s">
        <v>216</v>
      </c>
      <c r="P11" t="s">
        <v>561</v>
      </c>
      <c r="Q11" t="s">
        <v>572</v>
      </c>
      <c r="Z11" t="s">
        <v>657</v>
      </c>
      <c r="AE11" s="24" t="s">
        <v>1294</v>
      </c>
      <c r="AF11" s="1"/>
    </row>
    <row r="12" spans="1:32" x14ac:dyDescent="0.25">
      <c r="F12" t="s">
        <v>329</v>
      </c>
      <c r="N12" t="s">
        <v>217</v>
      </c>
      <c r="P12" t="s">
        <v>555</v>
      </c>
      <c r="AE12" s="24" t="s">
        <v>1297</v>
      </c>
      <c r="AF12" s="1"/>
    </row>
    <row r="13" spans="1:32" x14ac:dyDescent="0.25">
      <c r="F13" t="s">
        <v>427</v>
      </c>
      <c r="N13" t="s">
        <v>218</v>
      </c>
      <c r="AE13" s="24" t="s">
        <v>1298</v>
      </c>
      <c r="AF13" s="1"/>
    </row>
    <row r="14" spans="1:32" x14ac:dyDescent="0.25">
      <c r="F14" t="s">
        <v>428</v>
      </c>
      <c r="AE14" s="24" t="s">
        <v>1293</v>
      </c>
      <c r="AF14" s="1">
        <v>2</v>
      </c>
    </row>
    <row r="15" spans="1:32" x14ac:dyDescent="0.25">
      <c r="F15" t="s">
        <v>429</v>
      </c>
      <c r="AE15" s="24" t="s">
        <v>1295</v>
      </c>
      <c r="AF15" s="1"/>
    </row>
    <row r="16" spans="1:32" x14ac:dyDescent="0.25">
      <c r="F16" t="s">
        <v>430</v>
      </c>
      <c r="AE16" s="24" t="s">
        <v>1296</v>
      </c>
      <c r="AF16" s="1"/>
    </row>
    <row r="17" spans="6:32" x14ac:dyDescent="0.25">
      <c r="F17" t="s">
        <v>431</v>
      </c>
      <c r="AE17" s="24" t="s">
        <v>693</v>
      </c>
      <c r="AF17" s="1"/>
    </row>
    <row r="18" spans="6:32" x14ac:dyDescent="0.25">
      <c r="F18" t="s">
        <v>432</v>
      </c>
      <c r="AE18" s="24" t="s">
        <v>701</v>
      </c>
      <c r="AF18" s="1"/>
    </row>
    <row r="19" spans="6:32" x14ac:dyDescent="0.25">
      <c r="F19" t="s">
        <v>433</v>
      </c>
      <c r="AE19" s="24" t="s">
        <v>1281</v>
      </c>
      <c r="AF19" s="1"/>
    </row>
    <row r="20" spans="6:32" x14ac:dyDescent="0.25">
      <c r="F20" t="s">
        <v>434</v>
      </c>
      <c r="AE20" s="24" t="s">
        <v>1272</v>
      </c>
      <c r="AF20" s="1"/>
    </row>
    <row r="21" spans="6:32" x14ac:dyDescent="0.25">
      <c r="F21" t="s">
        <v>435</v>
      </c>
      <c r="AE21" s="24" t="s">
        <v>1265</v>
      </c>
      <c r="AF21" s="1">
        <v>1</v>
      </c>
    </row>
    <row r="22" spans="6:32" x14ac:dyDescent="0.25">
      <c r="F22" t="s">
        <v>436</v>
      </c>
      <c r="AE22" s="24" t="s">
        <v>1262</v>
      </c>
      <c r="AF22" s="1"/>
    </row>
    <row r="23" spans="6:32" x14ac:dyDescent="0.25">
      <c r="F23" t="s">
        <v>437</v>
      </c>
      <c r="AE23" s="24" t="s">
        <v>1289</v>
      </c>
      <c r="AF23" s="1">
        <v>1</v>
      </c>
    </row>
    <row r="24" spans="6:32" x14ac:dyDescent="0.25">
      <c r="F24" t="s">
        <v>373</v>
      </c>
      <c r="AE24" s="24" t="s">
        <v>1290</v>
      </c>
      <c r="AF24" s="1">
        <v>1</v>
      </c>
    </row>
    <row r="25" spans="6:32" x14ac:dyDescent="0.25">
      <c r="F25" t="s">
        <v>374</v>
      </c>
      <c r="AE25" s="24" t="s">
        <v>1291</v>
      </c>
      <c r="AF25" s="1">
        <v>1</v>
      </c>
    </row>
    <row r="26" spans="6:32" x14ac:dyDescent="0.25">
      <c r="F26" t="s">
        <v>375</v>
      </c>
      <c r="AE26" s="24" t="s">
        <v>1292</v>
      </c>
      <c r="AF26" s="1">
        <v>1</v>
      </c>
    </row>
    <row r="27" spans="6:32" x14ac:dyDescent="0.25">
      <c r="F27" t="s">
        <v>376</v>
      </c>
      <c r="AE27" s="24" t="s">
        <v>1273</v>
      </c>
      <c r="AF27" s="1"/>
    </row>
    <row r="28" spans="6:32" x14ac:dyDescent="0.25">
      <c r="F28" t="s">
        <v>377</v>
      </c>
      <c r="AE28" s="24" t="s">
        <v>1286</v>
      </c>
      <c r="AF28" s="1">
        <v>4</v>
      </c>
    </row>
    <row r="29" spans="6:32" x14ac:dyDescent="0.25">
      <c r="F29" t="s">
        <v>378</v>
      </c>
      <c r="AE29" s="24" t="s">
        <v>694</v>
      </c>
      <c r="AF29" s="1"/>
    </row>
    <row r="30" spans="6:32" x14ac:dyDescent="0.25">
      <c r="F30" t="s">
        <v>379</v>
      </c>
      <c r="AE30" s="24" t="s">
        <v>1268</v>
      </c>
      <c r="AF30" s="1"/>
    </row>
    <row r="31" spans="6:32" x14ac:dyDescent="0.25">
      <c r="F31" t="s">
        <v>380</v>
      </c>
      <c r="AE31" s="24" t="s">
        <v>1284</v>
      </c>
      <c r="AF31" s="1"/>
    </row>
    <row r="32" spans="6:32" x14ac:dyDescent="0.25">
      <c r="F32" t="s">
        <v>381</v>
      </c>
      <c r="AE32" s="24" t="s">
        <v>1287</v>
      </c>
      <c r="AF32" s="1">
        <v>3</v>
      </c>
    </row>
    <row r="33" spans="6:32" x14ac:dyDescent="0.25">
      <c r="F33" t="s">
        <v>382</v>
      </c>
      <c r="AE33" s="24" t="s">
        <v>1283</v>
      </c>
      <c r="AF33" s="1"/>
    </row>
    <row r="34" spans="6:32" x14ac:dyDescent="0.25">
      <c r="F34" t="s">
        <v>383</v>
      </c>
      <c r="AE34" s="24" t="s">
        <v>150</v>
      </c>
      <c r="AF34" s="1">
        <v>4</v>
      </c>
    </row>
    <row r="35" spans="6:32" x14ac:dyDescent="0.25">
      <c r="F35" t="s">
        <v>298</v>
      </c>
      <c r="AE35" s="24" t="s">
        <v>1277</v>
      </c>
      <c r="AF35" s="1"/>
    </row>
    <row r="36" spans="6:32" x14ac:dyDescent="0.25">
      <c r="F36" t="s">
        <v>299</v>
      </c>
      <c r="AE36" s="24" t="s">
        <v>1276</v>
      </c>
      <c r="AF36" s="1">
        <v>3</v>
      </c>
    </row>
    <row r="37" spans="6:32" x14ac:dyDescent="0.25">
      <c r="F37" t="s">
        <v>300</v>
      </c>
      <c r="AE37" s="24" t="s">
        <v>1279</v>
      </c>
      <c r="AF37" s="1"/>
    </row>
    <row r="38" spans="6:32" x14ac:dyDescent="0.25">
      <c r="F38" t="s">
        <v>301</v>
      </c>
      <c r="AE38" s="24" t="s">
        <v>1278</v>
      </c>
      <c r="AF38" s="1">
        <v>3</v>
      </c>
    </row>
    <row r="39" spans="6:32" x14ac:dyDescent="0.25">
      <c r="F39" t="s">
        <v>302</v>
      </c>
      <c r="AE39" s="24" t="s">
        <v>1302</v>
      </c>
      <c r="AF39" s="1"/>
    </row>
    <row r="40" spans="6:32" x14ac:dyDescent="0.25">
      <c r="F40" t="s">
        <v>303</v>
      </c>
      <c r="AE40" s="24" t="s">
        <v>1280</v>
      </c>
      <c r="AF40" s="1"/>
    </row>
    <row r="41" spans="6:32" x14ac:dyDescent="0.25">
      <c r="F41" t="s">
        <v>304</v>
      </c>
      <c r="AE41" s="24" t="s">
        <v>695</v>
      </c>
      <c r="AF41" s="1"/>
    </row>
    <row r="42" spans="6:32" x14ac:dyDescent="0.25">
      <c r="F42" t="s">
        <v>305</v>
      </c>
      <c r="AE42" s="24" t="s">
        <v>1288</v>
      </c>
      <c r="AF42" s="1">
        <v>4</v>
      </c>
    </row>
    <row r="43" spans="6:32" x14ac:dyDescent="0.25">
      <c r="F43" t="s">
        <v>306</v>
      </c>
      <c r="AE43" s="24" t="s">
        <v>1264</v>
      </c>
      <c r="AF43" s="1"/>
    </row>
    <row r="44" spans="6:32" x14ac:dyDescent="0.25">
      <c r="F44" t="s">
        <v>307</v>
      </c>
      <c r="AE44" s="24" t="s">
        <v>1267</v>
      </c>
      <c r="AF44" s="1"/>
    </row>
    <row r="45" spans="6:32" x14ac:dyDescent="0.25">
      <c r="F45" t="s">
        <v>308</v>
      </c>
      <c r="AE45" s="24" t="s">
        <v>1300</v>
      </c>
      <c r="AF45" s="1"/>
    </row>
    <row r="46" spans="6:32" x14ac:dyDescent="0.25">
      <c r="AE46" s="24" t="s">
        <v>1285</v>
      </c>
      <c r="AF46" s="1">
        <v>2</v>
      </c>
    </row>
    <row r="47" spans="6:32" x14ac:dyDescent="0.25">
      <c r="AE47" s="24" t="s">
        <v>696</v>
      </c>
      <c r="AF47" s="1"/>
    </row>
    <row r="48" spans="6:32" x14ac:dyDescent="0.25">
      <c r="AE48" s="24" t="s">
        <v>1275</v>
      </c>
      <c r="AF48" s="1"/>
    </row>
    <row r="49" spans="31:32" x14ac:dyDescent="0.25">
      <c r="AE49" s="24" t="s">
        <v>1178</v>
      </c>
      <c r="AF49" s="1"/>
    </row>
    <row r="50" spans="31:32" x14ac:dyDescent="0.25">
      <c r="AE50" s="24" t="s">
        <v>1301</v>
      </c>
      <c r="AF50" s="1"/>
    </row>
    <row r="51" spans="31:32" x14ac:dyDescent="0.25">
      <c r="AE51" s="24" t="s">
        <v>1282</v>
      </c>
      <c r="AF51" s="1"/>
    </row>
    <row r="52" spans="31:32" x14ac:dyDescent="0.25">
      <c r="AE52" s="24" t="s">
        <v>1269</v>
      </c>
      <c r="AF52" s="1"/>
    </row>
    <row r="53" spans="31:32" x14ac:dyDescent="0.25">
      <c r="AE53" s="24" t="s">
        <v>1263</v>
      </c>
      <c r="AF53" s="1"/>
    </row>
    <row r="54" spans="31:32" x14ac:dyDescent="0.25">
      <c r="AE54" s="24" t="s">
        <v>699</v>
      </c>
      <c r="AF54" s="1"/>
    </row>
  </sheetData>
  <sortState xmlns:xlrd2="http://schemas.microsoft.com/office/spreadsheetml/2017/richdata2" ref="P2:P12">
    <sortCondition ref="P2:P12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F54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6.7109375" style="1" bestFit="1" customWidth="1"/>
    <col min="2" max="2" width="14.85546875" style="1" bestFit="1" customWidth="1"/>
    <col min="3" max="3" width="11.42578125" style="1" bestFit="1" customWidth="1"/>
    <col min="4" max="4" width="19.28515625" style="23" bestFit="1" customWidth="1"/>
    <col min="5" max="5" width="16.85546875" bestFit="1" customWidth="1"/>
    <col min="6" max="6" width="31.5703125" bestFit="1" customWidth="1"/>
    <col min="7" max="7" width="13.85546875" bestFit="1" customWidth="1"/>
    <col min="8" max="8" width="11.42578125" bestFit="1" customWidth="1"/>
    <col min="9" max="9" width="6" bestFit="1" customWidth="1"/>
    <col min="10" max="10" width="13.28515625" bestFit="1" customWidth="1"/>
    <col min="11" max="11" width="9.42578125" bestFit="1" customWidth="1"/>
    <col min="12" max="12" width="11.42578125" bestFit="1" customWidth="1"/>
    <col min="13" max="13" width="13.7109375" bestFit="1" customWidth="1"/>
    <col min="14" max="14" width="39" bestFit="1" customWidth="1"/>
    <col min="15" max="15" width="30" bestFit="1" customWidth="1"/>
    <col min="16" max="16" width="17.7109375" bestFit="1" customWidth="1"/>
    <col min="17" max="17" width="16.7109375" bestFit="1" customWidth="1"/>
    <col min="18" max="18" width="6.42578125" bestFit="1" customWidth="1"/>
    <col min="19" max="19" width="13.140625" bestFit="1" customWidth="1"/>
    <col min="20" max="20" width="19.28515625" bestFit="1" customWidth="1"/>
    <col min="21" max="21" width="21.42578125" bestFit="1" customWidth="1"/>
    <col min="22" max="22" width="41.85546875" bestFit="1" customWidth="1"/>
    <col min="23" max="23" width="10.5703125" bestFit="1" customWidth="1"/>
    <col min="24" max="24" width="12.28515625" bestFit="1" customWidth="1"/>
    <col min="25" max="25" width="9.42578125" bestFit="1" customWidth="1"/>
    <col min="26" max="26" width="13.85546875" bestFit="1" customWidth="1"/>
    <col min="27" max="27" width="15.42578125" bestFit="1" customWidth="1"/>
    <col min="28" max="28" width="11.42578125" bestFit="1" customWidth="1"/>
    <col min="29" max="29" width="13.140625" bestFit="1" customWidth="1"/>
    <col min="30" max="30" width="10.5703125" bestFit="1" customWidth="1"/>
    <col min="31" max="31" width="20.5703125" bestFit="1" customWidth="1"/>
    <col min="32" max="32" width="12.140625" bestFit="1" customWidth="1"/>
  </cols>
  <sheetData>
    <row r="1" spans="1:32" s="2" customFormat="1" x14ac:dyDescent="0.25">
      <c r="A1" s="2" t="s">
        <v>1121</v>
      </c>
      <c r="B1" s="2" t="s">
        <v>1028</v>
      </c>
      <c r="C1" s="2" t="s">
        <v>1030</v>
      </c>
      <c r="D1" s="21" t="s">
        <v>1032</v>
      </c>
      <c r="E1" s="2" t="s">
        <v>799</v>
      </c>
      <c r="F1" s="2" t="s">
        <v>725</v>
      </c>
      <c r="G1" s="2" t="s">
        <v>1342</v>
      </c>
      <c r="H1" s="2" t="s">
        <v>13</v>
      </c>
      <c r="I1" s="2" t="s">
        <v>35</v>
      </c>
      <c r="J1" s="2" t="s">
        <v>152</v>
      </c>
      <c r="K1" s="2" t="s">
        <v>101</v>
      </c>
      <c r="L1" s="2" t="s">
        <v>718</v>
      </c>
      <c r="M1" s="2" t="s">
        <v>153</v>
      </c>
      <c r="N1" s="2" t="s">
        <v>175</v>
      </c>
      <c r="O1" s="2" t="s">
        <v>929</v>
      </c>
      <c r="P1" s="2" t="s">
        <v>926</v>
      </c>
      <c r="Q1" s="2" t="s">
        <v>927</v>
      </c>
      <c r="R1" s="2" t="s">
        <v>584</v>
      </c>
      <c r="S1" s="2" t="s">
        <v>609</v>
      </c>
      <c r="T1" s="2" t="s">
        <v>622</v>
      </c>
      <c r="U1" s="2" t="s">
        <v>639</v>
      </c>
      <c r="V1" s="2" t="s">
        <v>670</v>
      </c>
      <c r="W1" s="2" t="s">
        <v>692</v>
      </c>
      <c r="X1" s="2" t="s">
        <v>928</v>
      </c>
      <c r="Y1" s="2" t="s">
        <v>711</v>
      </c>
      <c r="Z1" s="2" t="s">
        <v>647</v>
      </c>
      <c r="AA1" s="2" t="s">
        <v>658</v>
      </c>
      <c r="AB1" s="2" t="s">
        <v>723</v>
      </c>
      <c r="AC1" s="2" t="s">
        <v>1183</v>
      </c>
      <c r="AD1" s="2" t="s">
        <v>668</v>
      </c>
      <c r="AE1" s="2" t="s">
        <v>1260</v>
      </c>
      <c r="AF1" s="2" t="s">
        <v>1261</v>
      </c>
    </row>
    <row r="2" spans="1:32" x14ac:dyDescent="0.25">
      <c r="A2" s="1" t="s">
        <v>1126</v>
      </c>
      <c r="B2" s="1" t="s">
        <v>1038</v>
      </c>
      <c r="C2" t="s">
        <v>1058</v>
      </c>
      <c r="D2" s="22" t="s">
        <v>1059</v>
      </c>
      <c r="E2" t="s">
        <v>47</v>
      </c>
      <c r="F2" t="s">
        <v>362</v>
      </c>
      <c r="H2" t="s">
        <v>49</v>
      </c>
      <c r="K2" t="s">
        <v>123</v>
      </c>
      <c r="L2" t="s">
        <v>722</v>
      </c>
      <c r="N2" t="s">
        <v>219</v>
      </c>
      <c r="O2" t="s">
        <v>240</v>
      </c>
      <c r="P2" t="s">
        <v>576</v>
      </c>
      <c r="Q2" t="s">
        <v>581</v>
      </c>
      <c r="T2" t="s">
        <v>632</v>
      </c>
      <c r="U2" t="s">
        <v>644</v>
      </c>
      <c r="V2" t="s">
        <v>691</v>
      </c>
      <c r="W2" t="s">
        <v>701</v>
      </c>
      <c r="AB2" t="s">
        <v>722</v>
      </c>
      <c r="AE2" s="24" t="s">
        <v>1271</v>
      </c>
      <c r="AF2" s="1"/>
    </row>
    <row r="3" spans="1:32" x14ac:dyDescent="0.25">
      <c r="D3" t="s">
        <v>1060</v>
      </c>
      <c r="E3" t="s">
        <v>48</v>
      </c>
      <c r="F3" t="s">
        <v>363</v>
      </c>
      <c r="K3" t="s">
        <v>124</v>
      </c>
      <c r="N3" t="s">
        <v>220</v>
      </c>
      <c r="O3" t="s">
        <v>241</v>
      </c>
      <c r="P3" t="s">
        <v>577</v>
      </c>
      <c r="Q3" t="s">
        <v>582</v>
      </c>
      <c r="T3" t="s">
        <v>630</v>
      </c>
      <c r="U3" t="s">
        <v>646</v>
      </c>
      <c r="V3" t="s">
        <v>689</v>
      </c>
      <c r="W3" t="s">
        <v>701</v>
      </c>
      <c r="AE3" s="24" t="s">
        <v>1270</v>
      </c>
      <c r="AF3" s="1"/>
    </row>
    <row r="4" spans="1:32" x14ac:dyDescent="0.25">
      <c r="D4" t="s">
        <v>1061</v>
      </c>
      <c r="F4" t="s">
        <v>364</v>
      </c>
      <c r="N4" t="s">
        <v>221</v>
      </c>
      <c r="O4" t="s">
        <v>242</v>
      </c>
      <c r="P4" t="s">
        <v>579</v>
      </c>
      <c r="Q4" t="s">
        <v>583</v>
      </c>
      <c r="T4" t="s">
        <v>631</v>
      </c>
      <c r="U4" t="s">
        <v>645</v>
      </c>
      <c r="V4" t="s">
        <v>690</v>
      </c>
      <c r="W4" t="s">
        <v>701</v>
      </c>
      <c r="AE4" s="24" t="s">
        <v>1274</v>
      </c>
      <c r="AF4" s="1"/>
    </row>
    <row r="5" spans="1:32" x14ac:dyDescent="0.25">
      <c r="D5" t="s">
        <v>1062</v>
      </c>
      <c r="F5" t="s">
        <v>365</v>
      </c>
      <c r="N5" t="s">
        <v>222</v>
      </c>
      <c r="P5" t="s">
        <v>575</v>
      </c>
      <c r="Q5" t="s">
        <v>580</v>
      </c>
      <c r="T5" t="s">
        <v>629</v>
      </c>
      <c r="V5" t="s">
        <v>688</v>
      </c>
      <c r="W5" t="s">
        <v>701</v>
      </c>
      <c r="AE5" s="24" t="s">
        <v>700</v>
      </c>
      <c r="AF5" s="1"/>
    </row>
    <row r="6" spans="1:32" x14ac:dyDescent="0.25">
      <c r="D6" t="s">
        <v>1063</v>
      </c>
      <c r="F6" t="s">
        <v>366</v>
      </c>
      <c r="N6" t="s">
        <v>223</v>
      </c>
      <c r="P6" t="s">
        <v>578</v>
      </c>
      <c r="AE6" s="24" t="s">
        <v>697</v>
      </c>
      <c r="AF6" s="1"/>
    </row>
    <row r="7" spans="1:32" x14ac:dyDescent="0.25">
      <c r="D7"/>
      <c r="F7" t="s">
        <v>367</v>
      </c>
      <c r="N7" t="s">
        <v>224</v>
      </c>
      <c r="AE7" s="24" t="s">
        <v>1266</v>
      </c>
      <c r="AF7" s="1"/>
    </row>
    <row r="8" spans="1:32" x14ac:dyDescent="0.25">
      <c r="D8"/>
      <c r="F8" t="s">
        <v>368</v>
      </c>
      <c r="N8" t="s">
        <v>225</v>
      </c>
      <c r="AE8" s="24" t="s">
        <v>1303</v>
      </c>
      <c r="AF8" s="1"/>
    </row>
    <row r="9" spans="1:32" x14ac:dyDescent="0.25">
      <c r="D9"/>
      <c r="F9" t="s">
        <v>369</v>
      </c>
      <c r="N9" t="s">
        <v>226</v>
      </c>
      <c r="AE9" s="24" t="s">
        <v>698</v>
      </c>
      <c r="AF9" s="1"/>
    </row>
    <row r="10" spans="1:32" x14ac:dyDescent="0.25">
      <c r="F10" t="s">
        <v>370</v>
      </c>
      <c r="N10" t="s">
        <v>227</v>
      </c>
      <c r="AE10" s="24" t="s">
        <v>1299</v>
      </c>
      <c r="AF10" s="1"/>
    </row>
    <row r="11" spans="1:32" x14ac:dyDescent="0.25">
      <c r="F11" t="s">
        <v>371</v>
      </c>
      <c r="N11" t="s">
        <v>228</v>
      </c>
      <c r="AE11" s="24" t="s">
        <v>1294</v>
      </c>
      <c r="AF11" s="1"/>
    </row>
    <row r="12" spans="1:32" x14ac:dyDescent="0.25">
      <c r="F12" t="s">
        <v>372</v>
      </c>
      <c r="N12" t="s">
        <v>229</v>
      </c>
      <c r="AE12" s="24" t="s">
        <v>1297</v>
      </c>
      <c r="AF12" s="1"/>
    </row>
    <row r="13" spans="1:32" x14ac:dyDescent="0.25">
      <c r="F13" t="s">
        <v>287</v>
      </c>
      <c r="N13" t="s">
        <v>230</v>
      </c>
      <c r="AE13" s="24" t="s">
        <v>1298</v>
      </c>
      <c r="AF13" s="1"/>
    </row>
    <row r="14" spans="1:32" x14ac:dyDescent="0.25">
      <c r="F14" t="s">
        <v>288</v>
      </c>
      <c r="N14" t="s">
        <v>231</v>
      </c>
      <c r="AE14" s="24" t="s">
        <v>1293</v>
      </c>
      <c r="AF14" s="1"/>
    </row>
    <row r="15" spans="1:32" x14ac:dyDescent="0.25">
      <c r="F15" t="s">
        <v>289</v>
      </c>
      <c r="N15" t="s">
        <v>232</v>
      </c>
      <c r="AE15" s="24" t="s">
        <v>1295</v>
      </c>
      <c r="AF15" s="1"/>
    </row>
    <row r="16" spans="1:32" x14ac:dyDescent="0.25">
      <c r="F16" t="s">
        <v>290</v>
      </c>
      <c r="N16" t="s">
        <v>233</v>
      </c>
      <c r="AE16" s="24" t="s">
        <v>1296</v>
      </c>
      <c r="AF16" s="1"/>
    </row>
    <row r="17" spans="6:32" x14ac:dyDescent="0.25">
      <c r="F17" t="s">
        <v>291</v>
      </c>
      <c r="AE17" s="24" t="s">
        <v>693</v>
      </c>
      <c r="AF17" s="1"/>
    </row>
    <row r="18" spans="6:32" x14ac:dyDescent="0.25">
      <c r="F18" t="s">
        <v>292</v>
      </c>
      <c r="AE18" s="24" t="s">
        <v>701</v>
      </c>
      <c r="AF18" s="1">
        <v>5</v>
      </c>
    </row>
    <row r="19" spans="6:32" x14ac:dyDescent="0.25">
      <c r="F19" t="s">
        <v>293</v>
      </c>
      <c r="AE19" s="24" t="s">
        <v>1281</v>
      </c>
      <c r="AF19" s="1"/>
    </row>
    <row r="20" spans="6:32" x14ac:dyDescent="0.25">
      <c r="F20" t="s">
        <v>294</v>
      </c>
      <c r="AE20" s="24" t="s">
        <v>1272</v>
      </c>
      <c r="AF20" s="1"/>
    </row>
    <row r="21" spans="6:32" x14ac:dyDescent="0.25">
      <c r="F21" t="s">
        <v>295</v>
      </c>
      <c r="AE21" s="24" t="s">
        <v>1265</v>
      </c>
      <c r="AF21" s="1"/>
    </row>
    <row r="22" spans="6:32" x14ac:dyDescent="0.25">
      <c r="F22" t="s">
        <v>296</v>
      </c>
      <c r="AE22" s="24" t="s">
        <v>1262</v>
      </c>
      <c r="AF22" s="1"/>
    </row>
    <row r="23" spans="6:32" x14ac:dyDescent="0.25">
      <c r="F23" t="s">
        <v>297</v>
      </c>
      <c r="AE23" s="24" t="s">
        <v>1289</v>
      </c>
      <c r="AF23" s="1"/>
    </row>
    <row r="24" spans="6:32" x14ac:dyDescent="0.25">
      <c r="AE24" s="24" t="s">
        <v>1290</v>
      </c>
      <c r="AF24" s="1"/>
    </row>
    <row r="25" spans="6:32" x14ac:dyDescent="0.25">
      <c r="AE25" s="24" t="s">
        <v>1291</v>
      </c>
      <c r="AF25" s="1"/>
    </row>
    <row r="26" spans="6:32" x14ac:dyDescent="0.25">
      <c r="AE26" s="24" t="s">
        <v>1292</v>
      </c>
      <c r="AF26" s="1"/>
    </row>
    <row r="27" spans="6:32" x14ac:dyDescent="0.25">
      <c r="AE27" s="24" t="s">
        <v>1273</v>
      </c>
      <c r="AF27" s="1"/>
    </row>
    <row r="28" spans="6:32" x14ac:dyDescent="0.25">
      <c r="AE28" s="24" t="s">
        <v>1286</v>
      </c>
      <c r="AF28" s="1"/>
    </row>
    <row r="29" spans="6:32" x14ac:dyDescent="0.25">
      <c r="AE29" s="24" t="s">
        <v>694</v>
      </c>
      <c r="AF29" s="1"/>
    </row>
    <row r="30" spans="6:32" x14ac:dyDescent="0.25">
      <c r="AE30" s="24" t="s">
        <v>1268</v>
      </c>
      <c r="AF30" s="1"/>
    </row>
    <row r="31" spans="6:32" x14ac:dyDescent="0.25">
      <c r="AE31" s="24" t="s">
        <v>1284</v>
      </c>
      <c r="AF31" s="1"/>
    </row>
    <row r="32" spans="6:32" x14ac:dyDescent="0.25">
      <c r="AE32" s="24" t="s">
        <v>1287</v>
      </c>
      <c r="AF32" s="1"/>
    </row>
    <row r="33" spans="31:32" x14ac:dyDescent="0.25">
      <c r="AE33" s="24" t="s">
        <v>1283</v>
      </c>
      <c r="AF33" s="1"/>
    </row>
    <row r="34" spans="31:32" x14ac:dyDescent="0.25">
      <c r="AE34" s="24" t="s">
        <v>150</v>
      </c>
      <c r="AF34" s="1">
        <v>1</v>
      </c>
    </row>
    <row r="35" spans="31:32" x14ac:dyDescent="0.25">
      <c r="AE35" s="24" t="s">
        <v>1277</v>
      </c>
      <c r="AF35" s="1"/>
    </row>
    <row r="36" spans="31:32" x14ac:dyDescent="0.25">
      <c r="AE36" s="24" t="s">
        <v>1276</v>
      </c>
      <c r="AF36" s="1"/>
    </row>
    <row r="37" spans="31:32" x14ac:dyDescent="0.25">
      <c r="AE37" s="24" t="s">
        <v>1279</v>
      </c>
      <c r="AF37" s="1"/>
    </row>
    <row r="38" spans="31:32" x14ac:dyDescent="0.25">
      <c r="AE38" s="24" t="s">
        <v>1278</v>
      </c>
      <c r="AF38" s="1">
        <v>1</v>
      </c>
    </row>
    <row r="39" spans="31:32" x14ac:dyDescent="0.25">
      <c r="AE39" s="24" t="s">
        <v>1302</v>
      </c>
      <c r="AF39" s="1"/>
    </row>
    <row r="40" spans="31:32" x14ac:dyDescent="0.25">
      <c r="AE40" s="24" t="s">
        <v>1280</v>
      </c>
      <c r="AF40" s="1"/>
    </row>
    <row r="41" spans="31:32" x14ac:dyDescent="0.25">
      <c r="AE41" s="24" t="s">
        <v>695</v>
      </c>
      <c r="AF41" s="1"/>
    </row>
    <row r="42" spans="31:32" x14ac:dyDescent="0.25">
      <c r="AE42" s="24" t="s">
        <v>1288</v>
      </c>
      <c r="AF42" s="1"/>
    </row>
    <row r="43" spans="31:32" x14ac:dyDescent="0.25">
      <c r="AE43" s="24" t="s">
        <v>1264</v>
      </c>
      <c r="AF43" s="1"/>
    </row>
    <row r="44" spans="31:32" x14ac:dyDescent="0.25">
      <c r="AE44" s="24" t="s">
        <v>1267</v>
      </c>
      <c r="AF44" s="1"/>
    </row>
    <row r="45" spans="31:32" x14ac:dyDescent="0.25">
      <c r="AE45" s="24" t="s">
        <v>1300</v>
      </c>
      <c r="AF45" s="1">
        <v>1</v>
      </c>
    </row>
    <row r="46" spans="31:32" x14ac:dyDescent="0.25">
      <c r="AE46" s="24" t="s">
        <v>1285</v>
      </c>
      <c r="AF46" s="1"/>
    </row>
    <row r="47" spans="31:32" x14ac:dyDescent="0.25">
      <c r="AE47" s="24" t="s">
        <v>696</v>
      </c>
      <c r="AF47" s="1"/>
    </row>
    <row r="48" spans="31:32" x14ac:dyDescent="0.25">
      <c r="AE48" s="24" t="s">
        <v>1275</v>
      </c>
      <c r="AF48" s="1"/>
    </row>
    <row r="49" spans="31:32" x14ac:dyDescent="0.25">
      <c r="AE49" s="24" t="s">
        <v>1178</v>
      </c>
      <c r="AF49" s="1"/>
    </row>
    <row r="50" spans="31:32" x14ac:dyDescent="0.25">
      <c r="AE50" s="24" t="s">
        <v>1301</v>
      </c>
      <c r="AF50" s="1">
        <v>1</v>
      </c>
    </row>
    <row r="51" spans="31:32" x14ac:dyDescent="0.25">
      <c r="AE51" s="24" t="s">
        <v>1282</v>
      </c>
      <c r="AF51" s="1"/>
    </row>
    <row r="52" spans="31:32" x14ac:dyDescent="0.25">
      <c r="AE52" s="24" t="s">
        <v>1269</v>
      </c>
      <c r="AF52" s="1"/>
    </row>
    <row r="53" spans="31:32" x14ac:dyDescent="0.25">
      <c r="AE53" s="24" t="s">
        <v>1263</v>
      </c>
      <c r="AF53" s="1"/>
    </row>
    <row r="54" spans="31:32" x14ac:dyDescent="0.25">
      <c r="AE54" s="24" t="s">
        <v>699</v>
      </c>
      <c r="AF54" s="1"/>
    </row>
  </sheetData>
  <sortState xmlns:xlrd2="http://schemas.microsoft.com/office/spreadsheetml/2017/richdata2" ref="V3:V6">
    <sortCondition ref="V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Summary</vt:lpstr>
      <vt:lpstr>Base Game</vt:lpstr>
      <vt:lpstr>Conversion Kit</vt:lpstr>
      <vt:lpstr>Dice Pack</vt:lpstr>
      <vt:lpstr>Lair of the Wyrm</vt:lpstr>
      <vt:lpstr>Labyrinth of Ruin</vt:lpstr>
      <vt:lpstr>The Trollfens</vt:lpstr>
      <vt:lpstr>Shadow of Nerekhall</vt:lpstr>
      <vt:lpstr>Manor of Ravens</vt:lpstr>
      <vt:lpstr>Mists of Bilehall</vt:lpstr>
      <vt:lpstr>The Chains that Rust</vt:lpstr>
      <vt:lpstr>Lieutenant Packs</vt:lpstr>
      <vt:lpstr>H&amp;M Packs</vt:lpstr>
      <vt:lpstr>Card Packs</vt:lpstr>
      <vt:lpstr>Co-Ops</vt:lpstr>
      <vt:lpstr>Campaign Books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any2cards</dc:creator>
  <cp:lastModifiedBy>any2cards</cp:lastModifiedBy>
  <cp:lastPrinted>2015-08-08T14:49:02Z</cp:lastPrinted>
  <dcterms:created xsi:type="dcterms:W3CDTF">2015-05-29T14:13:07Z</dcterms:created>
  <dcterms:modified xsi:type="dcterms:W3CDTF">2019-06-30T21:48:39Z</dcterms:modified>
</cp:coreProperties>
</file>